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R-Win10-2012\Desktop\"/>
    </mc:Choice>
  </mc:AlternateContent>
  <bookViews>
    <workbookView xWindow="0" yWindow="510" windowWidth="28800" windowHeight="11745" tabRatio="772" firstSheet="8" activeTab="8"/>
  </bookViews>
  <sheets>
    <sheet name="Sheet2" sheetId="10" state="hidden" r:id="rId1"/>
    <sheet name="관리기관별" sheetId="14" state="hidden" r:id="rId2"/>
    <sheet name="급경사지 등급별" sheetId="21" state="hidden" r:id="rId3"/>
    <sheet name="급경사지 용도별" sheetId="22" state="hidden" r:id="rId4"/>
    <sheet name="급경사지 구조별 현황" sheetId="26" state="hidden" r:id="rId5"/>
    <sheet name="급경사지 유형별 현황" sheetId="23" state="hidden" r:id="rId6"/>
    <sheet name="붕괴위험지역 정비사업 현황" sheetId="27" state="hidden" r:id="rId7"/>
    <sheet name="붕괴위험지역 정비사업 대상" sheetId="28" state="hidden" r:id="rId8"/>
    <sheet name="수도권본부" sheetId="39" r:id="rId9"/>
    <sheet name="영남본부" sheetId="43" r:id="rId10"/>
    <sheet name="호남본부" sheetId="45" r:id="rId11"/>
    <sheet name="충청본부" sheetId="46" r:id="rId12"/>
    <sheet name="강원본부" sheetId="42" r:id="rId13"/>
  </sheets>
  <definedNames>
    <definedName name="_xlnm._FilterDatabase" localSheetId="12" hidden="1">강원본부!$A$5:$AP$681</definedName>
    <definedName name="_xlnm._FilterDatabase" localSheetId="8" hidden="1">수도권본부!$A$5:$AP$215</definedName>
    <definedName name="_xlnm._FilterDatabase" localSheetId="9" hidden="1">영남본부!$A$5:$AP$965</definedName>
    <definedName name="_xlnm._FilterDatabase" localSheetId="11" hidden="1">충청본부!$A$5:$AP$215</definedName>
    <definedName name="_xlnm._FilterDatabase" localSheetId="10" hidden="1">호남본부!$A$5:$AP$215</definedName>
    <definedName name="_xlnm.Print_Area" localSheetId="12">강원본부!$A:$AP</definedName>
    <definedName name="_xlnm.Print_Area" localSheetId="1">관리기관별!$A$1:$J$21</definedName>
    <definedName name="_xlnm.Print_Area" localSheetId="4">'급경사지 구조별 현황'!$A$1:$G$21</definedName>
    <definedName name="_xlnm.Print_Area" localSheetId="2">'급경사지 등급별'!$A$1:$H$22</definedName>
    <definedName name="_xlnm.Print_Area" localSheetId="3">'급경사지 용도별'!$A$1:$J$21</definedName>
    <definedName name="_xlnm.Print_Area" localSheetId="5">'급경사지 유형별 현황'!$A$1:$K$22</definedName>
    <definedName name="_xlnm.Print_Area" localSheetId="7">'붕괴위험지역 정비사업 대상'!$A$1:$J$39</definedName>
    <definedName name="_xlnm.Print_Area" localSheetId="6">'붕괴위험지역 정비사업 현황'!$A$1:$K$23</definedName>
    <definedName name="_xlnm.Print_Area" localSheetId="8">수도권본부!$A$1:$AP$5</definedName>
    <definedName name="_xlnm.Print_Area" localSheetId="9">영남본부!$A$1:$AP$965</definedName>
    <definedName name="_xlnm.Print_Area" localSheetId="11">충청본부!$A$1:$AP$5</definedName>
    <definedName name="_xlnm.Print_Area" localSheetId="10">호남본부!$A$1:$AP$5</definedName>
  </definedNames>
  <calcPr calcId="162913"/>
</workbook>
</file>

<file path=xl/calcChain.xml><?xml version="1.0" encoding="utf-8"?>
<calcChain xmlns="http://schemas.openxmlformats.org/spreadsheetml/2006/main">
  <c r="A3" i="46" l="1"/>
  <c r="A3" i="45" l="1"/>
  <c r="A3" i="39" l="1"/>
  <c r="Q3" i="43" l="1"/>
  <c r="A3" i="43"/>
  <c r="A3" i="42" l="1"/>
  <c r="H3" i="28" l="1"/>
  <c r="D24" i="28"/>
  <c r="D26" i="28"/>
  <c r="D25" i="28"/>
  <c r="C6" i="28"/>
  <c r="G1" i="28" l="1"/>
  <c r="K4" i="28"/>
  <c r="E5" i="28" l="1"/>
  <c r="F3" i="28" s="1"/>
  <c r="C5" i="28"/>
  <c r="D38" i="28"/>
  <c r="D36" i="28"/>
  <c r="D34" i="28"/>
  <c r="D32" i="28"/>
  <c r="D30" i="28"/>
  <c r="D28" i="28"/>
  <c r="D22" i="28"/>
  <c r="D20" i="28"/>
  <c r="D18" i="28"/>
  <c r="D16" i="28"/>
  <c r="D14" i="28"/>
  <c r="D12" i="28"/>
  <c r="D11" i="28"/>
  <c r="D9" i="28"/>
  <c r="D7" i="28"/>
  <c r="D39" i="28"/>
  <c r="D37" i="28"/>
  <c r="D35" i="28"/>
  <c r="D33" i="28"/>
  <c r="D31" i="28"/>
  <c r="D29" i="28"/>
  <c r="D27" i="28"/>
  <c r="D23" i="28"/>
  <c r="D21" i="28"/>
  <c r="D19" i="28"/>
  <c r="D17" i="28"/>
  <c r="D15" i="28"/>
  <c r="D13" i="28"/>
  <c r="D10" i="28"/>
  <c r="D8" i="28"/>
  <c r="J6" i="28"/>
  <c r="H6" i="28"/>
  <c r="F6" i="28"/>
  <c r="J5" i="28"/>
  <c r="H5" i="28"/>
  <c r="F5" i="28"/>
  <c r="I5" i="28"/>
  <c r="J3" i="28" s="1"/>
  <c r="G5" i="28"/>
  <c r="D6" i="28" l="1"/>
  <c r="D5" i="28"/>
  <c r="D19" i="27" l="1"/>
  <c r="C9" i="27"/>
  <c r="I6" i="27"/>
  <c r="J6" i="27"/>
  <c r="K6" i="27"/>
  <c r="E6" i="27"/>
  <c r="F6" i="27"/>
  <c r="G6" i="27"/>
  <c r="D8" i="27"/>
  <c r="C8" i="27" s="1"/>
  <c r="D9" i="27"/>
  <c r="D10" i="27"/>
  <c r="D11" i="27"/>
  <c r="D12" i="27"/>
  <c r="C12" i="27" s="1"/>
  <c r="D13" i="27"/>
  <c r="D14" i="27"/>
  <c r="D15" i="27"/>
  <c r="D16" i="27"/>
  <c r="C16" i="27" s="1"/>
  <c r="D17" i="27"/>
  <c r="C17" i="27" s="1"/>
  <c r="D18" i="27"/>
  <c r="D20" i="27"/>
  <c r="C20" i="27" s="1"/>
  <c r="D21" i="27"/>
  <c r="C21" i="27" s="1"/>
  <c r="D22" i="27"/>
  <c r="D23" i="27"/>
  <c r="D7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C11" i="27" l="1"/>
  <c r="C23" i="27"/>
  <c r="C18" i="27"/>
  <c r="C14" i="27"/>
  <c r="C10" i="27"/>
  <c r="C15" i="27"/>
  <c r="C22" i="27"/>
  <c r="C13" i="27"/>
  <c r="C19" i="27"/>
  <c r="D6" i="27"/>
  <c r="C7" i="27"/>
  <c r="H6" i="27"/>
  <c r="G21" i="26"/>
  <c r="F21" i="26"/>
  <c r="E21" i="26"/>
  <c r="D21" i="26"/>
  <c r="C21" i="26"/>
  <c r="G20" i="26"/>
  <c r="F20" i="26"/>
  <c r="E20" i="26"/>
  <c r="D20" i="26"/>
  <c r="C20" i="26"/>
  <c r="G19" i="26"/>
  <c r="F19" i="26"/>
  <c r="E19" i="26"/>
  <c r="D19" i="26"/>
  <c r="C19" i="26"/>
  <c r="G18" i="26"/>
  <c r="F18" i="26"/>
  <c r="E18" i="26"/>
  <c r="D18" i="26"/>
  <c r="C18" i="26"/>
  <c r="G16" i="26"/>
  <c r="F16" i="26"/>
  <c r="E16" i="26"/>
  <c r="D16" i="26"/>
  <c r="C16" i="26"/>
  <c r="G15" i="26"/>
  <c r="F15" i="26"/>
  <c r="E15" i="26"/>
  <c r="D15" i="26"/>
  <c r="C15" i="26"/>
  <c r="G14" i="26"/>
  <c r="F14" i="26"/>
  <c r="E14" i="26"/>
  <c r="D14" i="26"/>
  <c r="C14" i="26"/>
  <c r="G13" i="26"/>
  <c r="F13" i="26"/>
  <c r="E13" i="26"/>
  <c r="D13" i="26"/>
  <c r="C13" i="26"/>
  <c r="G12" i="26"/>
  <c r="F12" i="26"/>
  <c r="E12" i="26"/>
  <c r="D12" i="26"/>
  <c r="C12" i="26"/>
  <c r="G11" i="26"/>
  <c r="F11" i="26"/>
  <c r="E11" i="26"/>
  <c r="D11" i="26"/>
  <c r="C11" i="26"/>
  <c r="G10" i="26"/>
  <c r="F10" i="26"/>
  <c r="E10" i="26"/>
  <c r="D10" i="26"/>
  <c r="C10" i="26"/>
  <c r="G9" i="26"/>
  <c r="F9" i="26"/>
  <c r="E9" i="26"/>
  <c r="D9" i="26"/>
  <c r="C9" i="26"/>
  <c r="G8" i="26"/>
  <c r="F8" i="26"/>
  <c r="E8" i="26"/>
  <c r="D8" i="26"/>
  <c r="C8" i="26"/>
  <c r="G7" i="26"/>
  <c r="F7" i="26"/>
  <c r="E7" i="26"/>
  <c r="D7" i="26"/>
  <c r="C7" i="26"/>
  <c r="G6" i="26"/>
  <c r="F6" i="26"/>
  <c r="E6" i="26"/>
  <c r="D6" i="26"/>
  <c r="C6" i="26"/>
  <c r="G5" i="26"/>
  <c r="F5" i="26"/>
  <c r="E5" i="26"/>
  <c r="D5" i="26"/>
  <c r="C5" i="26"/>
  <c r="C6" i="27" l="1"/>
  <c r="B21" i="26"/>
  <c r="B20" i="26"/>
  <c r="B19" i="26"/>
  <c r="B18" i="26"/>
  <c r="B16" i="26"/>
  <c r="B15" i="26"/>
  <c r="B14" i="26"/>
  <c r="B13" i="26"/>
  <c r="B12" i="26"/>
  <c r="B11" i="26"/>
  <c r="B10" i="26"/>
  <c r="B9" i="26"/>
  <c r="B8" i="26"/>
  <c r="B7" i="26"/>
  <c r="B6" i="26"/>
  <c r="B5" i="26"/>
  <c r="D13" i="14" l="1"/>
  <c r="I20" i="22" l="1"/>
  <c r="H20" i="22"/>
  <c r="G20" i="22"/>
  <c r="F20" i="22"/>
  <c r="E20" i="22"/>
  <c r="D20" i="22"/>
  <c r="C20" i="22"/>
  <c r="G21" i="21"/>
  <c r="F21" i="21"/>
  <c r="E21" i="21"/>
  <c r="D21" i="21"/>
  <c r="C21" i="21"/>
  <c r="I20" i="14"/>
  <c r="H20" i="14"/>
  <c r="G20" i="14"/>
  <c r="F20" i="14"/>
  <c r="E20" i="14"/>
  <c r="D20" i="14"/>
  <c r="E11" i="23" l="1"/>
  <c r="G20" i="21" l="1"/>
  <c r="D15" i="14" l="1"/>
  <c r="I21" i="22" l="1"/>
  <c r="H21" i="22"/>
  <c r="G21" i="22"/>
  <c r="F21" i="22"/>
  <c r="E21" i="22"/>
  <c r="D21" i="22"/>
  <c r="C21" i="22"/>
  <c r="G22" i="21"/>
  <c r="F22" i="21"/>
  <c r="E22" i="21"/>
  <c r="D22" i="21"/>
  <c r="C22" i="21"/>
  <c r="I7" i="22"/>
  <c r="H7" i="22"/>
  <c r="G7" i="22"/>
  <c r="F7" i="22"/>
  <c r="E7" i="22"/>
  <c r="D7" i="22"/>
  <c r="C7" i="22"/>
  <c r="F8" i="21"/>
  <c r="E8" i="21"/>
  <c r="D8" i="21"/>
  <c r="C8" i="21"/>
  <c r="F5" i="14"/>
  <c r="E5" i="14"/>
  <c r="D5" i="14"/>
  <c r="I7" i="14"/>
  <c r="H7" i="14"/>
  <c r="G7" i="14"/>
  <c r="F7" i="14"/>
  <c r="E7" i="14"/>
  <c r="D7" i="14"/>
  <c r="B7" i="14" l="1"/>
  <c r="B6" i="10" s="1"/>
  <c r="D7" i="23" l="1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C7" i="23"/>
  <c r="C8" i="23"/>
  <c r="C9" i="23"/>
  <c r="B9" i="23" s="1"/>
  <c r="C10" i="23"/>
  <c r="B10" i="23" s="1"/>
  <c r="C11" i="23"/>
  <c r="C12" i="23"/>
  <c r="C13" i="23"/>
  <c r="C14" i="23"/>
  <c r="C15" i="23"/>
  <c r="C16" i="23"/>
  <c r="C17" i="23"/>
  <c r="B17" i="23" s="1"/>
  <c r="C18" i="23"/>
  <c r="C19" i="23"/>
  <c r="C20" i="23"/>
  <c r="C21" i="23"/>
  <c r="C22" i="23"/>
  <c r="B22" i="23" s="1"/>
  <c r="B7" i="23"/>
  <c r="B8" i="23"/>
  <c r="B11" i="23"/>
  <c r="B16" i="23"/>
  <c r="D6" i="23"/>
  <c r="C6" i="23"/>
  <c r="B6" i="23" s="1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6" i="23"/>
  <c r="J5" i="23"/>
  <c r="E7" i="23"/>
  <c r="E8" i="23"/>
  <c r="E9" i="23"/>
  <c r="E10" i="23"/>
  <c r="E12" i="23"/>
  <c r="E13" i="23"/>
  <c r="E14" i="23"/>
  <c r="E15" i="23"/>
  <c r="E16" i="23"/>
  <c r="E17" i="23"/>
  <c r="E18" i="23"/>
  <c r="E19" i="23"/>
  <c r="E20" i="23"/>
  <c r="E21" i="23"/>
  <c r="E22" i="23"/>
  <c r="E6" i="23"/>
  <c r="I19" i="22"/>
  <c r="H19" i="22"/>
  <c r="G19" i="22"/>
  <c r="F19" i="22"/>
  <c r="E19" i="22"/>
  <c r="D19" i="22"/>
  <c r="C19" i="22"/>
  <c r="I18" i="22"/>
  <c r="H18" i="22"/>
  <c r="G18" i="22"/>
  <c r="F18" i="22"/>
  <c r="E18" i="22"/>
  <c r="D18" i="22"/>
  <c r="C18" i="22"/>
  <c r="I16" i="22"/>
  <c r="H16" i="22"/>
  <c r="G16" i="22"/>
  <c r="F16" i="22"/>
  <c r="E16" i="22"/>
  <c r="D16" i="22"/>
  <c r="C16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I12" i="22"/>
  <c r="H12" i="22"/>
  <c r="G12" i="22"/>
  <c r="F12" i="22"/>
  <c r="E12" i="22"/>
  <c r="D12" i="22"/>
  <c r="C12" i="22"/>
  <c r="I11" i="22"/>
  <c r="H11" i="22"/>
  <c r="G11" i="22"/>
  <c r="F11" i="22"/>
  <c r="E11" i="22"/>
  <c r="D11" i="22"/>
  <c r="C11" i="22"/>
  <c r="I10" i="22"/>
  <c r="H10" i="22"/>
  <c r="G10" i="22"/>
  <c r="F10" i="22"/>
  <c r="E10" i="22"/>
  <c r="D10" i="22"/>
  <c r="C10" i="22"/>
  <c r="I9" i="22"/>
  <c r="F9" i="22"/>
  <c r="E9" i="22"/>
  <c r="D9" i="22"/>
  <c r="C9" i="22"/>
  <c r="F8" i="22"/>
  <c r="I8" i="22"/>
  <c r="H8" i="22"/>
  <c r="G8" i="22"/>
  <c r="E8" i="22"/>
  <c r="D8" i="22"/>
  <c r="C8" i="22"/>
  <c r="H6" i="22"/>
  <c r="H5" i="22"/>
  <c r="I6" i="22"/>
  <c r="G6" i="22"/>
  <c r="F6" i="22"/>
  <c r="E6" i="22"/>
  <c r="D6" i="22"/>
  <c r="C6" i="22"/>
  <c r="B21" i="23" l="1"/>
  <c r="B20" i="23"/>
  <c r="B19" i="23"/>
  <c r="B18" i="23"/>
  <c r="B15" i="23"/>
  <c r="B14" i="23"/>
  <c r="B13" i="23"/>
  <c r="B12" i="23"/>
  <c r="H5" i="23"/>
  <c r="I5" i="22"/>
  <c r="G5" i="22"/>
  <c r="F5" i="22"/>
  <c r="E5" i="22"/>
  <c r="C5" i="22"/>
  <c r="D5" i="22"/>
  <c r="B21" i="22"/>
  <c r="F20" i="21"/>
  <c r="E20" i="21"/>
  <c r="C20" i="21"/>
  <c r="G19" i="21"/>
  <c r="F19" i="21"/>
  <c r="E19" i="21"/>
  <c r="D19" i="21"/>
  <c r="C19" i="21"/>
  <c r="G17" i="21"/>
  <c r="F17" i="21"/>
  <c r="E17" i="21"/>
  <c r="D17" i="21"/>
  <c r="C17" i="21"/>
  <c r="G16" i="21"/>
  <c r="F16" i="21"/>
  <c r="E16" i="21"/>
  <c r="D16" i="21"/>
  <c r="C16" i="21"/>
  <c r="G15" i="21"/>
  <c r="F15" i="21"/>
  <c r="E15" i="21"/>
  <c r="D15" i="21"/>
  <c r="C15" i="21"/>
  <c r="G14" i="21"/>
  <c r="F14" i="21"/>
  <c r="E14" i="21"/>
  <c r="D14" i="21"/>
  <c r="C14" i="21"/>
  <c r="G13" i="21"/>
  <c r="F13" i="21"/>
  <c r="E13" i="21"/>
  <c r="D13" i="21"/>
  <c r="C13" i="21"/>
  <c r="G12" i="21"/>
  <c r="F12" i="21"/>
  <c r="E12" i="21"/>
  <c r="D12" i="21"/>
  <c r="C12" i="21"/>
  <c r="F11" i="21"/>
  <c r="G11" i="21"/>
  <c r="E11" i="21"/>
  <c r="D11" i="21"/>
  <c r="C11" i="21"/>
  <c r="G9" i="21"/>
  <c r="F9" i="21"/>
  <c r="E9" i="21"/>
  <c r="D9" i="21"/>
  <c r="C9" i="21"/>
  <c r="G8" i="21"/>
  <c r="G7" i="21"/>
  <c r="F7" i="21"/>
  <c r="E7" i="21"/>
  <c r="D7" i="21"/>
  <c r="C7" i="21"/>
  <c r="G6" i="21"/>
  <c r="F6" i="21"/>
  <c r="E6" i="21"/>
  <c r="D6" i="21"/>
  <c r="C6" i="21"/>
  <c r="B22" i="21"/>
  <c r="B19" i="22" l="1"/>
  <c r="B15" i="22"/>
  <c r="B7" i="22"/>
  <c r="B10" i="22"/>
  <c r="B11" i="22"/>
  <c r="B5" i="22"/>
  <c r="B18" i="22"/>
  <c r="B6" i="22"/>
  <c r="B12" i="22"/>
  <c r="B16" i="22"/>
  <c r="B20" i="22"/>
  <c r="B14" i="22"/>
  <c r="B8" i="22"/>
  <c r="B13" i="22"/>
  <c r="B20" i="21"/>
  <c r="B19" i="21"/>
  <c r="B17" i="21"/>
  <c r="B16" i="21"/>
  <c r="B15" i="21"/>
  <c r="B14" i="21"/>
  <c r="B13" i="21"/>
  <c r="B12" i="21"/>
  <c r="B11" i="21"/>
  <c r="B9" i="21"/>
  <c r="B8" i="21"/>
  <c r="B7" i="21"/>
  <c r="B6" i="21"/>
  <c r="H5" i="21"/>
  <c r="I5" i="14"/>
  <c r="H5" i="14"/>
  <c r="G5" i="14"/>
  <c r="I12" i="14"/>
  <c r="H12" i="14"/>
  <c r="G12" i="14"/>
  <c r="F12" i="14"/>
  <c r="E12" i="14"/>
  <c r="D12" i="14"/>
  <c r="N20" i="10"/>
  <c r="I19" i="14"/>
  <c r="H19" i="14"/>
  <c r="G19" i="14"/>
  <c r="F19" i="14"/>
  <c r="E19" i="14"/>
  <c r="D19" i="14"/>
  <c r="I18" i="14"/>
  <c r="H18" i="14"/>
  <c r="G18" i="14"/>
  <c r="F18" i="14"/>
  <c r="E18" i="14"/>
  <c r="D18" i="14"/>
  <c r="I15" i="14" l="1"/>
  <c r="H15" i="14"/>
  <c r="G15" i="14"/>
  <c r="F15" i="14"/>
  <c r="E15" i="14"/>
  <c r="I13" i="14"/>
  <c r="H13" i="14"/>
  <c r="G13" i="14"/>
  <c r="F13" i="14"/>
  <c r="E13" i="14"/>
  <c r="I6" i="14"/>
  <c r="H6" i="14"/>
  <c r="G6" i="14"/>
  <c r="F6" i="14"/>
  <c r="E6" i="14"/>
  <c r="D6" i="14"/>
  <c r="I14" i="14" l="1"/>
  <c r="H14" i="14"/>
  <c r="G14" i="14"/>
  <c r="F14" i="14"/>
  <c r="E14" i="14"/>
  <c r="D14" i="14"/>
  <c r="B21" i="21" l="1"/>
  <c r="B5" i="14"/>
  <c r="B4" i="10" s="1"/>
  <c r="N3" i="10" s="1"/>
  <c r="I16" i="14"/>
  <c r="H16" i="14"/>
  <c r="G16" i="14"/>
  <c r="F16" i="14"/>
  <c r="E16" i="14"/>
  <c r="D16" i="14"/>
  <c r="C4" i="14" l="1"/>
  <c r="J4" i="14"/>
  <c r="XFC18" i="23" l="1"/>
  <c r="XER34" i="28"/>
  <c r="XFC19" i="27"/>
  <c r="XFA18" i="21"/>
  <c r="XEZ17" i="26"/>
  <c r="F17" i="14"/>
  <c r="XFC17" i="22"/>
  <c r="E17" i="14"/>
  <c r="G17" i="14"/>
  <c r="H17" i="14"/>
  <c r="D17" i="14"/>
  <c r="XFC17" i="14"/>
  <c r="I17" i="14"/>
  <c r="I11" i="14"/>
  <c r="H11" i="14"/>
  <c r="G11" i="14"/>
  <c r="F11" i="14"/>
  <c r="E11" i="14"/>
  <c r="D11" i="14"/>
  <c r="B11" i="14" l="1"/>
  <c r="B10" i="10" s="1"/>
  <c r="N9" i="10" s="1"/>
  <c r="I10" i="14"/>
  <c r="H10" i="14"/>
  <c r="G10" i="14"/>
  <c r="F10" i="14"/>
  <c r="E10" i="14"/>
  <c r="D10" i="14"/>
  <c r="B12" i="14"/>
  <c r="B11" i="10" s="1"/>
  <c r="N10" i="10" s="1"/>
  <c r="B13" i="14"/>
  <c r="B12" i="10" s="1"/>
  <c r="N11" i="10" s="1"/>
  <c r="B14" i="14"/>
  <c r="B13" i="10" s="1"/>
  <c r="N12" i="10" s="1"/>
  <c r="B15" i="14"/>
  <c r="B14" i="10" s="1"/>
  <c r="N13" i="10" s="1"/>
  <c r="B16" i="14"/>
  <c r="B15" i="10" s="1"/>
  <c r="N14" i="10" s="1"/>
  <c r="B17" i="14"/>
  <c r="B16" i="10" s="1"/>
  <c r="N15" i="10" s="1"/>
  <c r="B18" i="14"/>
  <c r="B17" i="10" s="1"/>
  <c r="N16" i="10" s="1"/>
  <c r="B19" i="14"/>
  <c r="B18" i="10" s="1"/>
  <c r="N17" i="10" s="1"/>
  <c r="B20" i="14"/>
  <c r="B19" i="10" s="1"/>
  <c r="N18" i="10" s="1"/>
  <c r="B21" i="14"/>
  <c r="B20" i="10" s="1"/>
  <c r="N19" i="10" s="1"/>
  <c r="I9" i="14"/>
  <c r="H9" i="14"/>
  <c r="G9" i="14"/>
  <c r="F9" i="14"/>
  <c r="E9" i="14"/>
  <c r="D9" i="14"/>
  <c r="H8" i="14"/>
  <c r="I8" i="14"/>
  <c r="G8" i="14"/>
  <c r="E8" i="14"/>
  <c r="D8" i="14"/>
  <c r="F8" i="14"/>
  <c r="E4" i="14" l="1"/>
  <c r="B10" i="14"/>
  <c r="B9" i="10" s="1"/>
  <c r="N8" i="10" s="1"/>
  <c r="B9" i="14"/>
  <c r="B8" i="10" s="1"/>
  <c r="N7" i="10" s="1"/>
  <c r="B8" i="14"/>
  <c r="B7" i="10" l="1"/>
  <c r="N6" i="10" s="1"/>
  <c r="N5" i="10"/>
  <c r="I4" i="14"/>
  <c r="H4" i="14"/>
  <c r="G4" i="14"/>
  <c r="F4" i="14"/>
  <c r="D4" i="14"/>
  <c r="B6" i="14" l="1"/>
  <c r="B4" i="14" l="1"/>
  <c r="B5" i="10"/>
  <c r="N4" i="10" s="1"/>
  <c r="D3" i="10"/>
  <c r="H9" i="22" l="1"/>
  <c r="G9" i="22"/>
  <c r="E10" i="21"/>
  <c r="D10" i="21"/>
  <c r="G10" i="21"/>
  <c r="C10" i="21"/>
  <c r="F10" i="21"/>
  <c r="D24" i="10"/>
  <c r="G17" i="26" l="1"/>
  <c r="G4" i="26" s="1"/>
  <c r="F17" i="26"/>
  <c r="F4" i="26" s="1"/>
  <c r="B9" i="22"/>
  <c r="B10" i="21"/>
  <c r="D17" i="26" l="1"/>
  <c r="D4" i="26" s="1"/>
  <c r="C17" i="26"/>
  <c r="C4" i="26" s="1"/>
  <c r="E17" i="26"/>
  <c r="E4" i="26" s="1"/>
  <c r="F5" i="23"/>
  <c r="C5" i="23"/>
  <c r="E5" i="23"/>
  <c r="I5" i="23"/>
  <c r="D5" i="23"/>
  <c r="G5" i="23"/>
  <c r="C18" i="21"/>
  <c r="C5" i="21" s="1"/>
  <c r="G18" i="21"/>
  <c r="G5" i="21" s="1"/>
  <c r="D18" i="21"/>
  <c r="D5" i="21" s="1"/>
  <c r="F18" i="21"/>
  <c r="F5" i="21" s="1"/>
  <c r="E18" i="21"/>
  <c r="E5" i="21" s="1"/>
  <c r="B17" i="26" l="1"/>
  <c r="B4" i="26" s="1"/>
  <c r="F17" i="22"/>
  <c r="F4" i="22" s="1"/>
  <c r="B5" i="23"/>
  <c r="B18" i="21"/>
  <c r="B5" i="21" s="1"/>
  <c r="G3" i="10"/>
  <c r="H3" i="10"/>
  <c r="I3" i="10"/>
  <c r="J3" i="10"/>
  <c r="K3" i="10"/>
  <c r="F10" i="10"/>
  <c r="E10" i="10" s="1"/>
  <c r="E4" i="10"/>
  <c r="E5" i="10"/>
  <c r="E6" i="10"/>
  <c r="E7" i="10"/>
  <c r="E8" i="10"/>
  <c r="E9" i="10"/>
  <c r="E11" i="10"/>
  <c r="E13" i="10"/>
  <c r="E14" i="10"/>
  <c r="E16" i="10"/>
  <c r="E17" i="10"/>
  <c r="E18" i="10"/>
  <c r="E19" i="10"/>
  <c r="E20" i="10"/>
  <c r="C17" i="22" l="1"/>
  <c r="C4" i="22" s="1"/>
  <c r="G17" i="22"/>
  <c r="G4" i="22" s="1"/>
  <c r="I17" i="22"/>
  <c r="I4" i="22" s="1"/>
  <c r="H17" i="22"/>
  <c r="H4" i="22" s="1"/>
  <c r="E17" i="22"/>
  <c r="E4" i="22" s="1"/>
  <c r="D17" i="22"/>
  <c r="D4" i="22" s="1"/>
  <c r="B17" i="22" l="1"/>
  <c r="B4" i="22" s="1"/>
  <c r="F12" i="10"/>
  <c r="E12" i="10" l="1"/>
  <c r="F15" i="10" l="1"/>
  <c r="E15" i="10" l="1"/>
  <c r="F3" i="10"/>
  <c r="E3" i="10" s="1"/>
  <c r="L18" i="10" l="1"/>
  <c r="B3" i="10" l="1"/>
</calcChain>
</file>

<file path=xl/comments1.xml><?xml version="1.0" encoding="utf-8"?>
<comments xmlns="http://schemas.openxmlformats.org/spreadsheetml/2006/main">
  <authors>
    <author>user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 xml:space="preserve">user:
</t>
        </r>
        <r>
          <rPr>
            <b/>
            <sz val="9"/>
            <color indexed="81"/>
            <rFont val="돋움"/>
            <family val="3"/>
            <charset val="129"/>
          </rPr>
          <t>주민들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반대로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추진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불가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등촌지구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총사업비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사장밭지구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해운항만청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예정이나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협의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지연에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미정
</t>
        </r>
      </text>
    </comment>
  </commentList>
</comments>
</file>

<file path=xl/comments2.xml><?xml version="1.0" encoding="utf-8"?>
<comments xmlns="http://schemas.openxmlformats.org/spreadsheetml/2006/main">
  <authors>
    <author>KR-Win10-1512</author>
  </authors>
  <commentList>
    <comment ref="L5" authorId="0" shapeId="0">
      <text>
        <r>
          <rPr>
            <b/>
            <sz val="14"/>
            <color indexed="81"/>
            <rFont val="돋움"/>
            <family val="3"/>
            <charset val="129"/>
          </rPr>
          <t xml:space="preserve">추가작성부분
</t>
        </r>
        <r>
          <rPr>
            <b/>
            <sz val="14"/>
            <color indexed="81"/>
            <rFont val="Tahoma"/>
            <family val="2"/>
          </rPr>
          <t xml:space="preserve">- </t>
        </r>
        <r>
          <rPr>
            <b/>
            <sz val="14"/>
            <color indexed="81"/>
            <rFont val="돋움"/>
            <family val="3"/>
            <charset val="129"/>
          </rPr>
          <t>철도공사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인수인계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및</t>
        </r>
        <r>
          <rPr>
            <b/>
            <sz val="14"/>
            <color indexed="81"/>
            <rFont val="Tahoma"/>
            <family val="2"/>
          </rPr>
          <t xml:space="preserve"> 
 </t>
        </r>
        <r>
          <rPr>
            <b/>
            <sz val="14"/>
            <color indexed="81"/>
            <rFont val="돋움"/>
            <family val="3"/>
            <charset val="129"/>
          </rPr>
          <t>사고대비</t>
        </r>
        <r>
          <rPr>
            <b/>
            <sz val="14"/>
            <color indexed="81"/>
            <rFont val="Tahoma"/>
            <family val="2"/>
          </rPr>
          <t xml:space="preserve">  </t>
        </r>
        <r>
          <rPr>
            <b/>
            <sz val="14"/>
            <color indexed="81"/>
            <rFont val="돋움"/>
            <family val="3"/>
            <charset val="129"/>
          </rPr>
          <t>재해대책상황실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 xml:space="preserve">확인용
</t>
        </r>
      </text>
    </comment>
  </commentList>
</comments>
</file>

<file path=xl/sharedStrings.xml><?xml version="1.0" encoding="utf-8"?>
<sst xmlns="http://schemas.openxmlformats.org/spreadsheetml/2006/main" count="63671" uniqueCount="9256">
  <si>
    <t>시.군.구</t>
    <phoneticPr fontId="33" type="noConversion"/>
  </si>
  <si>
    <t>지구명</t>
    <phoneticPr fontId="33" type="noConversion"/>
  </si>
  <si>
    <t>관리기관</t>
    <phoneticPr fontId="33" type="noConversion"/>
  </si>
  <si>
    <t>등급</t>
    <phoneticPr fontId="33" type="noConversion"/>
  </si>
  <si>
    <t>공공/
민간</t>
    <phoneticPr fontId="33" type="noConversion"/>
  </si>
  <si>
    <t>용도</t>
    <phoneticPr fontId="33" type="noConversion"/>
  </si>
  <si>
    <t>지번</t>
    <phoneticPr fontId="33" type="noConversion"/>
  </si>
  <si>
    <t>구조</t>
    <phoneticPr fontId="33" type="noConversion"/>
  </si>
  <si>
    <t>유형</t>
    <phoneticPr fontId="33" type="noConversion"/>
  </si>
  <si>
    <t>시·도</t>
    <phoneticPr fontId="33" type="noConversion"/>
  </si>
  <si>
    <t>읍·면·동</t>
    <phoneticPr fontId="33" type="noConversion"/>
  </si>
  <si>
    <t>복합</t>
  </si>
  <si>
    <t>자연</t>
  </si>
  <si>
    <t>공공</t>
  </si>
  <si>
    <t>C</t>
  </si>
  <si>
    <t>암반</t>
  </si>
  <si>
    <t>토사</t>
  </si>
  <si>
    <t>B</t>
  </si>
  <si>
    <t>옹벽</t>
  </si>
  <si>
    <t>인공</t>
  </si>
  <si>
    <t>강원</t>
  </si>
  <si>
    <t>서면</t>
  </si>
  <si>
    <t>충북</t>
  </si>
  <si>
    <t>강릉시</t>
  </si>
  <si>
    <t>원주시</t>
  </si>
  <si>
    <t>제천시</t>
  </si>
  <si>
    <t>A</t>
  </si>
  <si>
    <t>영주시</t>
  </si>
  <si>
    <t>풍기읍</t>
  </si>
  <si>
    <t>단양군</t>
  </si>
  <si>
    <t>태백시</t>
  </si>
  <si>
    <t>봉화군</t>
  </si>
  <si>
    <t>석포면</t>
  </si>
  <si>
    <t>삼척시</t>
  </si>
  <si>
    <t>황지동</t>
  </si>
  <si>
    <t>기타</t>
  </si>
  <si>
    <t>석축</t>
  </si>
  <si>
    <t>철도</t>
  </si>
  <si>
    <t>산 93-3</t>
  </si>
  <si>
    <t>토사</t>
    <phoneticPr fontId="40" type="noConversion"/>
  </si>
  <si>
    <t>천곡동</t>
  </si>
  <si>
    <t>용정동</t>
  </si>
  <si>
    <t>금성면</t>
  </si>
  <si>
    <t>대강면</t>
  </si>
  <si>
    <t>산1-2</t>
  </si>
  <si>
    <t>시도별</t>
    <phoneticPr fontId="39" type="noConversion"/>
  </si>
  <si>
    <t>급경사지 현황</t>
    <phoneticPr fontId="39" type="noConversion"/>
  </si>
  <si>
    <t>계</t>
    <phoneticPr fontId="39" type="noConversion"/>
  </si>
  <si>
    <t>서울</t>
    <phoneticPr fontId="39" type="noConversion"/>
  </si>
  <si>
    <t>부산</t>
    <phoneticPr fontId="39" type="noConversion"/>
  </si>
  <si>
    <t>대구</t>
    <phoneticPr fontId="39" type="noConversion"/>
  </si>
  <si>
    <t>인천</t>
    <phoneticPr fontId="39" type="noConversion"/>
  </si>
  <si>
    <t>광주</t>
    <phoneticPr fontId="39" type="noConversion"/>
  </si>
  <si>
    <t>대전</t>
    <phoneticPr fontId="39" type="noConversion"/>
  </si>
  <si>
    <t>울산</t>
    <phoneticPr fontId="39" type="noConversion"/>
  </si>
  <si>
    <t>세종</t>
    <phoneticPr fontId="39" type="noConversion"/>
  </si>
  <si>
    <t>경기</t>
    <phoneticPr fontId="39" type="noConversion"/>
  </si>
  <si>
    <t>강원</t>
    <phoneticPr fontId="39" type="noConversion"/>
  </si>
  <si>
    <t>충북</t>
    <phoneticPr fontId="39" type="noConversion"/>
  </si>
  <si>
    <t>충남</t>
    <phoneticPr fontId="39" type="noConversion"/>
  </si>
  <si>
    <t>전북</t>
    <phoneticPr fontId="39" type="noConversion"/>
  </si>
  <si>
    <t>전남</t>
    <phoneticPr fontId="39" type="noConversion"/>
  </si>
  <si>
    <t>경북</t>
    <phoneticPr fontId="39" type="noConversion"/>
  </si>
  <si>
    <t>경남</t>
    <phoneticPr fontId="39" type="noConversion"/>
  </si>
  <si>
    <t>제주</t>
    <phoneticPr fontId="39" type="noConversion"/>
  </si>
  <si>
    <t>완료</t>
    <phoneticPr fontId="39" type="noConversion"/>
  </si>
  <si>
    <t>유형</t>
  </si>
  <si>
    <t>산 48-2</t>
  </si>
  <si>
    <t>산 55-2</t>
  </si>
  <si>
    <t>강동면</t>
  </si>
  <si>
    <t>산 53</t>
  </si>
  <si>
    <t>남면</t>
  </si>
  <si>
    <t>산 60-3</t>
  </si>
  <si>
    <t>교동</t>
  </si>
  <si>
    <t>안동시</t>
  </si>
  <si>
    <t>북후면</t>
  </si>
  <si>
    <t>남후면</t>
  </si>
  <si>
    <t>문수면</t>
  </si>
  <si>
    <t>장수면</t>
  </si>
  <si>
    <t>영천시</t>
  </si>
  <si>
    <t>중동면</t>
  </si>
  <si>
    <t>군위군</t>
  </si>
  <si>
    <t>의성군</t>
  </si>
  <si>
    <t>의성읍</t>
  </si>
  <si>
    <t>예천군</t>
  </si>
  <si>
    <t>예천읍</t>
  </si>
  <si>
    <t>용궁면</t>
  </si>
  <si>
    <t>감천면</t>
  </si>
  <si>
    <t>보문면</t>
  </si>
  <si>
    <t>법전면</t>
  </si>
  <si>
    <t>산 184</t>
  </si>
  <si>
    <t>춘양면</t>
  </si>
  <si>
    <t>소천면</t>
  </si>
  <si>
    <t>산 3-5</t>
  </si>
  <si>
    <t>산 59-2</t>
  </si>
  <si>
    <t>산 1</t>
  </si>
  <si>
    <t>2017.12기준</t>
    <phoneticPr fontId="39" type="noConversion"/>
  </si>
  <si>
    <t>계</t>
    <phoneticPr fontId="39" type="noConversion"/>
  </si>
  <si>
    <t>신규</t>
    <phoneticPr fontId="39" type="noConversion"/>
  </si>
  <si>
    <t>규모미달</t>
    <phoneticPr fontId="39" type="noConversion"/>
  </si>
  <si>
    <t>정비해소</t>
    <phoneticPr fontId="39" type="noConversion"/>
  </si>
  <si>
    <t>시특법시설물 
지정</t>
    <phoneticPr fontId="39" type="noConversion"/>
  </si>
  <si>
    <t>개발공사로
인한 해소</t>
    <phoneticPr fontId="39" type="noConversion"/>
  </si>
  <si>
    <t>중복대상지 
정정</t>
    <phoneticPr fontId="39" type="noConversion"/>
  </si>
  <si>
    <t>공공</t>
    <phoneticPr fontId="40" type="noConversion"/>
  </si>
  <si>
    <t>B</t>
    <phoneticPr fontId="40" type="noConversion"/>
  </si>
  <si>
    <t>인공</t>
    <phoneticPr fontId="40" type="noConversion"/>
  </si>
  <si>
    <t>산 1-4</t>
  </si>
  <si>
    <t>C</t>
    <phoneticPr fontId="40" type="noConversion"/>
  </si>
  <si>
    <t>C</t>
    <phoneticPr fontId="33" type="noConversion"/>
  </si>
  <si>
    <t>토사</t>
    <phoneticPr fontId="33" type="noConversion"/>
  </si>
  <si>
    <t>북평면</t>
  </si>
  <si>
    <t>시스템 확인사항</t>
    <phoneticPr fontId="39" type="noConversion"/>
  </si>
  <si>
    <t>시도</t>
    <phoneticPr fontId="39" type="noConversion"/>
  </si>
  <si>
    <t>계</t>
    <phoneticPr fontId="39" type="noConversion"/>
  </si>
  <si>
    <t>지자체</t>
    <phoneticPr fontId="39" type="noConversion"/>
  </si>
  <si>
    <t>지방산림청</t>
    <phoneticPr fontId="39" type="noConversion"/>
  </si>
  <si>
    <t>한국토지
주택공사</t>
    <phoneticPr fontId="39" type="noConversion"/>
  </si>
  <si>
    <t>국립공원
관리공단</t>
    <phoneticPr fontId="39" type="noConversion"/>
  </si>
  <si>
    <t>총계</t>
    <phoneticPr fontId="39" type="noConversion"/>
  </si>
  <si>
    <t>부산</t>
    <phoneticPr fontId="39" type="noConversion"/>
  </si>
  <si>
    <t>대구</t>
    <phoneticPr fontId="39" type="noConversion"/>
  </si>
  <si>
    <t>인천</t>
    <phoneticPr fontId="39" type="noConversion"/>
  </si>
  <si>
    <t>광주</t>
    <phoneticPr fontId="39" type="noConversion"/>
  </si>
  <si>
    <t>대전</t>
    <phoneticPr fontId="39" type="noConversion"/>
  </si>
  <si>
    <t>울산</t>
    <phoneticPr fontId="39" type="noConversion"/>
  </si>
  <si>
    <t>세종</t>
    <phoneticPr fontId="39" type="noConversion"/>
  </si>
  <si>
    <t>경기</t>
    <phoneticPr fontId="39" type="noConversion"/>
  </si>
  <si>
    <t>강원</t>
    <phoneticPr fontId="39" type="noConversion"/>
  </si>
  <si>
    <t>충북</t>
    <phoneticPr fontId="39" type="noConversion"/>
  </si>
  <si>
    <t>충남</t>
    <phoneticPr fontId="39" type="noConversion"/>
  </si>
  <si>
    <t>전북</t>
    <phoneticPr fontId="39" type="noConversion"/>
  </si>
  <si>
    <t>전남</t>
    <phoneticPr fontId="39" type="noConversion"/>
  </si>
  <si>
    <t>경북</t>
    <phoneticPr fontId="39" type="noConversion"/>
  </si>
  <si>
    <t>경남</t>
    <phoneticPr fontId="39" type="noConversion"/>
  </si>
  <si>
    <t>제주</t>
    <phoneticPr fontId="39" type="noConversion"/>
  </si>
  <si>
    <t>산 77-2</t>
  </si>
  <si>
    <t>지정면</t>
  </si>
  <si>
    <t>횡성군</t>
  </si>
  <si>
    <t>영월군</t>
  </si>
  <si>
    <t>한반도면</t>
  </si>
  <si>
    <t>갑천면</t>
  </si>
  <si>
    <t>도계읍</t>
  </si>
  <si>
    <t>미로면</t>
  </si>
  <si>
    <t>정선군</t>
  </si>
  <si>
    <t>사북읍</t>
  </si>
  <si>
    <t>고한읍</t>
  </si>
  <si>
    <t>구정면</t>
  </si>
  <si>
    <t>옥계면</t>
  </si>
  <si>
    <t>동해시</t>
  </si>
  <si>
    <t>어달동</t>
  </si>
  <si>
    <t>통동</t>
  </si>
  <si>
    <t>동점동</t>
  </si>
  <si>
    <t>화전동</t>
  </si>
  <si>
    <t>철암동</t>
  </si>
  <si>
    <t>신기면</t>
  </si>
  <si>
    <t>도경동</t>
  </si>
  <si>
    <t>영월읍</t>
  </si>
  <si>
    <t>문곡동</t>
  </si>
  <si>
    <t>백산동</t>
  </si>
  <si>
    <t>산 12-2</t>
  </si>
  <si>
    <t>산 168-3</t>
  </si>
  <si>
    <t>산 29</t>
  </si>
  <si>
    <t>산 52-5</t>
  </si>
  <si>
    <t>167-1</t>
  </si>
  <si>
    <t>산 17-5</t>
  </si>
  <si>
    <t>202-3</t>
  </si>
  <si>
    <t>산 25-3</t>
  </si>
  <si>
    <t>63-29</t>
  </si>
  <si>
    <t>199-10</t>
  </si>
  <si>
    <t>산 24-2</t>
  </si>
  <si>
    <t>산 68-3</t>
  </si>
  <si>
    <t>산 2-4</t>
  </si>
  <si>
    <t>이로동</t>
  </si>
  <si>
    <t>강원-영동선181-강</t>
  </si>
  <si>
    <t>강원-북평선1-강</t>
  </si>
  <si>
    <t>늑구리 산 114-1</t>
  </si>
  <si>
    <t>늑구리 산 191-11</t>
  </si>
  <si>
    <t>늑구리 산 55-2</t>
  </si>
  <si>
    <t>고사리 산 34-1</t>
  </si>
  <si>
    <t>고사리 14-5</t>
  </si>
  <si>
    <t>발이리 11-3</t>
  </si>
  <si>
    <t>마차리 산 200-1</t>
  </si>
  <si>
    <t>마차리 317</t>
  </si>
  <si>
    <t>마차리 산 97-2</t>
  </si>
  <si>
    <t>마차리 산 115-2</t>
  </si>
  <si>
    <t>마차리 산 21-2</t>
  </si>
  <si>
    <t>마차리 산 119-2</t>
  </si>
  <si>
    <t>대평리 산 152-2</t>
  </si>
  <si>
    <t>대평리 산 66-2</t>
  </si>
  <si>
    <t>신기리 127-2</t>
  </si>
  <si>
    <t>신기리 산 120-4</t>
  </si>
  <si>
    <t>천기리 200-2</t>
  </si>
  <si>
    <t>천기리 산 112-1</t>
  </si>
  <si>
    <t>천기리 산 71-2</t>
  </si>
  <si>
    <t>천기리 산 84-2</t>
  </si>
  <si>
    <t>상정리 68-2</t>
  </si>
  <si>
    <t>하정리 산 25-3</t>
  </si>
  <si>
    <t>상거노리 355-2</t>
  </si>
  <si>
    <t>하거노리 418-1</t>
  </si>
  <si>
    <t>하거노리 167-3</t>
  </si>
  <si>
    <t>무사리 산 62-2</t>
  </si>
  <si>
    <t>무사리 산 85-3</t>
  </si>
  <si>
    <t>산 343-3</t>
  </si>
  <si>
    <t>산 336-5</t>
  </si>
  <si>
    <t>산 334-2</t>
  </si>
  <si>
    <t>산 178-2</t>
  </si>
  <si>
    <t>강원-영동선133-강</t>
  </si>
  <si>
    <t>강원-영동선134-강</t>
  </si>
  <si>
    <t>강원-영동선135-강</t>
  </si>
  <si>
    <t>강원-영동선136-강</t>
  </si>
  <si>
    <t>강원-영동선137-강</t>
  </si>
  <si>
    <t>강원-영동선138-강</t>
  </si>
  <si>
    <t>강원-영동선139-강</t>
  </si>
  <si>
    <t>강원-영동선142-강</t>
  </si>
  <si>
    <t>강원-영동선144-강</t>
  </si>
  <si>
    <t>강원-영동선145-강</t>
  </si>
  <si>
    <t>강원-영동선146-강</t>
  </si>
  <si>
    <t>강원-영동선147-강</t>
  </si>
  <si>
    <t>강원-영동선148-강</t>
  </si>
  <si>
    <t>강원-영동선149-강</t>
  </si>
  <si>
    <t>강원-영동선150-강</t>
  </si>
  <si>
    <t>강원-영동선151-강</t>
  </si>
  <si>
    <t>강원-영동선152-강</t>
  </si>
  <si>
    <t>강원-영동선153-강</t>
  </si>
  <si>
    <t>강원-영동선155-강</t>
  </si>
  <si>
    <t>강원-영동선156-강</t>
  </si>
  <si>
    <t>강원-영동선157-강</t>
  </si>
  <si>
    <t>강원-영동선158-강</t>
  </si>
  <si>
    <t>강원-영동선159-강</t>
  </si>
  <si>
    <t>강원-영동선160-강</t>
  </si>
  <si>
    <t>강원-영동선162-강</t>
  </si>
  <si>
    <t>강원-영동선163-강</t>
  </si>
  <si>
    <t>강원-영동선164-강</t>
  </si>
  <si>
    <t>강원-영동선166-강</t>
  </si>
  <si>
    <t>강원-영동선167-강</t>
  </si>
  <si>
    <t>강원-영동선169-강</t>
  </si>
  <si>
    <t>강원-영동선171-강</t>
  </si>
  <si>
    <t>강원-영동선173-강</t>
  </si>
  <si>
    <t>강원-영동선174-강</t>
  </si>
  <si>
    <t>강원-영동선176-강</t>
  </si>
  <si>
    <t>강원-영동선178-강</t>
  </si>
  <si>
    <t>강원-삼척선1-강</t>
  </si>
  <si>
    <t>쌍용리 산 47-3</t>
  </si>
  <si>
    <t>창원리 861-2</t>
  </si>
  <si>
    <t>연당리 산 280-1</t>
  </si>
  <si>
    <t>덕포리 산 12-1</t>
  </si>
  <si>
    <t>연하리 산 266-1</t>
  </si>
  <si>
    <t>연하리 148-2</t>
  </si>
  <si>
    <t>연상리 산 65-1</t>
  </si>
  <si>
    <t>석항리 224</t>
  </si>
  <si>
    <t>강원-태백선9-충</t>
  </si>
  <si>
    <t>강원-태백선10-충</t>
  </si>
  <si>
    <t>강원-태백선11-충</t>
  </si>
  <si>
    <t>강원-태백선12-충</t>
  </si>
  <si>
    <t>강원-태백선13-충</t>
  </si>
  <si>
    <t>강원-태백선14-충</t>
  </si>
  <si>
    <t>강원-태백선15-충</t>
  </si>
  <si>
    <t>강원-태백선16-충</t>
  </si>
  <si>
    <t>강원-태백선17-충</t>
  </si>
  <si>
    <t>강원-태백선18-충</t>
  </si>
  <si>
    <t>강원-태백선19-충</t>
  </si>
  <si>
    <t>강원-태백선20-충</t>
  </si>
  <si>
    <t>강원-태백선21-충</t>
  </si>
  <si>
    <t>강원-태백선22-충</t>
  </si>
  <si>
    <t>강원-태백선23-충</t>
  </si>
  <si>
    <t>강원-태백선24-충</t>
  </si>
  <si>
    <t>강원-태백선26-충</t>
  </si>
  <si>
    <t>강원-태백선27-충</t>
  </si>
  <si>
    <t>강원-태백선28-충</t>
  </si>
  <si>
    <t>강원-태백선29-충</t>
  </si>
  <si>
    <t>강원-태백선30-충</t>
  </si>
  <si>
    <t>강원-태백선31-충</t>
  </si>
  <si>
    <t>강원-태백선32-충</t>
  </si>
  <si>
    <t>강원-태백선33-충</t>
  </si>
  <si>
    <t>강원-태백선34-충</t>
  </si>
  <si>
    <t>강원-태백선35-충</t>
  </si>
  <si>
    <t>강원-태백선36-충</t>
  </si>
  <si>
    <t>강원-태백선37-충</t>
  </si>
  <si>
    <t>강원-태백선38-충</t>
  </si>
  <si>
    <t>강원-태백선39-충</t>
  </si>
  <si>
    <t>강원-태백선40-충</t>
  </si>
  <si>
    <t>강원-태백선41-충</t>
  </si>
  <si>
    <t>강원-태백선42-충</t>
  </si>
  <si>
    <t>강원-태백선43-충</t>
  </si>
  <si>
    <t>강원-태백선44-충</t>
  </si>
  <si>
    <t>강원-태백선45-충</t>
  </si>
  <si>
    <t>신동읍</t>
  </si>
  <si>
    <t>예미리 891-1</t>
  </si>
  <si>
    <t>예미리 803-1</t>
  </si>
  <si>
    <t>조동리 산 1-2</t>
  </si>
  <si>
    <t>조동리 산 48-3</t>
  </si>
  <si>
    <t>조동리 산 50-2</t>
  </si>
  <si>
    <t>조동리 산 51-3</t>
  </si>
  <si>
    <t>조동리 산 52-2</t>
  </si>
  <si>
    <t>방제리 산 1-8</t>
  </si>
  <si>
    <t>방제리 산 1-2</t>
  </si>
  <si>
    <t>방제리 222-3</t>
  </si>
  <si>
    <t>방제리 244-2</t>
  </si>
  <si>
    <t>방제리 산 8-5</t>
  </si>
  <si>
    <t>문곡리 산 99-9</t>
  </si>
  <si>
    <t>문곡리 산 100-1</t>
  </si>
  <si>
    <t>무릉리 산 474-2</t>
  </si>
  <si>
    <t>사북리 산 139-2</t>
  </si>
  <si>
    <t>사북리 산 72-4</t>
  </si>
  <si>
    <t>고한리 산 1-18</t>
  </si>
  <si>
    <t>고한리 산 2-2</t>
  </si>
  <si>
    <t>고한리 산 216-3</t>
  </si>
  <si>
    <t>조동리 산 53-5</t>
  </si>
  <si>
    <t>방제리 산 87-88</t>
  </si>
  <si>
    <t>정선읍</t>
  </si>
  <si>
    <t>신월리 산 202-2</t>
  </si>
  <si>
    <t>애산리 467-2</t>
  </si>
  <si>
    <t>강원-태백선46-충</t>
  </si>
  <si>
    <t>강원-태백선47-충</t>
  </si>
  <si>
    <t>강원-태백선48-충</t>
  </si>
  <si>
    <t>강원-태백선50-충</t>
  </si>
  <si>
    <t>강원-태백선51-충</t>
  </si>
  <si>
    <t>강원-태백선52-충</t>
  </si>
  <si>
    <t>강원-태백선53-충</t>
  </si>
  <si>
    <t>강원-태백선55-충</t>
  </si>
  <si>
    <t>강원-태백선56-충</t>
  </si>
  <si>
    <t>강원-태백선58-충</t>
  </si>
  <si>
    <t>강원-태백선59-충</t>
  </si>
  <si>
    <t>강원-태백선60-충</t>
  </si>
  <si>
    <t>강원-태백선61-충</t>
  </si>
  <si>
    <t>강원-태백선62-충</t>
  </si>
  <si>
    <t>강원-태백선63-충</t>
  </si>
  <si>
    <t>강원-태백선73-충</t>
  </si>
  <si>
    <t>강원-태백선74-충</t>
  </si>
  <si>
    <t>강원-태백선75-충</t>
  </si>
  <si>
    <t>강원-함백선3-충</t>
  </si>
  <si>
    <t>강원-함백선4-충</t>
  </si>
  <si>
    <t>강원-함백선5-충</t>
  </si>
  <si>
    <t>강원-정선선13-충</t>
  </si>
  <si>
    <t>수철리 182-3</t>
  </si>
  <si>
    <t>수철리 산 33-23</t>
  </si>
  <si>
    <t>창락리 산 3-2</t>
  </si>
  <si>
    <t>백신리 산 1-2</t>
  </si>
  <si>
    <t>백리 569-2</t>
  </si>
  <si>
    <t>산법리 산 94-2</t>
  </si>
  <si>
    <t>산법리 산 108-2</t>
  </si>
  <si>
    <t>산법리 산 1-3</t>
  </si>
  <si>
    <t>조암동</t>
  </si>
  <si>
    <t>적동리 산 115-2</t>
  </si>
  <si>
    <t>승문리 산 1-4</t>
  </si>
  <si>
    <t>승문리 959-6</t>
  </si>
  <si>
    <t>승문리 1628-2</t>
  </si>
  <si>
    <t>승문리 산 65-3</t>
  </si>
  <si>
    <t>물한리 485-2</t>
  </si>
  <si>
    <t>물한리 산 31-2</t>
  </si>
  <si>
    <t>물한리 55-2</t>
  </si>
  <si>
    <t>도진리 10</t>
  </si>
  <si>
    <t>도진리 818-2</t>
  </si>
  <si>
    <t>도진리 산 10-3</t>
  </si>
  <si>
    <t>와룡면</t>
  </si>
  <si>
    <t>주하리 산 132-2</t>
  </si>
  <si>
    <t>이상리 산 129-2</t>
  </si>
  <si>
    <t>이상리 312-2</t>
  </si>
  <si>
    <t>이하리 374-1</t>
  </si>
  <si>
    <t>이하리 산 133-4</t>
  </si>
  <si>
    <t>이하리 산 143-2</t>
  </si>
  <si>
    <t>이하리 96-3</t>
  </si>
  <si>
    <t>이하리 산 157-1</t>
  </si>
  <si>
    <t>안막동</t>
  </si>
  <si>
    <t>산 159</t>
  </si>
  <si>
    <t>산 149</t>
  </si>
  <si>
    <t>서지리 산 25-2</t>
  </si>
  <si>
    <t>상아동</t>
  </si>
  <si>
    <t>산 157</t>
  </si>
  <si>
    <t>산 170</t>
  </si>
  <si>
    <t>수상동</t>
  </si>
  <si>
    <t>산 1-5</t>
  </si>
  <si>
    <t>산 2-2</t>
  </si>
  <si>
    <t>산 27-3</t>
  </si>
  <si>
    <t>산 32-2</t>
  </si>
  <si>
    <t>773-1</t>
  </si>
  <si>
    <t>무릉리 산 69-2</t>
  </si>
  <si>
    <t>무릉리 산 96-15</t>
  </si>
  <si>
    <t>광음리 산 96-2</t>
  </si>
  <si>
    <t>광음리 산 158-1</t>
  </si>
  <si>
    <t>일직면</t>
  </si>
  <si>
    <t>운산리 548-3</t>
  </si>
  <si>
    <t>원리 270-1</t>
  </si>
  <si>
    <t>광연리 산 69-1</t>
  </si>
  <si>
    <t>광연리 산 552-2</t>
  </si>
  <si>
    <t>단촌면</t>
  </si>
  <si>
    <t>세촌리 산 102-2</t>
  </si>
  <si>
    <t>세촌리 산 81-2</t>
  </si>
  <si>
    <t>업리 산 117-2</t>
  </si>
  <si>
    <t>업리 산 131-4</t>
  </si>
  <si>
    <t>업리 614-2</t>
  </si>
  <si>
    <t>청로리 산 21-2</t>
  </si>
  <si>
    <t>청로리 산 68-5</t>
  </si>
  <si>
    <t>청로리 1019-1</t>
  </si>
  <si>
    <t>우보면</t>
  </si>
  <si>
    <t>선곡리 산 156-3</t>
  </si>
  <si>
    <t>미성리 709-2</t>
  </si>
  <si>
    <t>미성리 122-1</t>
  </si>
  <si>
    <t>모산리 산 1-3</t>
  </si>
  <si>
    <t>모산리 산 30-2</t>
  </si>
  <si>
    <t>모산리 산 32-2</t>
  </si>
  <si>
    <t>산성면</t>
  </si>
  <si>
    <t>운산리 산 139-1</t>
  </si>
  <si>
    <t>무암리 산 141-2</t>
  </si>
  <si>
    <t>신령면</t>
  </si>
  <si>
    <t>화서리 110-2</t>
  </si>
  <si>
    <t>화서리 1007</t>
  </si>
  <si>
    <t>화서리 112-1</t>
  </si>
  <si>
    <t>화남리 1329-1</t>
  </si>
  <si>
    <t>화남리 산 18-4</t>
  </si>
  <si>
    <t>화남리 산 18-2</t>
  </si>
  <si>
    <t>화남리 산 14-2</t>
  </si>
  <si>
    <t>화남리 산 13-2</t>
  </si>
  <si>
    <t>화남리 산 6-2</t>
  </si>
  <si>
    <t>유천면</t>
  </si>
  <si>
    <t>율현리 379-2</t>
  </si>
  <si>
    <t>가리 326</t>
  </si>
  <si>
    <t>가리 183-1</t>
  </si>
  <si>
    <t>청복리 산 34-3</t>
  </si>
  <si>
    <t>청복리 268-2</t>
  </si>
  <si>
    <t>청복리 268-3</t>
  </si>
  <si>
    <t>청복리 19-2</t>
  </si>
  <si>
    <t>고평리 168-1</t>
  </si>
  <si>
    <t>고평리 산 28-3</t>
  </si>
  <si>
    <t>고평리 산 24-2</t>
  </si>
  <si>
    <t>고평리 산 21-6</t>
  </si>
  <si>
    <t>고평리 산 1-3</t>
  </si>
  <si>
    <t>고평리 산 122-4</t>
  </si>
  <si>
    <t>신월리 산 162</t>
  </si>
  <si>
    <t>신월리 산 14-2</t>
  </si>
  <si>
    <t>신월리 산 12-6</t>
  </si>
  <si>
    <t>신월리 산 12-2</t>
  </si>
  <si>
    <t>신월리 31-2</t>
  </si>
  <si>
    <t>미호리 산 45-2</t>
  </si>
  <si>
    <t>미호리 산 43-2</t>
  </si>
  <si>
    <t>미호리 산 3-5</t>
  </si>
  <si>
    <t>미호리 산 3-2</t>
  </si>
  <si>
    <t>미호리 산 3-15</t>
  </si>
  <si>
    <t>간방리 산 167-2</t>
  </si>
  <si>
    <t>마촌리 산 91-2</t>
  </si>
  <si>
    <t>장산리 산 198-2</t>
  </si>
  <si>
    <t>장산리 산 69-4</t>
  </si>
  <si>
    <t>장산리 산 69-2</t>
  </si>
  <si>
    <t>장산리 산 9-3</t>
  </si>
  <si>
    <t>장산리 산 1-2</t>
  </si>
  <si>
    <t>옥천리 32-1</t>
  </si>
  <si>
    <t>독양리 637-3</t>
  </si>
  <si>
    <t>미석리 산 13-2</t>
  </si>
  <si>
    <t>소룡리 935</t>
  </si>
  <si>
    <t>소룡리 975</t>
  </si>
  <si>
    <t>소룡리 801-2</t>
  </si>
  <si>
    <t>호문리 산 108-2</t>
  </si>
  <si>
    <t>호문리 산 99-2</t>
  </si>
  <si>
    <t>호문리 939-2</t>
  </si>
  <si>
    <t>호문리 산 61-2</t>
  </si>
  <si>
    <t>반구리 산 47-4</t>
  </si>
  <si>
    <t>반구리 산 38-4</t>
  </si>
  <si>
    <t>반구리 563-1</t>
  </si>
  <si>
    <t>반구리 301-3</t>
  </si>
  <si>
    <t>반구리 산 12-2</t>
  </si>
  <si>
    <t>산 160-2</t>
  </si>
  <si>
    <t>의양리 산 79-2</t>
  </si>
  <si>
    <t>의양리 산 50-2</t>
  </si>
  <si>
    <t>의양리 253-3</t>
  </si>
  <si>
    <t>의양리 191</t>
  </si>
  <si>
    <t>소로리 101-4</t>
  </si>
  <si>
    <t>의양리 산 1-1</t>
  </si>
  <si>
    <t>소로리 산 144-3</t>
  </si>
  <si>
    <t>소로리 산 161-2</t>
  </si>
  <si>
    <t>소천리 338-2</t>
  </si>
  <si>
    <t>소천리 산 27-1</t>
  </si>
  <si>
    <t>소천리 산 27-5</t>
  </si>
  <si>
    <t>소천리 산 25-1</t>
  </si>
  <si>
    <t>어지리 924-12</t>
  </si>
  <si>
    <t>어지리 산 220-2</t>
  </si>
  <si>
    <t>어지리 산 220-3</t>
  </si>
  <si>
    <t>어지리 824-5</t>
  </si>
  <si>
    <t>임기리 산 115-5</t>
  </si>
  <si>
    <t>임기리 산 117-5</t>
  </si>
  <si>
    <t>분천리 218-2</t>
  </si>
  <si>
    <t>승부리 산 1-9</t>
  </si>
  <si>
    <t>승부리 산 72</t>
  </si>
  <si>
    <t>승부리 산 1-4</t>
  </si>
  <si>
    <t>승부리 산 1-6</t>
  </si>
  <si>
    <t>석포리 500-2</t>
  </si>
  <si>
    <t>석포리 산 35-3</t>
  </si>
  <si>
    <t>석포리 산 31-2</t>
  </si>
  <si>
    <t>석포리 산 1-17</t>
  </si>
  <si>
    <t>석포리 925-1</t>
  </si>
  <si>
    <t>석포리 산 25-2</t>
  </si>
  <si>
    <t>석포리 산 1-10</t>
  </si>
  <si>
    <t>강원-중앙선100-경</t>
  </si>
  <si>
    <t>강원-중앙선101-경</t>
  </si>
  <si>
    <t>강원-중앙선104-경</t>
  </si>
  <si>
    <t>강원-중앙선105-경</t>
  </si>
  <si>
    <t>강원-중앙선106-경</t>
  </si>
  <si>
    <t>강원-중앙선107-경</t>
  </si>
  <si>
    <t>강원-중앙선108-경</t>
  </si>
  <si>
    <t>강원-중앙선110-경</t>
  </si>
  <si>
    <t>강원-중앙선111-경</t>
  </si>
  <si>
    <t>강원-중앙선112-경</t>
  </si>
  <si>
    <t>강원-중앙선113-경</t>
  </si>
  <si>
    <t>강원-중앙선114-경</t>
  </si>
  <si>
    <t>강원-중앙선115-경</t>
  </si>
  <si>
    <t>강원-중앙선116-경</t>
  </si>
  <si>
    <t>강원-중앙선117-경</t>
  </si>
  <si>
    <t>강원-중앙선119-경</t>
  </si>
  <si>
    <t>강원-중앙선121-경</t>
  </si>
  <si>
    <t>강원-중앙선122-경</t>
  </si>
  <si>
    <t>강원-중앙선123-경</t>
  </si>
  <si>
    <t>강원-중앙선124-경</t>
  </si>
  <si>
    <t>강원-중앙선125-경</t>
  </si>
  <si>
    <t>강원-중앙선126-경</t>
  </si>
  <si>
    <t>강원-중앙선127-경</t>
  </si>
  <si>
    <t>강원-중앙선128-경</t>
  </si>
  <si>
    <t>강원-중앙선129-경</t>
  </si>
  <si>
    <t>강원-중앙선130-경</t>
  </si>
  <si>
    <t>강원-중앙선131-경</t>
  </si>
  <si>
    <t>강원-중앙선132-경</t>
  </si>
  <si>
    <t>강원-중앙선133-경</t>
  </si>
  <si>
    <t>강원-중앙선134-경</t>
  </si>
  <si>
    <t>강원-중앙선135-경</t>
  </si>
  <si>
    <t>강원-경북선10-경</t>
  </si>
  <si>
    <t>강원-경북선13-경</t>
  </si>
  <si>
    <t>강원-경북선14-경</t>
  </si>
  <si>
    <t>강원-경북선15-경</t>
  </si>
  <si>
    <t>강원-경북선16-경</t>
  </si>
  <si>
    <t>강원-경북선17-경</t>
  </si>
  <si>
    <t>강원-경북선18-경</t>
  </si>
  <si>
    <t>강원-경북선19-경</t>
  </si>
  <si>
    <t>강원-경북선20-경</t>
  </si>
  <si>
    <t>강원-경북선21-경</t>
  </si>
  <si>
    <t>강원-경북선22-경</t>
  </si>
  <si>
    <t>강원-경북선23-경</t>
  </si>
  <si>
    <t>강원-경북선24-경</t>
  </si>
  <si>
    <t>강원-경북선25-경</t>
  </si>
  <si>
    <t>강원-경북선26-경</t>
  </si>
  <si>
    <t>강원-경북선27-경</t>
  </si>
  <si>
    <t>강원-경북선30-경</t>
  </si>
  <si>
    <t>강원-경북선31-경</t>
  </si>
  <si>
    <t>강원-경북선32-경</t>
  </si>
  <si>
    <t>강원-경북선33-경</t>
  </si>
  <si>
    <t>강원-경북선34-경</t>
  </si>
  <si>
    <t>강원-경북선35-경</t>
  </si>
  <si>
    <t>강원-경북선36-경</t>
  </si>
  <si>
    <t>강원-경북선37-경</t>
  </si>
  <si>
    <t>강원-경북선38-경</t>
  </si>
  <si>
    <t>강원-경북선39-경</t>
  </si>
  <si>
    <t>강원-경북선40-경</t>
  </si>
  <si>
    <t>강원-경북선44-경</t>
  </si>
  <si>
    <t>강원-경북선46-경</t>
  </si>
  <si>
    <t>강원-경북선47-경</t>
  </si>
  <si>
    <t>강원-경북선48-경</t>
  </si>
  <si>
    <t>강원-경북선49-경</t>
  </si>
  <si>
    <t>강원-경북선50-경</t>
  </si>
  <si>
    <t>강원-경북선51-경</t>
  </si>
  <si>
    <t>강원-경북선54-경</t>
  </si>
  <si>
    <t>강원-경북선56-경</t>
  </si>
  <si>
    <t>강원-경북선58-경</t>
  </si>
  <si>
    <t>강원-경북선59-경</t>
  </si>
  <si>
    <t>강원-경북선60-경</t>
  </si>
  <si>
    <t>강원-경북선61-경</t>
  </si>
  <si>
    <t>강원-경북선62-경</t>
  </si>
  <si>
    <t>강원-경북선64-경</t>
  </si>
  <si>
    <t>강원-경북선65-경</t>
  </si>
  <si>
    <t>강원-경북선66-경</t>
  </si>
  <si>
    <t>강원-경북선67-경</t>
  </si>
  <si>
    <t>강원-경북선68-경</t>
  </si>
  <si>
    <t>강원-경북선69-경</t>
  </si>
  <si>
    <t>강원-경북선70-경</t>
  </si>
  <si>
    <t>강원-영동선20-경</t>
  </si>
  <si>
    <t>강원-영동선21-경</t>
  </si>
  <si>
    <t>강원-영동선22-경</t>
  </si>
  <si>
    <t>강원-영동선23-경</t>
  </si>
  <si>
    <t>강원-영동선24-경</t>
  </si>
  <si>
    <t>강원-영동선27-경</t>
  </si>
  <si>
    <t>강원-영동선28-경</t>
  </si>
  <si>
    <t>강원-영동선34-경</t>
  </si>
  <si>
    <t>강원-영동선35-경</t>
  </si>
  <si>
    <t>강원-영동선44-경</t>
  </si>
  <si>
    <t>강원-영동선45-경</t>
  </si>
  <si>
    <t>강원-영동선46-경</t>
  </si>
  <si>
    <t>강원-영동선48-경</t>
  </si>
  <si>
    <t>강원-영동선49-경</t>
  </si>
  <si>
    <t>강원-영동선50-경</t>
  </si>
  <si>
    <t>강원-영동선51-경</t>
  </si>
  <si>
    <t>강원-영동선52-경</t>
  </si>
  <si>
    <t>강원-영동선53-경</t>
  </si>
  <si>
    <t>강원-영동선54-경</t>
  </si>
  <si>
    <t>강원-영동선55-경</t>
  </si>
  <si>
    <t>강원-영동선56-경</t>
  </si>
  <si>
    <t>강원-영동선57-경</t>
  </si>
  <si>
    <t>강원-영동선58-경</t>
  </si>
  <si>
    <t>강원-영동선59-경</t>
  </si>
  <si>
    <t>강원-영동선60-경</t>
  </si>
  <si>
    <t>강원-영동선61-경</t>
  </si>
  <si>
    <t>강원-영동선62-경</t>
  </si>
  <si>
    <t>강원-영동선63-경</t>
  </si>
  <si>
    <t>강원-영동선64-경</t>
  </si>
  <si>
    <t>강원-영동선65-경</t>
  </si>
  <si>
    <t>강원-영동선66-경</t>
  </si>
  <si>
    <t>강원-영동선67-경</t>
  </si>
  <si>
    <t>강원-영동선68-경</t>
  </si>
  <si>
    <t>강원-영동선69-경</t>
  </si>
  <si>
    <t>강원-영동선70-경</t>
  </si>
  <si>
    <t>강원-영동선71-경</t>
  </si>
  <si>
    <t>강원-영동선72-경</t>
  </si>
  <si>
    <t>강원-영동선73-경</t>
  </si>
  <si>
    <t>강원-영동선74-경</t>
  </si>
  <si>
    <t>강원-영동선75-경</t>
  </si>
  <si>
    <t>강원-영동선76-경</t>
  </si>
  <si>
    <t>강원-영동선77-경</t>
  </si>
  <si>
    <t>강원-영동선79-경</t>
  </si>
  <si>
    <t>강원-영동선81-경</t>
  </si>
  <si>
    <t>강원-영동선84-경</t>
  </si>
  <si>
    <t>강원-영동선85-경</t>
  </si>
  <si>
    <t>강원-영동선86-경</t>
  </si>
  <si>
    <t>강원-영동선87-경</t>
  </si>
  <si>
    <t>강원-영동선88-경</t>
  </si>
  <si>
    <t>강원-영동선89-경</t>
  </si>
  <si>
    <t>강원-영동선90-경</t>
  </si>
  <si>
    <t>강원-영동선91-경</t>
  </si>
  <si>
    <t>강원-영동선92-경</t>
  </si>
  <si>
    <t>강원-영동선93-경</t>
  </si>
  <si>
    <t>강원-영동선94-경</t>
  </si>
  <si>
    <t>강원-영동선95-경</t>
  </si>
  <si>
    <t>강원-영동선96-경</t>
  </si>
  <si>
    <t>강원-영동선97-경</t>
  </si>
  <si>
    <t>강원-영동선98-경</t>
  </si>
  <si>
    <t>강원-영동선99-경</t>
  </si>
  <si>
    <t>강원-영동선101-경</t>
  </si>
  <si>
    <t>강원-영동선102-경</t>
  </si>
  <si>
    <t>강원-영동선103-경</t>
  </si>
  <si>
    <t>강원-영동선104-경</t>
  </si>
  <si>
    <t>강원-영동선105-경</t>
  </si>
  <si>
    <t>강원-영동선108-경</t>
  </si>
  <si>
    <t>강원-영동선109-경</t>
  </si>
  <si>
    <t>강원-영동선111-경</t>
  </si>
  <si>
    <t>강원-영동선112-경</t>
  </si>
  <si>
    <t>강원-영동선113-경</t>
  </si>
  <si>
    <t>강원-영동선114-경</t>
  </si>
  <si>
    <t>강원-영동선115-경</t>
  </si>
  <si>
    <t>강원-영동선117-경</t>
  </si>
  <si>
    <t>강원-영동선118-경</t>
  </si>
  <si>
    <t>강원-영동선119-경</t>
  </si>
  <si>
    <t>완료</t>
    <phoneticPr fontId="39" type="noConversion"/>
  </si>
  <si>
    <t>급경사지 관리기관별 현황('18. 12월말 기준)</t>
    <phoneticPr fontId="39" type="noConversion"/>
  </si>
  <si>
    <t>한국철도
시설공단</t>
    <phoneticPr fontId="39" type="noConversion"/>
  </si>
  <si>
    <t>한국
농어촌공사</t>
    <phoneticPr fontId="39" type="noConversion"/>
  </si>
  <si>
    <t>기타
(개인,기업,공공기관)</t>
    <phoneticPr fontId="39" type="noConversion"/>
  </si>
  <si>
    <t>도시
철도공사</t>
    <phoneticPr fontId="39" type="noConversion"/>
  </si>
  <si>
    <t>급경사지 등급별 현황('18. 12월말 기준)</t>
    <phoneticPr fontId="39" type="noConversion"/>
  </si>
  <si>
    <t>A</t>
    <phoneticPr fontId="39" type="noConversion"/>
  </si>
  <si>
    <t>B</t>
    <phoneticPr fontId="39" type="noConversion"/>
  </si>
  <si>
    <t>C</t>
    <phoneticPr fontId="39" type="noConversion"/>
  </si>
  <si>
    <t>D</t>
    <phoneticPr fontId="39" type="noConversion"/>
  </si>
  <si>
    <t>E</t>
    <phoneticPr fontId="39" type="noConversion"/>
  </si>
  <si>
    <t>비고</t>
    <phoneticPr fontId="39" type="noConversion"/>
  </si>
  <si>
    <t>(단위 : 개소)</t>
    <phoneticPr fontId="39" type="noConversion"/>
  </si>
  <si>
    <t>도로</t>
    <phoneticPr fontId="39" type="noConversion"/>
  </si>
  <si>
    <t>아파트</t>
    <phoneticPr fontId="39" type="noConversion"/>
  </si>
  <si>
    <t>주택</t>
    <phoneticPr fontId="39" type="noConversion"/>
  </si>
  <si>
    <t>공단</t>
    <phoneticPr fontId="39" type="noConversion"/>
  </si>
  <si>
    <t>공원</t>
    <phoneticPr fontId="39" type="noConversion"/>
  </si>
  <si>
    <t>기타</t>
    <phoneticPr fontId="39" type="noConversion"/>
  </si>
  <si>
    <t>철도</t>
    <phoneticPr fontId="39" type="noConversion"/>
  </si>
  <si>
    <t>합계</t>
    <phoneticPr fontId="39" type="noConversion"/>
  </si>
  <si>
    <t>소계</t>
    <phoneticPr fontId="39" type="noConversion"/>
  </si>
  <si>
    <t>공공</t>
    <phoneticPr fontId="39" type="noConversion"/>
  </si>
  <si>
    <t>민간</t>
    <phoneticPr fontId="39" type="noConversion"/>
  </si>
  <si>
    <t>자연비탈면</t>
    <phoneticPr fontId="39" type="noConversion"/>
  </si>
  <si>
    <t>인공비탈면</t>
    <phoneticPr fontId="39" type="noConversion"/>
  </si>
  <si>
    <t>비고</t>
    <phoneticPr fontId="39" type="noConversion"/>
  </si>
  <si>
    <t>계</t>
    <phoneticPr fontId="39" type="noConversion"/>
  </si>
  <si>
    <t>인공</t>
    <phoneticPr fontId="33" type="noConversion"/>
  </si>
  <si>
    <t>완료</t>
    <phoneticPr fontId="39" type="noConversion"/>
  </si>
  <si>
    <t>최종완료</t>
    <phoneticPr fontId="39" type="noConversion"/>
  </si>
  <si>
    <t>완료</t>
    <phoneticPr fontId="39" type="noConversion"/>
  </si>
  <si>
    <t>서울</t>
    <phoneticPr fontId="39" type="noConversion"/>
  </si>
  <si>
    <t>최종완료</t>
    <phoneticPr fontId="39" type="noConversion"/>
  </si>
  <si>
    <t>최종완료</t>
    <phoneticPr fontId="39" type="noConversion"/>
  </si>
  <si>
    <t>최종완료</t>
    <phoneticPr fontId="39" type="noConversion"/>
  </si>
  <si>
    <t>양평군</t>
  </si>
  <si>
    <t>매월리 산174-1</t>
  </si>
  <si>
    <t>용부원리 산 31-2</t>
  </si>
  <si>
    <t>용부원리 160</t>
  </si>
  <si>
    <t>용부원리 691-1</t>
  </si>
  <si>
    <t>용부원리 114-2</t>
  </si>
  <si>
    <t>강원-태백선77-강</t>
  </si>
  <si>
    <t>강원-태백선79-강</t>
  </si>
  <si>
    <t>강원-태백선80-강</t>
  </si>
  <si>
    <t>강원-태백선83-강</t>
  </si>
  <si>
    <t>강원-태백선84-강</t>
  </si>
  <si>
    <t>강원-태백선85-강</t>
  </si>
  <si>
    <t>강원-태백선86-강</t>
  </si>
  <si>
    <t>강원-태백선87-강</t>
  </si>
  <si>
    <t>강원-태백선89-강</t>
  </si>
  <si>
    <t>강원-태백선90-강</t>
  </si>
  <si>
    <t>강원-태백선91-강</t>
  </si>
  <si>
    <t>강원-태백선92-강</t>
  </si>
  <si>
    <t>강원-태백선93-강</t>
  </si>
  <si>
    <t>강원-태백선94-강</t>
  </si>
  <si>
    <t>강원-영동선121-강</t>
  </si>
  <si>
    <t>강원-영동선122-강</t>
  </si>
  <si>
    <t>강원-영동선123-강</t>
  </si>
  <si>
    <t>강원-영동선124-강</t>
  </si>
  <si>
    <t>강원-영동선125-강</t>
  </si>
  <si>
    <t>강원-영동선126-강</t>
  </si>
  <si>
    <t>강원-영동선127-강</t>
  </si>
  <si>
    <t>강원-영동선128-강</t>
  </si>
  <si>
    <t>강원-영동선129-강</t>
  </si>
  <si>
    <t>강원-영동선132-강</t>
  </si>
  <si>
    <t>토사</t>
    <phoneticPr fontId="39" type="noConversion"/>
  </si>
  <si>
    <t>옹벽</t>
    <phoneticPr fontId="39" type="noConversion"/>
  </si>
  <si>
    <t>석축</t>
    <phoneticPr fontId="39" type="noConversion"/>
  </si>
  <si>
    <t>암반</t>
    <phoneticPr fontId="39" type="noConversion"/>
  </si>
  <si>
    <t>복합</t>
    <phoneticPr fontId="39" type="noConversion"/>
  </si>
  <si>
    <t>공공시설</t>
    <phoneticPr fontId="39" type="noConversion"/>
  </si>
  <si>
    <t>급경사지 붕괴위험지역 지정(고시) 현황</t>
    <phoneticPr fontId="39" type="noConversion"/>
  </si>
  <si>
    <t>정비완료</t>
    <phoneticPr fontId="39" type="noConversion"/>
  </si>
  <si>
    <t>정비중</t>
    <phoneticPr fontId="39" type="noConversion"/>
  </si>
  <si>
    <t>정비예정</t>
    <phoneticPr fontId="39" type="noConversion"/>
  </si>
  <si>
    <t>급경사지
현황</t>
    <phoneticPr fontId="39" type="noConversion"/>
  </si>
  <si>
    <t>계
(1+2)</t>
    <phoneticPr fontId="39" type="noConversion"/>
  </si>
  <si>
    <t>민간시설</t>
    <phoneticPr fontId="39" type="noConversion"/>
  </si>
  <si>
    <t>시도별</t>
    <phoneticPr fontId="39" type="noConversion"/>
  </si>
  <si>
    <t>급경사지
현황</t>
    <phoneticPr fontId="39" type="noConversion"/>
  </si>
  <si>
    <t>사업량
(완료)</t>
    <phoneticPr fontId="39" type="noConversion"/>
  </si>
  <si>
    <t>사업비
(국비)</t>
    <phoneticPr fontId="39" type="noConversion"/>
  </si>
  <si>
    <t>사업량</t>
    <phoneticPr fontId="39" type="noConversion"/>
  </si>
  <si>
    <t>사업량
(완료예정)</t>
    <phoneticPr fontId="39" type="noConversion"/>
  </si>
  <si>
    <t>사업비
(국비)</t>
    <phoneticPr fontId="39" type="noConversion"/>
  </si>
  <si>
    <t>2019년 추진</t>
    <phoneticPr fontId="39" type="noConversion"/>
  </si>
  <si>
    <t>완료예정</t>
    <phoneticPr fontId="39" type="noConversion"/>
  </si>
  <si>
    <t>2020년 이후</t>
    <phoneticPr fontId="39" type="noConversion"/>
  </si>
  <si>
    <t>잔량</t>
    <phoneticPr fontId="39" type="noConversion"/>
  </si>
  <si>
    <t>정비대상</t>
    <phoneticPr fontId="39" type="noConversion"/>
  </si>
  <si>
    <t>2018년까지</t>
    <phoneticPr fontId="39" type="noConversion"/>
  </si>
  <si>
    <t>없음</t>
    <phoneticPr fontId="39" type="noConversion"/>
  </si>
  <si>
    <r>
      <t xml:space="preserve">사업량
</t>
    </r>
    <r>
      <rPr>
        <sz val="11"/>
        <rFont val="맑은 고딕"/>
        <family val="3"/>
        <charset val="129"/>
      </rPr>
      <t>*</t>
    </r>
    <r>
      <rPr>
        <sz val="9.35"/>
        <rFont val="맑은 고딕"/>
        <family val="3"/>
        <charset val="129"/>
      </rPr>
      <t xml:space="preserve"> 계속사업포함</t>
    </r>
    <phoneticPr fontId="39" type="noConversion"/>
  </si>
  <si>
    <t>공개여부</t>
  </si>
  <si>
    <t>공개일</t>
  </si>
  <si>
    <t>주요 지적사항(내용)</t>
  </si>
  <si>
    <t>진행상황</t>
  </si>
  <si>
    <t>재원 유형</t>
  </si>
  <si>
    <t>부서명</t>
  </si>
  <si>
    <t>담당자</t>
  </si>
  <si>
    <t>전화번호</t>
  </si>
  <si>
    <t>합동점검 유형</t>
    <phoneticPr fontId="33" type="noConversion"/>
  </si>
  <si>
    <t>조치 유형(대책)</t>
    <phoneticPr fontId="33" type="noConversion"/>
  </si>
  <si>
    <t>조치 유형(소요기간)</t>
    <phoneticPr fontId="33" type="noConversion"/>
  </si>
  <si>
    <t>비고</t>
    <phoneticPr fontId="33" type="noConversion"/>
  </si>
  <si>
    <t>확보시기</t>
    <phoneticPr fontId="33" type="noConversion"/>
  </si>
  <si>
    <t>완료시기</t>
    <phoneticPr fontId="33" type="noConversion"/>
  </si>
  <si>
    <t>소요예산
(백만원)</t>
    <phoneticPr fontId="33" type="noConversion"/>
  </si>
  <si>
    <t>B</t>
    <phoneticPr fontId="44" type="noConversion"/>
  </si>
  <si>
    <t>C</t>
    <phoneticPr fontId="44" type="noConversion"/>
  </si>
  <si>
    <t>A</t>
    <phoneticPr fontId="44" type="noConversion"/>
  </si>
  <si>
    <t>복합</t>
    <phoneticPr fontId="40" type="noConversion"/>
  </si>
  <si>
    <t>국가철도공단</t>
  </si>
  <si>
    <t>A</t>
    <phoneticPr fontId="40" type="noConversion"/>
  </si>
  <si>
    <t>복합</t>
    <phoneticPr fontId="33" type="noConversion"/>
  </si>
  <si>
    <t>C</t>
    <phoneticPr fontId="102" type="noConversion"/>
  </si>
  <si>
    <t>산49-7</t>
    <phoneticPr fontId="40" type="noConversion"/>
  </si>
  <si>
    <t>B</t>
    <phoneticPr fontId="33" type="noConversion"/>
  </si>
  <si>
    <t>매월리 산 80-3</t>
  </si>
  <si>
    <t>강원-중앙선3-수</t>
  </si>
  <si>
    <t>강원-중앙선4-수</t>
  </si>
  <si>
    <t>양동면</t>
    <phoneticPr fontId="40" type="noConversion"/>
  </si>
  <si>
    <t>강원-강릉선68-강</t>
  </si>
  <si>
    <t>강원-강릉선69-강</t>
  </si>
  <si>
    <t>강원-강릉선70-강</t>
  </si>
  <si>
    <t>강원-강릉선71-강</t>
  </si>
  <si>
    <t>강원-강릉선72-강</t>
  </si>
  <si>
    <t>강원-강릉선73-강</t>
  </si>
  <si>
    <t>강원-강릉선74-강</t>
  </si>
  <si>
    <t>강원-강릉선75-강</t>
  </si>
  <si>
    <t>강원-강릉선76-강</t>
  </si>
  <si>
    <t>강원-강릉선77-강</t>
  </si>
  <si>
    <t>강원-강릉선78-강</t>
  </si>
  <si>
    <t>강원-강릉선79-강</t>
  </si>
  <si>
    <t>강원-강릉선80-강</t>
  </si>
  <si>
    <t>강원-강릉선81-강</t>
  </si>
  <si>
    <t>강원-강릉선82-강</t>
  </si>
  <si>
    <t>강원-강릉선83-강</t>
  </si>
  <si>
    <t>강원-강릉선86-강</t>
  </si>
  <si>
    <t>강원-강릉선87-강</t>
  </si>
  <si>
    <t>덕현리 605-46</t>
  </si>
  <si>
    <t>강원-강릉선89-강</t>
  </si>
  <si>
    <t>산 3-2</t>
  </si>
  <si>
    <t>강원-영동선179-강</t>
  </si>
  <si>
    <t>강원-영동선179-1-강</t>
  </si>
  <si>
    <t>산 188-2</t>
  </si>
  <si>
    <t>강원-영동선180-강</t>
  </si>
  <si>
    <t>강원</t>
    <phoneticPr fontId="40" type="noConversion"/>
  </si>
  <si>
    <t>마차리 544-1</t>
  </si>
  <si>
    <t>강원-영동선140-강</t>
  </si>
  <si>
    <t>마차리 산 56-3</t>
  </si>
  <si>
    <t>강원-영동선141-강</t>
  </si>
  <si>
    <t>마차리 산 74-2</t>
  </si>
  <si>
    <t>강원-영동선143-강</t>
  </si>
  <si>
    <t>신기리 산 120-2</t>
  </si>
  <si>
    <t>강원-영동선154-강</t>
  </si>
  <si>
    <t>하정리 산 72-1</t>
  </si>
  <si>
    <t>강원-영동선161-강</t>
  </si>
  <si>
    <t>하거노리 산 105-1</t>
  </si>
  <si>
    <t>강원-영동선165-강</t>
  </si>
  <si>
    <t>강원-영동선168-강</t>
  </si>
  <si>
    <t>무사리 산 62-1</t>
  </si>
  <si>
    <t>강원-영동선170-강</t>
  </si>
  <si>
    <t>무사리 산 86-3</t>
  </si>
  <si>
    <t>강원-영동선172-강</t>
  </si>
  <si>
    <t>산 334-5</t>
  </si>
  <si>
    <t>강원-영동선175-강</t>
  </si>
  <si>
    <t>산 52-2</t>
  </si>
  <si>
    <t>강원-영동선177-강</t>
  </si>
  <si>
    <t>쌍용리 764-6</t>
  </si>
  <si>
    <t>강원-태백선5-충</t>
  </si>
  <si>
    <t>쌍용리 산 80-1</t>
  </si>
  <si>
    <t>강원-태백선6-충</t>
  </si>
  <si>
    <t>쌍용리 산 49-4</t>
  </si>
  <si>
    <t>강원-태백선7-충</t>
  </si>
  <si>
    <t>쌍용리 산 48-2</t>
  </si>
  <si>
    <t>강원-태백선8-충</t>
  </si>
  <si>
    <t>창원리 산 222-3</t>
  </si>
  <si>
    <t>창원리 산 220-3</t>
  </si>
  <si>
    <t>창원리 산 220-2</t>
  </si>
  <si>
    <t>창원리 산 116</t>
  </si>
  <si>
    <t>창원리 산 101-2</t>
  </si>
  <si>
    <t>창원리 산 103-2</t>
  </si>
  <si>
    <t>창원리 산 112-2</t>
  </si>
  <si>
    <t>연당리 산 269-2</t>
  </si>
  <si>
    <t>연당리 산 280-5</t>
  </si>
  <si>
    <t>강원-태백선25-충</t>
  </si>
  <si>
    <t>연당리 산 19-2</t>
  </si>
  <si>
    <t>연당리 산 17-1</t>
  </si>
  <si>
    <t>덕포리 산 12-2</t>
  </si>
  <si>
    <t>연하리 산 215-1</t>
  </si>
  <si>
    <t>연하리 616-2</t>
  </si>
  <si>
    <t>연하리 산 274</t>
  </si>
  <si>
    <t>연상리 산 311-2</t>
  </si>
  <si>
    <t>연상리 343-5</t>
  </si>
  <si>
    <t>연상리 산 94-6</t>
  </si>
  <si>
    <t>연상리 437-1</t>
  </si>
  <si>
    <t>판대리 산111-5</t>
  </si>
  <si>
    <t>안창리 285-4</t>
  </si>
  <si>
    <t>강원-중앙선7-수</t>
  </si>
  <si>
    <t>강원-중앙선8-수</t>
  </si>
  <si>
    <t>강원-중앙선9-수</t>
  </si>
  <si>
    <t>강원-강릉선2-강</t>
  </si>
  <si>
    <t>강원-강릉선3-강</t>
  </si>
  <si>
    <t>강원-강릉선4-강</t>
  </si>
  <si>
    <t>강원-강릉선5-강</t>
  </si>
  <si>
    <t>강원-강릉선6-강</t>
  </si>
  <si>
    <t>강원-강릉선7-강</t>
  </si>
  <si>
    <t>강원-강릉선8-강</t>
  </si>
  <si>
    <t>강원-강릉선9-강</t>
  </si>
  <si>
    <t>강원-강릉선10-강</t>
  </si>
  <si>
    <t>지정면</t>
    <phoneticPr fontId="40" type="noConversion"/>
  </si>
  <si>
    <t>원주시</t>
    <phoneticPr fontId="40" type="noConversion"/>
  </si>
  <si>
    <t>신월리 산 199-2</t>
  </si>
  <si>
    <t>강원-정선선11-충</t>
  </si>
  <si>
    <t>신월리 880-2</t>
  </si>
  <si>
    <t>강원-정선선12-충</t>
  </si>
  <si>
    <t>애산리 산 45-3</t>
  </si>
  <si>
    <t>강원-정선선14-충</t>
  </si>
  <si>
    <t>덕송리 산 137-2</t>
  </si>
  <si>
    <t>강원-정선선15-충</t>
  </si>
  <si>
    <t>나전리 산 191-1</t>
  </si>
  <si>
    <t>강원-정선선16-충</t>
  </si>
  <si>
    <t>나전리 산 429-11</t>
  </si>
  <si>
    <t>강원-정선선17-충</t>
  </si>
  <si>
    <t>북평리 산 275-1</t>
  </si>
  <si>
    <t>강원-정선선18-충</t>
  </si>
  <si>
    <t>조동리 산 4-9</t>
  </si>
  <si>
    <t>강원-태백선49-충</t>
  </si>
  <si>
    <t>방제리 산 1-7</t>
  </si>
  <si>
    <t>강원-태백선54-충</t>
  </si>
  <si>
    <t>강원-태백선57-충</t>
  </si>
  <si>
    <t>문곡리 산 90-2</t>
  </si>
  <si>
    <t>문곡리 산 46-9</t>
  </si>
  <si>
    <t>문곡리 산 42-2</t>
  </si>
  <si>
    <t>무릉리 산 594-1</t>
  </si>
  <si>
    <t>강원-태백선64-충</t>
  </si>
  <si>
    <t>강원-태백선65-충</t>
  </si>
  <si>
    <t>강원-태백선66-충</t>
  </si>
  <si>
    <t>무릉리 산 478-1</t>
  </si>
  <si>
    <t>강원-태백선67-충</t>
  </si>
  <si>
    <t>강원-태백선68-충</t>
  </si>
  <si>
    <t>강원-태백선69-충</t>
  </si>
  <si>
    <t>강원-태백선70-충</t>
  </si>
  <si>
    <t>강원-태백선71-충</t>
  </si>
  <si>
    <t>고한리 산 1-2</t>
  </si>
  <si>
    <t>강원-태백선72-충</t>
  </si>
  <si>
    <t>고한리 산 1-6</t>
  </si>
  <si>
    <t>강원-태백선76-충</t>
  </si>
  <si>
    <t>조동리 산 59-2</t>
  </si>
  <si>
    <t>강원-함백선1-충</t>
  </si>
  <si>
    <t>조동리 산 54-23</t>
  </si>
  <si>
    <t>강원-함백선2-충</t>
  </si>
  <si>
    <t>방제리 산 33-2</t>
  </si>
  <si>
    <t>강원-함백선6-충</t>
  </si>
  <si>
    <t>강원-영동선130-강</t>
  </si>
  <si>
    <t>174-42</t>
  </si>
  <si>
    <t>강원-영동선131-강</t>
  </si>
  <si>
    <t>강원-태백선78-강</t>
  </si>
  <si>
    <t>산 23-12</t>
  </si>
  <si>
    <t>강원-태백선81-강</t>
  </si>
  <si>
    <t>강원-태백선82-강</t>
  </si>
  <si>
    <t>강원-태백선88-강</t>
  </si>
  <si>
    <t>태백시</t>
    <phoneticPr fontId="40" type="noConversion"/>
  </si>
  <si>
    <t>강원-강릉선46-강</t>
  </si>
  <si>
    <t>강원-강릉선47-강</t>
  </si>
  <si>
    <t>강원-강릉선48-강</t>
  </si>
  <si>
    <t>강원-강릉선49-강</t>
  </si>
  <si>
    <t>강원-강릉선50-강</t>
  </si>
  <si>
    <t>강원-강릉선51-강</t>
  </si>
  <si>
    <t>강원-강릉선52-강</t>
  </si>
  <si>
    <t>강원-강릉선53-강</t>
  </si>
  <si>
    <t>강원-강릉선54-강</t>
  </si>
  <si>
    <t>강원-강릉선55-강</t>
  </si>
  <si>
    <t>강원-강릉선56-강</t>
  </si>
  <si>
    <t>강원-강릉선57-강</t>
  </si>
  <si>
    <t>강원-강릉선59-강</t>
  </si>
  <si>
    <t>강원-강릉선60-강</t>
  </si>
  <si>
    <t>강원-강릉선61-강</t>
  </si>
  <si>
    <t>강원-강릉선63-강</t>
  </si>
  <si>
    <t>강원-강릉선64-강</t>
  </si>
  <si>
    <t>강원-강릉선67-강</t>
  </si>
  <si>
    <t>평창군</t>
    <phoneticPr fontId="40" type="noConversion"/>
  </si>
  <si>
    <t>진부면</t>
    <phoneticPr fontId="40" type="noConversion"/>
  </si>
  <si>
    <t>봉평면</t>
    <phoneticPr fontId="40" type="noConversion"/>
  </si>
  <si>
    <t>용평면</t>
    <phoneticPr fontId="40" type="noConversion"/>
  </si>
  <si>
    <t>횡성읍</t>
  </si>
  <si>
    <t>강원-강릉선14-강</t>
  </si>
  <si>
    <t>강원-강릉선15-강</t>
  </si>
  <si>
    <t>강원-강릉선16-강</t>
  </si>
  <si>
    <t>강원-강릉선17-강</t>
  </si>
  <si>
    <t>강원-강릉선18-강</t>
  </si>
  <si>
    <t>강원-강릉선19-강</t>
  </si>
  <si>
    <t>강원-강릉선20-강</t>
  </si>
  <si>
    <t>조곡리 산35-3</t>
  </si>
  <si>
    <t>강원-강릉선21-강</t>
  </si>
  <si>
    <t>조곡리 산35-2</t>
  </si>
  <si>
    <t>강원-강릉선22-강</t>
  </si>
  <si>
    <t>추동리 산74-8</t>
  </si>
  <si>
    <t>강원-강릉선23-강</t>
  </si>
  <si>
    <t>강원-강릉선24-강</t>
  </si>
  <si>
    <t>영영포리 401-2</t>
  </si>
  <si>
    <t>강원-강릉선25-강</t>
  </si>
  <si>
    <t>영영포리 산67-10</t>
  </si>
  <si>
    <t>강원-강릉선26-강</t>
  </si>
  <si>
    <t>우천면</t>
  </si>
  <si>
    <t>용둔리 387-1</t>
  </si>
  <si>
    <t>강원-강릉선27-강</t>
  </si>
  <si>
    <t>용둔리 산11-6</t>
  </si>
  <si>
    <t>강원-강릉선28-강</t>
  </si>
  <si>
    <t>용둔리 산11-4</t>
  </si>
  <si>
    <t>강원-강릉선29-강</t>
  </si>
  <si>
    <t>포동리 산78-17</t>
  </si>
  <si>
    <t>강원-강릉선30-강</t>
  </si>
  <si>
    <t>강원-강릉선31-강</t>
  </si>
  <si>
    <t>강원-강릉선32-강</t>
  </si>
  <si>
    <t>강원-강릉선33-강</t>
  </si>
  <si>
    <t>정금리 산234</t>
  </si>
  <si>
    <t>강원-강릉선34-강</t>
  </si>
  <si>
    <t>강원-강릉선35-강</t>
  </si>
  <si>
    <t>강원-강릉선36-강</t>
  </si>
  <si>
    <t>강원-강릉선37-강</t>
  </si>
  <si>
    <t>강원-강릉선38-강</t>
  </si>
  <si>
    <t>강원-강릉선39-강</t>
  </si>
  <si>
    <t>강원-중앙선0033-경</t>
  </si>
  <si>
    <t>강원-중앙선0034-경</t>
  </si>
  <si>
    <t>강원-중앙선0035-경</t>
  </si>
  <si>
    <t>강원-중앙선0036-경</t>
  </si>
  <si>
    <t>충북</t>
    <phoneticPr fontId="40" type="noConversion"/>
  </si>
  <si>
    <t>공공</t>
    <phoneticPr fontId="33" type="noConversion"/>
  </si>
  <si>
    <t>기타</t>
    <phoneticPr fontId="33" type="noConversion"/>
  </si>
  <si>
    <t>경북</t>
    <phoneticPr fontId="40" type="noConversion"/>
  </si>
  <si>
    <t>강원-영동선25-경</t>
  </si>
  <si>
    <t>강원-영동선26-경</t>
  </si>
  <si>
    <t>의양리 산 40-2</t>
  </si>
  <si>
    <t>강원-영동선47-경</t>
  </si>
  <si>
    <t>강원-영동선78-경</t>
  </si>
  <si>
    <t>현동리 산 80-2</t>
  </si>
  <si>
    <t>강원-영동선80-경</t>
  </si>
  <si>
    <t>강원-영동선82-경</t>
  </si>
  <si>
    <t>강원-영동선83-경</t>
  </si>
  <si>
    <t>강원-영동선100-경</t>
  </si>
  <si>
    <t>강원-영동선106-경</t>
  </si>
  <si>
    <t>강원-영동선107-경</t>
  </si>
  <si>
    <t>강원-영동선110-경</t>
  </si>
  <si>
    <t>석포리 653-5</t>
  </si>
  <si>
    <t>강원-영동선116-경</t>
  </si>
  <si>
    <t>가야리 399-2</t>
  </si>
  <si>
    <t>강원-경북선01-경</t>
  </si>
  <si>
    <t>강원-경북선02-경</t>
  </si>
  <si>
    <t>강원-경북선03-경</t>
  </si>
  <si>
    <t>강원-경북선04-경</t>
  </si>
  <si>
    <t>강원-경북선05-경</t>
  </si>
  <si>
    <t>청복리 699-2</t>
  </si>
  <si>
    <t>강원-경북선06-경</t>
  </si>
  <si>
    <t>강원-경북선08-경</t>
  </si>
  <si>
    <t>강원-경북선09-경</t>
  </si>
  <si>
    <t>옥천리 산 18-2</t>
  </si>
  <si>
    <t>강원-경북선42-경</t>
  </si>
  <si>
    <t>옥천리 산 20-3</t>
  </si>
  <si>
    <t>강원-경북선43-경</t>
  </si>
  <si>
    <t>강원-중앙선037-경</t>
  </si>
  <si>
    <t>강원-중앙선038-경</t>
  </si>
  <si>
    <t>강원-중앙선042-경</t>
  </si>
  <si>
    <t>강원-중앙선043-경</t>
  </si>
  <si>
    <t>강원-중앙선044-경</t>
  </si>
  <si>
    <t>강원-중앙선045-경</t>
  </si>
  <si>
    <t>강원-중앙선046-경</t>
  </si>
  <si>
    <t>강원-중앙선047-경</t>
  </si>
  <si>
    <t>강원-중앙선048-경</t>
  </si>
  <si>
    <t>강원-중앙선049-경</t>
  </si>
  <si>
    <t>적동리240-3</t>
  </si>
  <si>
    <t>강원-중앙선050-경</t>
  </si>
  <si>
    <t>강원-중앙선051-경</t>
  </si>
  <si>
    <t>송문리 산 4-2</t>
  </si>
  <si>
    <t>강원-중앙선052-경</t>
  </si>
  <si>
    <t>강원-중앙선053-경</t>
  </si>
  <si>
    <t>강원-중앙선054-경</t>
  </si>
  <si>
    <t>강원-중앙선055-경</t>
  </si>
  <si>
    <t>강원-중앙선058-경</t>
  </si>
  <si>
    <t>강원-중앙선059-경</t>
  </si>
  <si>
    <t>강원-중앙선060-경</t>
  </si>
  <si>
    <t>강원-중앙선061-경</t>
  </si>
  <si>
    <t>강원-중앙선062-경</t>
  </si>
  <si>
    <t>강원-중앙선063-경</t>
  </si>
  <si>
    <t>강원-중앙선064-경</t>
  </si>
  <si>
    <t>강원-중앙선065-경</t>
  </si>
  <si>
    <t>강원-중앙선066-경</t>
  </si>
  <si>
    <t>강원-중앙선067-경</t>
  </si>
  <si>
    <t>강원-중앙선068-경</t>
  </si>
  <si>
    <t>강원-중앙선069-경</t>
  </si>
  <si>
    <t>강원-중앙선070-경</t>
  </si>
  <si>
    <t>강원-중앙선071-경</t>
  </si>
  <si>
    <t>강원-중앙선072-경</t>
  </si>
  <si>
    <t>강원-중앙선073-경</t>
  </si>
  <si>
    <t>강원-중앙선074-경</t>
  </si>
  <si>
    <t>강원-중앙선075-경</t>
  </si>
  <si>
    <t>강원-중앙선076-경</t>
  </si>
  <si>
    <t>강원-중앙선077-경</t>
  </si>
  <si>
    <t>강원-중앙선078-경</t>
  </si>
  <si>
    <t>강원-중앙선079-경</t>
  </si>
  <si>
    <t>강원-중앙선080-경</t>
  </si>
  <si>
    <t>강원-중앙선081-경</t>
  </si>
  <si>
    <t>강원-중앙선082-경</t>
  </si>
  <si>
    <t>강원-중앙선083-경</t>
  </si>
  <si>
    <t>강원-중앙선084-경</t>
  </si>
  <si>
    <t>강원-중앙선085-경</t>
  </si>
  <si>
    <t>강원-중앙선086-경</t>
  </si>
  <si>
    <t>강원-중앙선087-경</t>
  </si>
  <si>
    <t>강원-중앙선088-경</t>
  </si>
  <si>
    <t>강원-중앙선089-경</t>
  </si>
  <si>
    <t>강원-중앙선090-경</t>
  </si>
  <si>
    <t>강원-중앙선091-경</t>
  </si>
  <si>
    <t>강원-중앙선092-경</t>
  </si>
  <si>
    <t>강원-중앙선093-경</t>
  </si>
  <si>
    <t>강원-중앙선094-경</t>
  </si>
  <si>
    <t>강원-중앙선095-경</t>
  </si>
  <si>
    <t>강원-중앙선096-경</t>
  </si>
  <si>
    <t>강원-중앙선097-경</t>
  </si>
  <si>
    <t>강원-중앙선098-경</t>
  </si>
  <si>
    <t>강원-중앙선099-경</t>
  </si>
  <si>
    <t>강원-중앙선109-경</t>
  </si>
  <si>
    <t xml:space="preserve"> 모산리 산 13-2</t>
  </si>
  <si>
    <t>강원-중앙선118-경</t>
  </si>
  <si>
    <t>모산리 산 450-2</t>
  </si>
  <si>
    <t>강원-중앙선120-경</t>
  </si>
  <si>
    <t>인공</t>
    <phoneticPr fontId="39" type="noConversion"/>
  </si>
  <si>
    <t>구간</t>
    <phoneticPr fontId="33" type="noConversion"/>
  </si>
  <si>
    <t>위치
(KM)</t>
    <phoneticPr fontId="33" type="noConversion"/>
  </si>
  <si>
    <t>상/하</t>
    <phoneticPr fontId="33" type="noConversion"/>
  </si>
  <si>
    <t>좌/우</t>
    <phoneticPr fontId="33" type="noConversion"/>
  </si>
  <si>
    <t>상</t>
    <phoneticPr fontId="33" type="noConversion"/>
  </si>
  <si>
    <t>좌</t>
    <phoneticPr fontId="33" type="noConversion"/>
  </si>
  <si>
    <t>폐선여부</t>
    <phoneticPr fontId="33" type="noConversion"/>
  </si>
  <si>
    <t>급경사지가
철도노반인경우</t>
    <phoneticPr fontId="33" type="noConversion"/>
  </si>
  <si>
    <t>진부~대관령</t>
    <phoneticPr fontId="33" type="noConversion"/>
  </si>
  <si>
    <t>80.250~80.273</t>
    <phoneticPr fontId="33" type="noConversion"/>
  </si>
  <si>
    <t>강원본부 안전혁신처</t>
    <phoneticPr fontId="33" type="noConversion"/>
  </si>
  <si>
    <t>X</t>
    <phoneticPr fontId="40" type="noConversion"/>
  </si>
  <si>
    <t>평창~진부</t>
    <phoneticPr fontId="40" type="noConversion"/>
  </si>
  <si>
    <t>72.000~72.065</t>
    <phoneticPr fontId="40" type="noConversion"/>
  </si>
  <si>
    <t>상,하</t>
    <phoneticPr fontId="40" type="noConversion"/>
  </si>
  <si>
    <t>좌,우</t>
    <phoneticPr fontId="44" type="noConversion"/>
  </si>
  <si>
    <t>하</t>
    <phoneticPr fontId="33" type="noConversion"/>
  </si>
  <si>
    <t>77.600~77.627</t>
    <phoneticPr fontId="33" type="noConversion"/>
  </si>
  <si>
    <t>78.200~78.228</t>
    <phoneticPr fontId="33" type="noConversion"/>
  </si>
  <si>
    <t>대관령~남강릉</t>
    <phoneticPr fontId="40" type="noConversion"/>
  </si>
  <si>
    <t>102.005~102.725</t>
    <phoneticPr fontId="40" type="noConversion"/>
  </si>
  <si>
    <t>하</t>
    <phoneticPr fontId="40" type="noConversion"/>
  </si>
  <si>
    <t>좌</t>
    <phoneticPr fontId="44" type="noConversion"/>
  </si>
  <si>
    <t>106.222~106.263</t>
    <phoneticPr fontId="40" type="noConversion"/>
  </si>
  <si>
    <t>106.329~106.359</t>
    <phoneticPr fontId="40" type="noConversion"/>
  </si>
  <si>
    <t>106.377~106.408</t>
    <phoneticPr fontId="40" type="noConversion"/>
  </si>
  <si>
    <t>108.011~108.043</t>
    <phoneticPr fontId="40" type="noConversion"/>
  </si>
  <si>
    <t>108.046~108.070</t>
    <phoneticPr fontId="40" type="noConversion"/>
  </si>
  <si>
    <t>상</t>
    <phoneticPr fontId="40" type="noConversion"/>
  </si>
  <si>
    <t>우</t>
    <phoneticPr fontId="44" type="noConversion"/>
  </si>
  <si>
    <t>108.046~108.200</t>
    <phoneticPr fontId="40" type="noConversion"/>
  </si>
  <si>
    <t>108.550~108.720</t>
    <phoneticPr fontId="40" type="noConversion"/>
  </si>
  <si>
    <t>108.560~108.750</t>
    <phoneticPr fontId="40" type="noConversion"/>
  </si>
  <si>
    <t>110.350~110.370</t>
    <phoneticPr fontId="40" type="noConversion"/>
  </si>
  <si>
    <t>111.290~111.530</t>
    <phoneticPr fontId="40" type="noConversion"/>
  </si>
  <si>
    <t>111.350~111.550</t>
    <phoneticPr fontId="40" type="noConversion"/>
  </si>
  <si>
    <t>112.150~112.270</t>
    <phoneticPr fontId="40" type="noConversion"/>
  </si>
  <si>
    <t>112.150~112.230</t>
    <phoneticPr fontId="40" type="noConversion"/>
  </si>
  <si>
    <t>남강릉~강릉</t>
    <phoneticPr fontId="40" type="noConversion"/>
  </si>
  <si>
    <t>113.870~113.930</t>
    <phoneticPr fontId="40" type="noConversion"/>
  </si>
  <si>
    <t>114.010~114.050</t>
    <phoneticPr fontId="40" type="noConversion"/>
  </si>
  <si>
    <t>차량기지~차량기지</t>
    <phoneticPr fontId="40" type="noConversion"/>
  </si>
  <si>
    <t>2.402~2.402</t>
    <phoneticPr fontId="40" type="noConversion"/>
  </si>
  <si>
    <t>선평~정선</t>
    <phoneticPr fontId="40" type="noConversion"/>
  </si>
  <si>
    <t>20.400~20.620</t>
    <phoneticPr fontId="40" type="noConversion"/>
  </si>
  <si>
    <t>단선</t>
    <phoneticPr fontId="40" type="noConversion"/>
  </si>
  <si>
    <t>강원본부 안전혁신처</t>
    <phoneticPr fontId="40" type="noConversion"/>
  </si>
  <si>
    <t>조용덕</t>
    <phoneticPr fontId="40" type="noConversion"/>
  </si>
  <si>
    <t>033-810-5277</t>
    <phoneticPr fontId="40" type="noConversion"/>
  </si>
  <si>
    <t>21.650~21.740</t>
    <phoneticPr fontId="40" type="noConversion"/>
  </si>
  <si>
    <t>정선~나전</t>
    <phoneticPr fontId="40" type="noConversion"/>
  </si>
  <si>
    <t>23.120~23.390</t>
    <phoneticPr fontId="40" type="noConversion"/>
  </si>
  <si>
    <t>27.050~27.460</t>
    <phoneticPr fontId="40" type="noConversion"/>
  </si>
  <si>
    <t>27.600~27.800</t>
    <phoneticPr fontId="40" type="noConversion"/>
  </si>
  <si>
    <t>영주~문단</t>
    <phoneticPr fontId="40" type="noConversion"/>
  </si>
  <si>
    <t>5.570~5.750</t>
    <phoneticPr fontId="40" type="noConversion"/>
  </si>
  <si>
    <t>5.500~5.750</t>
    <phoneticPr fontId="40" type="noConversion"/>
  </si>
  <si>
    <t>거촌~봉성</t>
    <phoneticPr fontId="40" type="noConversion"/>
  </si>
  <si>
    <t>24.440~24.500</t>
    <phoneticPr fontId="40" type="noConversion"/>
  </si>
  <si>
    <t>4792000255</t>
  </si>
  <si>
    <t>4792000256</t>
  </si>
  <si>
    <t>24.500~24.570</t>
    <phoneticPr fontId="40" type="noConversion"/>
  </si>
  <si>
    <t>4792000257</t>
  </si>
  <si>
    <t>24.550~24.570</t>
    <phoneticPr fontId="40" type="noConversion"/>
  </si>
  <si>
    <t>4792000258</t>
  </si>
  <si>
    <t>25.125~25.200</t>
    <phoneticPr fontId="40" type="noConversion"/>
  </si>
  <si>
    <t>4792000259</t>
  </si>
  <si>
    <t>25.300~25.500</t>
    <phoneticPr fontId="40" type="noConversion"/>
  </si>
  <si>
    <t>4792000260</t>
  </si>
  <si>
    <t>25.800~26.080</t>
    <phoneticPr fontId="40" type="noConversion"/>
  </si>
  <si>
    <t>4792000261</t>
  </si>
  <si>
    <t>봉성~법전</t>
    <phoneticPr fontId="40" type="noConversion"/>
  </si>
  <si>
    <t>26.100~26.280</t>
    <phoneticPr fontId="40" type="noConversion"/>
  </si>
  <si>
    <t>4792000262</t>
  </si>
  <si>
    <t>26.150~26.280</t>
    <phoneticPr fontId="40" type="noConversion"/>
  </si>
  <si>
    <t>4792000263</t>
  </si>
  <si>
    <t>30.070~30.335</t>
    <phoneticPr fontId="40" type="noConversion"/>
  </si>
  <si>
    <t>4792000269</t>
  </si>
  <si>
    <t>30.070~31.410</t>
    <phoneticPr fontId="40" type="noConversion"/>
  </si>
  <si>
    <t>4792000270</t>
  </si>
  <si>
    <t>법전~춘양</t>
    <phoneticPr fontId="40" type="noConversion"/>
  </si>
  <si>
    <t>정형렬</t>
    <phoneticPr fontId="33" type="noConversion"/>
  </si>
  <si>
    <t>033-810-5272</t>
    <phoneticPr fontId="33" type="noConversion"/>
  </si>
  <si>
    <t>송학~입석리</t>
    <phoneticPr fontId="40" type="noConversion"/>
  </si>
  <si>
    <t>12.950~13.030</t>
    <phoneticPr fontId="40" type="noConversion"/>
  </si>
  <si>
    <t>입석리~쌍용</t>
    <phoneticPr fontId="40" type="noConversion"/>
  </si>
  <si>
    <t>13.200~13.350</t>
    <phoneticPr fontId="40" type="noConversion"/>
  </si>
  <si>
    <t>14.670~14.820</t>
    <phoneticPr fontId="40" type="noConversion"/>
  </si>
  <si>
    <t>14.690~14.820</t>
    <phoneticPr fontId="40" type="noConversion"/>
  </si>
  <si>
    <t>자미원~민둥산</t>
    <phoneticPr fontId="40" type="noConversion"/>
  </si>
  <si>
    <t>63.800~63.940</t>
    <phoneticPr fontId="40" type="noConversion"/>
  </si>
  <si>
    <t>4277000334</t>
  </si>
  <si>
    <t>65.360~65.470</t>
    <phoneticPr fontId="40" type="noConversion"/>
  </si>
  <si>
    <t>4277000335</t>
  </si>
  <si>
    <t>66.250~66.470</t>
    <phoneticPr fontId="40" type="noConversion"/>
  </si>
  <si>
    <t>4277000336</t>
  </si>
  <si>
    <t>66.550~66.700</t>
    <phoneticPr fontId="40" type="noConversion"/>
  </si>
  <si>
    <t>4277000337</t>
  </si>
  <si>
    <t>67.000~67.270</t>
    <phoneticPr fontId="40" type="noConversion"/>
  </si>
  <si>
    <t>4277000338</t>
  </si>
  <si>
    <t>67.400~67.520</t>
    <phoneticPr fontId="40" type="noConversion"/>
  </si>
  <si>
    <t>4277000339</t>
  </si>
  <si>
    <t>67.750~68.200</t>
    <phoneticPr fontId="40" type="noConversion"/>
  </si>
  <si>
    <t>4277000340</t>
  </si>
  <si>
    <t>민둥산~사북</t>
    <phoneticPr fontId="40" type="noConversion"/>
  </si>
  <si>
    <t>69.870~70.780</t>
    <phoneticPr fontId="40" type="noConversion"/>
  </si>
  <si>
    <t>4277000341</t>
  </si>
  <si>
    <t>72.050~72.620</t>
    <phoneticPr fontId="40" type="noConversion"/>
  </si>
  <si>
    <t>4277000342</t>
  </si>
  <si>
    <t>73.110~73.200</t>
    <phoneticPr fontId="40" type="noConversion"/>
  </si>
  <si>
    <t>4277000311</t>
  </si>
  <si>
    <t>74.030~74.110</t>
    <phoneticPr fontId="40" type="noConversion"/>
  </si>
  <si>
    <t>4277000312</t>
  </si>
  <si>
    <t>사북~고한</t>
    <phoneticPr fontId="40" type="noConversion"/>
  </si>
  <si>
    <t>76.700~76.760</t>
    <phoneticPr fontId="40" type="noConversion"/>
  </si>
  <si>
    <t>4277000313</t>
  </si>
  <si>
    <t>77.700~77.820</t>
    <phoneticPr fontId="40" type="noConversion"/>
  </si>
  <si>
    <t>4277000343</t>
  </si>
  <si>
    <t>78.970~79.175</t>
    <phoneticPr fontId="40" type="noConversion"/>
  </si>
  <si>
    <t>4277000344</t>
  </si>
  <si>
    <t>80.890~80.960</t>
    <phoneticPr fontId="40" type="noConversion"/>
  </si>
  <si>
    <t>4277000345</t>
  </si>
  <si>
    <t>820…~82.060</t>
    <phoneticPr fontId="40" type="noConversion"/>
  </si>
  <si>
    <t>4277000346</t>
  </si>
  <si>
    <t>82.865~82.975</t>
    <phoneticPr fontId="40" type="noConversion"/>
  </si>
  <si>
    <t>4277000347</t>
  </si>
  <si>
    <t>공전~봉양</t>
    <phoneticPr fontId="40" type="noConversion"/>
  </si>
  <si>
    <t>111.090~111.190</t>
    <phoneticPr fontId="40" type="noConversion"/>
  </si>
  <si>
    <t>111.910~112.150</t>
    <phoneticPr fontId="40" type="noConversion"/>
  </si>
  <si>
    <t>112.250~112.480</t>
    <phoneticPr fontId="40" type="noConversion"/>
  </si>
  <si>
    <t>112.800~113.100</t>
    <phoneticPr fontId="40" type="noConversion"/>
  </si>
  <si>
    <t>봉양~조차장</t>
    <phoneticPr fontId="40" type="noConversion"/>
  </si>
  <si>
    <t>150.270~150.480</t>
    <phoneticPr fontId="40" type="noConversion"/>
  </si>
  <si>
    <t>151.100~151.670</t>
    <phoneticPr fontId="40" type="noConversion"/>
  </si>
  <si>
    <t>O</t>
    <phoneticPr fontId="40" type="noConversion"/>
  </si>
  <si>
    <t>151.770~152.100</t>
    <phoneticPr fontId="40" type="noConversion"/>
  </si>
  <si>
    <t>152.390~152.510</t>
    <phoneticPr fontId="40" type="noConversion"/>
  </si>
  <si>
    <t>조차장~제천</t>
    <phoneticPr fontId="40" type="noConversion"/>
  </si>
  <si>
    <t>152.750~153.050</t>
    <phoneticPr fontId="40" type="noConversion"/>
  </si>
  <si>
    <t>고병~삼곡</t>
    <phoneticPr fontId="40" type="noConversion"/>
  </si>
  <si>
    <t>159.200~159.770</t>
    <phoneticPr fontId="40" type="noConversion"/>
  </si>
  <si>
    <t>삼곡~도담</t>
    <phoneticPr fontId="40" type="noConversion"/>
  </si>
  <si>
    <t>164.400~164.720</t>
    <phoneticPr fontId="40" type="noConversion"/>
  </si>
  <si>
    <t>하선</t>
    <phoneticPr fontId="40" type="noConversion"/>
  </si>
  <si>
    <t>165.150~165.190</t>
    <phoneticPr fontId="40" type="noConversion"/>
  </si>
  <si>
    <t>165.300~165.340</t>
    <phoneticPr fontId="40" type="noConversion"/>
  </si>
  <si>
    <t>167.800~167.880</t>
    <phoneticPr fontId="40" type="noConversion"/>
  </si>
  <si>
    <t>단양~단성</t>
    <phoneticPr fontId="40" type="noConversion"/>
  </si>
  <si>
    <t>181.190~181.240</t>
    <phoneticPr fontId="40" type="noConversion"/>
  </si>
  <si>
    <t>181.530~181.560</t>
    <phoneticPr fontId="40" type="noConversion"/>
  </si>
  <si>
    <t>181.950~182.010</t>
    <phoneticPr fontId="40" type="noConversion"/>
  </si>
  <si>
    <t>181.950~181.980</t>
    <phoneticPr fontId="40" type="noConversion"/>
  </si>
  <si>
    <t>182.240~182.380</t>
    <phoneticPr fontId="40" type="noConversion"/>
  </si>
  <si>
    <t>182.500~182.860</t>
    <phoneticPr fontId="40" type="noConversion"/>
  </si>
  <si>
    <t>단성~죽령</t>
    <phoneticPr fontId="40" type="noConversion"/>
  </si>
  <si>
    <t>184.480~184.600</t>
    <phoneticPr fontId="40" type="noConversion"/>
  </si>
  <si>
    <t>184.810~185.120</t>
    <phoneticPr fontId="40" type="noConversion"/>
  </si>
  <si>
    <t>185.200~185.380</t>
    <phoneticPr fontId="40" type="noConversion"/>
  </si>
  <si>
    <t>185.900~186.050</t>
    <phoneticPr fontId="40" type="noConversion"/>
  </si>
  <si>
    <t>186.150~186.250</t>
    <phoneticPr fontId="40" type="noConversion"/>
  </si>
  <si>
    <t>죽령~희방사</t>
    <phoneticPr fontId="40" type="noConversion"/>
  </si>
  <si>
    <t>198.580~198.950</t>
    <phoneticPr fontId="40" type="noConversion"/>
  </si>
  <si>
    <t>좌</t>
    <phoneticPr fontId="40" type="noConversion"/>
  </si>
  <si>
    <t>김범기</t>
    <phoneticPr fontId="40" type="noConversion"/>
  </si>
  <si>
    <t>033-810-5273</t>
    <phoneticPr fontId="40" type="noConversion"/>
  </si>
  <si>
    <t>희방사~풍기</t>
    <phoneticPr fontId="40" type="noConversion"/>
  </si>
  <si>
    <t>199.480~199.570</t>
    <phoneticPr fontId="40" type="noConversion"/>
  </si>
  <si>
    <t>201.300~204.400</t>
    <phoneticPr fontId="40" type="noConversion"/>
  </si>
  <si>
    <t>202.520~202.650</t>
    <phoneticPr fontId="40" type="noConversion"/>
  </si>
  <si>
    <t>203.040~203.200</t>
    <phoneticPr fontId="40" type="noConversion"/>
  </si>
  <si>
    <t>우</t>
    <phoneticPr fontId="40" type="noConversion"/>
  </si>
  <si>
    <t>풍기~안정</t>
    <phoneticPr fontId="40" type="noConversion"/>
  </si>
  <si>
    <t>206.825~206.900</t>
    <phoneticPr fontId="40" type="noConversion"/>
  </si>
  <si>
    <t>207.280~207.570</t>
    <phoneticPr fontId="40" type="noConversion"/>
  </si>
  <si>
    <t>208.380~208.460</t>
    <phoneticPr fontId="40" type="noConversion"/>
  </si>
  <si>
    <t>영주~문수</t>
    <phoneticPr fontId="40" type="noConversion"/>
  </si>
  <si>
    <t>220.400~200.700</t>
    <phoneticPr fontId="40" type="noConversion"/>
  </si>
  <si>
    <t>222.225~222.325</t>
    <phoneticPr fontId="40" type="noConversion"/>
  </si>
  <si>
    <t>222.550~222.750</t>
    <phoneticPr fontId="40" type="noConversion"/>
  </si>
  <si>
    <t>문수~평은</t>
    <phoneticPr fontId="40" type="noConversion"/>
  </si>
  <si>
    <t>224.025~224.250</t>
    <phoneticPr fontId="40" type="noConversion"/>
  </si>
  <si>
    <t>224.300~224.400</t>
    <phoneticPr fontId="40" type="noConversion"/>
  </si>
  <si>
    <t>224.680~224.750</t>
    <phoneticPr fontId="40" type="noConversion"/>
  </si>
  <si>
    <t>224.980~225.005</t>
    <phoneticPr fontId="40" type="noConversion"/>
  </si>
  <si>
    <t>225.450~225.600</t>
    <phoneticPr fontId="40" type="noConversion"/>
  </si>
  <si>
    <t>횡성~둔내</t>
    <phoneticPr fontId="40" type="noConversion"/>
  </si>
  <si>
    <t>25.190~25.230</t>
    <phoneticPr fontId="40" type="noConversion"/>
  </si>
  <si>
    <t>상선</t>
    <phoneticPr fontId="40" type="noConversion"/>
  </si>
  <si>
    <t>4273000186</t>
  </si>
  <si>
    <t>김주섭</t>
    <phoneticPr fontId="40" type="noConversion"/>
  </si>
  <si>
    <t>033-810-5276</t>
    <phoneticPr fontId="40" type="noConversion"/>
  </si>
  <si>
    <t>25.120~25.220</t>
    <phoneticPr fontId="40" type="noConversion"/>
  </si>
  <si>
    <t>4273000187</t>
  </si>
  <si>
    <t>25.650~25.690</t>
    <phoneticPr fontId="40" type="noConversion"/>
  </si>
  <si>
    <t>4273000188</t>
  </si>
  <si>
    <t>4273000189</t>
  </si>
  <si>
    <t>26.175~26.215</t>
    <phoneticPr fontId="40" type="noConversion"/>
  </si>
  <si>
    <t>4273000190</t>
  </si>
  <si>
    <t>4273000191</t>
  </si>
  <si>
    <t>28.940~29.020</t>
    <phoneticPr fontId="40" type="noConversion"/>
  </si>
  <si>
    <t>4273000192</t>
  </si>
  <si>
    <t>28.920~29.020</t>
    <phoneticPr fontId="40" type="noConversion"/>
  </si>
  <si>
    <t>4273000193</t>
  </si>
  <si>
    <t>29.045~29.105</t>
    <phoneticPr fontId="40" type="noConversion"/>
  </si>
  <si>
    <t>4273000194</t>
  </si>
  <si>
    <t>32.420~32.480</t>
    <phoneticPr fontId="40" type="noConversion"/>
  </si>
  <si>
    <t>4273000195</t>
  </si>
  <si>
    <t>32.420~32.460</t>
    <phoneticPr fontId="40" type="noConversion"/>
  </si>
  <si>
    <t>4273000196</t>
  </si>
  <si>
    <t>33.460~33.500</t>
    <phoneticPr fontId="40" type="noConversion"/>
  </si>
  <si>
    <t>4273000199</t>
  </si>
  <si>
    <t>4273000200</t>
  </si>
  <si>
    <t>민간전문가 합동</t>
  </si>
  <si>
    <t>강원-정선선17-3-충</t>
    <phoneticPr fontId="40" type="noConversion"/>
  </si>
  <si>
    <t>29.440~29.600</t>
    <phoneticPr fontId="40" type="noConversion"/>
  </si>
  <si>
    <t>30.600~30.650</t>
    <phoneticPr fontId="40" type="noConversion"/>
  </si>
  <si>
    <t>35.580~35.630</t>
    <phoneticPr fontId="40" type="noConversion"/>
  </si>
  <si>
    <t>35.820~35.950</t>
    <phoneticPr fontId="40" type="noConversion"/>
  </si>
  <si>
    <t>36.100~36.250</t>
    <phoneticPr fontId="40" type="noConversion"/>
  </si>
  <si>
    <t>36.500~36.700</t>
    <phoneticPr fontId="40" type="noConversion"/>
  </si>
  <si>
    <t>36.580~36.620</t>
    <phoneticPr fontId="40" type="noConversion"/>
  </si>
  <si>
    <t>37.330~37.600</t>
    <phoneticPr fontId="40" type="noConversion"/>
  </si>
  <si>
    <t>37.330~37.450</t>
    <phoneticPr fontId="40" type="noConversion"/>
  </si>
  <si>
    <t>춘양~녹동</t>
    <phoneticPr fontId="40" type="noConversion"/>
  </si>
  <si>
    <t>38.220~38.350</t>
    <phoneticPr fontId="40" type="noConversion"/>
  </si>
  <si>
    <t>38.410~38.470</t>
    <phoneticPr fontId="40" type="noConversion"/>
  </si>
  <si>
    <t>38.470~38.570</t>
    <phoneticPr fontId="40" type="noConversion"/>
  </si>
  <si>
    <t>38.575~38.630</t>
    <phoneticPr fontId="40" type="noConversion"/>
  </si>
  <si>
    <t>39.580~39.640</t>
    <phoneticPr fontId="40" type="noConversion"/>
  </si>
  <si>
    <t>39.640~39.790</t>
    <phoneticPr fontId="40" type="noConversion"/>
  </si>
  <si>
    <t>40.150~40.200</t>
    <phoneticPr fontId="40" type="noConversion"/>
  </si>
  <si>
    <t>41.020~41.090</t>
    <phoneticPr fontId="40" type="noConversion"/>
  </si>
  <si>
    <t>41.000~41.090</t>
    <phoneticPr fontId="40" type="noConversion"/>
  </si>
  <si>
    <t>41.220~41.270</t>
    <phoneticPr fontId="40" type="noConversion"/>
  </si>
  <si>
    <t>41.460~41.580</t>
    <phoneticPr fontId="40" type="noConversion"/>
  </si>
  <si>
    <t>42.020~42.150</t>
    <phoneticPr fontId="40" type="noConversion"/>
  </si>
  <si>
    <t>42.000~42.150</t>
    <phoneticPr fontId="40" type="noConversion"/>
  </si>
  <si>
    <t>42.220~42.350</t>
    <phoneticPr fontId="40" type="noConversion"/>
  </si>
  <si>
    <t>경북</t>
  </si>
  <si>
    <t>봉화군</t>
    <phoneticPr fontId="44" type="noConversion"/>
  </si>
  <si>
    <t>소천면</t>
    <phoneticPr fontId="44" type="noConversion"/>
  </si>
  <si>
    <t>임기리 산 117-3</t>
    <phoneticPr fontId="44" type="noConversion"/>
  </si>
  <si>
    <t>국가철도공단</t>
    <phoneticPr fontId="40" type="noConversion"/>
  </si>
  <si>
    <t>현동리 산 62-2</t>
    <phoneticPr fontId="44" type="noConversion"/>
  </si>
  <si>
    <t>현동리 산 66-4</t>
    <phoneticPr fontId="44" type="noConversion"/>
  </si>
  <si>
    <t>현동리 378</t>
    <phoneticPr fontId="44" type="noConversion"/>
  </si>
  <si>
    <t>현동리 산 23-4</t>
    <phoneticPr fontId="44" type="noConversion"/>
  </si>
  <si>
    <t>분천리 산 45-1</t>
    <phoneticPr fontId="44" type="noConversion"/>
  </si>
  <si>
    <t>분천리 산 87-3</t>
    <phoneticPr fontId="44" type="noConversion"/>
  </si>
  <si>
    <t>분천리 산 85-2</t>
    <phoneticPr fontId="44" type="noConversion"/>
  </si>
  <si>
    <t>분천리 산 106-2</t>
    <phoneticPr fontId="44" type="noConversion"/>
  </si>
  <si>
    <t>분천리 산 231-3</t>
    <phoneticPr fontId="44" type="noConversion"/>
  </si>
  <si>
    <t>분천리 산 232-4</t>
    <phoneticPr fontId="44" type="noConversion"/>
  </si>
  <si>
    <t>분천리 산 233-3</t>
    <phoneticPr fontId="44" type="noConversion"/>
  </si>
  <si>
    <t>분천리 997-1</t>
    <phoneticPr fontId="44" type="noConversion"/>
  </si>
  <si>
    <t>분천리 산 110-8</t>
    <phoneticPr fontId="44" type="noConversion"/>
  </si>
  <si>
    <t>분천리 산 12-4</t>
    <phoneticPr fontId="44" type="noConversion"/>
  </si>
  <si>
    <t>분천리 1067-2</t>
    <phoneticPr fontId="44" type="noConversion"/>
  </si>
  <si>
    <t>분천리 산 114-4</t>
    <phoneticPr fontId="44" type="noConversion"/>
  </si>
  <si>
    <t>분천리 산 132-4</t>
    <phoneticPr fontId="44" type="noConversion"/>
  </si>
  <si>
    <t>분천리 633-1</t>
    <phoneticPr fontId="44" type="noConversion"/>
  </si>
  <si>
    <t>분천리 642-1</t>
    <phoneticPr fontId="44" type="noConversion"/>
  </si>
  <si>
    <t>석포면</t>
    <phoneticPr fontId="44" type="noConversion"/>
  </si>
  <si>
    <t>승부리 산 105</t>
    <phoneticPr fontId="44" type="noConversion"/>
  </si>
  <si>
    <t>승부리 295-1</t>
    <phoneticPr fontId="44" type="noConversion"/>
  </si>
  <si>
    <t>승부리 산 72-2</t>
    <phoneticPr fontId="44" type="noConversion"/>
  </si>
  <si>
    <t>승부리 산 4-2</t>
    <phoneticPr fontId="44" type="noConversion"/>
  </si>
  <si>
    <t>동점동</t>
    <phoneticPr fontId="40" type="noConversion"/>
  </si>
  <si>
    <t>산 93-5</t>
    <phoneticPr fontId="40" type="noConversion"/>
  </si>
  <si>
    <t>강원-영동선120-경</t>
    <phoneticPr fontId="40" type="noConversion"/>
  </si>
  <si>
    <t>임기~현동</t>
    <phoneticPr fontId="40" type="noConversion"/>
  </si>
  <si>
    <t>49.433~49.470</t>
    <phoneticPr fontId="40" type="noConversion"/>
  </si>
  <si>
    <t>49.470~49.500</t>
    <phoneticPr fontId="40" type="noConversion"/>
  </si>
  <si>
    <t>51.550~51.570</t>
    <phoneticPr fontId="40" type="noConversion"/>
  </si>
  <si>
    <t>51.770~51.870</t>
    <phoneticPr fontId="40" type="noConversion"/>
  </si>
  <si>
    <t>52.650~52.950</t>
    <phoneticPr fontId="40" type="noConversion"/>
  </si>
  <si>
    <t>현동~분천</t>
    <phoneticPr fontId="40" type="noConversion"/>
  </si>
  <si>
    <t>55.300~55.349</t>
    <phoneticPr fontId="40" type="noConversion"/>
  </si>
  <si>
    <t>55.430~55.570</t>
    <phoneticPr fontId="40" type="noConversion"/>
  </si>
  <si>
    <t>56.950~57.200</t>
    <phoneticPr fontId="40" type="noConversion"/>
  </si>
  <si>
    <t>57.240~57.300</t>
    <phoneticPr fontId="40" type="noConversion"/>
  </si>
  <si>
    <t>57.500~57.520</t>
    <phoneticPr fontId="40" type="noConversion"/>
  </si>
  <si>
    <t>58.830~58.850</t>
    <phoneticPr fontId="40" type="noConversion"/>
  </si>
  <si>
    <t>58.920~58.970</t>
    <phoneticPr fontId="40" type="noConversion"/>
  </si>
  <si>
    <t>59.050~59.110</t>
    <phoneticPr fontId="40" type="noConversion"/>
  </si>
  <si>
    <t>분천~승부</t>
    <phoneticPr fontId="40" type="noConversion"/>
  </si>
  <si>
    <t>59.900~60.200</t>
    <phoneticPr fontId="40" type="noConversion"/>
  </si>
  <si>
    <t>61.150~61.200</t>
    <phoneticPr fontId="40" type="noConversion"/>
  </si>
  <si>
    <t>61.245~61.265</t>
    <phoneticPr fontId="40" type="noConversion"/>
  </si>
  <si>
    <t>61.455~61.485</t>
    <phoneticPr fontId="40" type="noConversion"/>
  </si>
  <si>
    <t>61.575~61.625</t>
    <phoneticPr fontId="40" type="noConversion"/>
  </si>
  <si>
    <t>61.790~61.950</t>
    <phoneticPr fontId="40" type="noConversion"/>
  </si>
  <si>
    <t>승부~석포</t>
    <phoneticPr fontId="40" type="noConversion"/>
  </si>
  <si>
    <t>69.100~69.600</t>
    <phoneticPr fontId="40" type="noConversion"/>
  </si>
  <si>
    <t>71.730~71.800</t>
    <phoneticPr fontId="40" type="noConversion"/>
  </si>
  <si>
    <t>71.920~71.970</t>
    <phoneticPr fontId="40" type="noConversion"/>
  </si>
  <si>
    <t>72.525~72.561</t>
    <phoneticPr fontId="40" type="noConversion"/>
  </si>
  <si>
    <t>72.580~72.850</t>
    <phoneticPr fontId="40" type="noConversion"/>
  </si>
  <si>
    <t>73.540~73.600</t>
    <phoneticPr fontId="40" type="noConversion"/>
  </si>
  <si>
    <t>73.750~73.815</t>
    <phoneticPr fontId="40" type="noConversion"/>
  </si>
  <si>
    <t>73.940~73.990</t>
    <phoneticPr fontId="40" type="noConversion"/>
  </si>
  <si>
    <t>74.200~74.375</t>
    <phoneticPr fontId="40" type="noConversion"/>
  </si>
  <si>
    <t>74.511~74.615</t>
    <phoneticPr fontId="40" type="noConversion"/>
  </si>
  <si>
    <t>4792000192</t>
  </si>
  <si>
    <t>4792000193</t>
  </si>
  <si>
    <t>4792000194</t>
  </si>
  <si>
    <t>4792000195</t>
  </si>
  <si>
    <t>4792000196</t>
  </si>
  <si>
    <t>4792000198</t>
  </si>
  <si>
    <t>4792000199</t>
  </si>
  <si>
    <t>4792000200</t>
  </si>
  <si>
    <t>4792000201</t>
  </si>
  <si>
    <t>4792000202</t>
  </si>
  <si>
    <t>4792000203</t>
  </si>
  <si>
    <t>4792000204</t>
  </si>
  <si>
    <t>4792000205</t>
  </si>
  <si>
    <t>4792000206</t>
  </si>
  <si>
    <t>4792000207</t>
  </si>
  <si>
    <t>4792000208</t>
  </si>
  <si>
    <t>4792000209</t>
  </si>
  <si>
    <t>4792000280</t>
  </si>
  <si>
    <t>4792000281</t>
  </si>
  <si>
    <t>4792000282</t>
  </si>
  <si>
    <t>4792000283</t>
  </si>
  <si>
    <t>4792000284</t>
  </si>
  <si>
    <t>4792000219</t>
  </si>
  <si>
    <t>4792000220</t>
  </si>
  <si>
    <t>4792000223</t>
  </si>
  <si>
    <t>4792000224</t>
  </si>
  <si>
    <t>4792000225</t>
  </si>
  <si>
    <t>4792000226</t>
  </si>
  <si>
    <t>4792000227</t>
  </si>
  <si>
    <t>경기</t>
    <phoneticPr fontId="40" type="noConversion"/>
  </si>
  <si>
    <t>강원-중앙선1-수</t>
    <phoneticPr fontId="40" type="noConversion"/>
  </si>
  <si>
    <t>4183000088</t>
  </si>
  <si>
    <t>경기</t>
  </si>
  <si>
    <t>강원-중앙선2-수</t>
    <phoneticPr fontId="40" type="noConversion"/>
  </si>
  <si>
    <t>4183000089</t>
  </si>
  <si>
    <t>4183000090</t>
  </si>
  <si>
    <t>4183000091</t>
  </si>
  <si>
    <t>강원-중앙선5-수</t>
    <phoneticPr fontId="40" type="noConversion"/>
  </si>
  <si>
    <t>4213000139</t>
  </si>
  <si>
    <t>강원-중앙선6-수</t>
    <phoneticPr fontId="40" type="noConversion"/>
  </si>
  <si>
    <t>4213000140</t>
  </si>
  <si>
    <t>4213000141</t>
  </si>
  <si>
    <t>간현리 산114-22</t>
    <phoneticPr fontId="40" type="noConversion"/>
  </si>
  <si>
    <t>4213000142</t>
  </si>
  <si>
    <t>4213000103</t>
  </si>
  <si>
    <t>보통리 383-3</t>
    <phoneticPr fontId="40" type="noConversion"/>
  </si>
  <si>
    <t>강원-강릉선1-강</t>
    <phoneticPr fontId="40" type="noConversion"/>
  </si>
  <si>
    <t>4213000127</t>
  </si>
  <si>
    <t>보통리 산12-1</t>
    <phoneticPr fontId="40" type="noConversion"/>
  </si>
  <si>
    <t>4213000128</t>
  </si>
  <si>
    <t>보통리 4-11</t>
    <phoneticPr fontId="40" type="noConversion"/>
  </si>
  <si>
    <t>4213000129</t>
  </si>
  <si>
    <t>호저면</t>
    <phoneticPr fontId="40" type="noConversion"/>
  </si>
  <si>
    <t>만종리 992-1</t>
    <phoneticPr fontId="40" type="noConversion"/>
  </si>
  <si>
    <t>4213000130</t>
  </si>
  <si>
    <t>만종리 산173-3</t>
    <phoneticPr fontId="40" type="noConversion"/>
  </si>
  <si>
    <t>4213000131</t>
  </si>
  <si>
    <t>만종리 산169-1</t>
    <phoneticPr fontId="40" type="noConversion"/>
  </si>
  <si>
    <t>4213000132</t>
  </si>
  <si>
    <t>만종리 산104-11</t>
    <phoneticPr fontId="40" type="noConversion"/>
  </si>
  <si>
    <t>4213000133</t>
  </si>
  <si>
    <t>만종리 24-8</t>
    <phoneticPr fontId="40" type="noConversion"/>
  </si>
  <si>
    <t>4213000134</t>
  </si>
  <si>
    <t>가현동</t>
    <phoneticPr fontId="40" type="noConversion"/>
  </si>
  <si>
    <t>산60-6</t>
    <phoneticPr fontId="40" type="noConversion"/>
  </si>
  <si>
    <t>4213000135</t>
  </si>
  <si>
    <t>4213000136</t>
  </si>
  <si>
    <t>횡성읍</t>
    <phoneticPr fontId="40" type="noConversion"/>
  </si>
  <si>
    <t>생운리 237-14</t>
    <phoneticPr fontId="40" type="noConversion"/>
  </si>
  <si>
    <t>강원-강릉선13-강</t>
    <phoneticPr fontId="40" type="noConversion"/>
  </si>
  <si>
    <t>4273000178</t>
  </si>
  <si>
    <t>횡성군</t>
    <phoneticPr fontId="40" type="noConversion"/>
  </si>
  <si>
    <t>생운리 29-2</t>
    <phoneticPr fontId="40" type="noConversion"/>
  </si>
  <si>
    <t>4273000179</t>
  </si>
  <si>
    <t>생운리 산8-3</t>
    <phoneticPr fontId="40" type="noConversion"/>
  </si>
  <si>
    <t>4273000180</t>
  </si>
  <si>
    <t>조곡리 산78-2</t>
    <phoneticPr fontId="40" type="noConversion"/>
  </si>
  <si>
    <t>4273000181</t>
  </si>
  <si>
    <t>조곡리 246-2</t>
    <phoneticPr fontId="40" type="noConversion"/>
  </si>
  <si>
    <t>4273000182</t>
  </si>
  <si>
    <t>조곡리 246-1</t>
    <phoneticPr fontId="40" type="noConversion"/>
  </si>
  <si>
    <t>4273000183</t>
  </si>
  <si>
    <t>조곡리 산59-2</t>
    <phoneticPr fontId="40" type="noConversion"/>
  </si>
  <si>
    <t>4273000184</t>
  </si>
  <si>
    <t>4273000185</t>
  </si>
  <si>
    <t>갑천면</t>
    <phoneticPr fontId="40" type="noConversion"/>
  </si>
  <si>
    <t>포동리 산75-2</t>
    <phoneticPr fontId="40" type="noConversion"/>
  </si>
  <si>
    <t>우천면</t>
    <phoneticPr fontId="40" type="noConversion"/>
  </si>
  <si>
    <t>정금리 산222-1</t>
    <phoneticPr fontId="40" type="noConversion"/>
  </si>
  <si>
    <t>4273000197</t>
  </si>
  <si>
    <t>4273000198</t>
  </si>
  <si>
    <t>상대리 산135-1</t>
    <phoneticPr fontId="40" type="noConversion"/>
  </si>
  <si>
    <t>상대리 산138-2</t>
    <phoneticPr fontId="40" type="noConversion"/>
  </si>
  <si>
    <t>면온리 산339-8</t>
    <phoneticPr fontId="40" type="noConversion"/>
  </si>
  <si>
    <t>면온리 산374-3</t>
    <phoneticPr fontId="40" type="noConversion"/>
  </si>
  <si>
    <t>면온리 295-43</t>
    <phoneticPr fontId="40" type="noConversion"/>
  </si>
  <si>
    <t>면온리 295-39</t>
    <phoneticPr fontId="40" type="noConversion"/>
  </si>
  <si>
    <t>면온리 산394-5</t>
    <phoneticPr fontId="40" type="noConversion"/>
  </si>
  <si>
    <t>면온리 산401-5</t>
    <phoneticPr fontId="40" type="noConversion"/>
  </si>
  <si>
    <t>면온리 산403-21</t>
    <phoneticPr fontId="40" type="noConversion"/>
  </si>
  <si>
    <t>면온리 산404-1</t>
    <phoneticPr fontId="40" type="noConversion"/>
  </si>
  <si>
    <t>면온리 산1-2</t>
    <phoneticPr fontId="40" type="noConversion"/>
  </si>
  <si>
    <t>백옥포리 산252-2</t>
    <phoneticPr fontId="40" type="noConversion"/>
  </si>
  <si>
    <t>재산리 산900-3</t>
    <phoneticPr fontId="40" type="noConversion"/>
  </si>
  <si>
    <t>재산리 1272-1</t>
    <phoneticPr fontId="40" type="noConversion"/>
  </si>
  <si>
    <t>4273000201</t>
  </si>
  <si>
    <t>4273000202</t>
  </si>
  <si>
    <t>4273000203</t>
  </si>
  <si>
    <t>4273000204</t>
  </si>
  <si>
    <t>4276000451</t>
  </si>
  <si>
    <t>4276000452</t>
  </si>
  <si>
    <t>4276000453</t>
  </si>
  <si>
    <t>4276000454</t>
  </si>
  <si>
    <t>4276000455</t>
  </si>
  <si>
    <t>4276000456</t>
  </si>
  <si>
    <t>4276000457</t>
  </si>
  <si>
    <t>4276000458</t>
  </si>
  <si>
    <t>4276000459</t>
  </si>
  <si>
    <t>4276000460</t>
  </si>
  <si>
    <t>4276000461</t>
  </si>
  <si>
    <t>4276000462</t>
  </si>
  <si>
    <t>4276000464</t>
  </si>
  <si>
    <t>4276000465</t>
  </si>
  <si>
    <t>일신~매곡</t>
    <phoneticPr fontId="40" type="noConversion"/>
  </si>
  <si>
    <t>71.500~71.900</t>
    <phoneticPr fontId="40" type="noConversion"/>
  </si>
  <si>
    <t>하선</t>
    <phoneticPr fontId="33" type="noConversion"/>
  </si>
  <si>
    <t>양평~원덕</t>
    <phoneticPr fontId="40" type="noConversion"/>
  </si>
  <si>
    <t>구둔~매곡</t>
    <phoneticPr fontId="40" type="noConversion"/>
  </si>
  <si>
    <t>72.900~73.000</t>
    <phoneticPr fontId="40" type="noConversion"/>
  </si>
  <si>
    <t>양동~판대</t>
    <phoneticPr fontId="40" type="noConversion"/>
  </si>
  <si>
    <t>83.050~83.150</t>
    <phoneticPr fontId="40" type="noConversion"/>
  </si>
  <si>
    <t>상선</t>
    <phoneticPr fontId="33" type="noConversion"/>
  </si>
  <si>
    <t>판대~동화</t>
    <phoneticPr fontId="40" type="noConversion"/>
  </si>
  <si>
    <t>85.100~85.200</t>
    <phoneticPr fontId="40" type="noConversion"/>
  </si>
  <si>
    <t>87.150~87.300</t>
    <phoneticPr fontId="40" type="noConversion"/>
  </si>
  <si>
    <t>서원주~만종</t>
    <phoneticPr fontId="40" type="noConversion"/>
  </si>
  <si>
    <t>1.980~2.040</t>
    <phoneticPr fontId="40" type="noConversion"/>
  </si>
  <si>
    <t>3.780~3.880</t>
    <phoneticPr fontId="40" type="noConversion"/>
  </si>
  <si>
    <t>4.060~4.090</t>
    <phoneticPr fontId="40" type="noConversion"/>
  </si>
  <si>
    <t>4.360~4.480</t>
    <phoneticPr fontId="40" type="noConversion"/>
  </si>
  <si>
    <t>5.320~5.383</t>
    <phoneticPr fontId="40" type="noConversion"/>
  </si>
  <si>
    <t>5.742~5.772</t>
    <phoneticPr fontId="40" type="noConversion"/>
  </si>
  <si>
    <t>7.180~7.210</t>
    <phoneticPr fontId="40" type="noConversion"/>
  </si>
  <si>
    <t>7.620~7.680</t>
    <phoneticPr fontId="40" type="noConversion"/>
  </si>
  <si>
    <t>8.920~9.010</t>
    <phoneticPr fontId="40" type="noConversion"/>
  </si>
  <si>
    <t>9.640~9.730</t>
    <phoneticPr fontId="40" type="noConversion"/>
  </si>
  <si>
    <t>만종~횡성</t>
    <phoneticPr fontId="40" type="noConversion"/>
  </si>
  <si>
    <t>22.643~22.980</t>
    <phoneticPr fontId="40" type="noConversion"/>
  </si>
  <si>
    <t>23.500~23.600</t>
    <phoneticPr fontId="40" type="noConversion"/>
  </si>
  <si>
    <t>32.790~32.970</t>
    <phoneticPr fontId="40" type="noConversion"/>
  </si>
  <si>
    <t>38.160~38.220</t>
    <phoneticPr fontId="40" type="noConversion"/>
  </si>
  <si>
    <t>38.460~38.490</t>
    <phoneticPr fontId="40" type="noConversion"/>
  </si>
  <si>
    <t>55.800~55.860</t>
    <phoneticPr fontId="40" type="noConversion"/>
  </si>
  <si>
    <t>56.120~56.320</t>
    <phoneticPr fontId="40" type="noConversion"/>
  </si>
  <si>
    <t>57.120~57.170</t>
    <phoneticPr fontId="40" type="noConversion"/>
  </si>
  <si>
    <t>57.220~57.260</t>
    <phoneticPr fontId="40" type="noConversion"/>
  </si>
  <si>
    <t>57.390~57.410</t>
    <phoneticPr fontId="40" type="noConversion"/>
  </si>
  <si>
    <t>57.800~57.880</t>
    <phoneticPr fontId="40" type="noConversion"/>
  </si>
  <si>
    <t>57.830~57.870</t>
    <phoneticPr fontId="40" type="noConversion"/>
  </si>
  <si>
    <t>57.970~58.190</t>
    <phoneticPr fontId="40" type="noConversion"/>
  </si>
  <si>
    <t>58.580~58.640</t>
    <phoneticPr fontId="40" type="noConversion"/>
  </si>
  <si>
    <t>58.790~58.830</t>
    <phoneticPr fontId="40" type="noConversion"/>
  </si>
  <si>
    <t>59.670~59.690</t>
    <phoneticPr fontId="40" type="noConversion"/>
  </si>
  <si>
    <t>60.035~60.075</t>
    <phoneticPr fontId="40" type="noConversion"/>
  </si>
  <si>
    <t>62.800~63.000</t>
    <phoneticPr fontId="40" type="noConversion"/>
  </si>
  <si>
    <t>63.282~63.380</t>
    <phoneticPr fontId="40" type="noConversion"/>
  </si>
  <si>
    <t>탑리~우보</t>
    <phoneticPr fontId="40" type="noConversion"/>
  </si>
  <si>
    <t>302.750~302.990</t>
    <phoneticPr fontId="40" type="noConversion"/>
  </si>
  <si>
    <t>관리기관 합동</t>
  </si>
  <si>
    <t>이상없음</t>
  </si>
  <si>
    <t>x</t>
    <phoneticPr fontId="40" type="noConversion"/>
  </si>
  <si>
    <t>우보~화본</t>
    <phoneticPr fontId="40" type="noConversion"/>
  </si>
  <si>
    <t>305.620~305.700</t>
    <phoneticPr fontId="40" type="noConversion"/>
  </si>
  <si>
    <t>307.050~307.200</t>
    <phoneticPr fontId="40" type="noConversion"/>
  </si>
  <si>
    <t>307.317~307.365</t>
    <phoneticPr fontId="40" type="noConversion"/>
  </si>
  <si>
    <t>307.400~307.450</t>
    <phoneticPr fontId="40" type="noConversion"/>
  </si>
  <si>
    <t>307.950~308.000</t>
    <phoneticPr fontId="40" type="noConversion"/>
  </si>
  <si>
    <t>309.100~309.300</t>
    <phoneticPr fontId="40" type="noConversion"/>
  </si>
  <si>
    <t>309.650~310.200</t>
    <phoneticPr fontId="40" type="noConversion"/>
  </si>
  <si>
    <t>310.700~310.900</t>
    <phoneticPr fontId="40" type="noConversion"/>
  </si>
  <si>
    <t>화본~봉림</t>
    <phoneticPr fontId="40" type="noConversion"/>
  </si>
  <si>
    <t>313.800~314.080</t>
    <phoneticPr fontId="40" type="noConversion"/>
  </si>
  <si>
    <t>316.000~316.170</t>
    <phoneticPr fontId="40" type="noConversion"/>
  </si>
  <si>
    <t>o</t>
    <phoneticPr fontId="40" type="noConversion"/>
  </si>
  <si>
    <t>이상없음</t>
    <phoneticPr fontId="40" type="noConversion"/>
  </si>
  <si>
    <t>192.911~193.100</t>
    <phoneticPr fontId="40" type="noConversion"/>
  </si>
  <si>
    <t>193.320~193.600</t>
    <phoneticPr fontId="40" type="noConversion"/>
  </si>
  <si>
    <t>193.730~193.800</t>
    <phoneticPr fontId="40" type="noConversion"/>
  </si>
  <si>
    <t>193.950~194.000</t>
    <phoneticPr fontId="40" type="noConversion"/>
  </si>
  <si>
    <t>운산~단촌</t>
    <phoneticPr fontId="40" type="noConversion"/>
  </si>
  <si>
    <t>274.020~274.107</t>
    <phoneticPr fontId="40" type="noConversion"/>
  </si>
  <si>
    <t>274.337~274.367</t>
    <phoneticPr fontId="40" type="noConversion"/>
  </si>
  <si>
    <t>단촌~업동</t>
    <phoneticPr fontId="40" type="noConversion"/>
  </si>
  <si>
    <t>278.210~278.380</t>
    <phoneticPr fontId="40" type="noConversion"/>
  </si>
  <si>
    <t>278.760~278.870</t>
    <phoneticPr fontId="40" type="noConversion"/>
  </si>
  <si>
    <t>279.070~279.230</t>
    <phoneticPr fontId="40" type="noConversion"/>
  </si>
  <si>
    <t>298.700~298.820</t>
    <phoneticPr fontId="40" type="noConversion"/>
  </si>
  <si>
    <t>299.380~299.510</t>
    <phoneticPr fontId="40" type="noConversion"/>
  </si>
  <si>
    <t>299.400~299.510</t>
    <phoneticPr fontId="40" type="noConversion"/>
  </si>
  <si>
    <t>299.840~300.100</t>
    <phoneticPr fontId="40" type="noConversion"/>
  </si>
  <si>
    <t>99.840~300.100</t>
    <phoneticPr fontId="40" type="noConversion"/>
  </si>
  <si>
    <t>옹천~마사</t>
    <phoneticPr fontId="40" type="noConversion"/>
  </si>
  <si>
    <t>240.142~240.255</t>
    <phoneticPr fontId="40" type="noConversion"/>
  </si>
  <si>
    <t>240.780~240.884</t>
    <phoneticPr fontId="40" type="noConversion"/>
  </si>
  <si>
    <t>240.825~884</t>
    <phoneticPr fontId="40" type="noConversion"/>
  </si>
  <si>
    <t>마사역구내</t>
    <phoneticPr fontId="40" type="noConversion"/>
  </si>
  <si>
    <t>242.263~242.331</t>
    <phoneticPr fontId="40" type="noConversion"/>
  </si>
  <si>
    <t>242.350~242.500</t>
    <phoneticPr fontId="40" type="noConversion"/>
  </si>
  <si>
    <t>마사~이하</t>
    <phoneticPr fontId="40" type="noConversion"/>
  </si>
  <si>
    <t>243.100~243.283</t>
    <phoneticPr fontId="40" type="noConversion"/>
  </si>
  <si>
    <t>243.700~243.900</t>
    <phoneticPr fontId="40" type="noConversion"/>
  </si>
  <si>
    <t>245.990~246.175</t>
    <phoneticPr fontId="40" type="noConversion"/>
  </si>
  <si>
    <t>246.630~246.445</t>
    <phoneticPr fontId="40" type="noConversion"/>
  </si>
  <si>
    <t>이하~서지</t>
    <phoneticPr fontId="40" type="noConversion"/>
  </si>
  <si>
    <t>247.000~247.115</t>
    <phoneticPr fontId="40" type="noConversion"/>
  </si>
  <si>
    <t>247.250~247.410</t>
    <phoneticPr fontId="40" type="noConversion"/>
  </si>
  <si>
    <t>247.595~247.675</t>
    <phoneticPr fontId="40" type="noConversion"/>
  </si>
  <si>
    <t>247.600~247.675</t>
    <phoneticPr fontId="40" type="noConversion"/>
  </si>
  <si>
    <t>247.750~247800</t>
    <phoneticPr fontId="40" type="noConversion"/>
  </si>
  <si>
    <t>248.040~248.175</t>
    <phoneticPr fontId="40" type="noConversion"/>
  </si>
  <si>
    <t>248.940~249.000</t>
    <phoneticPr fontId="40" type="noConversion"/>
  </si>
  <si>
    <t>서지역구내</t>
    <phoneticPr fontId="40" type="noConversion"/>
  </si>
  <si>
    <t>249.180~249.340</t>
    <phoneticPr fontId="40" type="noConversion"/>
  </si>
  <si>
    <t>서지~안동</t>
    <phoneticPr fontId="40" type="noConversion"/>
  </si>
  <si>
    <t>249.745~249.810</t>
    <phoneticPr fontId="40" type="noConversion"/>
  </si>
  <si>
    <t>250.010~250.105</t>
    <phoneticPr fontId="40" type="noConversion"/>
  </si>
  <si>
    <t>252.150~252.200</t>
    <phoneticPr fontId="40" type="noConversion"/>
  </si>
  <si>
    <t>252.170~252.270</t>
    <phoneticPr fontId="40" type="noConversion"/>
  </si>
  <si>
    <t>253.430~253.640</t>
    <phoneticPr fontId="40" type="noConversion"/>
  </si>
  <si>
    <t>253.750~253.950</t>
    <phoneticPr fontId="40" type="noConversion"/>
  </si>
  <si>
    <t>안동~무릉</t>
    <phoneticPr fontId="40" type="noConversion"/>
  </si>
  <si>
    <t>257.900~258.020</t>
    <phoneticPr fontId="40" type="noConversion"/>
  </si>
  <si>
    <t>258.170~258.370</t>
    <phoneticPr fontId="40" type="noConversion"/>
  </si>
  <si>
    <t>258.790~258.840</t>
    <phoneticPr fontId="40" type="noConversion"/>
  </si>
  <si>
    <t>258.950~259.085</t>
    <phoneticPr fontId="40" type="noConversion"/>
  </si>
  <si>
    <t>259.430~259.760</t>
    <phoneticPr fontId="40" type="noConversion"/>
  </si>
  <si>
    <t>261.485~261.605</t>
    <phoneticPr fontId="40" type="noConversion"/>
  </si>
  <si>
    <t>261.485~261.600</t>
    <phoneticPr fontId="40" type="noConversion"/>
  </si>
  <si>
    <t>무릉~운산</t>
    <phoneticPr fontId="40" type="noConversion"/>
  </si>
  <si>
    <t>263.210~263.310</t>
    <phoneticPr fontId="40" type="noConversion"/>
  </si>
  <si>
    <t>263.405~263.425</t>
    <phoneticPr fontId="40" type="noConversion"/>
  </si>
  <si>
    <t>263.560~263.625</t>
    <phoneticPr fontId="40" type="noConversion"/>
  </si>
  <si>
    <t>264.640~264.720</t>
    <phoneticPr fontId="40" type="noConversion"/>
  </si>
  <si>
    <t>268.790~268.816</t>
    <phoneticPr fontId="40" type="noConversion"/>
  </si>
  <si>
    <t>271.200~271.600</t>
    <phoneticPr fontId="40" type="noConversion"/>
  </si>
  <si>
    <t>272.546~272.800</t>
    <phoneticPr fontId="40" type="noConversion"/>
  </si>
  <si>
    <t>272.870~272.970</t>
    <phoneticPr fontId="40" type="noConversion"/>
  </si>
  <si>
    <t>영월~탄부</t>
    <phoneticPr fontId="40" type="noConversion"/>
  </si>
  <si>
    <t>35.760~35.920</t>
    <phoneticPr fontId="40" type="noConversion"/>
  </si>
  <si>
    <t>예미~조동</t>
    <phoneticPr fontId="40" type="noConversion"/>
  </si>
  <si>
    <t>54.960~55.185</t>
    <phoneticPr fontId="40" type="noConversion"/>
  </si>
  <si>
    <t>철암~백산</t>
    <phoneticPr fontId="40" type="noConversion"/>
  </si>
  <si>
    <t>91.950~92.150</t>
    <phoneticPr fontId="40" type="noConversion"/>
  </si>
  <si>
    <t>4219000150</t>
  </si>
  <si>
    <t>백산~동백산</t>
    <phoneticPr fontId="40" type="noConversion"/>
  </si>
  <si>
    <t>92.255~92.433</t>
    <phoneticPr fontId="40" type="noConversion"/>
  </si>
  <si>
    <t>4219000192</t>
  </si>
  <si>
    <t>92.433~92.450</t>
    <phoneticPr fontId="40" type="noConversion"/>
  </si>
  <si>
    <t>4219000193</t>
  </si>
  <si>
    <t>95.600~95.887</t>
    <phoneticPr fontId="40" type="noConversion"/>
  </si>
  <si>
    <t>4219000153</t>
  </si>
  <si>
    <t>마라치~신기</t>
    <phoneticPr fontId="40" type="noConversion"/>
  </si>
  <si>
    <t>124.225~124.20</t>
    <phoneticPr fontId="40" type="noConversion"/>
  </si>
  <si>
    <t>4223000261</t>
  </si>
  <si>
    <t>상정~미로</t>
    <phoneticPr fontId="40" type="noConversion"/>
  </si>
  <si>
    <t>136.365~136.500</t>
    <phoneticPr fontId="40" type="noConversion"/>
  </si>
  <si>
    <t>4223000419</t>
  </si>
  <si>
    <t>미로~도경리</t>
    <phoneticPr fontId="40" type="noConversion"/>
  </si>
  <si>
    <t>139.910~140.030</t>
    <phoneticPr fontId="40" type="noConversion"/>
  </si>
  <si>
    <t>4223000288</t>
  </si>
  <si>
    <t>추전~태백</t>
    <phoneticPr fontId="40" type="noConversion"/>
  </si>
  <si>
    <t>89.480~89.570</t>
    <phoneticPr fontId="40" type="noConversion"/>
  </si>
  <si>
    <t>4219000125</t>
  </si>
  <si>
    <t>89.480~89.600</t>
    <phoneticPr fontId="40" type="noConversion"/>
  </si>
  <si>
    <t>4219000194</t>
  </si>
  <si>
    <t>62.470~62.610</t>
    <phoneticPr fontId="40" type="noConversion"/>
  </si>
  <si>
    <t>62.950~63.450</t>
    <phoneticPr fontId="40" type="noConversion"/>
  </si>
  <si>
    <t>63.450~63.500</t>
    <phoneticPr fontId="40" type="noConversion"/>
  </si>
  <si>
    <t>4792000211</t>
  </si>
  <si>
    <t>4792000212</t>
  </si>
  <si>
    <t>4792000213</t>
  </si>
  <si>
    <t>4792000214</t>
  </si>
  <si>
    <r>
      <rPr>
        <sz val="12"/>
        <rFont val="맑은 고딕"/>
        <family val="3"/>
        <charset val="129"/>
      </rPr>
      <t xml:space="preserve">② </t>
    </r>
    <r>
      <rPr>
        <sz val="12"/>
        <rFont val="맑은 고딕"/>
        <family val="2"/>
        <charset val="129"/>
        <scheme val="minor"/>
      </rPr>
      <t>합동점검</t>
    </r>
    <phoneticPr fontId="33" type="noConversion"/>
  </si>
  <si>
    <r>
      <rPr>
        <sz val="12"/>
        <rFont val="굴림"/>
        <family val="3"/>
        <charset val="129"/>
      </rPr>
      <t>③</t>
    </r>
    <r>
      <rPr>
        <sz val="12"/>
        <rFont val="맑은 고딕"/>
        <family val="3"/>
        <charset val="129"/>
      </rPr>
      <t xml:space="preserve"> </t>
    </r>
    <r>
      <rPr>
        <sz val="12"/>
        <rFont val="맑은 고딕"/>
        <family val="2"/>
        <charset val="129"/>
        <scheme val="minor"/>
      </rPr>
      <t>DB 현행화</t>
    </r>
  </si>
  <si>
    <r>
      <rPr>
        <sz val="12"/>
        <rFont val="굴림"/>
        <family val="3"/>
        <charset val="129"/>
      </rPr>
      <t>④</t>
    </r>
    <r>
      <rPr>
        <sz val="12"/>
        <rFont val="맑은 고딕"/>
        <family val="3"/>
        <charset val="129"/>
      </rPr>
      <t xml:space="preserve"> </t>
    </r>
    <r>
      <rPr>
        <sz val="12"/>
        <rFont val="맑은 고딕"/>
        <family val="2"/>
        <charset val="129"/>
        <scheme val="minor"/>
      </rPr>
      <t>결과 공개</t>
    </r>
  </si>
  <si>
    <r>
      <rPr>
        <sz val="12"/>
        <rFont val="굴림"/>
        <family val="3"/>
        <charset val="129"/>
      </rPr>
      <t>⑤</t>
    </r>
    <r>
      <rPr>
        <sz val="12"/>
        <rFont val="맑은 고딕"/>
        <family val="3"/>
        <charset val="129"/>
      </rPr>
      <t xml:space="preserve"> 점검 결과</t>
    </r>
  </si>
  <si>
    <r>
      <rPr>
        <sz val="12"/>
        <rFont val="굴림"/>
        <family val="3"/>
        <charset val="129"/>
      </rPr>
      <t>⑥</t>
    </r>
    <r>
      <rPr>
        <sz val="12"/>
        <rFont val="맑은 고딕"/>
        <family val="3"/>
        <charset val="129"/>
      </rPr>
      <t xml:space="preserve"> </t>
    </r>
    <r>
      <rPr>
        <sz val="12"/>
        <rFont val="맑은 고딕"/>
        <family val="2"/>
        <charset val="129"/>
      </rPr>
      <t>후속 조치</t>
    </r>
  </si>
  <si>
    <r>
      <t xml:space="preserve">점검자
</t>
    </r>
    <r>
      <rPr>
        <sz val="10"/>
        <rFont val="맑은 고딕"/>
        <family val="3"/>
        <charset val="129"/>
        <scheme val="minor"/>
      </rPr>
      <t>(공무원,공사</t>
    </r>
    <r>
      <rPr>
        <sz val="10"/>
        <rFont val="맑은 고딕"/>
        <family val="3"/>
        <charset val="129"/>
      </rPr>
      <t>·</t>
    </r>
    <r>
      <rPr>
        <sz val="10"/>
        <rFont val="맑은 고딕"/>
        <family val="3"/>
        <charset val="129"/>
        <scheme val="minor"/>
      </rPr>
      <t>공단)</t>
    </r>
    <phoneticPr fontId="33" type="noConversion"/>
  </si>
  <si>
    <r>
      <t xml:space="preserve">전문가
</t>
    </r>
    <r>
      <rPr>
        <sz val="10"/>
        <rFont val="맑은 고딕"/>
        <family val="3"/>
        <charset val="129"/>
        <scheme val="minor"/>
      </rPr>
      <t>(민간전문가 등)</t>
    </r>
    <phoneticPr fontId="33" type="noConversion"/>
  </si>
  <si>
    <r>
      <t xml:space="preserve">점검 시작일
</t>
    </r>
    <r>
      <rPr>
        <sz val="10"/>
        <rFont val="맑은 고딕"/>
        <family val="3"/>
        <charset val="129"/>
        <scheme val="minor"/>
      </rPr>
      <t>(YYYY-MM-DD)</t>
    </r>
    <phoneticPr fontId="33" type="noConversion"/>
  </si>
  <si>
    <r>
      <t xml:space="preserve">점검 종료일
</t>
    </r>
    <r>
      <rPr>
        <sz val="10"/>
        <rFont val="맑은 고딕"/>
        <family val="3"/>
        <charset val="129"/>
        <scheme val="minor"/>
      </rPr>
      <t>(YYYY-MM-DD)</t>
    </r>
    <phoneticPr fontId="33" type="noConversion"/>
  </si>
  <si>
    <r>
      <t xml:space="preserve">NDMS 관리번호
</t>
    </r>
    <r>
      <rPr>
        <sz val="10"/>
        <rFont val="맑은 고딕"/>
        <family val="3"/>
        <charset val="129"/>
        <scheme val="minor"/>
      </rPr>
      <t>(급경사지 정보시스템)</t>
    </r>
    <phoneticPr fontId="33" type="noConversion"/>
  </si>
  <si>
    <r>
      <t xml:space="preserve">급경사지 정보시스템
점검결과 입력일
</t>
    </r>
    <r>
      <rPr>
        <sz val="10"/>
        <rFont val="맑은 고딕"/>
        <family val="3"/>
        <charset val="129"/>
        <scheme val="minor"/>
      </rPr>
      <t>(YYYY-MM-DD)</t>
    </r>
    <phoneticPr fontId="33" type="noConversion"/>
  </si>
  <si>
    <r>
      <t xml:space="preserve">국가안전대진단 시스템
점검결과 입력일
</t>
    </r>
    <r>
      <rPr>
        <sz val="10"/>
        <rFont val="맑은 고딕"/>
        <family val="3"/>
        <charset val="129"/>
        <scheme val="minor"/>
      </rPr>
      <t>(YYYY-MM-DD)</t>
    </r>
    <phoneticPr fontId="33" type="noConversion"/>
  </si>
  <si>
    <t>53.425~53.525</t>
    <phoneticPr fontId="40" type="noConversion"/>
  </si>
  <si>
    <t>4792000197</t>
  </si>
  <si>
    <t>강원-강릉선89-2-강</t>
    <phoneticPr fontId="39" type="noConversion"/>
  </si>
  <si>
    <t>단양군</t>
    <phoneticPr fontId="33" type="noConversion"/>
  </si>
  <si>
    <t>증도리</t>
    <phoneticPr fontId="33" type="noConversion"/>
  </si>
  <si>
    <t>산9-16,17임</t>
    <phoneticPr fontId="33" type="noConversion"/>
  </si>
  <si>
    <t>중앙선 도담~영천-1</t>
    <phoneticPr fontId="33" type="noConversion"/>
  </si>
  <si>
    <t>단양~풍기</t>
    <phoneticPr fontId="33" type="noConversion"/>
  </si>
  <si>
    <t>영주시</t>
    <phoneticPr fontId="33" type="noConversion"/>
  </si>
  <si>
    <t>풍기읍</t>
    <phoneticPr fontId="33" type="noConversion"/>
  </si>
  <si>
    <t>창락리 99-83</t>
    <phoneticPr fontId="33" type="noConversion"/>
  </si>
  <si>
    <t>철도</t>
    <phoneticPr fontId="33" type="noConversion"/>
  </si>
  <si>
    <t>중앙선 도담~영천-2</t>
    <phoneticPr fontId="33" type="noConversion"/>
  </si>
  <si>
    <t>4721000113</t>
  </si>
  <si>
    <t>아지동</t>
    <phoneticPr fontId="33" type="noConversion"/>
  </si>
  <si>
    <t>산20-9</t>
    <phoneticPr fontId="33" type="noConversion"/>
  </si>
  <si>
    <t>중앙선 도담~영천-3</t>
  </si>
  <si>
    <t>풍기~영주</t>
    <phoneticPr fontId="33" type="noConversion"/>
  </si>
  <si>
    <t>4721000114</t>
  </si>
  <si>
    <t xml:space="preserve">문수면 적동리 </t>
    <phoneticPr fontId="33" type="noConversion"/>
  </si>
  <si>
    <t>산1-1</t>
    <phoneticPr fontId="33" type="noConversion"/>
  </si>
  <si>
    <t>중앙선 도담~영천-4</t>
  </si>
  <si>
    <t>영주~안동</t>
    <phoneticPr fontId="33" type="noConversion"/>
  </si>
  <si>
    <t>4721000115</t>
  </si>
  <si>
    <t>문수면 승문리</t>
    <phoneticPr fontId="33" type="noConversion"/>
  </si>
  <si>
    <t>산72-6</t>
    <phoneticPr fontId="33" type="noConversion"/>
  </si>
  <si>
    <t>중앙선 도담~영천-5</t>
  </si>
  <si>
    <t>4721000116</t>
  </si>
  <si>
    <t>안동시</t>
    <phoneticPr fontId="33" type="noConversion"/>
  </si>
  <si>
    <t>서후면</t>
    <phoneticPr fontId="33" type="noConversion"/>
  </si>
  <si>
    <t>저전리 산56-9</t>
    <phoneticPr fontId="33" type="noConversion"/>
  </si>
  <si>
    <t>중앙선 도담~영천-6</t>
  </si>
  <si>
    <t>우</t>
    <phoneticPr fontId="33" type="noConversion"/>
  </si>
  <si>
    <t>4717000189</t>
  </si>
  <si>
    <t>중앙선 도담~영천-7</t>
  </si>
  <si>
    <t>4717000190</t>
  </si>
  <si>
    <t>저전리 산84-1</t>
    <phoneticPr fontId="33" type="noConversion"/>
  </si>
  <si>
    <t>중앙선 도담~영천-8</t>
  </si>
  <si>
    <t>4717000191</t>
  </si>
  <si>
    <t>이송천리 산178-2</t>
    <phoneticPr fontId="33" type="noConversion"/>
  </si>
  <si>
    <t>중앙선 도담~영천-9</t>
  </si>
  <si>
    <t>237k760</t>
    <phoneticPr fontId="33" type="noConversion"/>
  </si>
  <si>
    <t>4717000192</t>
  </si>
  <si>
    <t>수하동</t>
    <phoneticPr fontId="33" type="noConversion"/>
  </si>
  <si>
    <t>산 106-10</t>
    <phoneticPr fontId="33" type="noConversion"/>
  </si>
  <si>
    <t>중앙선 도담~영천-10</t>
  </si>
  <si>
    <t>4717000193</t>
  </si>
  <si>
    <t>산 106-11</t>
    <phoneticPr fontId="33" type="noConversion"/>
  </si>
  <si>
    <t>중앙선 도담~영천-11</t>
  </si>
  <si>
    <t>4717000194</t>
  </si>
  <si>
    <t>산 99-1</t>
    <phoneticPr fontId="33" type="noConversion"/>
  </si>
  <si>
    <t>중앙선 도담~영천-12</t>
  </si>
  <si>
    <t>4717000195</t>
  </si>
  <si>
    <t>중앙선 도담~영천-13</t>
  </si>
  <si>
    <t>4717000196</t>
  </si>
  <si>
    <t>산94-4</t>
    <phoneticPr fontId="33" type="noConversion"/>
  </si>
  <si>
    <t>산악지</t>
    <phoneticPr fontId="33" type="noConversion"/>
  </si>
  <si>
    <t>중앙선 도담~영천-14</t>
  </si>
  <si>
    <t xml:space="preserve">안동~의성 </t>
    <phoneticPr fontId="33" type="noConversion"/>
  </si>
  <si>
    <t>4717000197</t>
  </si>
  <si>
    <t>중앙선 도담~영천-15</t>
  </si>
  <si>
    <t>4717000198</t>
  </si>
  <si>
    <t>757-18임</t>
    <phoneticPr fontId="33" type="noConversion"/>
  </si>
  <si>
    <t>중앙선 도담~영천-16</t>
  </si>
  <si>
    <t>4717000199</t>
  </si>
  <si>
    <t>중앙선 도담~영천-17</t>
  </si>
  <si>
    <t>4717000200</t>
  </si>
  <si>
    <t>남후면</t>
    <phoneticPr fontId="33" type="noConversion"/>
  </si>
  <si>
    <t>개곡리 산33</t>
    <phoneticPr fontId="33" type="noConversion"/>
  </si>
  <si>
    <t>중앙선 도담~영천-18</t>
  </si>
  <si>
    <t>4717000201</t>
  </si>
  <si>
    <t>개곡리 산99</t>
    <phoneticPr fontId="33" type="noConversion"/>
  </si>
  <si>
    <t>중앙선 도담~영천-19</t>
  </si>
  <si>
    <t>4717000202</t>
  </si>
  <si>
    <t>개곡리 206</t>
    <phoneticPr fontId="33" type="noConversion"/>
  </si>
  <si>
    <t>중앙선 도담~영천-20</t>
  </si>
  <si>
    <t>4717000203</t>
  </si>
  <si>
    <t>개곡리 204-3임</t>
    <phoneticPr fontId="33" type="noConversion"/>
  </si>
  <si>
    <t>중앙선 도담~영천-21</t>
  </si>
  <si>
    <t>4717000204</t>
  </si>
  <si>
    <t>중앙선 도담~영천-22</t>
  </si>
  <si>
    <t>4717000205</t>
  </si>
  <si>
    <t>무릉리 산103-4임</t>
    <phoneticPr fontId="33" type="noConversion"/>
  </si>
  <si>
    <t>중앙선 도담~영천-23</t>
  </si>
  <si>
    <t>4717000206</t>
  </si>
  <si>
    <t>광음리 산93-4임</t>
    <phoneticPr fontId="33" type="noConversion"/>
  </si>
  <si>
    <t>구릉지</t>
    <phoneticPr fontId="33" type="noConversion"/>
  </si>
  <si>
    <t>중앙선 도담~영천-24</t>
  </si>
  <si>
    <t>4717000207</t>
  </si>
  <si>
    <t>광음리 산95임</t>
    <phoneticPr fontId="33" type="noConversion"/>
  </si>
  <si>
    <t>중앙선 도담~영천-25</t>
  </si>
  <si>
    <t>4717000208</t>
  </si>
  <si>
    <t>중앙선 도담~영천-26</t>
  </si>
  <si>
    <t>4717000209</t>
  </si>
  <si>
    <t>일직면</t>
    <phoneticPr fontId="33" type="noConversion"/>
  </si>
  <si>
    <t>원호리 산54-1임</t>
    <phoneticPr fontId="33" type="noConversion"/>
  </si>
  <si>
    <t>중앙선 도담~영천-27</t>
  </si>
  <si>
    <t>4717000210</t>
  </si>
  <si>
    <t>원호리 산49-3임</t>
    <phoneticPr fontId="33" type="noConversion"/>
  </si>
  <si>
    <t>중앙선 도담~영천-28</t>
  </si>
  <si>
    <t>4717000211</t>
  </si>
  <si>
    <t>원호리 산26-5임</t>
    <phoneticPr fontId="33" type="noConversion"/>
  </si>
  <si>
    <t>중앙선 도담~영천-29</t>
  </si>
  <si>
    <t>4717000212</t>
  </si>
  <si>
    <t>구천리 산3-1임</t>
    <phoneticPr fontId="33" type="noConversion"/>
  </si>
  <si>
    <t>중앙선 도담~영천-30</t>
  </si>
  <si>
    <t>4717000213</t>
  </si>
  <si>
    <t>운산리 산2-11임</t>
    <phoneticPr fontId="33" type="noConversion"/>
  </si>
  <si>
    <t>중앙선 도담~영천-31</t>
  </si>
  <si>
    <t>4717000214</t>
  </si>
  <si>
    <t>운산리 산2-12임</t>
    <phoneticPr fontId="33" type="noConversion"/>
  </si>
  <si>
    <t>중앙선 도담~영천-32</t>
  </si>
  <si>
    <t>4717000215</t>
  </si>
  <si>
    <t>귀미리 903-32전</t>
    <phoneticPr fontId="33" type="noConversion"/>
  </si>
  <si>
    <t>중앙선 도담~영천-33</t>
  </si>
  <si>
    <t>국가철도공단</t>
    <phoneticPr fontId="33" type="noConversion"/>
  </si>
  <si>
    <t>안동~의성</t>
    <phoneticPr fontId="33" type="noConversion"/>
  </si>
  <si>
    <t>4717000216</t>
  </si>
  <si>
    <t>귀미리 903-32전</t>
  </si>
  <si>
    <t>중앙선 도담~영천-34</t>
  </si>
  <si>
    <t>4717000217</t>
  </si>
  <si>
    <t>귀미리 903-34전</t>
    <phoneticPr fontId="33" type="noConversion"/>
  </si>
  <si>
    <t>중앙선 도담~영천-35</t>
  </si>
  <si>
    <t>4717000218</t>
  </si>
  <si>
    <t>망호리 산 4-2임</t>
    <phoneticPr fontId="33" type="noConversion"/>
  </si>
  <si>
    <t>중앙선 도담~영천-36</t>
  </si>
  <si>
    <t>4717000219</t>
  </si>
  <si>
    <t>망호리 691-2전</t>
    <phoneticPr fontId="33" type="noConversion"/>
  </si>
  <si>
    <t>중앙선 도담~영천-37</t>
  </si>
  <si>
    <t>4717000220</t>
  </si>
  <si>
    <t>망호리 691전</t>
    <phoneticPr fontId="33" type="noConversion"/>
  </si>
  <si>
    <t>중앙선 도담~영천-38</t>
  </si>
  <si>
    <t>4717000221</t>
  </si>
  <si>
    <t>망호리 산 44-3임</t>
    <phoneticPr fontId="33" type="noConversion"/>
  </si>
  <si>
    <t>중앙선 도담~영천-39</t>
  </si>
  <si>
    <t>4717000222</t>
  </si>
  <si>
    <t>망호리 산44-1임</t>
    <phoneticPr fontId="33" type="noConversion"/>
  </si>
  <si>
    <t>중앙선 도담~영천-40</t>
  </si>
  <si>
    <t>4717000223</t>
  </si>
  <si>
    <t>광연리 산51-1임</t>
    <phoneticPr fontId="33" type="noConversion"/>
  </si>
  <si>
    <t>중앙선 도담~영천-41</t>
  </si>
  <si>
    <t>4717000224</t>
  </si>
  <si>
    <t>중앙선 도담~영천-42</t>
  </si>
  <si>
    <t>4717000225</t>
  </si>
  <si>
    <t>중앙선 도담~영천-43</t>
  </si>
  <si>
    <t>4717000226</t>
  </si>
  <si>
    <t>광연리 산50-5임</t>
    <phoneticPr fontId="33" type="noConversion"/>
  </si>
  <si>
    <t>중앙선 도담~영천-44</t>
  </si>
  <si>
    <t>4717000227</t>
  </si>
  <si>
    <t>중앙선 도담~영천-45</t>
  </si>
  <si>
    <t>4717000228</t>
  </si>
  <si>
    <t>광연리 산42-7임</t>
    <phoneticPr fontId="33" type="noConversion"/>
  </si>
  <si>
    <t>중앙선 도담~영천-46</t>
  </si>
  <si>
    <t>4717000229</t>
  </si>
  <si>
    <t>의성군</t>
    <phoneticPr fontId="33" type="noConversion"/>
  </si>
  <si>
    <t>단촌면</t>
    <phoneticPr fontId="33" type="noConversion"/>
  </si>
  <si>
    <t>세촌리 산81-24임</t>
    <phoneticPr fontId="33" type="noConversion"/>
  </si>
  <si>
    <t>중앙선 도담~영천-47</t>
  </si>
  <si>
    <t>4773000119</t>
  </si>
  <si>
    <t>중앙선 도담~영천-48</t>
  </si>
  <si>
    <t>4773000120</t>
  </si>
  <si>
    <t>세촌리 산81-25임</t>
    <phoneticPr fontId="33" type="noConversion"/>
  </si>
  <si>
    <t>중앙선 도담~영천-49</t>
  </si>
  <si>
    <t>4773000121</t>
  </si>
  <si>
    <t>세촌리 산83-3임</t>
    <phoneticPr fontId="33" type="noConversion"/>
  </si>
  <si>
    <t>중앙선 도담~영천-50</t>
  </si>
  <si>
    <t>4773000122</t>
  </si>
  <si>
    <t>중앙선 도담~영천-51</t>
  </si>
  <si>
    <t>4773000123</t>
  </si>
  <si>
    <t>하화리 산5-2임</t>
    <phoneticPr fontId="33" type="noConversion"/>
  </si>
  <si>
    <t>중앙선 도담~영천-52</t>
  </si>
  <si>
    <t>4773000124</t>
  </si>
  <si>
    <t>하화리 912-2전</t>
    <phoneticPr fontId="33" type="noConversion"/>
  </si>
  <si>
    <t>중앙선 도담~영천-53</t>
  </si>
  <si>
    <t>4773000125</t>
  </si>
  <si>
    <t>중앙선 도담~영천-54</t>
  </si>
  <si>
    <t>4773000126</t>
  </si>
  <si>
    <t>중앙선 도담~영천-55</t>
  </si>
  <si>
    <t>4773000127</t>
  </si>
  <si>
    <t>의성읍</t>
    <phoneticPr fontId="33" type="noConversion"/>
  </si>
  <si>
    <t>업리 산156-12임</t>
    <phoneticPr fontId="33" type="noConversion"/>
  </si>
  <si>
    <t>중앙선 도담~영천-56</t>
  </si>
  <si>
    <t>4773000128</t>
  </si>
  <si>
    <t>원주시</t>
    <phoneticPr fontId="39" type="noConversion"/>
  </si>
  <si>
    <t>문막읍</t>
    <phoneticPr fontId="39" type="noConversion"/>
  </si>
  <si>
    <t>82-18</t>
    <phoneticPr fontId="39" type="noConversion"/>
  </si>
  <si>
    <t>강원-원제중앙선1-좌</t>
    <phoneticPr fontId="39" type="noConversion"/>
  </si>
  <si>
    <t>국가철도공단</t>
    <phoneticPr fontId="39" type="noConversion"/>
  </si>
  <si>
    <t>원주~제천</t>
    <phoneticPr fontId="39" type="noConversion"/>
  </si>
  <si>
    <t>99.453~99.549</t>
    <phoneticPr fontId="39" type="noConversion"/>
  </si>
  <si>
    <t>좌</t>
    <phoneticPr fontId="39" type="noConversion"/>
  </si>
  <si>
    <t>흥업면</t>
    <phoneticPr fontId="39" type="noConversion"/>
  </si>
  <si>
    <t>산 167-2</t>
    <phoneticPr fontId="39" type="noConversion"/>
  </si>
  <si>
    <t>강원-원제중앙선2-좌</t>
    <phoneticPr fontId="39" type="noConversion"/>
  </si>
  <si>
    <t>99.858~99.945</t>
    <phoneticPr fontId="39" type="noConversion"/>
  </si>
  <si>
    <t>사제리</t>
    <phoneticPr fontId="39" type="noConversion"/>
  </si>
  <si>
    <t>강원-원제중앙선3-우</t>
    <phoneticPr fontId="39" type="noConversion"/>
  </si>
  <si>
    <t>101.771~101.980</t>
    <phoneticPr fontId="39" type="noConversion"/>
  </si>
  <si>
    <t>우</t>
    <phoneticPr fontId="39" type="noConversion"/>
  </si>
  <si>
    <t>797-30</t>
    <phoneticPr fontId="39" type="noConversion"/>
  </si>
  <si>
    <t>강원-원제중앙선4-좌</t>
    <phoneticPr fontId="39" type="noConversion"/>
  </si>
  <si>
    <t xml:space="preserve">사제리 </t>
    <phoneticPr fontId="39" type="noConversion"/>
  </si>
  <si>
    <t>810-1</t>
    <phoneticPr fontId="39" type="noConversion"/>
  </si>
  <si>
    <t>강원-원제중앙선5-우</t>
    <phoneticPr fontId="39" type="noConversion"/>
  </si>
  <si>
    <t>102.381~102.517</t>
    <phoneticPr fontId="39" type="noConversion"/>
  </si>
  <si>
    <t>강원-원제중앙선6-좌</t>
    <phoneticPr fontId="39" type="noConversion"/>
  </si>
  <si>
    <t>강원-원제중앙선7-우</t>
    <phoneticPr fontId="39" type="noConversion"/>
  </si>
  <si>
    <t>102.660~102.760</t>
    <phoneticPr fontId="39" type="noConversion"/>
  </si>
  <si>
    <t>무실동</t>
    <phoneticPr fontId="39" type="noConversion"/>
  </si>
  <si>
    <t>810-2</t>
    <phoneticPr fontId="39" type="noConversion"/>
  </si>
  <si>
    <t>강원-원제중앙선8-우</t>
    <phoneticPr fontId="39" type="noConversion"/>
  </si>
  <si>
    <t>105.820~105.880</t>
    <phoneticPr fontId="39" type="noConversion"/>
  </si>
  <si>
    <t>강원-원제중앙선9-좌</t>
    <phoneticPr fontId="39" type="noConversion"/>
  </si>
  <si>
    <t>105.700~105.880</t>
    <phoneticPr fontId="39" type="noConversion"/>
  </si>
  <si>
    <t>서곡리</t>
    <phoneticPr fontId="39" type="noConversion"/>
  </si>
  <si>
    <t>573-1</t>
    <phoneticPr fontId="39" type="noConversion"/>
  </si>
  <si>
    <t>강원-원제중앙선10-우</t>
    <phoneticPr fontId="39" type="noConversion"/>
  </si>
  <si>
    <t>106.060~106.218</t>
    <phoneticPr fontId="39" type="noConversion"/>
  </si>
  <si>
    <t>강원-원제중앙선11-좌</t>
    <phoneticPr fontId="39" type="noConversion"/>
  </si>
  <si>
    <t>106.070~106.260</t>
    <phoneticPr fontId="39" type="noConversion"/>
  </si>
  <si>
    <t>556-16</t>
    <phoneticPr fontId="39" type="noConversion"/>
  </si>
  <si>
    <t>강원-원제중앙선12-좌</t>
    <phoneticPr fontId="39" type="noConversion"/>
  </si>
  <si>
    <t>106.370~106.425</t>
    <phoneticPr fontId="39" type="noConversion"/>
  </si>
  <si>
    <t>제천시</t>
    <phoneticPr fontId="39" type="noConversion"/>
  </si>
  <si>
    <t>운학리</t>
    <phoneticPr fontId="39" type="noConversion"/>
  </si>
  <si>
    <t>산 285-10</t>
    <phoneticPr fontId="39" type="noConversion"/>
  </si>
  <si>
    <t>강원-원제중앙선13-상</t>
    <phoneticPr fontId="39" type="noConversion"/>
  </si>
  <si>
    <t>120.910~120.950</t>
    <phoneticPr fontId="39" type="noConversion"/>
  </si>
  <si>
    <t>방학리</t>
    <phoneticPr fontId="39" type="noConversion"/>
  </si>
  <si>
    <t>산 107-23</t>
    <phoneticPr fontId="39" type="noConversion"/>
  </si>
  <si>
    <t>강원-원제중앙선14-상</t>
    <phoneticPr fontId="39" type="noConversion"/>
  </si>
  <si>
    <t>125.260~125.295</t>
    <phoneticPr fontId="39" type="noConversion"/>
  </si>
  <si>
    <t>봉양읍</t>
    <phoneticPr fontId="39" type="noConversion"/>
  </si>
  <si>
    <t>산 12-1</t>
    <phoneticPr fontId="39" type="noConversion"/>
  </si>
  <si>
    <t>강원-원제중앙선15-중</t>
    <phoneticPr fontId="39" type="noConversion"/>
  </si>
  <si>
    <t>133.316~133.390</t>
    <phoneticPr fontId="39" type="noConversion"/>
  </si>
  <si>
    <t>산 13-10</t>
    <phoneticPr fontId="39" type="noConversion"/>
  </si>
  <si>
    <t>강원-원제중앙선16-상</t>
    <phoneticPr fontId="39" type="noConversion"/>
  </si>
  <si>
    <t>133.415~133.448</t>
    <phoneticPr fontId="39" type="noConversion"/>
  </si>
  <si>
    <t>산 1-8</t>
    <phoneticPr fontId="39" type="noConversion"/>
  </si>
  <si>
    <t>강원-원제중앙선17-상</t>
    <phoneticPr fontId="39" type="noConversion"/>
  </si>
  <si>
    <t>134.108~134.136</t>
    <phoneticPr fontId="39" type="noConversion"/>
  </si>
  <si>
    <t>주포리</t>
    <phoneticPr fontId="39" type="noConversion"/>
  </si>
  <si>
    <t>260-178</t>
    <phoneticPr fontId="39" type="noConversion"/>
  </si>
  <si>
    <t>강원-원제중앙선18-상</t>
    <phoneticPr fontId="39" type="noConversion"/>
  </si>
  <si>
    <t>장평리</t>
    <phoneticPr fontId="39" type="noConversion"/>
  </si>
  <si>
    <t>산 113-12</t>
    <phoneticPr fontId="39" type="noConversion"/>
  </si>
  <si>
    <t>강원-원제중앙선19-상</t>
    <phoneticPr fontId="39" type="noConversion"/>
  </si>
  <si>
    <t>신동</t>
    <phoneticPr fontId="39" type="noConversion"/>
  </si>
  <si>
    <t>산 37-4</t>
    <phoneticPr fontId="39" type="noConversion"/>
  </si>
  <si>
    <t>강원-원제중앙선20-상</t>
    <phoneticPr fontId="39" type="noConversion"/>
  </si>
  <si>
    <t>138.060~138.073</t>
    <phoneticPr fontId="39" type="noConversion"/>
  </si>
  <si>
    <t>산 35-7</t>
    <phoneticPr fontId="39" type="noConversion"/>
  </si>
  <si>
    <t>강원-원제중앙선21-우</t>
    <phoneticPr fontId="39" type="noConversion"/>
  </si>
  <si>
    <t>138.222~138.252</t>
    <phoneticPr fontId="39" type="noConversion"/>
  </si>
  <si>
    <t>연박리</t>
    <phoneticPr fontId="39" type="noConversion"/>
  </si>
  <si>
    <t>산 14-9</t>
    <phoneticPr fontId="39" type="noConversion"/>
  </si>
  <si>
    <t>강원-공전봉양충북선1-상</t>
    <phoneticPr fontId="39" type="noConversion"/>
  </si>
  <si>
    <t>110.830~110.840</t>
    <phoneticPr fontId="39" type="noConversion"/>
  </si>
  <si>
    <t>산6-7</t>
    <phoneticPr fontId="39" type="noConversion"/>
  </si>
  <si>
    <t>강원-공전봉양충북선2-상</t>
    <phoneticPr fontId="39" type="noConversion"/>
  </si>
  <si>
    <t>111.126~111.139</t>
    <phoneticPr fontId="39" type="noConversion"/>
  </si>
  <si>
    <t>강원-공전봉양충북선3-상</t>
    <phoneticPr fontId="39" type="noConversion"/>
  </si>
  <si>
    <t>260-126</t>
    <phoneticPr fontId="39" type="noConversion"/>
  </si>
  <si>
    <t>강원-공전봉양충북선4-우</t>
    <phoneticPr fontId="39" type="noConversion"/>
  </si>
  <si>
    <t>112.063~112.380</t>
    <phoneticPr fontId="39" type="noConversion"/>
  </si>
  <si>
    <t>강원본부 중앙선사업단</t>
    <phoneticPr fontId="39" type="noConversion"/>
  </si>
  <si>
    <t>장진화</t>
    <phoneticPr fontId="39" type="noConversion"/>
  </si>
  <si>
    <t>하선</t>
    <phoneticPr fontId="39" type="noConversion"/>
  </si>
  <si>
    <t>신설(2021-01-05 개통)</t>
    <phoneticPr fontId="39" type="noConversion"/>
  </si>
  <si>
    <t>신설(2020-12-17 운행)</t>
    <phoneticPr fontId="39" type="noConversion"/>
  </si>
  <si>
    <t>정선읍</t>
    <phoneticPr fontId="44" type="noConversion"/>
  </si>
  <si>
    <t>북평면</t>
    <phoneticPr fontId="44" type="noConversion"/>
  </si>
  <si>
    <t>영주시</t>
    <phoneticPr fontId="40" type="noConversion"/>
  </si>
  <si>
    <t>상망동</t>
    <phoneticPr fontId="40" type="noConversion"/>
  </si>
  <si>
    <t>상망동 산 36-1</t>
    <phoneticPr fontId="40" type="noConversion"/>
  </si>
  <si>
    <t>강원-영동선1-경</t>
    <phoneticPr fontId="40" type="noConversion"/>
  </si>
  <si>
    <t>봉화군</t>
    <phoneticPr fontId="40" type="noConversion"/>
  </si>
  <si>
    <t>봉성면</t>
    <phoneticPr fontId="40" type="noConversion"/>
  </si>
  <si>
    <t>봉성리 260-2</t>
    <phoneticPr fontId="40" type="noConversion"/>
  </si>
  <si>
    <t>봉성리 산 64-12</t>
    <phoneticPr fontId="40" type="noConversion"/>
  </si>
  <si>
    <t>봉성리 산 47-6</t>
    <phoneticPr fontId="40" type="noConversion"/>
  </si>
  <si>
    <t>봉성리 28-1</t>
    <phoneticPr fontId="40" type="noConversion"/>
  </si>
  <si>
    <t>봉성리 39-20</t>
    <phoneticPr fontId="40" type="noConversion"/>
  </si>
  <si>
    <t>법전면</t>
    <phoneticPr fontId="44" type="noConversion"/>
  </si>
  <si>
    <t>봉성리 10-2</t>
    <phoneticPr fontId="44" type="noConversion"/>
  </si>
  <si>
    <t>풍정리 산 74-1</t>
    <phoneticPr fontId="44" type="noConversion"/>
  </si>
  <si>
    <t>풍정리 3-1</t>
    <phoneticPr fontId="44" type="noConversion"/>
  </si>
  <si>
    <t>거문리 산141-1</t>
    <phoneticPr fontId="40" type="noConversion"/>
  </si>
  <si>
    <t>송정리 1679-32</t>
    <phoneticPr fontId="40" type="noConversion"/>
  </si>
  <si>
    <t>송정리 1433-101</t>
    <phoneticPr fontId="40" type="noConversion"/>
  </si>
  <si>
    <t>호명리 산10-1</t>
    <phoneticPr fontId="40" type="noConversion"/>
  </si>
  <si>
    <t>강릉시</t>
    <phoneticPr fontId="40" type="noConversion"/>
  </si>
  <si>
    <t>성산면</t>
    <phoneticPr fontId="40" type="noConversion"/>
  </si>
  <si>
    <t>어흘리 산219-4</t>
    <phoneticPr fontId="40" type="noConversion"/>
  </si>
  <si>
    <t>구산리 산76-13</t>
    <phoneticPr fontId="40" type="noConversion"/>
  </si>
  <si>
    <t>구산리 산5-2</t>
    <phoneticPr fontId="40" type="noConversion"/>
  </si>
  <si>
    <t>구정면</t>
    <phoneticPr fontId="40" type="noConversion"/>
  </si>
  <si>
    <t>제비리 산315-3</t>
    <phoneticPr fontId="40" type="noConversion"/>
  </si>
  <si>
    <t>제비리 산314-2</t>
    <phoneticPr fontId="40" type="noConversion"/>
  </si>
  <si>
    <t>제비리 산317-6</t>
    <phoneticPr fontId="40" type="noConversion"/>
  </si>
  <si>
    <t>제비리 산180-4</t>
    <phoneticPr fontId="40" type="noConversion"/>
  </si>
  <si>
    <t>제비리 산180-2</t>
    <phoneticPr fontId="40" type="noConversion"/>
  </si>
  <si>
    <t>제비리 200-10</t>
    <phoneticPr fontId="40" type="noConversion"/>
  </si>
  <si>
    <t>제비리 200-5</t>
    <phoneticPr fontId="40" type="noConversion"/>
  </si>
  <si>
    <t>학산리 874-3</t>
    <phoneticPr fontId="40" type="noConversion"/>
  </si>
  <si>
    <t>담산동</t>
    <phoneticPr fontId="40" type="noConversion"/>
  </si>
  <si>
    <t>담산동 606</t>
    <phoneticPr fontId="40" type="noConversion"/>
  </si>
  <si>
    <t>담산동 44-15</t>
    <phoneticPr fontId="40" type="noConversion"/>
  </si>
  <si>
    <t>운산동</t>
    <phoneticPr fontId="40" type="noConversion"/>
  </si>
  <si>
    <t>운산동 277-3</t>
    <phoneticPr fontId="40" type="noConversion"/>
  </si>
  <si>
    <t>운산동 산272-2</t>
    <phoneticPr fontId="40" type="noConversion"/>
  </si>
  <si>
    <t>덕현리 605-46</t>
    <phoneticPr fontId="40" type="noConversion"/>
  </si>
  <si>
    <t>김주섭</t>
  </si>
  <si>
    <t>033-810-5276</t>
  </si>
  <si>
    <t>한국철도시설공단</t>
    <phoneticPr fontId="40" type="noConversion"/>
  </si>
  <si>
    <t>남면</t>
    <phoneticPr fontId="44" type="noConversion"/>
  </si>
  <si>
    <t>고한읍</t>
    <phoneticPr fontId="44" type="noConversion"/>
  </si>
  <si>
    <t>강원-충북선1-충</t>
    <phoneticPr fontId="40" type="noConversion"/>
  </si>
  <si>
    <t>강원-충북선2-충</t>
    <phoneticPr fontId="40" type="noConversion"/>
  </si>
  <si>
    <t>강원-충북선3-충</t>
    <phoneticPr fontId="40" type="noConversion"/>
  </si>
  <si>
    <t>강원-충북선4-충</t>
    <phoneticPr fontId="40" type="noConversion"/>
  </si>
  <si>
    <t>강원-중앙선1-충</t>
    <phoneticPr fontId="40" type="noConversion"/>
  </si>
  <si>
    <t>분할개소</t>
    <phoneticPr fontId="33" type="noConversion"/>
  </si>
  <si>
    <t>X</t>
  </si>
  <si>
    <t>73.125~730210</t>
    <phoneticPr fontId="40" type="noConversion"/>
  </si>
  <si>
    <t>4792000221</t>
  </si>
  <si>
    <t>73.350~73.450</t>
    <phoneticPr fontId="40" type="noConversion"/>
  </si>
  <si>
    <t>4792000222</t>
  </si>
  <si>
    <t>74.925~75.000</t>
    <phoneticPr fontId="40" type="noConversion"/>
  </si>
  <si>
    <t>4792000228</t>
  </si>
  <si>
    <t>75.400~75.465</t>
    <phoneticPr fontId="40" type="noConversion"/>
  </si>
  <si>
    <t>4792000285</t>
  </si>
  <si>
    <t>76.230~76.260</t>
    <phoneticPr fontId="40" type="noConversion"/>
  </si>
  <si>
    <t>4792000229</t>
  </si>
  <si>
    <t>석포~동점</t>
    <phoneticPr fontId="40" type="noConversion"/>
  </si>
  <si>
    <t>77.441~77.850</t>
    <phoneticPr fontId="40" type="noConversion"/>
  </si>
  <si>
    <t>4792000230</t>
  </si>
  <si>
    <t>78.070~78.220</t>
    <phoneticPr fontId="40" type="noConversion"/>
  </si>
  <si>
    <t>4792000231</t>
  </si>
  <si>
    <t>78.440~48.560</t>
    <phoneticPr fontId="40" type="noConversion"/>
  </si>
  <si>
    <t>4792000232</t>
  </si>
  <si>
    <t>78.620~78.720</t>
    <phoneticPr fontId="40" type="noConversion"/>
  </si>
  <si>
    <t>4792000233</t>
  </si>
  <si>
    <t>79.350~79.450</t>
    <phoneticPr fontId="40" type="noConversion"/>
  </si>
  <si>
    <t>4792000234</t>
  </si>
  <si>
    <t>23.980~24.020</t>
    <phoneticPr fontId="40" type="noConversion"/>
  </si>
  <si>
    <t>24.055~24.110</t>
    <phoneticPr fontId="40" type="noConversion"/>
  </si>
  <si>
    <t>24.055~24.011</t>
    <phoneticPr fontId="40" type="noConversion"/>
  </si>
  <si>
    <t>24.550~25.690</t>
    <phoneticPr fontId="40" type="noConversion"/>
  </si>
  <si>
    <t>80.873~80.900</t>
    <phoneticPr fontId="40" type="noConversion"/>
  </si>
  <si>
    <t>임기리 산 207-6</t>
    <phoneticPr fontId="44" type="noConversion"/>
  </si>
  <si>
    <t>임기리 1112-2</t>
    <phoneticPr fontId="44" type="noConversion"/>
  </si>
  <si>
    <t>임기리 산 204-5</t>
    <phoneticPr fontId="44" type="noConversion"/>
  </si>
  <si>
    <t>녹동~임기</t>
    <phoneticPr fontId="40" type="noConversion"/>
  </si>
  <si>
    <t>43.210~46.300</t>
    <phoneticPr fontId="40" type="noConversion"/>
  </si>
  <si>
    <t>46.625~46.650</t>
    <phoneticPr fontId="40" type="noConversion"/>
  </si>
  <si>
    <t>46.875~46.950</t>
    <phoneticPr fontId="40" type="noConversion"/>
  </si>
  <si>
    <t>4792000182</t>
  </si>
  <si>
    <t>4792000183</t>
  </si>
  <si>
    <t>4792000184</t>
  </si>
  <si>
    <t>187.170~187.200</t>
    <phoneticPr fontId="40" type="noConversion"/>
  </si>
  <si>
    <t>187.460~187.530</t>
    <phoneticPr fontId="40" type="noConversion"/>
  </si>
  <si>
    <t>190.420~190.550</t>
    <phoneticPr fontId="40" type="noConversion"/>
  </si>
  <si>
    <t>190.750~190.820</t>
    <phoneticPr fontId="40" type="noConversion"/>
  </si>
  <si>
    <t>190.910~190.970</t>
    <phoneticPr fontId="40" type="noConversion"/>
  </si>
  <si>
    <t>191.035~191.070</t>
    <phoneticPr fontId="40" type="noConversion"/>
  </si>
  <si>
    <t>191.450~191.580</t>
    <phoneticPr fontId="40" type="noConversion"/>
  </si>
  <si>
    <t>191.560~191.620</t>
    <phoneticPr fontId="40" type="noConversion"/>
  </si>
  <si>
    <t>강원-정선선17-1-충</t>
    <phoneticPr fontId="40" type="noConversion"/>
  </si>
  <si>
    <t>28.380~28.620</t>
    <phoneticPr fontId="40" type="noConversion"/>
  </si>
  <si>
    <t>28.770~28.840</t>
    <phoneticPr fontId="40" type="noConversion"/>
  </si>
  <si>
    <t>강원-정선선17-2-충</t>
    <phoneticPr fontId="40" type="noConversion"/>
  </si>
  <si>
    <t>28.880~28.980</t>
    <phoneticPr fontId="40" type="noConversion"/>
  </si>
  <si>
    <t>46.650~48.665</t>
    <phoneticPr fontId="40" type="noConversion"/>
  </si>
  <si>
    <t>4792000185</t>
  </si>
  <si>
    <t>48.780~48.790</t>
    <phoneticPr fontId="40" type="noConversion"/>
  </si>
  <si>
    <t>4792000186</t>
  </si>
  <si>
    <t>48.810~48.870</t>
    <phoneticPr fontId="40" type="noConversion"/>
  </si>
  <si>
    <t>4792000187</t>
  </si>
  <si>
    <t>49.075~49.095</t>
    <phoneticPr fontId="40" type="noConversion"/>
  </si>
  <si>
    <t>4792000188</t>
  </si>
  <si>
    <t>49.250~49.290</t>
    <phoneticPr fontId="40" type="noConversion"/>
  </si>
  <si>
    <t>4792000189</t>
  </si>
  <si>
    <t>49.270~49.290</t>
    <phoneticPr fontId="40" type="noConversion"/>
  </si>
  <si>
    <t>4792000190</t>
  </si>
  <si>
    <t>49.350~49.355</t>
    <phoneticPr fontId="40" type="noConversion"/>
  </si>
  <si>
    <t>4792000191</t>
  </si>
  <si>
    <t>63.990~64.200</t>
    <phoneticPr fontId="40" type="noConversion"/>
  </si>
  <si>
    <t>4792000215</t>
  </si>
  <si>
    <t>192.480~192.560</t>
    <phoneticPr fontId="40" type="noConversion"/>
  </si>
  <si>
    <t>점촌~개포</t>
    <phoneticPr fontId="40" type="noConversion"/>
  </si>
  <si>
    <t>70.090~70.140</t>
    <phoneticPr fontId="40" type="noConversion"/>
  </si>
  <si>
    <t>개포~예천</t>
    <phoneticPr fontId="40" type="noConversion"/>
  </si>
  <si>
    <t>76.620~76.830</t>
    <phoneticPr fontId="40" type="noConversion"/>
  </si>
  <si>
    <t>76.740~76.830</t>
    <phoneticPr fontId="40" type="noConversion"/>
  </si>
  <si>
    <t>79.595~79.625</t>
    <phoneticPr fontId="40" type="noConversion"/>
  </si>
  <si>
    <t>80.010~80.060</t>
    <phoneticPr fontId="40" type="noConversion"/>
  </si>
  <si>
    <t>예천~어등</t>
    <phoneticPr fontId="40" type="noConversion"/>
  </si>
  <si>
    <t>87.190~87.390</t>
    <phoneticPr fontId="40" type="noConversion"/>
  </si>
  <si>
    <t>87.840~87.900</t>
    <phoneticPr fontId="40" type="noConversion"/>
  </si>
  <si>
    <t>88.237~88.290</t>
    <phoneticPr fontId="40" type="noConversion"/>
  </si>
  <si>
    <t>88.310~88.340</t>
    <phoneticPr fontId="40" type="noConversion"/>
  </si>
  <si>
    <t>89.020~89.130</t>
    <phoneticPr fontId="40" type="noConversion"/>
  </si>
  <si>
    <t>89.000~89.160</t>
    <phoneticPr fontId="40" type="noConversion"/>
  </si>
  <si>
    <t>89.790~89.900</t>
    <phoneticPr fontId="40" type="noConversion"/>
  </si>
  <si>
    <t>89.820~89.920</t>
    <phoneticPr fontId="40" type="noConversion"/>
  </si>
  <si>
    <t>89.980~90.060</t>
    <phoneticPr fontId="40" type="noConversion"/>
  </si>
  <si>
    <t>90.140~90.230</t>
    <phoneticPr fontId="40" type="noConversion"/>
  </si>
  <si>
    <t>90.680~90.810</t>
    <phoneticPr fontId="40" type="noConversion"/>
  </si>
  <si>
    <t>90.730~90.810</t>
    <phoneticPr fontId="40" type="noConversion"/>
  </si>
  <si>
    <t>91.060~91.170</t>
    <phoneticPr fontId="40" type="noConversion"/>
  </si>
  <si>
    <t>91.450~91.530</t>
    <phoneticPr fontId="40" type="noConversion"/>
  </si>
  <si>
    <t>91.650~91.760</t>
    <phoneticPr fontId="40" type="noConversion"/>
  </si>
  <si>
    <t>91.650~91.750</t>
    <phoneticPr fontId="40" type="noConversion"/>
  </si>
  <si>
    <t>92.620~92.750</t>
    <phoneticPr fontId="40" type="noConversion"/>
  </si>
  <si>
    <t>93.325~93.385</t>
    <phoneticPr fontId="40" type="noConversion"/>
  </si>
  <si>
    <t>93.380~93.400</t>
    <phoneticPr fontId="40" type="noConversion"/>
  </si>
  <si>
    <t>93.820~94.000</t>
    <phoneticPr fontId="40" type="noConversion"/>
  </si>
  <si>
    <t>94.260~94.390</t>
    <phoneticPr fontId="40" type="noConversion"/>
  </si>
  <si>
    <t>94.540~94.630</t>
    <phoneticPr fontId="40" type="noConversion"/>
  </si>
  <si>
    <t>95.960~96.000</t>
    <phoneticPr fontId="40" type="noConversion"/>
  </si>
  <si>
    <t>97.350~97.500</t>
    <phoneticPr fontId="40" type="noConversion"/>
  </si>
  <si>
    <t>98.200~98.290</t>
    <phoneticPr fontId="40" type="noConversion"/>
  </si>
  <si>
    <t>98.860~99.000</t>
    <phoneticPr fontId="40" type="noConversion"/>
  </si>
  <si>
    <t>99.060~99.220</t>
    <phoneticPr fontId="40" type="noConversion"/>
  </si>
  <si>
    <t>99.530~99.620</t>
    <phoneticPr fontId="40" type="noConversion"/>
  </si>
  <si>
    <t>100.050~100.090</t>
    <phoneticPr fontId="40" type="noConversion"/>
  </si>
  <si>
    <t>100.250~100.400</t>
    <phoneticPr fontId="40" type="noConversion"/>
  </si>
  <si>
    <t>100.540~100.600</t>
    <phoneticPr fontId="40" type="noConversion"/>
  </si>
  <si>
    <t>100.860~101.020</t>
    <phoneticPr fontId="40" type="noConversion"/>
  </si>
  <si>
    <t>어등~영주</t>
    <phoneticPr fontId="40" type="noConversion"/>
  </si>
  <si>
    <t>102.110~102.280</t>
    <phoneticPr fontId="40" type="noConversion"/>
  </si>
  <si>
    <t>103.740~103.880</t>
    <phoneticPr fontId="40" type="noConversion"/>
  </si>
  <si>
    <t>103-740~103.880</t>
    <phoneticPr fontId="40" type="noConversion"/>
  </si>
  <si>
    <t>104.380~104.440</t>
    <phoneticPr fontId="40" type="noConversion"/>
  </si>
  <si>
    <t>104.600~104.750</t>
    <phoneticPr fontId="40" type="noConversion"/>
  </si>
  <si>
    <t>105.100~105.150</t>
    <phoneticPr fontId="40" type="noConversion"/>
  </si>
  <si>
    <t>105.180~105.240</t>
    <phoneticPr fontId="40" type="noConversion"/>
  </si>
  <si>
    <t>105.980~106.020</t>
    <phoneticPr fontId="40" type="noConversion"/>
  </si>
  <si>
    <t>106.250~106.360</t>
    <phoneticPr fontId="40" type="noConversion"/>
  </si>
  <si>
    <t>106.880~107.100</t>
    <phoneticPr fontId="40" type="noConversion"/>
  </si>
  <si>
    <t>107.560~107.640</t>
    <phoneticPr fontId="40" type="noConversion"/>
  </si>
  <si>
    <t>108.800~109.060</t>
    <phoneticPr fontId="40" type="noConversion"/>
  </si>
  <si>
    <t>109.300~109.400</t>
    <phoneticPr fontId="40" type="noConversion"/>
  </si>
  <si>
    <t>109.600~109.660</t>
    <phoneticPr fontId="40" type="noConversion"/>
  </si>
  <si>
    <t>110.200~110.235</t>
    <phoneticPr fontId="40" type="noConversion"/>
  </si>
  <si>
    <t>110.520~110.720</t>
    <phoneticPr fontId="40" type="noConversion"/>
  </si>
  <si>
    <t>113.800~113.970</t>
    <phoneticPr fontId="40" type="noConversion"/>
  </si>
  <si>
    <t>급경사지 기준미달로 해제 필요</t>
    <phoneticPr fontId="40" type="noConversion"/>
  </si>
  <si>
    <t>113.850~113.970</t>
    <phoneticPr fontId="40" type="noConversion"/>
  </si>
  <si>
    <t>봉림~갑현</t>
    <phoneticPr fontId="40" type="noConversion"/>
  </si>
  <si>
    <t>319.725~319.750</t>
    <phoneticPr fontId="40" type="noConversion"/>
  </si>
  <si>
    <t>319.900~320.150</t>
    <phoneticPr fontId="40" type="noConversion"/>
  </si>
  <si>
    <t>320.000~320.217</t>
    <phoneticPr fontId="40" type="noConversion"/>
  </si>
  <si>
    <t>319.830~320.217</t>
    <phoneticPr fontId="40" type="noConversion"/>
  </si>
  <si>
    <t>321.017~321.217</t>
    <phoneticPr fontId="40" type="noConversion"/>
  </si>
  <si>
    <t>갑현~신녕</t>
    <phoneticPr fontId="40" type="noConversion"/>
  </si>
  <si>
    <t>323.300~323.430</t>
    <phoneticPr fontId="40" type="noConversion"/>
  </si>
  <si>
    <t>323.500~323.650</t>
    <phoneticPr fontId="40" type="noConversion"/>
  </si>
  <si>
    <t>324.000~324.050</t>
    <phoneticPr fontId="40" type="noConversion"/>
  </si>
  <si>
    <t>324.300~324.400</t>
    <phoneticPr fontId="40" type="noConversion"/>
  </si>
  <si>
    <t>324.600~324.650</t>
    <phoneticPr fontId="40" type="noConversion"/>
  </si>
  <si>
    <t>17.350~17.410</t>
    <phoneticPr fontId="40" type="noConversion"/>
  </si>
  <si>
    <t>17.650~17.750</t>
    <phoneticPr fontId="40" type="noConversion"/>
  </si>
  <si>
    <t>입석리-쌍룡</t>
    <phoneticPr fontId="33" type="noConversion"/>
  </si>
  <si>
    <t>15km223</t>
    <phoneticPr fontId="33" type="noConversion"/>
  </si>
  <si>
    <t>16km740</t>
    <phoneticPr fontId="33" type="noConversion"/>
  </si>
  <si>
    <t>쌍룡-연당</t>
    <phoneticPr fontId="33" type="noConversion"/>
  </si>
  <si>
    <t>18km140</t>
    <phoneticPr fontId="33" type="noConversion"/>
  </si>
  <si>
    <t>18km310</t>
    <phoneticPr fontId="33" type="noConversion"/>
  </si>
  <si>
    <t>18km770</t>
    <phoneticPr fontId="33" type="noConversion"/>
  </si>
  <si>
    <t>19km400</t>
    <phoneticPr fontId="33" type="noConversion"/>
  </si>
  <si>
    <t>19km770</t>
    <phoneticPr fontId="33" type="noConversion"/>
  </si>
  <si>
    <t>20km</t>
    <phoneticPr fontId="33" type="noConversion"/>
  </si>
  <si>
    <t>20km800</t>
    <phoneticPr fontId="33" type="noConversion"/>
  </si>
  <si>
    <t>22km150</t>
    <phoneticPr fontId="33" type="noConversion"/>
  </si>
  <si>
    <t>22km350</t>
    <phoneticPr fontId="33" type="noConversion"/>
  </si>
  <si>
    <t>22km670</t>
    <phoneticPr fontId="33" type="noConversion"/>
  </si>
  <si>
    <t>22km770</t>
    <phoneticPr fontId="33" type="noConversion"/>
  </si>
  <si>
    <t>22km820</t>
    <phoneticPr fontId="33" type="noConversion"/>
  </si>
  <si>
    <t>22km900</t>
    <phoneticPr fontId="33" type="noConversion"/>
  </si>
  <si>
    <t>23km180</t>
    <phoneticPr fontId="33" type="noConversion"/>
  </si>
  <si>
    <t>연당-청령포</t>
    <phoneticPr fontId="33" type="noConversion"/>
  </si>
  <si>
    <t>23km500</t>
    <phoneticPr fontId="33" type="noConversion"/>
  </si>
  <si>
    <t>24km250</t>
    <phoneticPr fontId="33" type="noConversion"/>
  </si>
  <si>
    <t>24km900</t>
    <phoneticPr fontId="33" type="noConversion"/>
  </si>
  <si>
    <t>26km030</t>
    <phoneticPr fontId="33" type="noConversion"/>
  </si>
  <si>
    <t>24km780</t>
    <phoneticPr fontId="33" type="noConversion"/>
  </si>
  <si>
    <t>27km200</t>
    <phoneticPr fontId="33" type="noConversion"/>
  </si>
  <si>
    <t>영월-탄부</t>
    <phoneticPr fontId="33" type="noConversion"/>
  </si>
  <si>
    <t>35km580</t>
    <phoneticPr fontId="33" type="noConversion"/>
  </si>
  <si>
    <t>36km490</t>
    <phoneticPr fontId="33" type="noConversion"/>
  </si>
  <si>
    <t>탄부-연하</t>
    <phoneticPr fontId="33" type="noConversion"/>
  </si>
  <si>
    <t>38km960</t>
    <phoneticPr fontId="33" type="noConversion"/>
  </si>
  <si>
    <t>40km080</t>
    <phoneticPr fontId="33" type="noConversion"/>
  </si>
  <si>
    <t>41km260</t>
    <phoneticPr fontId="33" type="noConversion"/>
  </si>
  <si>
    <t>44km100</t>
    <phoneticPr fontId="33" type="noConversion"/>
  </si>
  <si>
    <t>연하-석항</t>
    <phoneticPr fontId="33" type="noConversion"/>
  </si>
  <si>
    <t>44km750</t>
    <phoneticPr fontId="33" type="noConversion"/>
  </si>
  <si>
    <t>45km050</t>
    <phoneticPr fontId="33" type="noConversion"/>
  </si>
  <si>
    <t>46km150</t>
    <phoneticPr fontId="33" type="noConversion"/>
  </si>
  <si>
    <t>46km430</t>
    <phoneticPr fontId="33" type="noConversion"/>
  </si>
  <si>
    <t>47km790</t>
    <phoneticPr fontId="33" type="noConversion"/>
  </si>
  <si>
    <t>석항-예미</t>
    <phoneticPr fontId="33" type="noConversion"/>
  </si>
  <si>
    <t>49km260</t>
    <phoneticPr fontId="33" type="noConversion"/>
  </si>
  <si>
    <t>50km680</t>
    <phoneticPr fontId="33" type="noConversion"/>
  </si>
  <si>
    <t>51km100</t>
    <phoneticPr fontId="33" type="noConversion"/>
  </si>
  <si>
    <t>예미-조동</t>
    <phoneticPr fontId="33" type="noConversion"/>
  </si>
  <si>
    <t>53km</t>
    <phoneticPr fontId="33" type="noConversion"/>
  </si>
  <si>
    <t>53km750</t>
    <phoneticPr fontId="33" type="noConversion"/>
  </si>
  <si>
    <t>54km630</t>
    <phoneticPr fontId="33" type="noConversion"/>
  </si>
  <si>
    <t>54km860</t>
    <phoneticPr fontId="33" type="noConversion"/>
  </si>
  <si>
    <t>55km240</t>
    <phoneticPr fontId="33" type="noConversion"/>
  </si>
  <si>
    <t>55km470</t>
    <phoneticPr fontId="33" type="noConversion"/>
  </si>
  <si>
    <t>55km830</t>
    <phoneticPr fontId="33" type="noConversion"/>
  </si>
  <si>
    <t>56km120</t>
    <phoneticPr fontId="33" type="noConversion"/>
  </si>
  <si>
    <t>56km430</t>
    <phoneticPr fontId="33" type="noConversion"/>
  </si>
  <si>
    <t>56km610</t>
    <phoneticPr fontId="33" type="noConversion"/>
  </si>
  <si>
    <t>57km620</t>
    <phoneticPr fontId="33" type="noConversion"/>
  </si>
  <si>
    <t>58km110</t>
    <phoneticPr fontId="33" type="noConversion"/>
  </si>
  <si>
    <t>58km250</t>
    <phoneticPr fontId="33" type="noConversion"/>
  </si>
  <si>
    <t>자미원-민둥산</t>
    <phoneticPr fontId="33" type="noConversion"/>
  </si>
  <si>
    <t>63km100</t>
    <phoneticPr fontId="33" type="noConversion"/>
  </si>
  <si>
    <t>63km410</t>
    <phoneticPr fontId="33" type="noConversion"/>
  </si>
  <si>
    <t>예미~함백</t>
    <phoneticPr fontId="40" type="noConversion"/>
  </si>
  <si>
    <t>2.390~3.600</t>
    <phoneticPr fontId="40" type="noConversion"/>
  </si>
  <si>
    <t>4277000324</t>
  </si>
  <si>
    <t>3.900~4.340</t>
    <phoneticPr fontId="40" type="noConversion"/>
  </si>
  <si>
    <t>4277000325</t>
  </si>
  <si>
    <t>4.700~4.780</t>
    <phoneticPr fontId="40" type="noConversion"/>
  </si>
  <si>
    <t>4277000317</t>
  </si>
  <si>
    <t>함백~조동</t>
    <phoneticPr fontId="40" type="noConversion"/>
  </si>
  <si>
    <t>8.200~8.270</t>
    <phoneticPr fontId="40" type="noConversion"/>
  </si>
  <si>
    <t>4277000318</t>
  </si>
  <si>
    <t>8.530~8.600</t>
    <phoneticPr fontId="40" type="noConversion"/>
  </si>
  <si>
    <t>4277000319</t>
  </si>
  <si>
    <t>9.050~9.150</t>
    <phoneticPr fontId="40" type="noConversion"/>
  </si>
  <si>
    <t>4277000326</t>
  </si>
  <si>
    <t>4275000241</t>
  </si>
  <si>
    <t>4275000242</t>
  </si>
  <si>
    <t>4275000243</t>
  </si>
  <si>
    <t>4275000244</t>
  </si>
  <si>
    <t>4275000245</t>
  </si>
  <si>
    <t>4275000246</t>
  </si>
  <si>
    <t>4275000247</t>
  </si>
  <si>
    <t>4275000248</t>
  </si>
  <si>
    <t>4275000250</t>
  </si>
  <si>
    <t>4275000251</t>
  </si>
  <si>
    <t>4275000252</t>
  </si>
  <si>
    <t>4275000253</t>
  </si>
  <si>
    <t>4275000254</t>
  </si>
  <si>
    <t>4275000255</t>
  </si>
  <si>
    <t>4275000256</t>
  </si>
  <si>
    <t>4275000257</t>
  </si>
  <si>
    <t>4275000258</t>
  </si>
  <si>
    <t>4275000259</t>
  </si>
  <si>
    <t>4275000260</t>
  </si>
  <si>
    <t>4275000261</t>
  </si>
  <si>
    <t>4275000262</t>
  </si>
  <si>
    <t>4275000263</t>
  </si>
  <si>
    <t>4275000264</t>
  </si>
  <si>
    <t>4275000266</t>
  </si>
  <si>
    <t>4275000267</t>
  </si>
  <si>
    <t>4275000268</t>
  </si>
  <si>
    <t>4275000269</t>
  </si>
  <si>
    <t>4275000270</t>
  </si>
  <si>
    <t>4275000271</t>
  </si>
  <si>
    <t>4275000272</t>
  </si>
  <si>
    <t>4275000273</t>
  </si>
  <si>
    <t>4275000274</t>
  </si>
  <si>
    <t>4275000275</t>
  </si>
  <si>
    <t>4275000276</t>
  </si>
  <si>
    <t>4275000277</t>
  </si>
  <si>
    <t>4277000327</t>
  </si>
  <si>
    <t>4277000328</t>
  </si>
  <si>
    <t>4277000329</t>
  </si>
  <si>
    <t>4277000330</t>
  </si>
  <si>
    <t>4277000296</t>
  </si>
  <si>
    <t>4277000297</t>
  </si>
  <si>
    <t>4277000331</t>
  </si>
  <si>
    <t>4277000332</t>
  </si>
  <si>
    <t>4277000303</t>
  </si>
  <si>
    <t>4277000304</t>
  </si>
  <si>
    <t>4277000333</t>
  </si>
  <si>
    <t>4277000305</t>
  </si>
  <si>
    <t>4277000306</t>
  </si>
  <si>
    <t>4277000307</t>
  </si>
  <si>
    <t>4277000308</t>
  </si>
  <si>
    <t>4277000309</t>
  </si>
  <si>
    <t>4277000310</t>
  </si>
  <si>
    <t>x</t>
    <phoneticPr fontId="39" type="noConversion"/>
  </si>
  <si>
    <t>분할개소</t>
    <phoneticPr fontId="39" type="noConversion"/>
  </si>
  <si>
    <t>82.518~52.545</t>
    <phoneticPr fontId="40" type="noConversion"/>
  </si>
  <si>
    <t>4219000174</t>
  </si>
  <si>
    <t>82.556~82.579</t>
    <phoneticPr fontId="40" type="noConversion"/>
  </si>
  <si>
    <t>4219000143</t>
  </si>
  <si>
    <t>83.319~83.353</t>
    <phoneticPr fontId="40" type="noConversion"/>
  </si>
  <si>
    <t>4219000144</t>
  </si>
  <si>
    <t>84.400~84.600</t>
    <phoneticPr fontId="40" type="noConversion"/>
  </si>
  <si>
    <t>4219000145</t>
  </si>
  <si>
    <t>동점~철암</t>
    <phoneticPr fontId="40" type="noConversion"/>
  </si>
  <si>
    <t>84.800~84.830</t>
    <phoneticPr fontId="40" type="noConversion"/>
  </si>
  <si>
    <t>4219000146</t>
  </si>
  <si>
    <t>90.585~90.719</t>
    <phoneticPr fontId="40" type="noConversion"/>
  </si>
  <si>
    <t>4219000147</t>
  </si>
  <si>
    <t>90.980~91.080</t>
    <phoneticPr fontId="40" type="noConversion"/>
  </si>
  <si>
    <t>4219000148</t>
  </si>
  <si>
    <t>91.885~91.950</t>
    <phoneticPr fontId="40" type="noConversion"/>
  </si>
  <si>
    <t>4219000149</t>
  </si>
  <si>
    <t>도계~고사리</t>
    <phoneticPr fontId="40" type="noConversion"/>
  </si>
  <si>
    <t>116.250~116.350</t>
    <phoneticPr fontId="40" type="noConversion"/>
  </si>
  <si>
    <t>4223000246</t>
  </si>
  <si>
    <t>고사리~마차리</t>
    <phoneticPr fontId="40" type="noConversion"/>
  </si>
  <si>
    <t>117.250~117.320</t>
    <phoneticPr fontId="40" type="noConversion"/>
  </si>
  <si>
    <t>4223000247</t>
  </si>
  <si>
    <t>117.520~117.577</t>
    <phoneticPr fontId="40" type="noConversion"/>
  </si>
  <si>
    <t>4223000248</t>
  </si>
  <si>
    <t>117.858~117.920</t>
    <phoneticPr fontId="40" type="noConversion"/>
  </si>
  <si>
    <t>4223000249</t>
  </si>
  <si>
    <t>118.825~118.940</t>
    <phoneticPr fontId="40" type="noConversion"/>
  </si>
  <si>
    <t>4223000250</t>
  </si>
  <si>
    <t>119.525~119.700</t>
    <phoneticPr fontId="40" type="noConversion"/>
  </si>
  <si>
    <t>4223000251</t>
  </si>
  <si>
    <t>121.025~121.060</t>
    <phoneticPr fontId="40" type="noConversion"/>
  </si>
  <si>
    <t>4223000252</t>
  </si>
  <si>
    <t>121.275~121.430</t>
    <phoneticPr fontId="40" type="noConversion"/>
  </si>
  <si>
    <t>4223000414</t>
  </si>
  <si>
    <t>마차리~역구내</t>
    <phoneticPr fontId="40" type="noConversion"/>
  </si>
  <si>
    <t>122.040~122.200</t>
    <phoneticPr fontId="40" type="noConversion"/>
  </si>
  <si>
    <t>4223000415</t>
  </si>
  <si>
    <t>122.750~122.815</t>
    <phoneticPr fontId="40" type="noConversion"/>
  </si>
  <si>
    <t>4223000255</t>
  </si>
  <si>
    <t>122.815~123.050</t>
    <phoneticPr fontId="40" type="noConversion"/>
  </si>
  <si>
    <t>4223000416</t>
  </si>
  <si>
    <t>123.200~123.400</t>
    <phoneticPr fontId="40" type="noConversion"/>
  </si>
  <si>
    <t>4223000257</t>
  </si>
  <si>
    <t>123.440~123.465</t>
    <phoneticPr fontId="40" type="noConversion"/>
  </si>
  <si>
    <t>4223000258</t>
  </si>
  <si>
    <t>123.595~123.615</t>
    <phoneticPr fontId="40" type="noConversion"/>
  </si>
  <si>
    <t>4223000259</t>
  </si>
  <si>
    <t>123.770~123.800</t>
    <phoneticPr fontId="40" type="noConversion"/>
  </si>
  <si>
    <t>4223000260</t>
  </si>
  <si>
    <t>124.572~124.632</t>
    <phoneticPr fontId="40" type="noConversion"/>
  </si>
  <si>
    <t>4223000262</t>
  </si>
  <si>
    <t>124.653~124.683</t>
    <phoneticPr fontId="40" type="noConversion"/>
  </si>
  <si>
    <t>4223000263</t>
  </si>
  <si>
    <t>125.650~125.700</t>
    <phoneticPr fontId="40" type="noConversion"/>
  </si>
  <si>
    <t>4223000264</t>
  </si>
  <si>
    <t>126.850~126.990</t>
    <phoneticPr fontId="40" type="noConversion"/>
  </si>
  <si>
    <t>4223000265</t>
  </si>
  <si>
    <t>신기~상정</t>
    <phoneticPr fontId="40" type="noConversion"/>
  </si>
  <si>
    <t>128.825~128.885</t>
    <phoneticPr fontId="40" type="noConversion"/>
  </si>
  <si>
    <t>4223000266</t>
  </si>
  <si>
    <t>128.885~129.030</t>
    <phoneticPr fontId="40" type="noConversion"/>
  </si>
  <si>
    <t>4223000417</t>
  </si>
  <si>
    <t>129.575~130.200</t>
    <phoneticPr fontId="40" type="noConversion"/>
  </si>
  <si>
    <t>4223000268</t>
  </si>
  <si>
    <t>130.200~130.275</t>
    <phoneticPr fontId="40" type="noConversion"/>
  </si>
  <si>
    <t>4223000269</t>
  </si>
  <si>
    <t>130.800~130.860</t>
    <phoneticPr fontId="40" type="noConversion"/>
  </si>
  <si>
    <t>4223000270</t>
  </si>
  <si>
    <t>4223000271</t>
  </si>
  <si>
    <t>131.180~131.220</t>
    <phoneticPr fontId="40" type="noConversion"/>
  </si>
  <si>
    <t>4223000272</t>
  </si>
  <si>
    <t>132.200~132.275</t>
    <phoneticPr fontId="40" type="noConversion"/>
  </si>
  <si>
    <t>4223000273</t>
  </si>
  <si>
    <t>133.640~133.780</t>
    <phoneticPr fontId="40" type="noConversion"/>
  </si>
  <si>
    <t>4223000418</t>
  </si>
  <si>
    <t>133.800~134.000</t>
    <phoneticPr fontId="40" type="noConversion"/>
  </si>
  <si>
    <t>4223000275</t>
  </si>
  <si>
    <t>133.930~134070</t>
    <phoneticPr fontId="40" type="noConversion"/>
  </si>
  <si>
    <t>4223000276</t>
  </si>
  <si>
    <t>135.600~135.680</t>
    <phoneticPr fontId="40" type="noConversion"/>
  </si>
  <si>
    <t>4223000277</t>
  </si>
  <si>
    <t>136.700~136.790</t>
    <phoneticPr fontId="40" type="noConversion"/>
  </si>
  <si>
    <t>4223000279</t>
  </si>
  <si>
    <t>137.700~137.855</t>
    <phoneticPr fontId="40" type="noConversion"/>
  </si>
  <si>
    <t>4223000280</t>
  </si>
  <si>
    <t>138.180~138.500</t>
    <phoneticPr fontId="40" type="noConversion"/>
  </si>
  <si>
    <t>4223000420</t>
  </si>
  <si>
    <t>138.505~138.535</t>
    <phoneticPr fontId="40" type="noConversion"/>
  </si>
  <si>
    <t>4223000413</t>
  </si>
  <si>
    <t>138.575~138.700</t>
    <phoneticPr fontId="40" type="noConversion"/>
  </si>
  <si>
    <t>4223000421</t>
  </si>
  <si>
    <t>139.180~139.230</t>
    <phoneticPr fontId="40" type="noConversion"/>
  </si>
  <si>
    <t>4223000283</t>
  </si>
  <si>
    <t>139.450~139.550</t>
    <phoneticPr fontId="40" type="noConversion"/>
  </si>
  <si>
    <t>4223000422</t>
  </si>
  <si>
    <t>139.570~139.650</t>
    <phoneticPr fontId="40" type="noConversion"/>
  </si>
  <si>
    <t>4223000285</t>
  </si>
  <si>
    <t>139.700~139.750</t>
    <phoneticPr fontId="40" type="noConversion"/>
  </si>
  <si>
    <t>4223000286</t>
  </si>
  <si>
    <t>139.790~139.990</t>
    <phoneticPr fontId="40" type="noConversion"/>
  </si>
  <si>
    <t>4223000423</t>
  </si>
  <si>
    <t>도경리~동해</t>
    <phoneticPr fontId="40" type="noConversion"/>
  </si>
  <si>
    <t>141.560~141.750</t>
    <phoneticPr fontId="40" type="noConversion"/>
  </si>
  <si>
    <t>4223000424</t>
  </si>
  <si>
    <t>141.830~141.860</t>
    <phoneticPr fontId="40" type="noConversion"/>
  </si>
  <si>
    <t>4223000290</t>
  </si>
  <si>
    <t>동해~묵호</t>
    <phoneticPr fontId="40" type="noConversion"/>
  </si>
  <si>
    <t>150.400~150.570</t>
    <phoneticPr fontId="40" type="noConversion"/>
  </si>
  <si>
    <t>4217000054</t>
  </si>
  <si>
    <t>150.640~150.760</t>
    <phoneticPr fontId="40" type="noConversion"/>
  </si>
  <si>
    <t>4217000050</t>
  </si>
  <si>
    <t>151.650~152.000</t>
    <phoneticPr fontId="40" type="noConversion"/>
  </si>
  <si>
    <t>4217000051</t>
  </si>
  <si>
    <t>157.350~158.000</t>
    <phoneticPr fontId="40" type="noConversion"/>
  </si>
  <si>
    <t>4217000052</t>
  </si>
  <si>
    <t>낙풍리 산 16-4</t>
  </si>
  <si>
    <t>강원-영동선182-강</t>
  </si>
  <si>
    <t>옥계~정동진</t>
    <phoneticPr fontId="40" type="noConversion"/>
  </si>
  <si>
    <t>169.750~169.800</t>
    <phoneticPr fontId="40" type="noConversion"/>
  </si>
  <si>
    <t>산성우리 산 49-2</t>
  </si>
  <si>
    <t>강원-영동선183-강</t>
  </si>
  <si>
    <t>172.230~172.310</t>
    <phoneticPr fontId="40" type="noConversion"/>
  </si>
  <si>
    <t>4215000047</t>
  </si>
  <si>
    <t>강원-영동선184-강</t>
  </si>
  <si>
    <t>172.320~172.360</t>
    <phoneticPr fontId="40" type="noConversion"/>
  </si>
  <si>
    <t>4215000048</t>
  </si>
  <si>
    <t>산성우리 산 300-1</t>
  </si>
  <si>
    <t>강원-영동선185-강</t>
  </si>
  <si>
    <t>172.520~172.590</t>
    <phoneticPr fontId="40" type="noConversion"/>
  </si>
  <si>
    <t>4215000049</t>
  </si>
  <si>
    <t>산성우리 산 157-2</t>
  </si>
  <si>
    <t>강원-영동선186-강</t>
  </si>
  <si>
    <t>172.790~172.880</t>
    <phoneticPr fontId="40" type="noConversion"/>
  </si>
  <si>
    <t>4215000050</t>
  </si>
  <si>
    <t>산성우리 산 170-2</t>
  </si>
  <si>
    <t>강원-영동선187-강</t>
  </si>
  <si>
    <t>173.510~173.810</t>
    <phoneticPr fontId="40" type="noConversion"/>
  </si>
  <si>
    <t>4215000051</t>
  </si>
  <si>
    <t>산성우리 산 190-4</t>
  </si>
  <si>
    <t>강원-영동선188-강</t>
  </si>
  <si>
    <t>173.980~174.040</t>
    <phoneticPr fontId="40" type="noConversion"/>
  </si>
  <si>
    <t>4215000052</t>
  </si>
  <si>
    <t>산성우리 산 12-2</t>
  </si>
  <si>
    <t>강원-영동선189-강</t>
  </si>
  <si>
    <t>174.560~174.670</t>
    <phoneticPr fontId="40" type="noConversion"/>
  </si>
  <si>
    <t>4215000104</t>
  </si>
  <si>
    <t>산성우리 16</t>
  </si>
  <si>
    <t>강원-영동선190-강</t>
  </si>
  <si>
    <t>175.445~175.585</t>
    <phoneticPr fontId="40" type="noConversion"/>
  </si>
  <si>
    <t>4215000106</t>
  </si>
  <si>
    <t>강원-영동선191-강</t>
  </si>
  <si>
    <t>4215000105</t>
  </si>
  <si>
    <t>동해~삼화</t>
    <phoneticPr fontId="40" type="noConversion"/>
  </si>
  <si>
    <t>4.900~5.000</t>
    <phoneticPr fontId="40" type="noConversion"/>
  </si>
  <si>
    <t>4217000053</t>
  </si>
  <si>
    <t>동해~삼척</t>
    <phoneticPr fontId="40" type="noConversion"/>
  </si>
  <si>
    <t>9.800~9.900</t>
    <phoneticPr fontId="40" type="noConversion"/>
  </si>
  <si>
    <t>4223000291</t>
  </si>
  <si>
    <t>89.850~90.000</t>
    <phoneticPr fontId="40" type="noConversion"/>
  </si>
  <si>
    <t>4219000127</t>
  </si>
  <si>
    <t>4219000128</t>
  </si>
  <si>
    <t>90.800~90.970</t>
    <phoneticPr fontId="40" type="noConversion"/>
  </si>
  <si>
    <t>4219000195</t>
  </si>
  <si>
    <t>문곡~백산</t>
    <phoneticPr fontId="40" type="noConversion"/>
  </si>
  <si>
    <t>4219000196</t>
  </si>
  <si>
    <t>4219000131</t>
  </si>
  <si>
    <t>99.497~99.530</t>
    <phoneticPr fontId="40" type="noConversion"/>
  </si>
  <si>
    <t>4219000132</t>
  </si>
  <si>
    <t>99.522~99.542</t>
    <phoneticPr fontId="40" type="noConversion"/>
  </si>
  <si>
    <t>4219000133</t>
  </si>
  <si>
    <t>99.537~99.567</t>
    <phoneticPr fontId="40" type="noConversion"/>
  </si>
  <si>
    <t>4219000134</t>
  </si>
  <si>
    <t>100.150~100.334</t>
    <phoneticPr fontId="40" type="noConversion"/>
  </si>
  <si>
    <t>4219000135</t>
  </si>
  <si>
    <t>101.500~101.600</t>
    <phoneticPr fontId="40" type="noConversion"/>
  </si>
  <si>
    <t>4219000197</t>
  </si>
  <si>
    <t>101.780~101.850</t>
    <phoneticPr fontId="40" type="noConversion"/>
  </si>
  <si>
    <t>4219000137</t>
  </si>
  <si>
    <t>101.840~101.939</t>
    <phoneticPr fontId="40" type="noConversion"/>
  </si>
  <si>
    <t>4219000138</t>
  </si>
  <si>
    <t>102.510~102.580</t>
    <phoneticPr fontId="40" type="noConversion"/>
  </si>
  <si>
    <t>4219000139</t>
  </si>
  <si>
    <t>102.580~102.650</t>
    <phoneticPr fontId="40" type="noConversion"/>
  </si>
  <si>
    <t>4219000140</t>
  </si>
  <si>
    <t>102.650~102.700</t>
    <phoneticPr fontId="40" type="noConversion"/>
  </si>
  <si>
    <t>4219000141</t>
  </si>
  <si>
    <t>4219000142</t>
  </si>
  <si>
    <r>
      <rPr>
        <sz val="12"/>
        <color theme="1"/>
        <rFont val="맑은 고딕"/>
        <family val="3"/>
        <charset val="129"/>
      </rPr>
      <t xml:space="preserve">② </t>
    </r>
    <r>
      <rPr>
        <sz val="12"/>
        <color theme="1"/>
        <rFont val="맑은 고딕"/>
        <family val="2"/>
        <charset val="129"/>
        <scheme val="minor"/>
      </rPr>
      <t>합동점검</t>
    </r>
    <phoneticPr fontId="33" type="noConversion"/>
  </si>
  <si>
    <r>
      <rPr>
        <sz val="12"/>
        <color theme="1"/>
        <rFont val="굴림"/>
        <family val="3"/>
        <charset val="129"/>
      </rPr>
      <t>③</t>
    </r>
    <r>
      <rPr>
        <sz val="12"/>
        <color theme="1"/>
        <rFont val="맑은 고딕"/>
        <family val="3"/>
        <charset val="129"/>
      </rPr>
      <t xml:space="preserve"> </t>
    </r>
    <r>
      <rPr>
        <sz val="12"/>
        <color theme="1"/>
        <rFont val="맑은 고딕"/>
        <family val="2"/>
        <charset val="129"/>
        <scheme val="minor"/>
      </rPr>
      <t>DB 현행화</t>
    </r>
  </si>
  <si>
    <r>
      <rPr>
        <sz val="12"/>
        <color theme="1"/>
        <rFont val="굴림"/>
        <family val="3"/>
        <charset val="129"/>
      </rPr>
      <t>④</t>
    </r>
    <r>
      <rPr>
        <sz val="12"/>
        <color theme="1"/>
        <rFont val="맑은 고딕"/>
        <family val="3"/>
        <charset val="129"/>
      </rPr>
      <t xml:space="preserve"> </t>
    </r>
    <r>
      <rPr>
        <sz val="12"/>
        <color theme="1"/>
        <rFont val="맑은 고딕"/>
        <family val="2"/>
        <charset val="129"/>
        <scheme val="minor"/>
      </rPr>
      <t>결과 공개</t>
    </r>
  </si>
  <si>
    <r>
      <rPr>
        <sz val="12"/>
        <color theme="1"/>
        <rFont val="굴림"/>
        <family val="3"/>
        <charset val="129"/>
      </rPr>
      <t>⑤</t>
    </r>
    <r>
      <rPr>
        <sz val="12"/>
        <color theme="1"/>
        <rFont val="맑은 고딕"/>
        <family val="3"/>
        <charset val="129"/>
      </rPr>
      <t xml:space="preserve"> 점검 결과</t>
    </r>
  </si>
  <si>
    <r>
      <rPr>
        <sz val="12"/>
        <color theme="1"/>
        <rFont val="굴림"/>
        <family val="3"/>
        <charset val="129"/>
      </rPr>
      <t>⑥</t>
    </r>
    <r>
      <rPr>
        <sz val="12"/>
        <color theme="1"/>
        <rFont val="맑은 고딕"/>
        <family val="3"/>
        <charset val="129"/>
      </rPr>
      <t xml:space="preserve"> </t>
    </r>
    <r>
      <rPr>
        <sz val="12"/>
        <color theme="1"/>
        <rFont val="맑은 고딕"/>
        <family val="2"/>
        <charset val="129"/>
      </rPr>
      <t>후속 조치</t>
    </r>
  </si>
  <si>
    <r>
      <rPr>
        <sz val="12"/>
        <color theme="1"/>
        <rFont val="맑은 고딕"/>
        <family val="3"/>
        <charset val="129"/>
      </rPr>
      <t xml:space="preserve">⑦ </t>
    </r>
    <r>
      <rPr>
        <sz val="12"/>
        <color theme="1"/>
        <rFont val="맑은 고딕"/>
        <family val="2"/>
        <charset val="129"/>
        <scheme val="minor"/>
      </rPr>
      <t>담당</t>
    </r>
  </si>
  <si>
    <r>
      <t xml:space="preserve">점검자
</t>
    </r>
    <r>
      <rPr>
        <sz val="10"/>
        <color theme="1"/>
        <rFont val="맑은 고딕"/>
        <family val="3"/>
        <charset val="129"/>
        <scheme val="minor"/>
      </rPr>
      <t>(공무원,공사</t>
    </r>
    <r>
      <rPr>
        <sz val="10"/>
        <color theme="1"/>
        <rFont val="맑은 고딕"/>
        <family val="3"/>
        <charset val="129"/>
      </rPr>
      <t>·</t>
    </r>
    <r>
      <rPr>
        <sz val="10"/>
        <color theme="1"/>
        <rFont val="맑은 고딕"/>
        <family val="3"/>
        <charset val="129"/>
        <scheme val="minor"/>
      </rPr>
      <t>공단)</t>
    </r>
    <phoneticPr fontId="33" type="noConversion"/>
  </si>
  <si>
    <r>
      <t xml:space="preserve">전문가
</t>
    </r>
    <r>
      <rPr>
        <sz val="10"/>
        <color theme="1"/>
        <rFont val="맑은 고딕"/>
        <family val="3"/>
        <charset val="129"/>
        <scheme val="minor"/>
      </rPr>
      <t>(민간전문가 등)</t>
    </r>
    <phoneticPr fontId="33" type="noConversion"/>
  </si>
  <si>
    <r>
      <t xml:space="preserve">점검 시작일
</t>
    </r>
    <r>
      <rPr>
        <sz val="10"/>
        <color theme="1"/>
        <rFont val="맑은 고딕"/>
        <family val="3"/>
        <charset val="129"/>
        <scheme val="minor"/>
      </rPr>
      <t>(YYYY-MM-DD)</t>
    </r>
    <phoneticPr fontId="33" type="noConversion"/>
  </si>
  <si>
    <r>
      <t xml:space="preserve">점검 종료일
</t>
    </r>
    <r>
      <rPr>
        <sz val="10"/>
        <color theme="1"/>
        <rFont val="맑은 고딕"/>
        <family val="3"/>
        <charset val="129"/>
        <scheme val="minor"/>
      </rPr>
      <t>(YYYY-MM-DD)</t>
    </r>
    <phoneticPr fontId="33" type="noConversion"/>
  </si>
  <si>
    <r>
      <t xml:space="preserve">NDMS 관리번호
</t>
    </r>
    <r>
      <rPr>
        <sz val="10"/>
        <color theme="1"/>
        <rFont val="맑은 고딕"/>
        <family val="3"/>
        <charset val="129"/>
        <scheme val="minor"/>
      </rPr>
      <t>(급경사지 정보시스템)</t>
    </r>
    <phoneticPr fontId="33" type="noConversion"/>
  </si>
  <si>
    <r>
      <t xml:space="preserve">급경사지 정보시스템
점검결과 입력일
</t>
    </r>
    <r>
      <rPr>
        <sz val="10"/>
        <color theme="1"/>
        <rFont val="맑은 고딕"/>
        <family val="3"/>
        <charset val="129"/>
        <scheme val="minor"/>
      </rPr>
      <t>(YYYY-MM-DD)</t>
    </r>
    <phoneticPr fontId="33" type="noConversion"/>
  </si>
  <si>
    <r>
      <t xml:space="preserve">국가안전대진단 시스템
점검결과 입력일
</t>
    </r>
    <r>
      <rPr>
        <sz val="10"/>
        <color theme="1"/>
        <rFont val="맑은 고딕"/>
        <family val="3"/>
        <charset val="129"/>
        <scheme val="minor"/>
      </rPr>
      <t>(YYYY-MM-DD)</t>
    </r>
    <phoneticPr fontId="33" type="noConversion"/>
  </si>
  <si>
    <t>서울</t>
  </si>
  <si>
    <t>65</t>
  </si>
  <si>
    <t>50</t>
  </si>
  <si>
    <t>성내동</t>
  </si>
  <si>
    <t>자연</t>
    <phoneticPr fontId="40" type="noConversion"/>
  </si>
  <si>
    <t>암반</t>
    <phoneticPr fontId="40" type="noConversion"/>
  </si>
  <si>
    <t>강서구</t>
  </si>
  <si>
    <t>서울</t>
    <phoneticPr fontId="40" type="noConversion"/>
  </si>
  <si>
    <t>금천구</t>
  </si>
  <si>
    <t>시흥동</t>
  </si>
  <si>
    <t>1002-2</t>
  </si>
  <si>
    <t>토지</t>
  </si>
  <si>
    <t>수도권본부 경부선1</t>
  </si>
  <si>
    <t>동대문구</t>
  </si>
  <si>
    <t>휘경동</t>
  </si>
  <si>
    <t>수도권본부 경원선3</t>
  </si>
  <si>
    <t>수도권본부 경원선4</t>
  </si>
  <si>
    <t>흑석동</t>
  </si>
  <si>
    <t>도화동</t>
  </si>
  <si>
    <t>100</t>
  </si>
  <si>
    <t>성동구</t>
  </si>
  <si>
    <t>응봉동</t>
  </si>
  <si>
    <t>193-223</t>
  </si>
  <si>
    <t>수도권본부 경원선1</t>
  </si>
  <si>
    <t>수도권본부 경원선2</t>
  </si>
  <si>
    <t>송정동</t>
  </si>
  <si>
    <t>성북동</t>
  </si>
  <si>
    <t>140</t>
  </si>
  <si>
    <t>사직동</t>
  </si>
  <si>
    <t>송월동</t>
  </si>
  <si>
    <t>중구</t>
  </si>
  <si>
    <t>서구</t>
  </si>
  <si>
    <t>산85-1</t>
  </si>
  <si>
    <t>동구</t>
  </si>
  <si>
    <t>남구</t>
  </si>
  <si>
    <t>감만동</t>
  </si>
  <si>
    <t>559-52</t>
  </si>
  <si>
    <t>우암 161</t>
  </si>
  <si>
    <t>해당없음</t>
    <phoneticPr fontId="40" type="noConversion"/>
  </si>
  <si>
    <t>금곡동</t>
    <phoneticPr fontId="40" type="noConversion"/>
  </si>
  <si>
    <t>해운대구</t>
  </si>
  <si>
    <t>산 71</t>
  </si>
  <si>
    <t>우동</t>
  </si>
  <si>
    <t>중1동</t>
  </si>
  <si>
    <t>산131-9</t>
  </si>
  <si>
    <t>중2동</t>
  </si>
  <si>
    <t>산42-64</t>
  </si>
  <si>
    <t>동해 14</t>
  </si>
  <si>
    <t>산42-63</t>
  </si>
  <si>
    <t>동해 15</t>
  </si>
  <si>
    <t>산42-65</t>
  </si>
  <si>
    <t>동해 17</t>
  </si>
  <si>
    <t>산37-1</t>
  </si>
  <si>
    <t>동해 18</t>
  </si>
  <si>
    <t>동해 20</t>
  </si>
  <si>
    <t>산3-2</t>
  </si>
  <si>
    <t>동해 21</t>
  </si>
  <si>
    <t>산77-4</t>
  </si>
  <si>
    <t>동해 23</t>
  </si>
  <si>
    <t>산76-2</t>
  </si>
  <si>
    <t>동해 24</t>
  </si>
  <si>
    <t>산72-5</t>
  </si>
  <si>
    <t>동해 25</t>
  </si>
  <si>
    <t>446-9</t>
  </si>
  <si>
    <t>동해 26</t>
  </si>
  <si>
    <t>1102-126</t>
  </si>
  <si>
    <t>동해 140</t>
  </si>
  <si>
    <t>산55-26</t>
  </si>
  <si>
    <t>동해 141</t>
  </si>
  <si>
    <t>산29-8</t>
  </si>
  <si>
    <t>동해 142</t>
  </si>
  <si>
    <t>산30-1</t>
  </si>
  <si>
    <t>동해 143</t>
  </si>
  <si>
    <t>금정구</t>
  </si>
  <si>
    <t>두구동</t>
  </si>
  <si>
    <t>경부고속 204</t>
  </si>
  <si>
    <t>노포동</t>
  </si>
  <si>
    <t>산1-5</t>
  </si>
  <si>
    <t>경부고속 207</t>
  </si>
  <si>
    <t>경부고속 208</t>
  </si>
  <si>
    <t>경부고속 209</t>
  </si>
  <si>
    <t>경부고속 211</t>
  </si>
  <si>
    <t>경부고속 212</t>
  </si>
  <si>
    <t>구랑</t>
  </si>
  <si>
    <t>산2</t>
  </si>
  <si>
    <t>부산신항 13</t>
  </si>
  <si>
    <t>송정</t>
  </si>
  <si>
    <t>산100-4</t>
  </si>
  <si>
    <t>부산신항 14</t>
  </si>
  <si>
    <t>1510</t>
  </si>
  <si>
    <t>부산신항 15</t>
  </si>
  <si>
    <t>산52-1</t>
    <phoneticPr fontId="40" type="noConversion"/>
  </si>
  <si>
    <t>산60-3</t>
    <phoneticPr fontId="40" type="noConversion"/>
  </si>
  <si>
    <t>기장군</t>
  </si>
  <si>
    <t>기장읍</t>
  </si>
  <si>
    <t>석산리 	산11-3</t>
  </si>
  <si>
    <t>동해 31</t>
  </si>
  <si>
    <t xml:space="preserve">청강리 	78 </t>
  </si>
  <si>
    <t>동해 37</t>
  </si>
  <si>
    <t>동부리	 7-2</t>
  </si>
  <si>
    <t>동해 38</t>
  </si>
  <si>
    <t>동부리 	산1-3</t>
  </si>
  <si>
    <t>동해 39</t>
  </si>
  <si>
    <t>일광면</t>
  </si>
  <si>
    <t>화전리	 14-5</t>
  </si>
  <si>
    <t>동해 41</t>
  </si>
  <si>
    <t>청광리 	14</t>
  </si>
  <si>
    <t>동해 43</t>
  </si>
  <si>
    <t>동해 44</t>
  </si>
  <si>
    <t>장안읍</t>
  </si>
  <si>
    <t>임랑리	 324-4</t>
  </si>
  <si>
    <t>동해 46</t>
  </si>
  <si>
    <t>임랑리	 334-2</t>
  </si>
  <si>
    <t>동해 47</t>
  </si>
  <si>
    <t>임랑리	 338-4</t>
  </si>
  <si>
    <t>동해 48</t>
  </si>
  <si>
    <t>임랑리	 366-37</t>
  </si>
  <si>
    <t>동해 49</t>
  </si>
  <si>
    <t>임랑리	 230-4</t>
  </si>
  <si>
    <t>동해 50</t>
  </si>
  <si>
    <t>임랑리	 50-1</t>
  </si>
  <si>
    <t>동해 52</t>
  </si>
  <si>
    <t>월내리	 552-1</t>
  </si>
  <si>
    <t>동해 56</t>
  </si>
  <si>
    <t>월내리	 519-2</t>
  </si>
  <si>
    <t>동해 57</t>
  </si>
  <si>
    <t>길천리	 282-1</t>
  </si>
  <si>
    <t>동해 58</t>
  </si>
  <si>
    <t>길천리	 477-6</t>
  </si>
  <si>
    <t>동해 60</t>
  </si>
  <si>
    <t>길천리 	1-3</t>
  </si>
  <si>
    <t>동해 61</t>
  </si>
  <si>
    <t>삼성리	 산69-4</t>
  </si>
  <si>
    <t>동해 144</t>
  </si>
  <si>
    <t>동해 145</t>
  </si>
  <si>
    <t>삼성리	 산29-11</t>
  </si>
  <si>
    <t>동해 146</t>
  </si>
  <si>
    <t>산74</t>
    <phoneticPr fontId="40" type="noConversion"/>
  </si>
  <si>
    <t>다사읍</t>
  </si>
  <si>
    <t>만촌동</t>
  </si>
  <si>
    <t>116-1</t>
    <phoneticPr fontId="40" type="noConversion"/>
  </si>
  <si>
    <t>범어동</t>
  </si>
  <si>
    <t>고모동</t>
  </si>
  <si>
    <t>산118-1</t>
  </si>
  <si>
    <t>달성군</t>
  </si>
  <si>
    <t>대구</t>
  </si>
  <si>
    <t>수성구</t>
  </si>
  <si>
    <t>가천동</t>
  </si>
  <si>
    <t>112-1</t>
  </si>
  <si>
    <t>경부고속 6</t>
  </si>
  <si>
    <t>113-1</t>
  </si>
  <si>
    <t>경부고속 7</t>
  </si>
  <si>
    <t>산21-7</t>
  </si>
  <si>
    <t>경부고속 3</t>
  </si>
  <si>
    <t>산21-2</t>
  </si>
  <si>
    <t>경부고속 4</t>
  </si>
  <si>
    <t>산36-3</t>
  </si>
  <si>
    <t>경부고속 5</t>
  </si>
  <si>
    <t>방천리 산26-1</t>
  </si>
  <si>
    <t>충청 경부고속166</t>
  </si>
  <si>
    <t>방천리 산 2</t>
  </si>
  <si>
    <t>충청 경부96</t>
  </si>
  <si>
    <t>충청 경부95</t>
  </si>
  <si>
    <t>방천리 736</t>
  </si>
  <si>
    <t>충청 경부94</t>
  </si>
  <si>
    <t>산163-5</t>
  </si>
  <si>
    <t>경부고속 1</t>
  </si>
  <si>
    <t>306-1</t>
  </si>
  <si>
    <t>경부고속 2</t>
  </si>
  <si>
    <t>계산동</t>
  </si>
  <si>
    <t>314-3</t>
  </si>
  <si>
    <t>인천</t>
  </si>
  <si>
    <t>창영동</t>
  </si>
  <si>
    <t>179-1</t>
  </si>
  <si>
    <t>수도권본부 경인선4</t>
  </si>
  <si>
    <t>화평동</t>
  </si>
  <si>
    <t>507</t>
  </si>
  <si>
    <t>수도권본부 경인선5</t>
  </si>
  <si>
    <t>644</t>
  </si>
  <si>
    <t>수도권본부 경인선3</t>
  </si>
  <si>
    <t>부평</t>
  </si>
  <si>
    <t>십정동</t>
  </si>
  <si>
    <t>541-1</t>
  </si>
  <si>
    <t>수도권본부 경인선1</t>
  </si>
  <si>
    <t>수도권본부 경인선2</t>
  </si>
  <si>
    <t>중산동</t>
  </si>
  <si>
    <t>9-1</t>
  </si>
  <si>
    <t>광주</t>
  </si>
  <si>
    <t>광산구</t>
  </si>
  <si>
    <t>광산동</t>
  </si>
  <si>
    <t>호남호남선34</t>
  </si>
  <si>
    <t>하</t>
  </si>
  <si>
    <t>좌</t>
  </si>
  <si>
    <t>부서 합동</t>
  </si>
  <si>
    <t>-</t>
  </si>
  <si>
    <t>호남본부 안전혁신처 시설안전부</t>
  </si>
  <si>
    <t>장수동</t>
  </si>
  <si>
    <t>502-1</t>
  </si>
  <si>
    <t>호남호남선35</t>
  </si>
  <si>
    <t>상</t>
  </si>
  <si>
    <t>우</t>
  </si>
  <si>
    <t>요기동</t>
  </si>
  <si>
    <t>호남호남선36</t>
  </si>
  <si>
    <t>호남호남선37</t>
  </si>
  <si>
    <t>신룡동</t>
  </si>
  <si>
    <t>산59-3</t>
  </si>
  <si>
    <t>호남고속32</t>
  </si>
  <si>
    <t>상하</t>
  </si>
  <si>
    <t>좌우</t>
  </si>
  <si>
    <t>15.80</t>
  </si>
  <si>
    <t>호남고속33</t>
  </si>
  <si>
    <t>17.33</t>
  </si>
  <si>
    <t>산31-2</t>
  </si>
  <si>
    <t>호남고속34</t>
  </si>
  <si>
    <t>17.45</t>
  </si>
  <si>
    <t>산27-1</t>
  </si>
  <si>
    <t>호남고속35</t>
  </si>
  <si>
    <t xml:space="preserve"> 9.49</t>
  </si>
  <si>
    <t>호남고속36</t>
  </si>
  <si>
    <t xml:space="preserve"> 8.50</t>
  </si>
  <si>
    <t>고룡동</t>
  </si>
  <si>
    <t>산42-19</t>
  </si>
  <si>
    <t>호남고속37</t>
  </si>
  <si>
    <t>11.81</t>
  </si>
  <si>
    <t>호남고속38</t>
  </si>
  <si>
    <t>11.07</t>
  </si>
  <si>
    <t>산63-7</t>
  </si>
  <si>
    <t>호남고속39</t>
  </si>
  <si>
    <t>21.52</t>
  </si>
  <si>
    <t>산77-5</t>
  </si>
  <si>
    <t>호남고속40</t>
  </si>
  <si>
    <t>17.66</t>
  </si>
  <si>
    <t>양과동</t>
  </si>
  <si>
    <t>793-1</t>
  </si>
  <si>
    <t>호남경전선59</t>
  </si>
  <si>
    <t>단</t>
  </si>
  <si>
    <t>산213-3</t>
  </si>
  <si>
    <t>호남경전선60</t>
  </si>
  <si>
    <t>396-1</t>
  </si>
  <si>
    <t>호남경전선61</t>
  </si>
  <si>
    <t>송하동</t>
  </si>
  <si>
    <t>417-13</t>
  </si>
  <si>
    <t>호남경전선62</t>
  </si>
  <si>
    <t>425-59</t>
  </si>
  <si>
    <t>호남경전선63</t>
  </si>
  <si>
    <t>풍암동</t>
  </si>
  <si>
    <t>697-1</t>
  </si>
  <si>
    <t>호남경전선64</t>
  </si>
  <si>
    <t>호남경전선65</t>
  </si>
  <si>
    <t>산131-35</t>
  </si>
  <si>
    <t>호남경전선66</t>
  </si>
  <si>
    <t>매월동</t>
  </si>
  <si>
    <t>104-3</t>
  </si>
  <si>
    <t>호남경전선67</t>
  </si>
  <si>
    <t>산41-2</t>
  </si>
  <si>
    <t>호남경전선68</t>
  </si>
  <si>
    <t>도로</t>
    <phoneticPr fontId="33" type="noConversion"/>
  </si>
  <si>
    <t>북구</t>
  </si>
  <si>
    <t>산1-3</t>
  </si>
  <si>
    <t>용두동</t>
  </si>
  <si>
    <t>대덕구</t>
  </si>
  <si>
    <t>대전</t>
  </si>
  <si>
    <t>충청 경부고속78</t>
  </si>
  <si>
    <t>상서동</t>
  </si>
  <si>
    <t>359-13</t>
  </si>
  <si>
    <t>충청 경부고속79</t>
  </si>
  <si>
    <t>충청 경부고속80</t>
  </si>
  <si>
    <t>824</t>
  </si>
  <si>
    <t>충청 경부23</t>
  </si>
  <si>
    <t>충청 경부22</t>
  </si>
  <si>
    <t>충청 경부20</t>
  </si>
  <si>
    <t>충청 경부19</t>
  </si>
  <si>
    <t>성서동</t>
  </si>
  <si>
    <t>충청 경부25</t>
  </si>
  <si>
    <t>가수원동</t>
  </si>
  <si>
    <t>충청 호남9</t>
  </si>
  <si>
    <t>괴곡동</t>
  </si>
  <si>
    <t>841-2</t>
  </si>
  <si>
    <t>충청 호남10</t>
  </si>
  <si>
    <t>매노동</t>
  </si>
  <si>
    <t>600-6</t>
  </si>
  <si>
    <t>충청 호남18</t>
  </si>
  <si>
    <t>충청 호남17</t>
  </si>
  <si>
    <t>복수동</t>
  </si>
  <si>
    <t>320-1</t>
  </si>
  <si>
    <t>충청 호남2</t>
  </si>
  <si>
    <t>용촌동</t>
  </si>
  <si>
    <t>산 38-2</t>
  </si>
  <si>
    <t>충청 호남20</t>
  </si>
  <si>
    <t>충청 호남19</t>
  </si>
  <si>
    <t>원정동</t>
  </si>
  <si>
    <t>충청 호남25</t>
  </si>
  <si>
    <t>충청 호남24</t>
  </si>
  <si>
    <t>충청 호남23</t>
  </si>
  <si>
    <t>충청 호남22</t>
  </si>
  <si>
    <t>충청 호남21</t>
  </si>
  <si>
    <t>정림동</t>
  </si>
  <si>
    <t>충청 호남8</t>
  </si>
  <si>
    <t>산 18-4</t>
  </si>
  <si>
    <t>충청 호남7</t>
  </si>
  <si>
    <t>산 19-3</t>
  </si>
  <si>
    <t>충청 호남6</t>
  </si>
  <si>
    <t>산 19-2</t>
  </si>
  <si>
    <t>충청 호남5</t>
  </si>
  <si>
    <t>산 23-5</t>
  </si>
  <si>
    <t>충청 호남3</t>
  </si>
  <si>
    <t>충청 호남16</t>
  </si>
  <si>
    <t>충청 호남15</t>
  </si>
  <si>
    <t>산54-6</t>
  </si>
  <si>
    <t>478-2</t>
  </si>
  <si>
    <t>충청 호남12</t>
  </si>
  <si>
    <t>182-123</t>
  </si>
  <si>
    <t>신대동</t>
  </si>
  <si>
    <t>와동</t>
  </si>
  <si>
    <t>산112</t>
  </si>
  <si>
    <t>산13-6</t>
  </si>
  <si>
    <t>충청 경부고속81</t>
  </si>
  <si>
    <t>527</t>
  </si>
  <si>
    <t>충청 경부34</t>
  </si>
  <si>
    <t>산 29-1</t>
  </si>
  <si>
    <t>충청 경부33</t>
  </si>
  <si>
    <t>448-5</t>
  </si>
  <si>
    <t>충청 경부32</t>
  </si>
  <si>
    <t>충청 경부31</t>
  </si>
  <si>
    <t>충청 경부30</t>
  </si>
  <si>
    <t>산6-1</t>
    <phoneticPr fontId="40" type="noConversion"/>
  </si>
  <si>
    <t>충청 경부29</t>
  </si>
  <si>
    <t>산64-12</t>
    <phoneticPr fontId="40" type="noConversion"/>
  </si>
  <si>
    <t>오정동</t>
  </si>
  <si>
    <t>산 1-26</t>
  </si>
  <si>
    <t>충청 경부35</t>
  </si>
  <si>
    <t>충청 경부28</t>
  </si>
  <si>
    <t>충청 경부27</t>
  </si>
  <si>
    <t>충청 경부26</t>
  </si>
  <si>
    <t>세천동</t>
  </si>
  <si>
    <t>19-10</t>
  </si>
  <si>
    <t>충청 경부37</t>
  </si>
  <si>
    <t>충청 경부36</t>
  </si>
  <si>
    <t>울주군</t>
  </si>
  <si>
    <t>상개동</t>
  </si>
  <si>
    <t>214-4</t>
  </si>
  <si>
    <t>동해 125</t>
  </si>
  <si>
    <t>동해 126</t>
  </si>
  <si>
    <t>255-1</t>
  </si>
  <si>
    <t>동해 127</t>
  </si>
  <si>
    <t>273-9</t>
  </si>
  <si>
    <t>동해 128</t>
  </si>
  <si>
    <t>야음1동</t>
  </si>
  <si>
    <t>343-33</t>
  </si>
  <si>
    <t>동해 129</t>
  </si>
  <si>
    <t>여천동</t>
  </si>
  <si>
    <t>1081</t>
  </si>
  <si>
    <t>동해 130</t>
  </si>
  <si>
    <t>558-4</t>
  </si>
  <si>
    <t>동해 131</t>
  </si>
  <si>
    <t>동해 132</t>
  </si>
  <si>
    <t>895-6</t>
  </si>
  <si>
    <t>장생포 151</t>
  </si>
  <si>
    <t>장생포 152</t>
  </si>
  <si>
    <t>야음장
생포동</t>
  </si>
  <si>
    <t>1084-1</t>
  </si>
  <si>
    <t>울산항 154</t>
  </si>
  <si>
    <t>339-2</t>
  </si>
  <si>
    <t>울산항 155</t>
  </si>
  <si>
    <t>매암동</t>
  </si>
  <si>
    <t>413-24</t>
  </si>
  <si>
    <t>울산항 156</t>
  </si>
  <si>
    <t>신천동</t>
  </si>
  <si>
    <t>576-32</t>
  </si>
  <si>
    <t>동해 134</t>
  </si>
  <si>
    <t>1049-1</t>
  </si>
  <si>
    <t>동해 135</t>
  </si>
  <si>
    <t>서생면</t>
  </si>
  <si>
    <t>명산리	 산73-4</t>
  </si>
  <si>
    <t>동해 62</t>
  </si>
  <si>
    <t>동해 63</t>
  </si>
  <si>
    <t>화산리	 1198-8</t>
  </si>
  <si>
    <t>동해 64</t>
  </si>
  <si>
    <t>화산리	 산158-5</t>
  </si>
  <si>
    <t>동해 66</t>
  </si>
  <si>
    <t>화산리	 산154-1</t>
  </si>
  <si>
    <t>동해 67</t>
  </si>
  <si>
    <t>동해 68</t>
  </si>
  <si>
    <t>화산리	 산149-10</t>
  </si>
  <si>
    <t>동해 69</t>
  </si>
  <si>
    <t>화산리	 809-5</t>
  </si>
  <si>
    <t>동해 70</t>
  </si>
  <si>
    <t>화산리 	산112-1</t>
  </si>
  <si>
    <t>동해 71</t>
  </si>
  <si>
    <t>화산리	 산113-2</t>
  </si>
  <si>
    <t>동해 73</t>
  </si>
  <si>
    <t>온양면</t>
  </si>
  <si>
    <t>발리	 산144-3</t>
  </si>
  <si>
    <t>동해 79</t>
  </si>
  <si>
    <t>동해 80</t>
  </si>
  <si>
    <t>발리	 1211-16</t>
  </si>
  <si>
    <t>동해 83</t>
  </si>
  <si>
    <t>발리	 1163-2</t>
  </si>
  <si>
    <t>동해 84</t>
  </si>
  <si>
    <t>발리	 1080-3</t>
  </si>
  <si>
    <t>동해 85</t>
  </si>
  <si>
    <t>발리 	산95-3</t>
  </si>
  <si>
    <t>동해 86</t>
  </si>
  <si>
    <t>동해 88</t>
  </si>
  <si>
    <t>발리 	산82-6</t>
  </si>
  <si>
    <t>동해 89</t>
  </si>
  <si>
    <t>발리	 산82-6</t>
  </si>
  <si>
    <t>동해 90</t>
  </si>
  <si>
    <t>발리 	1254-1</t>
  </si>
  <si>
    <t>동해 91</t>
  </si>
  <si>
    <t>발리	 산82-2</t>
  </si>
  <si>
    <t>동해 92</t>
  </si>
  <si>
    <t>고산리 	864</t>
  </si>
  <si>
    <t>동해 94</t>
  </si>
  <si>
    <t>고산리	 793</t>
  </si>
  <si>
    <t>동해 95</t>
  </si>
  <si>
    <t>고산리	 493-2</t>
  </si>
  <si>
    <t>동해 97</t>
  </si>
  <si>
    <t>고산리	 산125-4</t>
  </si>
  <si>
    <t>동해 98</t>
  </si>
  <si>
    <t>동해 99</t>
  </si>
  <si>
    <t>고산리 	454-2</t>
  </si>
  <si>
    <t>동해 100</t>
  </si>
  <si>
    <t>망양리	 산14-31</t>
  </si>
  <si>
    <t>동해 103</t>
  </si>
  <si>
    <t>망양리 	산43-3</t>
  </si>
  <si>
    <t>동해 104</t>
  </si>
  <si>
    <t>망양리	 596-2</t>
  </si>
  <si>
    <t>동해 105</t>
  </si>
  <si>
    <t>청량면</t>
  </si>
  <si>
    <t>동천리 	181-1</t>
  </si>
  <si>
    <t>동해 108</t>
  </si>
  <si>
    <t>동천리	 849-1</t>
  </si>
  <si>
    <t>동해 110</t>
  </si>
  <si>
    <t>동천리 	849-1</t>
  </si>
  <si>
    <t>동해 115</t>
  </si>
  <si>
    <t>덕하리 	712-9</t>
  </si>
  <si>
    <t>동해 116</t>
  </si>
  <si>
    <t>덕하리	 712-9</t>
  </si>
  <si>
    <t>동해 117</t>
  </si>
  <si>
    <t>덕하리	 산61-1</t>
  </si>
  <si>
    <t>동해 118</t>
  </si>
  <si>
    <t>동해 119</t>
  </si>
  <si>
    <t>덕하리	 719-2</t>
  </si>
  <si>
    <t>동해 120</t>
  </si>
  <si>
    <t>덕하리	 587-1</t>
  </si>
  <si>
    <t>동해 121</t>
  </si>
  <si>
    <t>온양읍</t>
  </si>
  <si>
    <t>발리	 437-10</t>
  </si>
  <si>
    <t>온산 137</t>
  </si>
  <si>
    <t>온산읍</t>
  </si>
  <si>
    <t>삼평리	 1331-5</t>
  </si>
  <si>
    <t>온산 138</t>
  </si>
  <si>
    <t>삼평리 	1331-5</t>
  </si>
  <si>
    <t>온산 139</t>
  </si>
  <si>
    <t>삼평리	 산229-1</t>
  </si>
  <si>
    <t>온산 140</t>
  </si>
  <si>
    <t>삼평리	 1286-1</t>
  </si>
  <si>
    <t>온산 141</t>
  </si>
  <si>
    <t>삼평리	 산163-3</t>
  </si>
  <si>
    <t>온산 142</t>
  </si>
  <si>
    <t>강양리	 산153-1</t>
  </si>
  <si>
    <t>온산 143</t>
  </si>
  <si>
    <t>강양리	 805-1</t>
  </si>
  <si>
    <t>온산 144</t>
  </si>
  <si>
    <t>강양리	 677-1</t>
  </si>
  <si>
    <t>온산 145</t>
  </si>
  <si>
    <t>온산 146</t>
  </si>
  <si>
    <t>강양리	 747-4</t>
  </si>
  <si>
    <t>온산 147</t>
  </si>
  <si>
    <t>당월리	 468-2</t>
  </si>
  <si>
    <t>온산 150</t>
  </si>
  <si>
    <t>두서면</t>
  </si>
  <si>
    <t>복안리 	산1-2</t>
  </si>
  <si>
    <t>경부고속 99</t>
  </si>
  <si>
    <t>복안리	 산1-2</t>
  </si>
  <si>
    <t>경부고속 100</t>
  </si>
  <si>
    <t>미호리 	산1-2</t>
  </si>
  <si>
    <t>경부고속 101</t>
  </si>
  <si>
    <t>미호리	 산61-1</t>
  </si>
  <si>
    <t>경부고속 102</t>
  </si>
  <si>
    <t>전읍리	 산167-1</t>
  </si>
  <si>
    <t>경부고속 105</t>
  </si>
  <si>
    <t>경부고속 106</t>
  </si>
  <si>
    <t>전읍리	 산174-9</t>
  </si>
  <si>
    <t>경부고속 109</t>
  </si>
  <si>
    <t>전읍리	 산175-4</t>
  </si>
  <si>
    <t>경부고속 110</t>
  </si>
  <si>
    <t>경부고속 111</t>
  </si>
  <si>
    <t>전읍리	 산163-6</t>
  </si>
  <si>
    <t>경부고속 113</t>
  </si>
  <si>
    <t>전읍리	 산189-5</t>
  </si>
  <si>
    <t>경부고속 114</t>
  </si>
  <si>
    <t>경부고속 116</t>
  </si>
  <si>
    <t>경부고속 117</t>
  </si>
  <si>
    <t>경부고속 118</t>
  </si>
  <si>
    <t>경부고속 119</t>
  </si>
  <si>
    <t>두동면</t>
  </si>
  <si>
    <t>삼정리	 산145-2</t>
  </si>
  <si>
    <t>경부고속 120</t>
  </si>
  <si>
    <t>경부고속 121</t>
  </si>
  <si>
    <t>삼정리	 산144-2</t>
  </si>
  <si>
    <t>경부고속 122</t>
  </si>
  <si>
    <t>삼정리 	산144-2</t>
  </si>
  <si>
    <t>경부고속 123</t>
  </si>
  <si>
    <t>삼정리	 산151-3</t>
  </si>
  <si>
    <t>경부고속 125</t>
  </si>
  <si>
    <t>삼정리 	산162-4</t>
  </si>
  <si>
    <t>경부고속 126</t>
  </si>
  <si>
    <t>삼정리	 산181-6</t>
  </si>
  <si>
    <t>경부고속 128</t>
  </si>
  <si>
    <t>경부고속 130</t>
  </si>
  <si>
    <t>서하리 	산7-4</t>
  </si>
  <si>
    <t>경부고속 131</t>
  </si>
  <si>
    <t>서하리	 산29-12</t>
  </si>
  <si>
    <t>경부고속 132</t>
  </si>
  <si>
    <t>서하리 	산28-1</t>
  </si>
  <si>
    <t>경부고속 133</t>
  </si>
  <si>
    <t>천전리	 산109-12</t>
  </si>
  <si>
    <t>경부고속 136</t>
  </si>
  <si>
    <t>천전리	 산110-12</t>
  </si>
  <si>
    <t>경부고속 137</t>
  </si>
  <si>
    <t>경부고속 138</t>
  </si>
  <si>
    <t>천전리	 산140-1</t>
  </si>
  <si>
    <t>경부고속 139</t>
  </si>
  <si>
    <t>경부고속 140</t>
  </si>
  <si>
    <t>언양읍</t>
  </si>
  <si>
    <t>반곡리	 산40-3</t>
  </si>
  <si>
    <t>경부고속 141</t>
  </si>
  <si>
    <t>경부고속 142</t>
  </si>
  <si>
    <t>태기리	 산206-5</t>
  </si>
  <si>
    <t>경부고속 143</t>
  </si>
  <si>
    <t>태기리	 555-3</t>
  </si>
  <si>
    <t>경부고속 144</t>
  </si>
  <si>
    <t>태기리	 산212-3</t>
  </si>
  <si>
    <t>경부고속 145</t>
  </si>
  <si>
    <t>직동리	 산76-3</t>
  </si>
  <si>
    <t>경부고속 146</t>
  </si>
  <si>
    <t>직동리 	산90-1</t>
  </si>
  <si>
    <t>경부고속 148</t>
  </si>
  <si>
    <t>직동리 	산90</t>
  </si>
  <si>
    <t>경부고속 149</t>
  </si>
  <si>
    <t>직동리	 산98-1</t>
  </si>
  <si>
    <t>경부고속 150</t>
  </si>
  <si>
    <t>직동리 	산97</t>
  </si>
  <si>
    <t>직동리	 산107-1</t>
  </si>
  <si>
    <t>경부고속 152</t>
  </si>
  <si>
    <t>경부고속 153</t>
  </si>
  <si>
    <t>직동리	 산110-6</t>
  </si>
  <si>
    <t>경부고속 154</t>
  </si>
  <si>
    <t>직동리	 산131-3</t>
  </si>
  <si>
    <t>경부고속 156</t>
  </si>
  <si>
    <t>반천리	 산136-4</t>
  </si>
  <si>
    <t>경부고속 159</t>
  </si>
  <si>
    <t>삼동면</t>
  </si>
  <si>
    <t>하잠리	 산432-1</t>
  </si>
  <si>
    <t>경부고속 163</t>
  </si>
  <si>
    <t>경부고속 164</t>
  </si>
  <si>
    <t>하잠리	 산427-1</t>
  </si>
  <si>
    <t>경부고속 165</t>
  </si>
  <si>
    <t>하잠리 	산427-1</t>
  </si>
  <si>
    <t>하잠리 	산392-8</t>
  </si>
  <si>
    <t>경부고속 167</t>
  </si>
  <si>
    <t>하잠리	 산392-8</t>
  </si>
  <si>
    <t>경부고속 168</t>
  </si>
  <si>
    <t>경부고속 169</t>
  </si>
  <si>
    <t>경부고속 170</t>
  </si>
  <si>
    <t>하잠리 	산384-6</t>
  </si>
  <si>
    <t>경부고속 171</t>
  </si>
  <si>
    <t>하잠리	 산380-4</t>
  </si>
  <si>
    <t>하잠리 	산343-1</t>
  </si>
  <si>
    <t>하잠리 	산337-12</t>
  </si>
  <si>
    <t>하잠리	 산337-12</t>
  </si>
  <si>
    <t>경부고속 178</t>
  </si>
  <si>
    <t>하잠리 	산337-11</t>
  </si>
  <si>
    <t>경부고속 179</t>
  </si>
  <si>
    <t>보은리 	산16-4</t>
  </si>
  <si>
    <t>경부고속 180</t>
  </si>
  <si>
    <t>보은리 	산67-1</t>
  </si>
  <si>
    <t>보은리 	산202-1</t>
  </si>
  <si>
    <t>경부고속 182</t>
  </si>
  <si>
    <t>보은리	 산202-1</t>
  </si>
  <si>
    <t>경부고속 183</t>
  </si>
  <si>
    <t>보은리 	산207-2</t>
  </si>
  <si>
    <t>경부고속 184</t>
  </si>
  <si>
    <t>보은리	 산207-2</t>
  </si>
  <si>
    <t>경부고속 185</t>
  </si>
  <si>
    <t>경부고속 187</t>
  </si>
  <si>
    <t>경부고속 188</t>
  </si>
  <si>
    <t>경부고속 190</t>
  </si>
  <si>
    <t>금곡리	 산173-4</t>
  </si>
  <si>
    <t>경부고속 191</t>
  </si>
  <si>
    <t>경부고속 192</t>
  </si>
  <si>
    <t>옹벽</t>
    <phoneticPr fontId="33" type="noConversion"/>
  </si>
  <si>
    <t>A</t>
    <phoneticPr fontId="33" type="noConversion"/>
  </si>
  <si>
    <t>산62-1</t>
    <phoneticPr fontId="40" type="noConversion"/>
  </si>
  <si>
    <t>세종</t>
    <phoneticPr fontId="40" type="noConversion"/>
  </si>
  <si>
    <t>부강면</t>
  </si>
  <si>
    <t>갈산리 산35-17</t>
  </si>
  <si>
    <t>충청 호남고속3</t>
  </si>
  <si>
    <t>연동면</t>
  </si>
  <si>
    <t>합강리 산3-2</t>
  </si>
  <si>
    <t>충청 호남고속4</t>
  </si>
  <si>
    <t>금남면</t>
  </si>
  <si>
    <t>부용리 산21-12</t>
  </si>
  <si>
    <t>충청 호남고속5</t>
  </si>
  <si>
    <t>부용리 산67-17</t>
  </si>
  <si>
    <t>충청 호남고속6</t>
  </si>
  <si>
    <t>황용리 480-6</t>
  </si>
  <si>
    <t>충청 호남고속7</t>
  </si>
  <si>
    <t>남곡리 4-5</t>
  </si>
  <si>
    <t>충청 호남고속8</t>
  </si>
  <si>
    <t>전의면</t>
  </si>
  <si>
    <t>관정리 529-3</t>
  </si>
  <si>
    <t>충청 경부고속46</t>
  </si>
  <si>
    <t>충청 경부고속47</t>
  </si>
  <si>
    <t>관정리 산49-6</t>
  </si>
  <si>
    <t>충청 경부고속48</t>
  </si>
  <si>
    <t>충청 경부고속49</t>
  </si>
  <si>
    <t>관정리 산115-14</t>
  </si>
  <si>
    <t>충청 경부고속50</t>
  </si>
  <si>
    <t>전동면</t>
  </si>
  <si>
    <t>청송리 233-4</t>
  </si>
  <si>
    <t>충청 경부고속51</t>
  </si>
  <si>
    <t>충청 경부고속52</t>
  </si>
  <si>
    <t>청송리 32-3</t>
  </si>
  <si>
    <t>충청 경부고속53</t>
  </si>
  <si>
    <t>노장리 산140-9</t>
  </si>
  <si>
    <t>충청 경부고속55</t>
  </si>
  <si>
    <t>심중리 186-3</t>
  </si>
  <si>
    <t>충청 경부고속56</t>
  </si>
  <si>
    <t>문곡리 산73-11</t>
  </si>
  <si>
    <t>충청 경부고속72</t>
  </si>
  <si>
    <t>노호리 산96-1</t>
  </si>
  <si>
    <t>충청 경부고속73</t>
  </si>
  <si>
    <t>노호리 26-1</t>
  </si>
  <si>
    <t>충청 경부고속74</t>
  </si>
  <si>
    <t>충청 경부18</t>
  </si>
  <si>
    <t>내판리 175-1</t>
  </si>
  <si>
    <t>충청 경부17</t>
  </si>
  <si>
    <t>충청 경부16</t>
  </si>
  <si>
    <t>청람리 산15-7</t>
  </si>
  <si>
    <t>충청 경부15</t>
  </si>
  <si>
    <t>동교리 185-6</t>
  </si>
  <si>
    <t>충청 경부14</t>
  </si>
  <si>
    <t>유천리 67-1</t>
  </si>
  <si>
    <t>충청 경부13</t>
  </si>
  <si>
    <t>유천리 1-11</t>
  </si>
  <si>
    <t>충청 경부12</t>
  </si>
  <si>
    <t>경춘선10</t>
  </si>
  <si>
    <t>경춘선12</t>
  </si>
  <si>
    <t>경춘선15</t>
  </si>
  <si>
    <t>경춘선16</t>
  </si>
  <si>
    <t>군포시</t>
  </si>
  <si>
    <t>당정동</t>
  </si>
  <si>
    <t>777-1</t>
  </si>
  <si>
    <t>수도권본부 경부선3</t>
  </si>
  <si>
    <t>수도권본부 경부고속3</t>
  </si>
  <si>
    <t>수도권본부 경부고속4</t>
  </si>
  <si>
    <t>경춘선3</t>
  </si>
  <si>
    <t>경춘선4</t>
  </si>
  <si>
    <t>경춘선5</t>
  </si>
  <si>
    <t>경춘선6</t>
  </si>
  <si>
    <t>경춘선7</t>
  </si>
  <si>
    <t>경춘선8</t>
  </si>
  <si>
    <t>경춘선9</t>
  </si>
  <si>
    <t>수도권본부 중앙선1</t>
  </si>
  <si>
    <t>수도권본부 중앙선2</t>
  </si>
  <si>
    <t>수도권본부 중앙선3</t>
  </si>
  <si>
    <t>수도권본부 중앙선4</t>
  </si>
  <si>
    <t>수도권본부 중앙선5</t>
  </si>
  <si>
    <t>와부읍</t>
  </si>
  <si>
    <t>도곡리 산151-28</t>
  </si>
  <si>
    <t>수도권본부 중앙선6</t>
  </si>
  <si>
    <t>수도권본부 중앙선7</t>
  </si>
  <si>
    <t>도곡리 산193-26</t>
  </si>
  <si>
    <t>수도권본부 중앙선8</t>
  </si>
  <si>
    <t>수도권본부 중앙선9</t>
  </si>
  <si>
    <t>도곡리 산191-16</t>
  </si>
  <si>
    <t>수도권본부 중앙선10</t>
  </si>
  <si>
    <t>팔당리 산142-18</t>
  </si>
  <si>
    <t>수도권본부 중앙선11</t>
  </si>
  <si>
    <t>조안면</t>
  </si>
  <si>
    <t>진중리 482-1</t>
  </si>
  <si>
    <t>수도권본부 중앙선12</t>
  </si>
  <si>
    <t>건건동</t>
  </si>
  <si>
    <t>20-1</t>
  </si>
  <si>
    <t>수도권본부 안산선</t>
  </si>
  <si>
    <t>수도권본부 경부고속5</t>
  </si>
  <si>
    <t>수도권본부 경부고속6</t>
  </si>
  <si>
    <t>수도권본부 경부고속7</t>
  </si>
  <si>
    <t>수도권본부 경부고속8</t>
  </si>
  <si>
    <t>수도권본부 경부고속9</t>
  </si>
  <si>
    <t>수도권본부 경부고속10</t>
  </si>
  <si>
    <t>수도권본부 경부고속11</t>
  </si>
  <si>
    <t>수도권본부 경부고속12</t>
  </si>
  <si>
    <t>석수동</t>
  </si>
  <si>
    <t>산123-4</t>
  </si>
  <si>
    <t>임야</t>
  </si>
  <si>
    <t>수도권본부 경부선2</t>
  </si>
  <si>
    <t>양주시</t>
  </si>
  <si>
    <t xml:space="preserve">남방동 </t>
  </si>
  <si>
    <t>94-1</t>
  </si>
  <si>
    <t>수도권본부 경원선5</t>
  </si>
  <si>
    <t>수도권본부 경원선6</t>
  </si>
  <si>
    <t>덕정동</t>
  </si>
  <si>
    <t>수도권본부 경원선7</t>
  </si>
  <si>
    <t>수도권본부 경원선8</t>
  </si>
  <si>
    <t>수도권본부 경원선9</t>
  </si>
  <si>
    <t>수도권본부 경원선10</t>
  </si>
  <si>
    <t>장흥면</t>
  </si>
  <si>
    <t>일영리 산16-13</t>
  </si>
  <si>
    <t>수도권본부 교외선1</t>
  </si>
  <si>
    <t>수도권본부 교외선2</t>
  </si>
  <si>
    <t>수도권본부 교외선3</t>
  </si>
  <si>
    <t>울대리 65-4</t>
  </si>
  <si>
    <t>수도권본부 교외선4</t>
  </si>
  <si>
    <t>울대리 산19-2</t>
  </si>
  <si>
    <t>수도권본부 교외선9</t>
  </si>
  <si>
    <t>용담리 산5-8</t>
  </si>
  <si>
    <t>수도권본부 중앙선13</t>
  </si>
  <si>
    <t>신원리 산127-13</t>
  </si>
  <si>
    <t>수도권본부 중앙선14</t>
  </si>
  <si>
    <t>양평읍</t>
  </si>
  <si>
    <t>수도권본부 중앙선15</t>
  </si>
  <si>
    <t>국수리 산53-4</t>
  </si>
  <si>
    <t>수도권본부 중앙선16</t>
  </si>
  <si>
    <t>복포리 산53-16</t>
  </si>
  <si>
    <t>수도권본부 중앙선17</t>
  </si>
  <si>
    <t>수도권본부 중앙선18</t>
  </si>
  <si>
    <t>아신리 산135-12</t>
  </si>
  <si>
    <t>수도권본부 중앙선19</t>
  </si>
  <si>
    <t>수도권본부 중앙선20</t>
  </si>
  <si>
    <t>수도권본부 중앙선21</t>
  </si>
  <si>
    <t>수도권본부 중앙선22</t>
  </si>
  <si>
    <t>도곡리 산128-5</t>
  </si>
  <si>
    <t>수도권본부 중앙선23</t>
  </si>
  <si>
    <t>수도권본부 중앙선24</t>
  </si>
  <si>
    <t>수도권본부 중앙선25</t>
  </si>
  <si>
    <t>도곡리 35-13</t>
  </si>
  <si>
    <t>수도권본부 중앙선26</t>
  </si>
  <si>
    <t>송현리 404-8</t>
  </si>
  <si>
    <t>수도권본부 중앙선27</t>
  </si>
  <si>
    <t>수도권본부 중앙선28</t>
  </si>
  <si>
    <t>여주시</t>
  </si>
  <si>
    <t>능서면</t>
  </si>
  <si>
    <t>신지리 85-12</t>
  </si>
  <si>
    <t>수도권본부 경강선2</t>
  </si>
  <si>
    <t>연천군</t>
  </si>
  <si>
    <t>수도권본부 경원선12</t>
  </si>
  <si>
    <t>현가리 산69</t>
  </si>
  <si>
    <t>수도권본부 경원선15</t>
  </si>
  <si>
    <t>와초리 산122</t>
  </si>
  <si>
    <t>수도권본부 경원선16</t>
  </si>
  <si>
    <t>대광리 685-2</t>
  </si>
  <si>
    <t>수도권본부 경원선17</t>
  </si>
  <si>
    <t>오산시</t>
  </si>
  <si>
    <t>세교동</t>
  </si>
  <si>
    <t>산12-18</t>
  </si>
  <si>
    <t>산지</t>
  </si>
  <si>
    <t>수도권본부 경부선5</t>
  </si>
  <si>
    <t>의왕시</t>
  </si>
  <si>
    <t>월암동</t>
  </si>
  <si>
    <t>274-2</t>
  </si>
  <si>
    <t>수도권본부 경부선4</t>
  </si>
  <si>
    <t>의정부</t>
  </si>
  <si>
    <t>가능동</t>
  </si>
  <si>
    <t>산66-2</t>
  </si>
  <si>
    <t>수도권본부 교외선5</t>
  </si>
  <si>
    <t>산67-3</t>
  </si>
  <si>
    <t>수도권본부 교외선6</t>
  </si>
  <si>
    <t>수도권본부 교외선7</t>
  </si>
  <si>
    <t>수도권본부 교외선8</t>
  </si>
  <si>
    <t>이천시</t>
  </si>
  <si>
    <t>증일동</t>
  </si>
  <si>
    <t>수도권본부 경강선1</t>
  </si>
  <si>
    <t>수도권본부 경부고속120</t>
  </si>
  <si>
    <t>수도권본부 경부고속122</t>
  </si>
  <si>
    <t>수도권본부 경부고속123</t>
  </si>
  <si>
    <t>수도권본부 경부고속124</t>
  </si>
  <si>
    <t>수도권본부 경부고속125</t>
  </si>
  <si>
    <t>수도권본부 경부고속126</t>
  </si>
  <si>
    <t>수도권본부 경부고속127</t>
  </si>
  <si>
    <t>수도권본부 경부고속128</t>
  </si>
  <si>
    <t>수도권본부 경부고속129</t>
  </si>
  <si>
    <t>수도권본부 경부고속13</t>
  </si>
  <si>
    <t>수도권본부 경부고속14</t>
  </si>
  <si>
    <t>수도권본부 경부고속15</t>
  </si>
  <si>
    <t>수도권본부 경부고속16</t>
  </si>
  <si>
    <t>수도권본부 경부고속17</t>
  </si>
  <si>
    <t>수도권본부 경부고속18</t>
  </si>
  <si>
    <t>수도권본부 경부고속19</t>
  </si>
  <si>
    <t>수도권본부 경부고속20</t>
  </si>
  <si>
    <t>수도권본부 경부고속21</t>
  </si>
  <si>
    <t>수도권본부 경부고속22</t>
  </si>
  <si>
    <t>수도권본부 경부고속23</t>
  </si>
  <si>
    <t>수도권본부 경부고속24</t>
  </si>
  <si>
    <t>수도권본부 경부고속25</t>
  </si>
  <si>
    <t>수도권본부 경부고속26</t>
  </si>
  <si>
    <t>수도권본부 경부고속27</t>
  </si>
  <si>
    <t>수도권본부 경부고속28</t>
  </si>
  <si>
    <t>수도권본부 경부고속29</t>
  </si>
  <si>
    <t>수도권본부 경부고속30</t>
  </si>
  <si>
    <t>수도권본부 경부고속31</t>
  </si>
  <si>
    <t>수도권본부 경부고속32</t>
  </si>
  <si>
    <t>수도권본부 경부고속33</t>
  </si>
  <si>
    <t>수도권본부 경부고속34</t>
  </si>
  <si>
    <t>수도권본부 경부고속35</t>
  </si>
  <si>
    <t>수도권본부 경부고속36</t>
  </si>
  <si>
    <t>수도권본부 경부고속37</t>
  </si>
  <si>
    <t>수도권본부 경부고속38</t>
  </si>
  <si>
    <t>수도권본부 경부고속39</t>
  </si>
  <si>
    <t>수도권본부 경부고속40</t>
  </si>
  <si>
    <t>수도권본부 경부고속41</t>
  </si>
  <si>
    <t>수도권본부 경부고속42</t>
  </si>
  <si>
    <t>수도권본부 경부고속43</t>
  </si>
  <si>
    <t>수도권본부 경부고속44</t>
  </si>
  <si>
    <t>수도권본부 경부고속45</t>
  </si>
  <si>
    <t>수도권본부 경부고속46</t>
  </si>
  <si>
    <t>수도권본부 경부고속47</t>
  </si>
  <si>
    <t>수도권본부 경부고속48</t>
  </si>
  <si>
    <t>수도권본부 경부고속49</t>
  </si>
  <si>
    <t>수도권본부 경부고속50</t>
  </si>
  <si>
    <t>수도권본부 경부고속51</t>
  </si>
  <si>
    <t>수도권본부 경부고속52</t>
  </si>
  <si>
    <t>수도권본부 경부고속53</t>
  </si>
  <si>
    <t>수도권본부 경부고속54</t>
  </si>
  <si>
    <t>수도권본부 경부고속55</t>
  </si>
  <si>
    <t>수도권본부 경부고속56</t>
  </si>
  <si>
    <t>수도권본부 경부고속57</t>
  </si>
  <si>
    <t>수도권본부 경부고속58</t>
  </si>
  <si>
    <t>수도권본부 경부고속59</t>
  </si>
  <si>
    <t>수도권본부 경부고속60</t>
  </si>
  <si>
    <t>수도권본부 경부고속61</t>
  </si>
  <si>
    <t>수도권본부 경부고속62</t>
  </si>
  <si>
    <t>수도권본부 경부고속63</t>
  </si>
  <si>
    <t>수도권본부 경부고속64</t>
  </si>
  <si>
    <t>수도권본부 경부고속65</t>
  </si>
  <si>
    <t>수도권본부 경부고속66</t>
  </si>
  <si>
    <t>수도권본부 경부고속67</t>
  </si>
  <si>
    <t>수도권본부 경부고속68</t>
  </si>
  <si>
    <t>수도권본부 경부고속69</t>
  </si>
  <si>
    <t>수도권본부 경부고속70</t>
  </si>
  <si>
    <t>수도권본부 경부고속71</t>
  </si>
  <si>
    <t>수도권본부 경부고속72</t>
  </si>
  <si>
    <t>수도권본부 경부고속73</t>
  </si>
  <si>
    <t>수도권본부 경부고속74</t>
  </si>
  <si>
    <t>산82-2</t>
  </si>
  <si>
    <t>수도권본부 경부고속75</t>
  </si>
  <si>
    <t>수도권본부 경부고속76</t>
  </si>
  <si>
    <t>수도권본부 경부고속77</t>
  </si>
  <si>
    <t>수도권본부 경부고속78</t>
  </si>
  <si>
    <t>수도권본부 경부고속79</t>
  </si>
  <si>
    <t>수도권본부 경부고속80</t>
  </si>
  <si>
    <t>수도권본부 경부고속81</t>
  </si>
  <si>
    <t>수도권본부 경부고속82</t>
  </si>
  <si>
    <t>수도권본부 경부고속83</t>
  </si>
  <si>
    <t>수도권본부 경부고속84</t>
  </si>
  <si>
    <t>수도권본부 경부고속85</t>
  </si>
  <si>
    <t>수도권본부 경부고속86</t>
  </si>
  <si>
    <t>수도권본부 경부고속87</t>
  </si>
  <si>
    <t>수도권본부 경부고속88</t>
  </si>
  <si>
    <t>수도권본부 경부고속89</t>
  </si>
  <si>
    <t>수도권본부 경부고속90</t>
  </si>
  <si>
    <t>수도권본부 경부고속91</t>
  </si>
  <si>
    <t>수도권본부 경부고속92</t>
  </si>
  <si>
    <t>수도권본부 경부고속93</t>
  </si>
  <si>
    <t>수도권본부 경부고속94</t>
  </si>
  <si>
    <t>수도권본부 경부고속95</t>
  </si>
  <si>
    <t>수도권본부 경부고속96</t>
  </si>
  <si>
    <t>양감면 사창리</t>
  </si>
  <si>
    <t>수도권본부 경부고속97</t>
  </si>
  <si>
    <t>수도권본부 경부고속98</t>
  </si>
  <si>
    <t>수도권본부 경부고속99</t>
  </si>
  <si>
    <t>수도권본부 경부고속100</t>
  </si>
  <si>
    <t>수도권본부 경부고속101</t>
  </si>
  <si>
    <t>수도권본부 경부고속102</t>
  </si>
  <si>
    <t>수도권본부 경부고속103</t>
  </si>
  <si>
    <t>수도권본부 경부고속104</t>
  </si>
  <si>
    <t>수도권본부 경부고속105</t>
  </si>
  <si>
    <t>수도권본부 경부고속106</t>
  </si>
  <si>
    <t>수도권본부 경부고속107</t>
  </si>
  <si>
    <t>수도권본부 경부고속108</t>
  </si>
  <si>
    <t>수도권본부 경부고속109</t>
  </si>
  <si>
    <t>산230-8</t>
  </si>
  <si>
    <t>수도권본부 경부고속110</t>
  </si>
  <si>
    <t>수도권본부 경부고속111</t>
  </si>
  <si>
    <t>수도권본부 경부고속112</t>
  </si>
  <si>
    <t>수도권본부 경부고속113</t>
  </si>
  <si>
    <t>수도권본부 경부고속114</t>
  </si>
  <si>
    <t>수도권본부 경부고속115</t>
  </si>
  <si>
    <t>화성시</t>
    <phoneticPr fontId="40" type="noConversion"/>
  </si>
  <si>
    <t>산57-2</t>
  </si>
  <si>
    <t>평택시</t>
    <phoneticPr fontId="40" type="noConversion"/>
  </si>
  <si>
    <t>산56-4</t>
  </si>
  <si>
    <t>양평군</t>
    <phoneticPr fontId="40" type="noConversion"/>
  </si>
  <si>
    <t>지평면</t>
    <phoneticPr fontId="40" type="noConversion"/>
  </si>
  <si>
    <t>가평군</t>
    <phoneticPr fontId="40" type="noConversion"/>
  </si>
  <si>
    <t>청평면</t>
    <phoneticPr fontId="40" type="noConversion"/>
  </si>
  <si>
    <t>가평읍</t>
    <phoneticPr fontId="40" type="noConversion"/>
  </si>
  <si>
    <t>광명동</t>
    <phoneticPr fontId="40" type="noConversion"/>
  </si>
  <si>
    <t>512-9</t>
  </si>
  <si>
    <t>196</t>
  </si>
  <si>
    <t>이동</t>
  </si>
  <si>
    <t>연천읍</t>
    <phoneticPr fontId="40" type="noConversion"/>
  </si>
  <si>
    <t>퇴계원면</t>
    <phoneticPr fontId="40" type="noConversion"/>
  </si>
  <si>
    <t>군포시</t>
    <phoneticPr fontId="40" type="noConversion"/>
  </si>
  <si>
    <t>산10-1</t>
  </si>
  <si>
    <t>원덕읍</t>
  </si>
  <si>
    <t>근덕면</t>
  </si>
  <si>
    <t>동면</t>
  </si>
  <si>
    <t>남면</t>
    <phoneticPr fontId="39" type="noConversion"/>
  </si>
  <si>
    <t>경춘선18</t>
  </si>
  <si>
    <t>경춘선19</t>
  </si>
  <si>
    <t>경춘선20</t>
  </si>
  <si>
    <t>경춘선21</t>
  </si>
  <si>
    <t>경춘선23</t>
  </si>
  <si>
    <t>산62-2</t>
  </si>
  <si>
    <t>243-9</t>
  </si>
  <si>
    <t>청주시</t>
  </si>
  <si>
    <t>강내면</t>
  </si>
  <si>
    <t>산단리 산5-94</t>
  </si>
  <si>
    <t>충청 호남고속1</t>
  </si>
  <si>
    <t>저산리 산53-23</t>
  </si>
  <si>
    <t>충청 호남고속2</t>
  </si>
  <si>
    <t>북이면</t>
  </si>
  <si>
    <t>금대리 208-3</t>
  </si>
  <si>
    <t>충청 충북5</t>
  </si>
  <si>
    <t>금대리 208-5</t>
  </si>
  <si>
    <t>충청 충북47(추가)</t>
  </si>
  <si>
    <t>금암리 444-5</t>
  </si>
  <si>
    <t>충청 충북4</t>
  </si>
  <si>
    <t>충청 충북3</t>
  </si>
  <si>
    <t>정북동</t>
  </si>
  <si>
    <t>충청 충북2</t>
  </si>
  <si>
    <t>충청 충북1</t>
  </si>
  <si>
    <t>오송읍</t>
  </si>
  <si>
    <t>상봉리 산39-1</t>
  </si>
  <si>
    <t>충청 경부고속57</t>
  </si>
  <si>
    <t>상봉리 58-13</t>
  </si>
  <si>
    <t>황탄리 산10-4</t>
  </si>
  <si>
    <t>충청 경부고속60</t>
  </si>
  <si>
    <t>충청 경부고속61</t>
  </si>
  <si>
    <t>충청 경부고속62</t>
  </si>
  <si>
    <t>충청 경부고속63</t>
  </si>
  <si>
    <t>다락리 371-9</t>
  </si>
  <si>
    <t>충청 경부고속64</t>
  </si>
  <si>
    <t>충청 경부고속65</t>
  </si>
  <si>
    <t>충청 경부고속66</t>
  </si>
  <si>
    <t>충청 경부고속67</t>
  </si>
  <si>
    <t>남이면</t>
  </si>
  <si>
    <t>충청 경부고속68</t>
  </si>
  <si>
    <t>충청 경부고속69</t>
  </si>
  <si>
    <t>충청 경부고속70</t>
  </si>
  <si>
    <t>충청 경부고속71</t>
  </si>
  <si>
    <t>현도면</t>
  </si>
  <si>
    <t>시목리 482-1</t>
  </si>
  <si>
    <t>충청 경부고속75</t>
  </si>
  <si>
    <t>충청 경부고속76</t>
  </si>
  <si>
    <t>충청 경부고속77</t>
  </si>
  <si>
    <t>충주시</t>
  </si>
  <si>
    <t>산척면</t>
  </si>
  <si>
    <t>명서리 산 25-5</t>
  </si>
  <si>
    <t>충청 충북41</t>
  </si>
  <si>
    <t>명서리 502-1</t>
  </si>
  <si>
    <t>충청 충북40</t>
  </si>
  <si>
    <t>명서리 산 11-10</t>
  </si>
  <si>
    <t>명서리 554-7</t>
  </si>
  <si>
    <t>충청 충북38</t>
  </si>
  <si>
    <t>동량면</t>
  </si>
  <si>
    <t>조동리 1108-3</t>
  </si>
  <si>
    <t>충청 충북37</t>
  </si>
  <si>
    <t>충청 충북36</t>
  </si>
  <si>
    <t>조동리 산 5-6</t>
  </si>
  <si>
    <t>충청 충북35</t>
  </si>
  <si>
    <t>목행동</t>
  </si>
  <si>
    <t>목행동 655-3</t>
  </si>
  <si>
    <t>충청 충북34</t>
  </si>
  <si>
    <t>금릉동</t>
  </si>
  <si>
    <t>산13-5</t>
  </si>
  <si>
    <t>충청 충북33</t>
  </si>
  <si>
    <t>대소원면</t>
  </si>
  <si>
    <t>장성리 495-22</t>
  </si>
  <si>
    <t>충청 충북32</t>
  </si>
  <si>
    <t>장성리 438-4</t>
  </si>
  <si>
    <t>충청 충북31</t>
  </si>
  <si>
    <t>금곡리 산64-3</t>
  </si>
  <si>
    <t>충청 충북30</t>
  </si>
  <si>
    <t>금곡리 73-2</t>
  </si>
  <si>
    <t>충청 충북29</t>
  </si>
  <si>
    <t>주덕읍</t>
  </si>
  <si>
    <t>삼청리 655-5</t>
  </si>
  <si>
    <t>충청 충북28</t>
  </si>
  <si>
    <t>봉양읍</t>
  </si>
  <si>
    <t>공전리 산 7-3</t>
  </si>
  <si>
    <t>충청 충북46</t>
  </si>
  <si>
    <t>공전리 산 147-2</t>
  </si>
  <si>
    <t>충청 충북45</t>
  </si>
  <si>
    <t>백운면</t>
  </si>
  <si>
    <t>애련리 산 43-3</t>
  </si>
  <si>
    <t>충청 충북44</t>
  </si>
  <si>
    <t>B</t>
    <phoneticPr fontId="102" type="noConversion"/>
  </si>
  <si>
    <t>애련리 산 41-4</t>
  </si>
  <si>
    <t>충청 충북43</t>
  </si>
  <si>
    <t>애련리 산37-4</t>
  </si>
  <si>
    <t>충청 충북42</t>
  </si>
  <si>
    <t>옥천군</t>
  </si>
  <si>
    <t>군서면</t>
  </si>
  <si>
    <t>옥천읍</t>
  </si>
  <si>
    <t>삼청리 산35-4</t>
  </si>
  <si>
    <t>삼청리 산42-6</t>
  </si>
  <si>
    <t>가풍리 353-12</t>
  </si>
  <si>
    <t>충청 경부고속82</t>
  </si>
  <si>
    <t>이원면</t>
  </si>
  <si>
    <t>건진리 353-1</t>
  </si>
  <si>
    <t>충청 경부고속83</t>
  </si>
  <si>
    <t>건진리 339</t>
  </si>
  <si>
    <t>충청 경부고속84</t>
  </si>
  <si>
    <t>용방리 405-3</t>
  </si>
  <si>
    <t>충청 경부고속85</t>
  </si>
  <si>
    <t>백지리 177-1</t>
  </si>
  <si>
    <t>충청 경부고속86</t>
  </si>
  <si>
    <t>백지리 119-5</t>
  </si>
  <si>
    <t>충청 경부고속87</t>
  </si>
  <si>
    <t>백지리 산18-1</t>
  </si>
  <si>
    <t>충청 경부고속88</t>
  </si>
  <si>
    <t>지탄리 1124-33</t>
  </si>
  <si>
    <t>충청 경부고속89</t>
  </si>
  <si>
    <t>백지리 170-1</t>
  </si>
  <si>
    <t>충청 경부고속90</t>
  </si>
  <si>
    <t>건진리 670-5 일원</t>
  </si>
  <si>
    <t>장찬리 496</t>
  </si>
  <si>
    <t>가풍리 369</t>
  </si>
  <si>
    <t>가풍리 1007-19</t>
  </si>
  <si>
    <t>충청 경부43</t>
  </si>
  <si>
    <t>옥각리 산 24-6</t>
  </si>
  <si>
    <t>충청 경부42</t>
  </si>
  <si>
    <t>충청 경부41</t>
  </si>
  <si>
    <t>군북면</t>
  </si>
  <si>
    <t>이백리 산 64-5</t>
  </si>
  <si>
    <t>충청 경부40</t>
  </si>
  <si>
    <t>증약리 1125</t>
  </si>
  <si>
    <t>충청 경부39</t>
  </si>
  <si>
    <t>증약리 991</t>
  </si>
  <si>
    <t>충청 경부38</t>
  </si>
  <si>
    <t>영동군</t>
  </si>
  <si>
    <t>심천면</t>
  </si>
  <si>
    <t>각계리 산16-24</t>
  </si>
  <si>
    <t>충청 경부고속100</t>
  </si>
  <si>
    <t>충청 경부고속101</t>
  </si>
  <si>
    <t>영동읍</t>
  </si>
  <si>
    <t>충청 경부고속102</t>
  </si>
  <si>
    <t>충청 경부고속103</t>
  </si>
  <si>
    <t>충청 경부고속104</t>
  </si>
  <si>
    <t>충청 경부고속105</t>
  </si>
  <si>
    <t>충청 경부고속106</t>
  </si>
  <si>
    <t>충청 경부고속107</t>
  </si>
  <si>
    <t>설계리 산58-15</t>
  </si>
  <si>
    <t>충청 경부고속108</t>
  </si>
  <si>
    <t>계산리 336-2</t>
  </si>
  <si>
    <t>충청 경부고속109</t>
  </si>
  <si>
    <t>회동리 산1-3</t>
  </si>
  <si>
    <t>충청 경부고속110</t>
  </si>
  <si>
    <t>회동리 산3-7</t>
  </si>
  <si>
    <t>충청 경부고속111</t>
  </si>
  <si>
    <t>충청 경부고속112</t>
  </si>
  <si>
    <t>충청 경부고속113</t>
  </si>
  <si>
    <t>충청 경부고속114</t>
  </si>
  <si>
    <t>충청 경부고속115</t>
  </si>
  <si>
    <t>충청 경부고속116</t>
  </si>
  <si>
    <t>충청 경부고속117</t>
  </si>
  <si>
    <t>주곡리 산40-2</t>
  </si>
  <si>
    <t>충청 경부고속118</t>
  </si>
  <si>
    <t>주곡리 산41-1</t>
  </si>
  <si>
    <t>충청 경부고속119</t>
  </si>
  <si>
    <t>주곡리 산41-17</t>
  </si>
  <si>
    <t>충청 경부고속120</t>
  </si>
  <si>
    <t>주곡리 산41-3</t>
  </si>
  <si>
    <t>충청 경부고속121</t>
  </si>
  <si>
    <t>주곡리 산43-16</t>
  </si>
  <si>
    <t>충청 경부고속122</t>
  </si>
  <si>
    <t>주곡리 산43-4</t>
  </si>
  <si>
    <t>충청 경부고속123</t>
  </si>
  <si>
    <t>충청 경부고속124</t>
  </si>
  <si>
    <t>상촌면</t>
  </si>
  <si>
    <t>임산리 642-1</t>
  </si>
  <si>
    <t>충청 경부고속125</t>
  </si>
  <si>
    <t>임산리 산77-2</t>
  </si>
  <si>
    <t>충청 경부고속126</t>
  </si>
  <si>
    <t>임산리 산76-4</t>
  </si>
  <si>
    <t>충청 경부고속127</t>
  </si>
  <si>
    <t>유곡리 산36-1</t>
  </si>
  <si>
    <t>충청 경부고속128</t>
  </si>
  <si>
    <t>구탄리 산32-8</t>
  </si>
  <si>
    <t>충청 경부고속91</t>
  </si>
  <si>
    <t>충청 경부고속92</t>
  </si>
  <si>
    <t>고당리 산12-10</t>
  </si>
  <si>
    <t>충청 경부고속93</t>
  </si>
  <si>
    <t>충청 경부고속94</t>
  </si>
  <si>
    <t>충청 경부고속95</t>
  </si>
  <si>
    <t>충청 경부고속96</t>
  </si>
  <si>
    <t>각계리 산17-10</t>
  </si>
  <si>
    <t>충청 경부고속97</t>
  </si>
  <si>
    <t>충청 경부고속98</t>
  </si>
  <si>
    <t>충청 경부고속99</t>
  </si>
  <si>
    <t>가리 1037-2</t>
  </si>
  <si>
    <t>가리 892-6</t>
  </si>
  <si>
    <t>주곡리 산 28-3</t>
  </si>
  <si>
    <t>구탄리 산 2-1</t>
  </si>
  <si>
    <t>증평군</t>
  </si>
  <si>
    <t>증평읍</t>
  </si>
  <si>
    <t>신동리 산 1</t>
  </si>
  <si>
    <t>충청 충북9</t>
  </si>
  <si>
    <t>신동리 산1</t>
  </si>
  <si>
    <t>충청 충북8</t>
  </si>
  <si>
    <t>초중리 299-3</t>
  </si>
  <si>
    <t>충청 충북7</t>
  </si>
  <si>
    <t>충청 충북6</t>
  </si>
  <si>
    <t>사곡리 37-2</t>
  </si>
  <si>
    <t>충청 충북15</t>
  </si>
  <si>
    <t>사곡리 456-3</t>
  </si>
  <si>
    <t>충청 충북14</t>
  </si>
  <si>
    <t>증천리 774</t>
  </si>
  <si>
    <t>충청 충북12</t>
  </si>
  <si>
    <t>충청 충북11</t>
  </si>
  <si>
    <t>신동리 633-2</t>
  </si>
  <si>
    <t>충청 충북10</t>
  </si>
  <si>
    <t>음성군</t>
  </si>
  <si>
    <t>소이면</t>
  </si>
  <si>
    <t>충도리 산 12-2</t>
  </si>
  <si>
    <t>충청 충북27</t>
  </si>
  <si>
    <t>음성읍</t>
  </si>
  <si>
    <t>석인리 산 26-2</t>
  </si>
  <si>
    <t>충청 충북26</t>
  </si>
  <si>
    <t>원남면</t>
  </si>
  <si>
    <t>상노리 432-2</t>
  </si>
  <si>
    <t>충청 충북24</t>
  </si>
  <si>
    <t>상노리 산 68</t>
  </si>
  <si>
    <t>충청 충북23</t>
  </si>
  <si>
    <t>마송리 491</t>
  </si>
  <si>
    <t>충청 충북22</t>
  </si>
  <si>
    <t>마송리 778</t>
  </si>
  <si>
    <t>충청 충북21</t>
  </si>
  <si>
    <t>보천리 산1</t>
  </si>
  <si>
    <t>충청 충북20</t>
  </si>
  <si>
    <t>보천리 473-5</t>
  </si>
  <si>
    <t>충청 충북19</t>
  </si>
  <si>
    <t>충청 충북18</t>
  </si>
  <si>
    <t>문암리 204-2</t>
  </si>
  <si>
    <t>충청 충북17</t>
  </si>
  <si>
    <t>문암리 832-3</t>
  </si>
  <si>
    <t>충청 충북16</t>
  </si>
  <si>
    <t>옥산면</t>
  </si>
  <si>
    <t>청풍면</t>
  </si>
  <si>
    <t>화산동</t>
  </si>
  <si>
    <t>감곡면</t>
  </si>
  <si>
    <t>영동군</t>
    <phoneticPr fontId="33" type="noConversion"/>
  </si>
  <si>
    <t>암반</t>
    <phoneticPr fontId="33" type="noConversion"/>
  </si>
  <si>
    <t>부산</t>
  </si>
  <si>
    <t>산80-1</t>
  </si>
  <si>
    <t>충남</t>
  </si>
  <si>
    <t>공주시</t>
  </si>
  <si>
    <t>계룡면</t>
  </si>
  <si>
    <t>기산리 산39-5</t>
  </si>
  <si>
    <t>기산리 700-2</t>
  </si>
  <si>
    <t>봉명리 250-1</t>
  </si>
  <si>
    <t>봉명리 산36-5</t>
  </si>
  <si>
    <t>봉명리 423-4</t>
  </si>
  <si>
    <t>향지리 111-2</t>
  </si>
  <si>
    <t>향지리 산8-9</t>
  </si>
  <si>
    <t>향지리 산5-20</t>
  </si>
  <si>
    <t>향지리 산7-8</t>
  </si>
  <si>
    <t>향지리 산7-9</t>
  </si>
  <si>
    <t xml:space="preserve">공주시 </t>
  </si>
  <si>
    <t>죽곡리 산59-15</t>
  </si>
  <si>
    <t>이인면</t>
  </si>
  <si>
    <t>신영리 4-1</t>
  </si>
  <si>
    <t>신영리 산27-8</t>
  </si>
  <si>
    <t>신영리 산58-5</t>
  </si>
  <si>
    <t>신영리 406-3</t>
  </si>
  <si>
    <t>논산시</t>
  </si>
  <si>
    <t>노성면</t>
  </si>
  <si>
    <t>노티리 248-8</t>
  </si>
  <si>
    <t>노티리 249-4</t>
  </si>
  <si>
    <t>노티리 318-3</t>
  </si>
  <si>
    <t>호암리 150-3</t>
  </si>
  <si>
    <t>광석면</t>
  </si>
  <si>
    <t>중리 519-61</t>
  </si>
  <si>
    <t>중리 142-25</t>
  </si>
  <si>
    <t>반포면</t>
  </si>
  <si>
    <t>마암리 128-11</t>
  </si>
  <si>
    <t>계룡</t>
  </si>
  <si>
    <t>엄사면</t>
  </si>
  <si>
    <t>광석리 204-3</t>
  </si>
  <si>
    <t>충청 호남37</t>
  </si>
  <si>
    <t>향한리 187-3</t>
  </si>
  <si>
    <t>충청 호남36</t>
  </si>
  <si>
    <t>엄사리 591</t>
  </si>
  <si>
    <t>충청 호남34</t>
  </si>
  <si>
    <t>충청 호남33</t>
  </si>
  <si>
    <t>엄사리 223</t>
  </si>
  <si>
    <t>충청 호남32</t>
  </si>
  <si>
    <t>충청 호남31</t>
  </si>
  <si>
    <t>금암동</t>
  </si>
  <si>
    <t>247-1</t>
  </si>
  <si>
    <t>충청 호남30</t>
  </si>
  <si>
    <t>충청 호남29</t>
  </si>
  <si>
    <t>두마면</t>
  </si>
  <si>
    <t>두계리 154-8</t>
  </si>
  <si>
    <t>충청 호남28</t>
  </si>
  <si>
    <t>왕대리 29-4</t>
  </si>
  <si>
    <t>충청 호남27</t>
  </si>
  <si>
    <t>왕대리 29-1</t>
  </si>
  <si>
    <t>충청 호남26</t>
  </si>
  <si>
    <t>서천군</t>
  </si>
  <si>
    <t>마서면</t>
  </si>
  <si>
    <t>송내리 276-9</t>
  </si>
  <si>
    <t>충청 장항화물2</t>
  </si>
  <si>
    <t>송내리 산 95-6</t>
  </si>
  <si>
    <t>충청 장항화물1</t>
  </si>
  <si>
    <t>아산시</t>
  </si>
  <si>
    <t>신창면</t>
  </si>
  <si>
    <t>행목리 22-13번지</t>
  </si>
  <si>
    <t>충청 장항9</t>
  </si>
  <si>
    <t>도삼리 570-5번지</t>
  </si>
  <si>
    <t>충청 장항86</t>
  </si>
  <si>
    <t>도삼리 572-10번지</t>
  </si>
  <si>
    <t>충청 장항85</t>
  </si>
  <si>
    <t>송내리 129-4번지</t>
  </si>
  <si>
    <t>충청 장항84</t>
  </si>
  <si>
    <t>송내리 129-5번지</t>
  </si>
  <si>
    <t>충청 장항83</t>
  </si>
  <si>
    <t>장선리 195-18번지</t>
  </si>
  <si>
    <t>충청 장항82</t>
  </si>
  <si>
    <t>장선리 238-31번지</t>
  </si>
  <si>
    <t>충청 장항80</t>
  </si>
  <si>
    <t>행목리 86-20번지</t>
  </si>
  <si>
    <t>충청 장항8</t>
  </si>
  <si>
    <t>서천읍</t>
  </si>
  <si>
    <t>태월리 384번지</t>
  </si>
  <si>
    <t>충청 장항79</t>
  </si>
  <si>
    <t>태월리 384-3번지</t>
  </si>
  <si>
    <t>충청 장항78</t>
  </si>
  <si>
    <t>화성리 332-20번지</t>
  </si>
  <si>
    <t>충청 장항77</t>
  </si>
  <si>
    <t>종천면</t>
  </si>
  <si>
    <t>석촌리 602-1번지</t>
  </si>
  <si>
    <t>충청 장항76</t>
  </si>
  <si>
    <t>판교면</t>
  </si>
  <si>
    <t>후동리 169번지</t>
  </si>
  <si>
    <t>충청 장항75</t>
  </si>
  <si>
    <t>후동리 202-10번지</t>
  </si>
  <si>
    <t>충청 장항74</t>
  </si>
  <si>
    <t>충청 장항73</t>
  </si>
  <si>
    <t>후동리 265-4번지</t>
  </si>
  <si>
    <t>충청 장항72</t>
  </si>
  <si>
    <t>충청 장항71</t>
  </si>
  <si>
    <t>현암리 306-6번지</t>
  </si>
  <si>
    <t>충청 장항70</t>
  </si>
  <si>
    <t>행목리 27-7번지</t>
  </si>
  <si>
    <t>충청 장항7</t>
  </si>
  <si>
    <t>현암리 306-1번지</t>
  </si>
  <si>
    <t>충청 장항69</t>
  </si>
  <si>
    <t>저산리 305-17</t>
  </si>
  <si>
    <t>충청 장항68</t>
  </si>
  <si>
    <t>충청 장항67</t>
  </si>
  <si>
    <t>보령시</t>
  </si>
  <si>
    <t>주산면</t>
  </si>
  <si>
    <t>충청 장항64</t>
  </si>
  <si>
    <t>금암리 646-1</t>
    <phoneticPr fontId="40" type="noConversion"/>
  </si>
  <si>
    <t>충청 장항63</t>
  </si>
  <si>
    <t>웅천읍</t>
  </si>
  <si>
    <t>대창리 330-1</t>
  </si>
  <si>
    <t>충청 장항62</t>
  </si>
  <si>
    <t>남포면</t>
  </si>
  <si>
    <t>충청 장항61</t>
  </si>
  <si>
    <t>충청 장항60</t>
  </si>
  <si>
    <t>배방읍</t>
  </si>
  <si>
    <t>장재리 601-16번지</t>
  </si>
  <si>
    <t>충청 장항6</t>
  </si>
  <si>
    <t>옥서리 501-1</t>
  </si>
  <si>
    <t>충청 장항58</t>
  </si>
  <si>
    <t>옥서리 산40-2</t>
  </si>
  <si>
    <t>충청 장항57</t>
  </si>
  <si>
    <t>충청 장항56</t>
  </si>
  <si>
    <t>충청 장항55</t>
  </si>
  <si>
    <t>옥동리 산9-5</t>
  </si>
  <si>
    <t>봉덕리 480-10</t>
  </si>
  <si>
    <t>충청 장항53</t>
  </si>
  <si>
    <t>충청 장항52</t>
  </si>
  <si>
    <t>청소면</t>
  </si>
  <si>
    <t>충청 장항51</t>
  </si>
  <si>
    <t>충청 장항50</t>
  </si>
  <si>
    <t>충청 장항5</t>
  </si>
  <si>
    <t>야현리 산47-2</t>
  </si>
  <si>
    <t>충청 장항49</t>
  </si>
  <si>
    <t>충청 장항48</t>
  </si>
  <si>
    <t>재정리 산99-3</t>
  </si>
  <si>
    <t>충청 장항47</t>
  </si>
  <si>
    <t>충청 장항46</t>
  </si>
  <si>
    <t>재정리 산67-2</t>
  </si>
  <si>
    <t>충청 장항45</t>
  </si>
  <si>
    <t>충청 장항44</t>
  </si>
  <si>
    <t>충청 장항43</t>
  </si>
  <si>
    <t>충청 장항42</t>
  </si>
  <si>
    <t>충청 장항41</t>
  </si>
  <si>
    <t>홍성군</t>
  </si>
  <si>
    <t>홍성읍</t>
  </si>
  <si>
    <t>학계리 616-1번지</t>
  </si>
  <si>
    <t>충청 장항40</t>
  </si>
  <si>
    <t>장재리 412-26번지</t>
  </si>
  <si>
    <t>충청 장항4</t>
  </si>
  <si>
    <t>학계리 54-5번지</t>
  </si>
  <si>
    <t>충청 장항39</t>
  </si>
  <si>
    <t>학계리 399-11번지</t>
  </si>
  <si>
    <t>충청 장항38</t>
  </si>
  <si>
    <t>고암리 150-8번지</t>
  </si>
  <si>
    <t>충청 장항37</t>
  </si>
  <si>
    <t>충청 장항36</t>
  </si>
  <si>
    <t>고암리 158-5번지</t>
  </si>
  <si>
    <t>충청 장항35</t>
  </si>
  <si>
    <t>충청 장항34</t>
  </si>
  <si>
    <t>대교리 17-4</t>
  </si>
  <si>
    <t>충청 장항33</t>
  </si>
  <si>
    <t>내법리 116-43번지</t>
  </si>
  <si>
    <t>충청 장항31</t>
  </si>
  <si>
    <t>충청 장항3</t>
  </si>
  <si>
    <t>내법리 113-15</t>
  </si>
  <si>
    <t>충청 장항29</t>
  </si>
  <si>
    <t>내법리 83-9번지</t>
  </si>
  <si>
    <t>충청 장항27</t>
  </si>
  <si>
    <t>예산군</t>
  </si>
  <si>
    <t>삽교읍</t>
  </si>
  <si>
    <t>충청 장항26</t>
  </si>
  <si>
    <t xml:space="preserve">삽교읍 </t>
  </si>
  <si>
    <t>신가리 36-1</t>
  </si>
  <si>
    <t>충청 장항25</t>
  </si>
  <si>
    <t>오가면</t>
  </si>
  <si>
    <t>역탑리 356-30번지</t>
  </si>
  <si>
    <t>충청 장항24</t>
  </si>
  <si>
    <t>충청 장항23</t>
  </si>
  <si>
    <t>도고면</t>
  </si>
  <si>
    <t>충청 장항22</t>
  </si>
  <si>
    <t>효자리 143-17번지</t>
  </si>
  <si>
    <t>충청 장항21</t>
  </si>
  <si>
    <t>효자리 21-7번지</t>
  </si>
  <si>
    <t>충청 장항20</t>
  </si>
  <si>
    <t>장재리 55-30번지</t>
  </si>
  <si>
    <t>충청 장항2</t>
  </si>
  <si>
    <t>충청 장항19</t>
  </si>
  <si>
    <t>금산리 49-12번지</t>
  </si>
  <si>
    <t>충청 장항18</t>
  </si>
  <si>
    <t>충청 장항17</t>
  </si>
  <si>
    <t>시전리 347-40번지</t>
  </si>
  <si>
    <t>충청 장항16</t>
  </si>
  <si>
    <t>충청 장항15</t>
  </si>
  <si>
    <t>향산리 77-5번지</t>
  </si>
  <si>
    <t>충청 장항14</t>
  </si>
  <si>
    <t>향산리 77-6번지</t>
  </si>
  <si>
    <t>충청 장항13</t>
  </si>
  <si>
    <t>향산리 81-12번지</t>
  </si>
  <si>
    <t>충청 장항12</t>
  </si>
  <si>
    <t>향산리 29-10번지</t>
  </si>
  <si>
    <t>충청 장항11</t>
  </si>
  <si>
    <t>충청 장항10</t>
  </si>
  <si>
    <t>충청 장항1</t>
  </si>
  <si>
    <t>음봉면</t>
  </si>
  <si>
    <t>쌍암리 363-5</t>
  </si>
  <si>
    <t>충청 경부고속22</t>
  </si>
  <si>
    <t>충청 경부고속23</t>
  </si>
  <si>
    <t>산동리 산89-1</t>
  </si>
  <si>
    <t>충청 경부고속24</t>
  </si>
  <si>
    <t>충청 경부고속25</t>
  </si>
  <si>
    <t>산동리 950-15</t>
  </si>
  <si>
    <t>충청 경부고속26</t>
  </si>
  <si>
    <t>충청 경부고속27</t>
  </si>
  <si>
    <t>산동리 산113-8</t>
  </si>
  <si>
    <t>충청 경부고속28</t>
  </si>
  <si>
    <t>산동리 산113-8</t>
    <phoneticPr fontId="40" type="noConversion"/>
  </si>
  <si>
    <t>충청 경부고속29</t>
  </si>
  <si>
    <t>탕정면</t>
  </si>
  <si>
    <t>동산리 산14-15</t>
  </si>
  <si>
    <t>충청 경부고속30</t>
  </si>
  <si>
    <t>충청 경부고속31</t>
  </si>
  <si>
    <t>동산리 산25-12</t>
  </si>
  <si>
    <t>충청 경부고속32</t>
  </si>
  <si>
    <t>충청 경부고속33</t>
  </si>
  <si>
    <t>동산리 산33-4</t>
  </si>
  <si>
    <t>충청 경부고속34</t>
  </si>
  <si>
    <t>세교리 276-7</t>
  </si>
  <si>
    <t>충청 경부고속35</t>
  </si>
  <si>
    <t>충청 경부고속36</t>
  </si>
  <si>
    <t>세교리 산22-6</t>
  </si>
  <si>
    <t>충청 경부고속37</t>
  </si>
  <si>
    <t>충청 경부고속38</t>
  </si>
  <si>
    <t>세교리 산26-5</t>
  </si>
  <si>
    <t>충청 경부고속39</t>
  </si>
  <si>
    <t>세교리 산29-4</t>
  </si>
  <si>
    <t>충청 경부고속40</t>
  </si>
  <si>
    <t>충청 경부고속41</t>
  </si>
  <si>
    <t>천안시 동남구</t>
    <phoneticPr fontId="40" type="noConversion"/>
  </si>
  <si>
    <t>풍세면</t>
  </si>
  <si>
    <t>남관리 산9-5</t>
  </si>
  <si>
    <t>충청 경부고속42</t>
  </si>
  <si>
    <t>충청 경부고속43</t>
  </si>
  <si>
    <t>남관리 산20-2</t>
  </si>
  <si>
    <t>충청 경부고속44</t>
  </si>
  <si>
    <t>충청 경부고속45</t>
  </si>
  <si>
    <t>두남리 산 51</t>
  </si>
  <si>
    <t>충청 경부9</t>
  </si>
  <si>
    <t>동남구</t>
  </si>
  <si>
    <t>구룡동 380-3</t>
  </si>
  <si>
    <t>충청 경부8</t>
  </si>
  <si>
    <t>충청 경부7</t>
  </si>
  <si>
    <t>구룡동 산 20-4</t>
  </si>
  <si>
    <t>충청 경부6</t>
  </si>
  <si>
    <t>청당동 396-16</t>
  </si>
  <si>
    <t>충청 경부5</t>
  </si>
  <si>
    <t>청당동 397-2</t>
  </si>
  <si>
    <t>충청 경부4</t>
  </si>
  <si>
    <t>청당동 419-11</t>
  </si>
  <si>
    <t>충청 경부3</t>
  </si>
  <si>
    <t>천안시 서북구</t>
    <phoneticPr fontId="40" type="noConversion"/>
  </si>
  <si>
    <t>성환읍</t>
  </si>
  <si>
    <t>매주리 437-8</t>
  </si>
  <si>
    <t>충청 경부2</t>
  </si>
  <si>
    <t>두남리 산 52</t>
  </si>
  <si>
    <t>충청 경부11</t>
  </si>
  <si>
    <t>두남리 산 11-2</t>
  </si>
  <si>
    <t>충청 경부10</t>
  </si>
  <si>
    <t>복모리 301-3</t>
  </si>
  <si>
    <t>충청 경부1</t>
  </si>
  <si>
    <t xml:space="preserve">
충청 장항28</t>
  </si>
  <si>
    <t>충남</t>
    <phoneticPr fontId="40" type="noConversion"/>
  </si>
  <si>
    <t>아산시</t>
    <phoneticPr fontId="40" type="noConversion"/>
  </si>
  <si>
    <t>김제시</t>
  </si>
  <si>
    <t>검산동</t>
  </si>
  <si>
    <t>전북</t>
  </si>
  <si>
    <t>정읍시</t>
  </si>
  <si>
    <t>남원시</t>
  </si>
  <si>
    <t>옥구읍</t>
  </si>
  <si>
    <t>사정동</t>
  </si>
  <si>
    <t>미룡동</t>
  </si>
  <si>
    <t>개정면</t>
  </si>
  <si>
    <t>대야면</t>
  </si>
  <si>
    <t>산57-1</t>
  </si>
  <si>
    <t>180-2</t>
  </si>
  <si>
    <t>산108-3</t>
  </si>
  <si>
    <t>산56</t>
  </si>
  <si>
    <t>익산시</t>
  </si>
  <si>
    <t>사매면</t>
  </si>
  <si>
    <t>자연</t>
    <phoneticPr fontId="33" type="noConversion"/>
  </si>
  <si>
    <t>입암면</t>
  </si>
  <si>
    <t>정우면</t>
  </si>
  <si>
    <t>완주군</t>
  </si>
  <si>
    <t>산97-1</t>
  </si>
  <si>
    <t>함열읍</t>
  </si>
  <si>
    <t>511-4</t>
  </si>
  <si>
    <t>호남호남선1</t>
  </si>
  <si>
    <t>함열~황등</t>
  </si>
  <si>
    <t>76.970~77.200</t>
  </si>
  <si>
    <t>524-20</t>
  </si>
  <si>
    <t>호남호남선2</t>
  </si>
  <si>
    <t>상동동</t>
  </si>
  <si>
    <t>산54-2</t>
  </si>
  <si>
    <t>호남호남선3</t>
  </si>
  <si>
    <t>사면내 수목이 존재하나 전도 위험성 낮음, 옹벽 미세균열 백태 있음</t>
  </si>
  <si>
    <t>산62-3</t>
  </si>
  <si>
    <t>호남호남선4</t>
  </si>
  <si>
    <t>산71-5</t>
  </si>
  <si>
    <t>호남호남선5</t>
  </si>
  <si>
    <t>호남호남선6</t>
  </si>
  <si>
    <t>순동</t>
  </si>
  <si>
    <t>산105-17</t>
  </si>
  <si>
    <t>호남호남선7</t>
  </si>
  <si>
    <t>427-30</t>
  </si>
  <si>
    <t>호남호남선8</t>
  </si>
  <si>
    <t>363-2</t>
  </si>
  <si>
    <t>호남호남선9</t>
  </si>
  <si>
    <t>호남호남선10</t>
  </si>
  <si>
    <t>호남호남선11</t>
  </si>
  <si>
    <t>김제~신태인</t>
  </si>
  <si>
    <t>114.400~114.600</t>
  </si>
  <si>
    <t>호남호남선12</t>
  </si>
  <si>
    <t>722-9</t>
  </si>
  <si>
    <t>호남호남선13</t>
  </si>
  <si>
    <t>114.820~115.200</t>
  </si>
  <si>
    <t>호남호남선14</t>
  </si>
  <si>
    <t>신태인읍</t>
  </si>
  <si>
    <t>호남호남선15</t>
  </si>
  <si>
    <t>115.250~115.450</t>
  </si>
  <si>
    <t>호남호남선16</t>
  </si>
  <si>
    <t>272-3</t>
  </si>
  <si>
    <t>호남호남선17</t>
  </si>
  <si>
    <t>신태인~정읍</t>
  </si>
  <si>
    <t>121.000~121.600</t>
  </si>
  <si>
    <t>호남호남선18</t>
  </si>
  <si>
    <t>135-35</t>
  </si>
  <si>
    <t>호남호남선19</t>
  </si>
  <si>
    <t>125.200~125.450</t>
  </si>
  <si>
    <t>영파동</t>
  </si>
  <si>
    <t>호남호남선20</t>
  </si>
  <si>
    <t>126.780~126.840</t>
  </si>
  <si>
    <t>호남호남선21</t>
  </si>
  <si>
    <t>정읍~백양사</t>
  </si>
  <si>
    <t>140.000~140.370</t>
  </si>
  <si>
    <t>호남호남선22</t>
  </si>
  <si>
    <t>158-3</t>
  </si>
  <si>
    <t>호남호남선23</t>
  </si>
  <si>
    <t>142.000~143.200</t>
  </si>
  <si>
    <t>호남호남선24</t>
  </si>
  <si>
    <t>호남호남선25</t>
  </si>
  <si>
    <t>144.300~144.410</t>
  </si>
  <si>
    <t>호남호남선26</t>
  </si>
  <si>
    <t>황등면</t>
  </si>
  <si>
    <t>83-13</t>
  </si>
  <si>
    <t>호남고속1</t>
  </si>
  <si>
    <t>83.527~83.879</t>
  </si>
  <si>
    <t>산69-5</t>
  </si>
  <si>
    <t>호남고속2</t>
  </si>
  <si>
    <t>125.904~126.104</t>
  </si>
  <si>
    <t>870</t>
  </si>
  <si>
    <t>호남고속3</t>
  </si>
  <si>
    <t>상관면</t>
  </si>
  <si>
    <t>254-5</t>
  </si>
  <si>
    <t>전라선0</t>
  </si>
  <si>
    <t>죽림온천~관촌</t>
  </si>
  <si>
    <t>38.600~38.980</t>
  </si>
  <si>
    <t>임실군</t>
  </si>
  <si>
    <t>관촌면</t>
  </si>
  <si>
    <t>679-23</t>
  </si>
  <si>
    <t>전라선1</t>
  </si>
  <si>
    <t>48.590~48.650</t>
  </si>
  <si>
    <t>679-5</t>
  </si>
  <si>
    <t>전라선2</t>
  </si>
  <si>
    <t>48.595~48.645</t>
  </si>
  <si>
    <t>전라선3</t>
  </si>
  <si>
    <t>관촌~임실</t>
  </si>
  <si>
    <t>51.770~51.825</t>
  </si>
  <si>
    <t>243-10</t>
  </si>
  <si>
    <t>전라선4</t>
  </si>
  <si>
    <t>51.780~51.812</t>
  </si>
  <si>
    <t>오수면</t>
  </si>
  <si>
    <t>전라선5</t>
  </si>
  <si>
    <t>임실~오수</t>
  </si>
  <si>
    <t>60.995~61.420</t>
  </si>
  <si>
    <t>보수·보강</t>
  </si>
  <si>
    <t>중·장기조치</t>
  </si>
  <si>
    <t>조치중</t>
  </si>
  <si>
    <t>435-2</t>
  </si>
  <si>
    <t>전라선6</t>
  </si>
  <si>
    <t>63.160~63.230</t>
  </si>
  <si>
    <t>전라선7</t>
  </si>
  <si>
    <t>산6-4</t>
  </si>
  <si>
    <t>전라선8</t>
  </si>
  <si>
    <t>66.410~66.550</t>
  </si>
  <si>
    <t>연장20m 사면유실, 급경사지 구간내 사면보호공 설치필요(붕괴구간 복구이후)</t>
  </si>
  <si>
    <t>196-3</t>
  </si>
  <si>
    <t>전라선9</t>
  </si>
  <si>
    <t>67.880~68.000</t>
  </si>
  <si>
    <t>산1-12</t>
  </si>
  <si>
    <t>전라선10</t>
  </si>
  <si>
    <t>전라선11</t>
  </si>
  <si>
    <t>산13-16</t>
  </si>
  <si>
    <t>전라선12</t>
  </si>
  <si>
    <t>내척동</t>
  </si>
  <si>
    <t>124-1</t>
  </si>
  <si>
    <t>전라선13</t>
  </si>
  <si>
    <t>전라선14</t>
  </si>
  <si>
    <t>주생면</t>
  </si>
  <si>
    <t>산17-12</t>
  </si>
  <si>
    <t>전라선15</t>
  </si>
  <si>
    <t>전라선16</t>
  </si>
  <si>
    <t>327-3</t>
  </si>
  <si>
    <t>전라선17</t>
  </si>
  <si>
    <t>산36-7</t>
  </si>
  <si>
    <t>전라선18</t>
  </si>
  <si>
    <t>금지면</t>
  </si>
  <si>
    <t>1180-1</t>
  </si>
  <si>
    <t>전라선19</t>
  </si>
  <si>
    <t>전라선20</t>
  </si>
  <si>
    <t>산16-7</t>
  </si>
  <si>
    <t>전라선21</t>
  </si>
  <si>
    <t>군산시</t>
  </si>
  <si>
    <t>내흥동</t>
  </si>
  <si>
    <t>호남장항선1</t>
  </si>
  <si>
    <t>771-4</t>
  </si>
  <si>
    <t>군산화물선1</t>
  </si>
  <si>
    <t>호남장항선3</t>
  </si>
  <si>
    <t>군산~대야</t>
  </si>
  <si>
    <t>호남장항선4</t>
  </si>
  <si>
    <t>익산~대야</t>
  </si>
  <si>
    <t>호남장항선5</t>
  </si>
  <si>
    <t>산41-1</t>
  </si>
  <si>
    <t>호남장항선6</t>
  </si>
  <si>
    <t>대야~익산</t>
  </si>
  <si>
    <t>143.329~143.776</t>
  </si>
  <si>
    <t>호남장항선7</t>
  </si>
  <si>
    <t>455-41</t>
  </si>
  <si>
    <t>군산항선1</t>
  </si>
  <si>
    <t>대야~군산항</t>
  </si>
  <si>
    <t>군산항선4</t>
  </si>
  <si>
    <t>군산항선5</t>
  </si>
  <si>
    <t>산47-10</t>
  </si>
  <si>
    <t>군산항선6</t>
  </si>
  <si>
    <t>군산항선7</t>
  </si>
  <si>
    <t>군산항선8</t>
  </si>
  <si>
    <t>산283-2</t>
  </si>
  <si>
    <t>군산항선9</t>
  </si>
  <si>
    <t>254-12</t>
  </si>
  <si>
    <t>군산항선10</t>
  </si>
  <si>
    <t>254-19</t>
  </si>
  <si>
    <t>군산항선11</t>
  </si>
  <si>
    <t>신관동</t>
  </si>
  <si>
    <t>산82-3</t>
  </si>
  <si>
    <t>군산항선12</t>
  </si>
  <si>
    <t>군산항선14</t>
  </si>
  <si>
    <t>산99-2</t>
  </si>
  <si>
    <t>군산항선15</t>
  </si>
  <si>
    <t>산103-1</t>
  </si>
  <si>
    <t>군산항선16</t>
  </si>
  <si>
    <t>군산항선17</t>
  </si>
  <si>
    <t>전남</t>
  </si>
  <si>
    <t>용동</t>
  </si>
  <si>
    <t>산109-2</t>
  </si>
  <si>
    <t>곡성군</t>
  </si>
  <si>
    <t>곡성읍</t>
  </si>
  <si>
    <t>오곡면</t>
  </si>
  <si>
    <t>죽곡면</t>
  </si>
  <si>
    <t>산34-2</t>
  </si>
  <si>
    <t>전라선22</t>
  </si>
  <si>
    <t>금지~곡성</t>
  </si>
  <si>
    <t>1010-1</t>
  </si>
  <si>
    <t>전라선23</t>
  </si>
  <si>
    <t>744-1</t>
  </si>
  <si>
    <t>전라선24</t>
  </si>
  <si>
    <t>산74-9</t>
  </si>
  <si>
    <t>전라선25</t>
  </si>
  <si>
    <t>307-3</t>
  </si>
  <si>
    <t>전라선26</t>
  </si>
  <si>
    <t>264-1</t>
  </si>
  <si>
    <t>전라선27</t>
  </si>
  <si>
    <t>132-2</t>
  </si>
  <si>
    <t>전라선28</t>
  </si>
  <si>
    <t>184-1</t>
  </si>
  <si>
    <t>전라선29</t>
  </si>
  <si>
    <t>39-4</t>
  </si>
  <si>
    <t>전라선30</t>
  </si>
  <si>
    <t>산87-5</t>
  </si>
  <si>
    <t>전라선31</t>
  </si>
  <si>
    <t>102.315~102.365</t>
  </si>
  <si>
    <t>산101-12</t>
  </si>
  <si>
    <t>전라선32</t>
  </si>
  <si>
    <t>103.015~103.143</t>
  </si>
  <si>
    <t>산2-6</t>
  </si>
  <si>
    <t>전라선33</t>
  </si>
  <si>
    <t>산21-10</t>
  </si>
  <si>
    <t>전라선33-1</t>
  </si>
  <si>
    <t>448-1</t>
  </si>
  <si>
    <t>전라선33-2</t>
  </si>
  <si>
    <t>산30-8</t>
  </si>
  <si>
    <t>전라선34</t>
  </si>
  <si>
    <t>107.505~107.647</t>
  </si>
  <si>
    <t>산57-5</t>
  </si>
  <si>
    <t>전라선35</t>
  </si>
  <si>
    <t>산71-3</t>
  </si>
  <si>
    <t>전라선35-1</t>
  </si>
  <si>
    <t>31-2</t>
  </si>
  <si>
    <t>전라선36</t>
  </si>
  <si>
    <t>926-2</t>
  </si>
  <si>
    <t>전라선36-1</t>
  </si>
  <si>
    <t>109.755~109.925</t>
  </si>
  <si>
    <t>416-14</t>
  </si>
  <si>
    <t>전라선36-2</t>
  </si>
  <si>
    <t>863-8</t>
  </si>
  <si>
    <t>전라선37</t>
  </si>
  <si>
    <t>산378-10</t>
  </si>
  <si>
    <t>전라선38</t>
  </si>
  <si>
    <t>110.465~110.635</t>
  </si>
  <si>
    <t>860-6</t>
  </si>
  <si>
    <t>전라선38-1</t>
  </si>
  <si>
    <t>산310-3</t>
  </si>
  <si>
    <t>전라선39</t>
  </si>
  <si>
    <t>광양시</t>
  </si>
  <si>
    <t>광양읍</t>
  </si>
  <si>
    <t>진상면</t>
  </si>
  <si>
    <t>도이동</t>
  </si>
  <si>
    <t>옥곡면</t>
  </si>
  <si>
    <t>산11-3</t>
  </si>
  <si>
    <t xml:space="preserve">전남 </t>
  </si>
  <si>
    <t>골약동</t>
  </si>
  <si>
    <t>809-12</t>
  </si>
  <si>
    <t>광양제철선1</t>
  </si>
  <si>
    <t>광양~태금</t>
  </si>
  <si>
    <t>673-8</t>
  </si>
  <si>
    <t>광양제철선2</t>
  </si>
  <si>
    <t>황길동</t>
  </si>
  <si>
    <t>산165-4</t>
  </si>
  <si>
    <t>광양제철선3</t>
  </si>
  <si>
    <t>220-41</t>
  </si>
  <si>
    <t>광양제철선4</t>
  </si>
  <si>
    <t>15.425~15.455</t>
  </si>
  <si>
    <t>175-4</t>
  </si>
  <si>
    <t>호남경전선1</t>
  </si>
  <si>
    <t>하동~진상</t>
  </si>
  <si>
    <t>산22-4</t>
  </si>
  <si>
    <t>호남경전선1-1</t>
  </si>
  <si>
    <t>131.884~132.264</t>
  </si>
  <si>
    <t>산255-7</t>
  </si>
  <si>
    <t>호남경전선2</t>
  </si>
  <si>
    <t>진상~광양</t>
  </si>
  <si>
    <t>138.444~138.604</t>
  </si>
  <si>
    <t>산248-1</t>
  </si>
  <si>
    <t>호남경전선3</t>
  </si>
  <si>
    <t>산133-2</t>
  </si>
  <si>
    <t>호남경전선4</t>
  </si>
  <si>
    <t>148-7</t>
  </si>
  <si>
    <t>호남경전선5</t>
  </si>
  <si>
    <t>148-9</t>
  </si>
  <si>
    <t>호남경전선6</t>
  </si>
  <si>
    <t>산19-2</t>
  </si>
  <si>
    <t>나주시</t>
  </si>
  <si>
    <t>석현동</t>
  </si>
  <si>
    <t>다시면</t>
  </si>
  <si>
    <t>143-6</t>
  </si>
  <si>
    <t>호남호남선38</t>
  </si>
  <si>
    <t>노안~나주</t>
  </si>
  <si>
    <t>호남호남선39</t>
  </si>
  <si>
    <t>청동</t>
  </si>
  <si>
    <t>산117-4</t>
  </si>
  <si>
    <t>호남호남선40</t>
  </si>
  <si>
    <t>호남호남선41</t>
  </si>
  <si>
    <t>나주~다시</t>
  </si>
  <si>
    <t>호남호남선42</t>
  </si>
  <si>
    <t>호남호남선43</t>
  </si>
  <si>
    <t>영강동</t>
  </si>
  <si>
    <t>산29-15</t>
  </si>
  <si>
    <t>호남호남선44</t>
  </si>
  <si>
    <t>호남호남선45</t>
  </si>
  <si>
    <t>산95-6</t>
  </si>
  <si>
    <t>호남호남선46</t>
  </si>
  <si>
    <t>284-1</t>
  </si>
  <si>
    <t>호남호남선47</t>
  </si>
  <si>
    <t>호남호남선48</t>
  </si>
  <si>
    <t>목포시</t>
  </si>
  <si>
    <t>옥암동</t>
  </si>
  <si>
    <t>695-7</t>
  </si>
  <si>
    <t>호남호남선59</t>
  </si>
  <si>
    <t>일로-임성리</t>
  </si>
  <si>
    <t>무안군</t>
  </si>
  <si>
    <t>몽탄면</t>
  </si>
  <si>
    <t>산87-10</t>
  </si>
  <si>
    <t>호남호남선52</t>
  </si>
  <si>
    <t>함평-무안</t>
  </si>
  <si>
    <t>산87-11</t>
  </si>
  <si>
    <t>호남호남선52-1</t>
  </si>
  <si>
    <t>호남호남선53</t>
  </si>
  <si>
    <t>무안-몽탄</t>
  </si>
  <si>
    <t>산53-2</t>
  </si>
  <si>
    <t>호남호남선54</t>
  </si>
  <si>
    <t>호남호남선55</t>
  </si>
  <si>
    <t>몽탄-일로</t>
  </si>
  <si>
    <t>호남호남선56</t>
  </si>
  <si>
    <t>일로읍</t>
  </si>
  <si>
    <t>산87-1</t>
  </si>
  <si>
    <t>호남호남선57</t>
  </si>
  <si>
    <t>삼향읍</t>
  </si>
  <si>
    <t>호남호남선58</t>
  </si>
  <si>
    <t>1036-21</t>
  </si>
  <si>
    <t>호남호남선58-1</t>
  </si>
  <si>
    <t>보성군</t>
  </si>
  <si>
    <t>벌교읍</t>
  </si>
  <si>
    <t>산84-2</t>
  </si>
  <si>
    <t>호남경전선18</t>
  </si>
  <si>
    <t>원창~벌교</t>
  </si>
  <si>
    <t>산106-4</t>
  </si>
  <si>
    <t>호남경전선19</t>
  </si>
  <si>
    <t>산148-12</t>
  </si>
  <si>
    <t>호남경전선20</t>
  </si>
  <si>
    <t>벌교~조성</t>
  </si>
  <si>
    <t>산147-3</t>
  </si>
  <si>
    <t>호남경전선21</t>
  </si>
  <si>
    <t>득량면</t>
  </si>
  <si>
    <t>호남경전선21-1</t>
  </si>
  <si>
    <t>득량~보성</t>
  </si>
  <si>
    <t>산35-2</t>
  </si>
  <si>
    <t>호남경전선22</t>
  </si>
  <si>
    <t>호남경전선23</t>
  </si>
  <si>
    <t>126-2</t>
  </si>
  <si>
    <t>호남경전선24</t>
  </si>
  <si>
    <t>225.825~225.875</t>
  </si>
  <si>
    <t>산360-1</t>
  </si>
  <si>
    <t>호남경전선25</t>
  </si>
  <si>
    <t>산57-3</t>
  </si>
  <si>
    <t>호남경전선25-1</t>
  </si>
  <si>
    <t>산69-3</t>
  </si>
  <si>
    <t>호남경전선26</t>
  </si>
  <si>
    <t>751-2</t>
  </si>
  <si>
    <t>호남경전선27</t>
  </si>
  <si>
    <t>227.475~227.525</t>
  </si>
  <si>
    <t>산82</t>
  </si>
  <si>
    <t>호남경전선28</t>
  </si>
  <si>
    <t>호남경전선29</t>
  </si>
  <si>
    <t>778-1</t>
  </si>
  <si>
    <t>호남경전선30</t>
  </si>
  <si>
    <t>228.175~228.225</t>
  </si>
  <si>
    <t>미력면</t>
  </si>
  <si>
    <t>620-13</t>
  </si>
  <si>
    <t>호남경전선31</t>
  </si>
  <si>
    <t>559-2</t>
  </si>
  <si>
    <t>호남경전선32</t>
  </si>
  <si>
    <t>보성읍</t>
  </si>
  <si>
    <t>461-2</t>
  </si>
  <si>
    <t>호남경전선33</t>
  </si>
  <si>
    <t>182-1</t>
  </si>
  <si>
    <t>호남경전선34</t>
  </si>
  <si>
    <t>보성~명봉</t>
  </si>
  <si>
    <t>노동면</t>
  </si>
  <si>
    <t>호남경전선34-1</t>
  </si>
  <si>
    <t>756-2</t>
  </si>
  <si>
    <t>호남경전선35</t>
  </si>
  <si>
    <t>명봉~이양</t>
  </si>
  <si>
    <t>순천시</t>
  </si>
  <si>
    <t>조곡동</t>
  </si>
  <si>
    <t>황전면</t>
  </si>
  <si>
    <t>1366-3</t>
  </si>
  <si>
    <t>전라선40</t>
  </si>
  <si>
    <t>압록~구례구</t>
  </si>
  <si>
    <t>815-7</t>
  </si>
  <si>
    <t>전라선41</t>
  </si>
  <si>
    <t>860-2</t>
  </si>
  <si>
    <t>전라선41-1</t>
  </si>
  <si>
    <t>293-4</t>
  </si>
  <si>
    <t>전라선42</t>
  </si>
  <si>
    <t>구례구~괴목</t>
  </si>
  <si>
    <t>3-9</t>
  </si>
  <si>
    <t>전라선43</t>
  </si>
  <si>
    <t>산126-18</t>
  </si>
  <si>
    <t>전라선44</t>
  </si>
  <si>
    <t>전라선45</t>
  </si>
  <si>
    <t>개운~동운</t>
  </si>
  <si>
    <t>전라선46</t>
  </si>
  <si>
    <t>산48-4</t>
  </si>
  <si>
    <t>전라선47</t>
  </si>
  <si>
    <t>707-1</t>
  </si>
  <si>
    <t>전라선47-1</t>
  </si>
  <si>
    <t>동운~순천</t>
  </si>
  <si>
    <t>142.735~142.905</t>
  </si>
  <si>
    <t>전라선48</t>
  </si>
  <si>
    <t>해룡</t>
  </si>
  <si>
    <t>호남경전선7</t>
  </si>
  <si>
    <t>광양~순천</t>
  </si>
  <si>
    <t>산112-3</t>
  </si>
  <si>
    <t>호남경전선8</t>
  </si>
  <si>
    <t>산44-4</t>
  </si>
  <si>
    <t>호남경전선8-1</t>
  </si>
  <si>
    <t>덕월동</t>
  </si>
  <si>
    <t>402-5</t>
  </si>
  <si>
    <t>호남경전선9</t>
  </si>
  <si>
    <t>순천~원창</t>
  </si>
  <si>
    <t>380-4</t>
  </si>
  <si>
    <t>호남경전선10</t>
  </si>
  <si>
    <t>별량면</t>
  </si>
  <si>
    <t>60-4</t>
  </si>
  <si>
    <t>호남경전선11</t>
  </si>
  <si>
    <t>호남경전선12</t>
  </si>
  <si>
    <t>567-4</t>
  </si>
  <si>
    <t>호남경전선13</t>
  </si>
  <si>
    <t>297-1</t>
  </si>
  <si>
    <t>호남경전선14</t>
  </si>
  <si>
    <t>649-8</t>
  </si>
  <si>
    <t>호남경전선15</t>
  </si>
  <si>
    <t>원찬~벌교</t>
  </si>
  <si>
    <t>195.375~195.475</t>
  </si>
  <si>
    <t>호남경전선16</t>
  </si>
  <si>
    <t>1293-1</t>
  </si>
  <si>
    <t>호남경전선17</t>
  </si>
  <si>
    <t>여수시</t>
  </si>
  <si>
    <t>율촌면</t>
  </si>
  <si>
    <t>248-1</t>
  </si>
  <si>
    <t>산197-8</t>
  </si>
  <si>
    <t>전라선49</t>
  </si>
  <si>
    <t>율촌~여천</t>
  </si>
  <si>
    <t>해산동</t>
  </si>
  <si>
    <t>산18-40</t>
  </si>
  <si>
    <t>299-19</t>
  </si>
  <si>
    <t>전라선51</t>
  </si>
  <si>
    <t>선원동</t>
  </si>
  <si>
    <t>509-53</t>
  </si>
  <si>
    <t>전라선52</t>
  </si>
  <si>
    <t>전라선53</t>
  </si>
  <si>
    <t>여천~여수</t>
  </si>
  <si>
    <t>295-3</t>
  </si>
  <si>
    <t>전라선54</t>
  </si>
  <si>
    <t>덕충동</t>
  </si>
  <si>
    <t>18</t>
  </si>
  <si>
    <t>전라선55</t>
  </si>
  <si>
    <t>42-2</t>
  </si>
  <si>
    <t>여천선1</t>
  </si>
  <si>
    <t>덕양~흥국사</t>
  </si>
  <si>
    <t>삼일동</t>
  </si>
  <si>
    <t>729-5</t>
  </si>
  <si>
    <t>여천선2</t>
  </si>
  <si>
    <t>여천선3</t>
  </si>
  <si>
    <t>흥국사~적량</t>
  </si>
  <si>
    <t>평여동</t>
  </si>
  <si>
    <t>262-10</t>
  </si>
  <si>
    <t>여천선4-1</t>
  </si>
  <si>
    <t>중흥동</t>
  </si>
  <si>
    <t>1641-4</t>
  </si>
  <si>
    <t>여천선5</t>
  </si>
  <si>
    <t>여천선5-1</t>
  </si>
  <si>
    <t>7.736~7.875</t>
  </si>
  <si>
    <t>여천선5-2</t>
  </si>
  <si>
    <t>여천선5-3</t>
  </si>
  <si>
    <t>적량동</t>
  </si>
  <si>
    <t>881-6</t>
  </si>
  <si>
    <t>여천선6</t>
  </si>
  <si>
    <t>9.705~9.775</t>
  </si>
  <si>
    <t>786-2</t>
  </si>
  <si>
    <t>여천선7</t>
  </si>
  <si>
    <t>적량~칠비</t>
  </si>
  <si>
    <t>월내동</t>
  </si>
  <si>
    <t>산83-4</t>
  </si>
  <si>
    <t>여천선8</t>
  </si>
  <si>
    <t>12.475~12.675</t>
  </si>
  <si>
    <t>280-12</t>
  </si>
  <si>
    <t>여천선9</t>
  </si>
  <si>
    <t>장성군</t>
  </si>
  <si>
    <t>72-3</t>
  </si>
  <si>
    <t>호남호남선27</t>
  </si>
  <si>
    <t>호남호남선28</t>
  </si>
  <si>
    <t>호남호남선29</t>
  </si>
  <si>
    <t>장성읍</t>
  </si>
  <si>
    <t>415-5</t>
  </si>
  <si>
    <t>호남호남선30</t>
  </si>
  <si>
    <t>호남호남선31</t>
  </si>
  <si>
    <t>261-6</t>
  </si>
  <si>
    <t>호남호남선32</t>
  </si>
  <si>
    <t>호남호남선33</t>
  </si>
  <si>
    <t>호남고속4</t>
  </si>
  <si>
    <t>146.125~146.197</t>
  </si>
  <si>
    <t>호남고속5</t>
  </si>
  <si>
    <t>산15-11</t>
  </si>
  <si>
    <t>호남고속6</t>
  </si>
  <si>
    <t>산155-13</t>
  </si>
  <si>
    <t>호남고속7</t>
  </si>
  <si>
    <t>북일면</t>
  </si>
  <si>
    <t>호남고속8</t>
  </si>
  <si>
    <t>산65-7</t>
  </si>
  <si>
    <t>호남고속9</t>
  </si>
  <si>
    <t>152.821~152.836</t>
  </si>
  <si>
    <t>산68-1</t>
  </si>
  <si>
    <t>호남고속10</t>
  </si>
  <si>
    <t>산71-13</t>
  </si>
  <si>
    <t>호남고속11</t>
  </si>
  <si>
    <t>산71-6</t>
  </si>
  <si>
    <t>호남고속12</t>
  </si>
  <si>
    <t>산105-5</t>
  </si>
  <si>
    <t>호남고속13</t>
  </si>
  <si>
    <t xml:space="preserve">서삼면 </t>
  </si>
  <si>
    <t>산81-5</t>
  </si>
  <si>
    <t>호남고속14</t>
  </si>
  <si>
    <t>156.855~157.015</t>
  </si>
  <si>
    <t>산121-23</t>
  </si>
  <si>
    <t>호남고속15</t>
  </si>
  <si>
    <t>산123-6</t>
  </si>
  <si>
    <t>호남고속16</t>
  </si>
  <si>
    <t>산138-6</t>
  </si>
  <si>
    <t>호남고속17</t>
  </si>
  <si>
    <t>산137-30</t>
  </si>
  <si>
    <t>호남고속18</t>
  </si>
  <si>
    <t>호남고속19</t>
  </si>
  <si>
    <t>159.495~159.505</t>
  </si>
  <si>
    <t>호남고속20</t>
  </si>
  <si>
    <t>159.637~159.647</t>
  </si>
  <si>
    <t>산65-19</t>
  </si>
  <si>
    <t>호남고속21</t>
  </si>
  <si>
    <t>293-1</t>
  </si>
  <si>
    <t>호남고속22</t>
  </si>
  <si>
    <t>산46-1</t>
  </si>
  <si>
    <t>호남고속23</t>
  </si>
  <si>
    <t>270-1답</t>
  </si>
  <si>
    <t>호남고속24</t>
  </si>
  <si>
    <t>호남고속25</t>
  </si>
  <si>
    <t>산16-2임</t>
  </si>
  <si>
    <t>호남고속26</t>
  </si>
  <si>
    <t>162.689~162.705</t>
  </si>
  <si>
    <t>황룡면</t>
  </si>
  <si>
    <t>산41-3임</t>
  </si>
  <si>
    <t>호남고속27</t>
  </si>
  <si>
    <t>산107-14임</t>
  </si>
  <si>
    <t>호남고속28</t>
  </si>
  <si>
    <t>산54-6임</t>
  </si>
  <si>
    <t>호남고속29</t>
  </si>
  <si>
    <t>산155-17</t>
  </si>
  <si>
    <t>호남고속30</t>
  </si>
  <si>
    <t>18.13</t>
  </si>
  <si>
    <t>호남고속31</t>
  </si>
  <si>
    <t>함평군</t>
  </si>
  <si>
    <t>학교면</t>
  </si>
  <si>
    <t>엄다면</t>
  </si>
  <si>
    <t>산19-4</t>
  </si>
  <si>
    <t>호남호남선49</t>
  </si>
  <si>
    <t>고막원~함평</t>
  </si>
  <si>
    <t>66-7</t>
  </si>
  <si>
    <t>호남호남선50</t>
  </si>
  <si>
    <t>호남호남선51</t>
  </si>
  <si>
    <t>함평~무안</t>
  </si>
  <si>
    <t>산1-6</t>
  </si>
  <si>
    <t>화순군</t>
  </si>
  <si>
    <t>능주면</t>
  </si>
  <si>
    <t>이양면</t>
  </si>
  <si>
    <t>118-2</t>
  </si>
  <si>
    <t>호남경전선36</t>
  </si>
  <si>
    <t>245.200~245.250</t>
  </si>
  <si>
    <t>산59-10</t>
  </si>
  <si>
    <t>호남경전선36-1</t>
  </si>
  <si>
    <t>246.100~246.200</t>
  </si>
  <si>
    <t>836-2</t>
  </si>
  <si>
    <t>호남경전선36-2</t>
  </si>
  <si>
    <t>247.000~247.090</t>
  </si>
  <si>
    <t>593-67</t>
  </si>
  <si>
    <t>호남경전선37</t>
  </si>
  <si>
    <t>248.350~248.430</t>
  </si>
  <si>
    <t>호남경전선38</t>
  </si>
  <si>
    <t>이양~능주</t>
  </si>
  <si>
    <t>251.100~251.250</t>
  </si>
  <si>
    <t>552-3</t>
  </si>
  <si>
    <t>호남경전선39</t>
  </si>
  <si>
    <t>252.930~253.030</t>
  </si>
  <si>
    <t>139-1</t>
  </si>
  <si>
    <t>호남경전선40</t>
  </si>
  <si>
    <t>254.550~254.750</t>
  </si>
  <si>
    <t>호남경전선41</t>
  </si>
  <si>
    <t>257.030~257.115</t>
  </si>
  <si>
    <t>호남경전선41-1</t>
  </si>
  <si>
    <t>258.200~258.390</t>
  </si>
  <si>
    <t>409-11</t>
  </si>
  <si>
    <t>호남경전선42</t>
  </si>
  <si>
    <t>능주~화순</t>
  </si>
  <si>
    <t>258.900~259.370</t>
  </si>
  <si>
    <t>산117-3</t>
  </si>
  <si>
    <t>호남경전선43</t>
  </si>
  <si>
    <t>260.000~260.200</t>
  </si>
  <si>
    <t>호남경전선44</t>
  </si>
  <si>
    <t>260.150~260.220</t>
  </si>
  <si>
    <t>260-2</t>
  </si>
  <si>
    <t>호남경전선45</t>
  </si>
  <si>
    <t>261.980~262.230</t>
  </si>
  <si>
    <t>711-2</t>
  </si>
  <si>
    <t>호남경전선46</t>
  </si>
  <si>
    <t>화순~남평</t>
  </si>
  <si>
    <t>264.520~264.750</t>
  </si>
  <si>
    <t>호남경전선47</t>
  </si>
  <si>
    <t>264.960~266.050</t>
  </si>
  <si>
    <t>489-9</t>
  </si>
  <si>
    <t>호남경전선48</t>
  </si>
  <si>
    <t>268.090~268.350</t>
  </si>
  <si>
    <t>158-6</t>
  </si>
  <si>
    <t>호남경전선49</t>
  </si>
  <si>
    <t>269.150~269.350</t>
  </si>
  <si>
    <t>142-1</t>
  </si>
  <si>
    <t>호남경전선50</t>
  </si>
  <si>
    <t>화순읍</t>
  </si>
  <si>
    <t>호남경전선51</t>
  </si>
  <si>
    <t>271.700~271.900</t>
  </si>
  <si>
    <t>171</t>
  </si>
  <si>
    <t>호남경전선52</t>
  </si>
  <si>
    <t>273.100~273.200</t>
  </si>
  <si>
    <t>476-1</t>
  </si>
  <si>
    <t>호남경전선53</t>
  </si>
  <si>
    <t>277.500~277.600</t>
  </si>
  <si>
    <t>호남경전선54</t>
  </si>
  <si>
    <t>277.700~277.820</t>
  </si>
  <si>
    <t>호남경전선55</t>
  </si>
  <si>
    <t>279.550~279.700</t>
  </si>
  <si>
    <t>654-7</t>
  </si>
  <si>
    <t>호남경전선56</t>
  </si>
  <si>
    <t>280.850~280.900</t>
  </si>
  <si>
    <t>산259-8</t>
  </si>
  <si>
    <t>호남경전선57</t>
  </si>
  <si>
    <t>281.810~282.100</t>
  </si>
  <si>
    <t>호남경전선58</t>
  </si>
  <si>
    <t>남평~효천</t>
  </si>
  <si>
    <t>281.850~282.100</t>
  </si>
  <si>
    <t>김천시</t>
  </si>
  <si>
    <t>경산시</t>
  </si>
  <si>
    <t>평산동</t>
  </si>
  <si>
    <t>진량읍</t>
  </si>
  <si>
    <t>산 6</t>
  </si>
  <si>
    <t>남천면</t>
  </si>
  <si>
    <t>경주시</t>
  </si>
  <si>
    <t>북안면</t>
  </si>
  <si>
    <t>영덕군</t>
  </si>
  <si>
    <t>강구면</t>
  </si>
  <si>
    <t>청도군</t>
  </si>
  <si>
    <t>청도읍</t>
  </si>
  <si>
    <t>내남면</t>
  </si>
  <si>
    <t>구미시</t>
  </si>
  <si>
    <t>칠곡군</t>
  </si>
  <si>
    <t>약목면</t>
  </si>
  <si>
    <t>상주시</t>
  </si>
  <si>
    <t>신음동</t>
  </si>
  <si>
    <t>아포읍</t>
  </si>
  <si>
    <t>농소면</t>
  </si>
  <si>
    <t>대항면</t>
  </si>
  <si>
    <t>문경시</t>
  </si>
  <si>
    <t>산양면</t>
  </si>
  <si>
    <t>신기동</t>
  </si>
  <si>
    <t>산 80</t>
  </si>
  <si>
    <t>공성면</t>
  </si>
  <si>
    <t>함창읍</t>
  </si>
  <si>
    <t>남정면</t>
  </si>
  <si>
    <t>완산동</t>
  </si>
  <si>
    <t>평해읍</t>
  </si>
  <si>
    <t>기성면</t>
  </si>
  <si>
    <t>후포면</t>
  </si>
  <si>
    <t>화양읍</t>
  </si>
  <si>
    <t>지천면</t>
  </si>
  <si>
    <t>포항시 북구</t>
  </si>
  <si>
    <t>현곡면</t>
  </si>
  <si>
    <t>건천읍</t>
  </si>
  <si>
    <t>선기동</t>
  </si>
  <si>
    <t>산48-3</t>
  </si>
  <si>
    <t>왜관읍</t>
  </si>
  <si>
    <t>북삼읍</t>
  </si>
  <si>
    <t>복전리 343</t>
  </si>
  <si>
    <t xml:space="preserve">산 104-6 </t>
  </si>
  <si>
    <t>충청 문경3</t>
  </si>
  <si>
    <t xml:space="preserve">산 1-1 </t>
  </si>
  <si>
    <t>충청 문경2</t>
  </si>
  <si>
    <t>창동</t>
  </si>
  <si>
    <t xml:space="preserve">산 11-1 </t>
  </si>
  <si>
    <t>충청 문경1</t>
  </si>
  <si>
    <t>어모면</t>
  </si>
  <si>
    <t xml:space="preserve">동좌리 202-2  </t>
  </si>
  <si>
    <t>충청 경북8</t>
  </si>
  <si>
    <t>동좌리 산 63</t>
  </si>
  <si>
    <t>충청 경북7</t>
  </si>
  <si>
    <t xml:space="preserve">옥율리 산 21-2 </t>
  </si>
  <si>
    <t>충청 경북6</t>
  </si>
  <si>
    <t xml:space="preserve">옥율리 산 19-2 </t>
  </si>
  <si>
    <t>충청 경북5</t>
  </si>
  <si>
    <t>응명동</t>
  </si>
  <si>
    <t xml:space="preserve">1021-4 </t>
  </si>
  <si>
    <t>충청 경북4</t>
  </si>
  <si>
    <t>충청 경북3</t>
  </si>
  <si>
    <t>진정리 401-3</t>
  </si>
  <si>
    <t>충청 경북26</t>
  </si>
  <si>
    <t>진정리 320</t>
  </si>
  <si>
    <t>충청 경북25</t>
  </si>
  <si>
    <t>대조리 79-2</t>
  </si>
  <si>
    <t>충청 경북24</t>
  </si>
  <si>
    <t xml:space="preserve">공검면 </t>
  </si>
  <si>
    <t xml:space="preserve">역곡리 104-2 </t>
  </si>
  <si>
    <t>충청 경북23</t>
  </si>
  <si>
    <t>화동리 410-1</t>
  </si>
  <si>
    <t>충청 경북22</t>
  </si>
  <si>
    <t>충청 경북21</t>
  </si>
  <si>
    <t xml:space="preserve">1102-3 </t>
  </si>
  <si>
    <t>충청 경북20</t>
  </si>
  <si>
    <t xml:space="preserve">849-4 </t>
  </si>
  <si>
    <t>충청 경북2</t>
  </si>
  <si>
    <t xml:space="preserve">254-1 </t>
  </si>
  <si>
    <t>충청 경북19</t>
  </si>
  <si>
    <t>구례리 산 20-15</t>
  </si>
  <si>
    <t>충청 경북15</t>
  </si>
  <si>
    <t xml:space="preserve">구례리 산 39-2 </t>
  </si>
  <si>
    <t>충청 경북14</t>
  </si>
  <si>
    <t xml:space="preserve">구례리 1276-3 </t>
  </si>
  <si>
    <t>충청 경북13</t>
  </si>
  <si>
    <t xml:space="preserve">도암리 37-1 </t>
  </si>
  <si>
    <t>충청 경북12</t>
  </si>
  <si>
    <t>도암리 40-2</t>
  </si>
  <si>
    <t>충청 경북11</t>
  </si>
  <si>
    <t xml:space="preserve">동좌리 504-2 </t>
  </si>
  <si>
    <t>충청 경북10</t>
  </si>
  <si>
    <t>용안리 84-2</t>
  </si>
  <si>
    <t>충청 경북 18</t>
  </si>
  <si>
    <t xml:space="preserve">이화리 산 115-2 </t>
  </si>
  <si>
    <t>충청 경북 17</t>
  </si>
  <si>
    <t>이화리 산 110-1</t>
  </si>
  <si>
    <t>충청 경북 16</t>
  </si>
  <si>
    <t>덕전리 1397</t>
  </si>
  <si>
    <t>봉산면</t>
  </si>
  <si>
    <t>태화리 523-1</t>
  </si>
  <si>
    <t>충청 경부고속129</t>
  </si>
  <si>
    <t>태화리 산119-3</t>
  </si>
  <si>
    <t>충청 경부고속130</t>
  </si>
  <si>
    <t>22-11</t>
  </si>
  <si>
    <t>충청 경부고속131</t>
  </si>
  <si>
    <t>지좌동</t>
  </si>
  <si>
    <t>산4-10</t>
  </si>
  <si>
    <t>충청 경부고속132</t>
  </si>
  <si>
    <t>충청 경부고속133</t>
  </si>
  <si>
    <t>87-8</t>
  </si>
  <si>
    <t>충청 경부고속134</t>
  </si>
  <si>
    <t>302-10</t>
  </si>
  <si>
    <t>충청 경부고속135</t>
  </si>
  <si>
    <t>덕곡동</t>
  </si>
  <si>
    <t>1085-7</t>
  </si>
  <si>
    <t>충청 경부고속136</t>
  </si>
  <si>
    <t>519-7</t>
  </si>
  <si>
    <t>충청 경부고속137</t>
  </si>
  <si>
    <t>충청 경부고속138</t>
  </si>
  <si>
    <t>월곡리 산3-20</t>
  </si>
  <si>
    <t>충청 경부고속139</t>
  </si>
  <si>
    <t>월곡리 501-1</t>
  </si>
  <si>
    <t>충청 경부고속140</t>
  </si>
  <si>
    <t>옥산리 326</t>
  </si>
  <si>
    <t>충청 경부고속141</t>
  </si>
  <si>
    <t>옥산리 930-13</t>
  </si>
  <si>
    <t>충청 경부고속142</t>
  </si>
  <si>
    <t>운곡리 산104-4</t>
  </si>
  <si>
    <t>충청 경부고속143</t>
  </si>
  <si>
    <t>운곡리 산69-1</t>
  </si>
  <si>
    <t>충청 경부고속144</t>
  </si>
  <si>
    <t>운곡리 산22-1</t>
  </si>
  <si>
    <t>충청 경부고속145</t>
  </si>
  <si>
    <t>운곡리 산22-4</t>
  </si>
  <si>
    <t>충청 경부고속146</t>
  </si>
  <si>
    <t>운곡리 466</t>
  </si>
  <si>
    <t>충청 경부고속147</t>
  </si>
  <si>
    <t>숭오리 1251-1</t>
  </si>
  <si>
    <t>충청 경부고속148</t>
  </si>
  <si>
    <t>숭오리 산38-3</t>
  </si>
  <si>
    <t>충청 경부고속149</t>
  </si>
  <si>
    <t>숭오리 25-7</t>
  </si>
  <si>
    <t>충청 경부고속150</t>
  </si>
  <si>
    <t>충청 경부고속151</t>
  </si>
  <si>
    <t>충청 경부고속152</t>
  </si>
  <si>
    <t>충청 경부고속153</t>
  </si>
  <si>
    <t>충청 경부고속154</t>
  </si>
  <si>
    <t>충청 경부고속155</t>
  </si>
  <si>
    <t>충청 경부고속156</t>
  </si>
  <si>
    <t>충청 경부고속157</t>
  </si>
  <si>
    <t>신리 산6-8</t>
  </si>
  <si>
    <t>충청 경부고속158</t>
  </si>
  <si>
    <t>충청 경부고속159</t>
  </si>
  <si>
    <t>신리 39-2</t>
  </si>
  <si>
    <t>충청 경부고속160</t>
  </si>
  <si>
    <t>충청 경부고속161</t>
  </si>
  <si>
    <t>충청 경부고속162</t>
  </si>
  <si>
    <t>충청 경부고속163</t>
  </si>
  <si>
    <t>연호리 251-5</t>
  </si>
  <si>
    <t>충청 경부고속164</t>
  </si>
  <si>
    <t>영오리 927</t>
  </si>
  <si>
    <t>충청 경부93</t>
  </si>
  <si>
    <t>덕산리 759</t>
  </si>
  <si>
    <t>충청 경부92</t>
  </si>
  <si>
    <t>송정리 1392</t>
  </si>
  <si>
    <t>충청 경부91</t>
  </si>
  <si>
    <t>연화리 905-26</t>
  </si>
  <si>
    <t>충청 경부90</t>
  </si>
  <si>
    <t>연화리 965</t>
  </si>
  <si>
    <t>충청 경부89</t>
  </si>
  <si>
    <t>석전리 776-3</t>
  </si>
  <si>
    <t>충청 경부88</t>
  </si>
  <si>
    <t>충청 경부87</t>
  </si>
  <si>
    <t>관호리 825-2</t>
  </si>
  <si>
    <t>충청 경부86</t>
  </si>
  <si>
    <t>관호리 566-5</t>
  </si>
  <si>
    <t>충청 경부85</t>
  </si>
  <si>
    <t>관호리 559-6</t>
  </si>
  <si>
    <t>충청 경부84</t>
  </si>
  <si>
    <t>충청 경부83</t>
  </si>
  <si>
    <t>오태동</t>
  </si>
  <si>
    <t>충청 경부82</t>
  </si>
  <si>
    <t>상모동</t>
  </si>
  <si>
    <t>충청 경부81</t>
  </si>
  <si>
    <t>충청 경부79</t>
  </si>
  <si>
    <t>800-9</t>
  </si>
  <si>
    <t>충청 경부78</t>
  </si>
  <si>
    <t>충청 경부77</t>
  </si>
  <si>
    <t>송천리 1399</t>
  </si>
  <si>
    <t>충청 경부75</t>
  </si>
  <si>
    <t>제석리 1451</t>
  </si>
  <si>
    <t>충청 경부73</t>
  </si>
  <si>
    <t>대신리 290-2</t>
  </si>
  <si>
    <t>충청 경부72</t>
  </si>
  <si>
    <t>충청 경부71</t>
  </si>
  <si>
    <t>초곡리 1039-1</t>
  </si>
  <si>
    <t>충청 경부70</t>
  </si>
  <si>
    <t>신촌리 1089-1</t>
  </si>
  <si>
    <t>충청 경부69</t>
  </si>
  <si>
    <t>충청 경부68</t>
  </si>
  <si>
    <t>1043-1</t>
  </si>
  <si>
    <t>충청 경부67</t>
  </si>
  <si>
    <t>충청 경부66</t>
  </si>
  <si>
    <t>1059-1</t>
  </si>
  <si>
    <t>충청 경부65</t>
  </si>
  <si>
    <t>덕전리 1402-3</t>
  </si>
  <si>
    <t>충청 경부63</t>
  </si>
  <si>
    <t>덕전리 산 229</t>
  </si>
  <si>
    <t>충청 경부62</t>
  </si>
  <si>
    <t>복전리 산 84</t>
  </si>
  <si>
    <t>충청 경부61</t>
  </si>
  <si>
    <t>광천리 산 310</t>
  </si>
  <si>
    <t>충청 경부58</t>
  </si>
  <si>
    <t>광천리 611</t>
  </si>
  <si>
    <t>충청 경부57</t>
  </si>
  <si>
    <t>흥산리	 산29-1</t>
  </si>
  <si>
    <t>경부 1</t>
  </si>
  <si>
    <t>경부 2</t>
  </si>
  <si>
    <t>다로리	 563-17</t>
  </si>
  <si>
    <t>경부 3</t>
  </si>
  <si>
    <t>송읍리	 산1-2</t>
  </si>
  <si>
    <t>경부 4</t>
  </si>
  <si>
    <t>월곡리	 65-3</t>
  </si>
  <si>
    <t>경부 5</t>
  </si>
  <si>
    <t>원리	 산150-1</t>
  </si>
  <si>
    <t>경부 7</t>
  </si>
  <si>
    <t>원리 	산1-1</t>
  </si>
  <si>
    <t>라원리	 805-4</t>
  </si>
  <si>
    <t>동해 137</t>
  </si>
  <si>
    <t>라원리 	산13-7</t>
  </si>
  <si>
    <t>동해 138</t>
  </si>
  <si>
    <t>포항남구</t>
  </si>
  <si>
    <t>연일읍</t>
  </si>
  <si>
    <t>유강리 580-1</t>
  </si>
  <si>
    <t>동해 139</t>
  </si>
  <si>
    <t>1311</t>
  </si>
  <si>
    <t>중앙 14</t>
  </si>
  <si>
    <t>중앙 15</t>
  </si>
  <si>
    <t>산84-4</t>
  </si>
  <si>
    <t>중앙 16</t>
  </si>
  <si>
    <t>아화리	 690-4</t>
  </si>
  <si>
    <t>중앙 18</t>
  </si>
  <si>
    <t>도계리	 188-6</t>
  </si>
  <si>
    <t>중앙 19</t>
  </si>
  <si>
    <t>도계리	 243-3</t>
  </si>
  <si>
    <t>중앙 20</t>
  </si>
  <si>
    <t>율동</t>
  </si>
  <si>
    <t>중앙 21</t>
  </si>
  <si>
    <t>효현동</t>
  </si>
  <si>
    <t>87-2</t>
  </si>
  <si>
    <t>중앙 22</t>
  </si>
  <si>
    <t>서악동</t>
  </si>
  <si>
    <t>산68-2</t>
  </si>
  <si>
    <t>금호읍</t>
  </si>
  <si>
    <t>황정리	 20-1</t>
  </si>
  <si>
    <t>대구 10</t>
  </si>
  <si>
    <t>안촌리	 산20-3</t>
  </si>
  <si>
    <t>경부고속 8</t>
  </si>
  <si>
    <t>안촌리	 산20</t>
  </si>
  <si>
    <t>경부고속 9</t>
  </si>
  <si>
    <t>속초리	 산2-3</t>
  </si>
  <si>
    <t>경부고속 10</t>
  </si>
  <si>
    <t>속초리	 산19-1</t>
  </si>
  <si>
    <t>경부고속 11</t>
  </si>
  <si>
    <t>광석리	 산28-1</t>
  </si>
  <si>
    <t>경부고속 12</t>
  </si>
  <si>
    <t>광석리	 산28-3</t>
  </si>
  <si>
    <t>경부고속 13</t>
  </si>
  <si>
    <t>현내리	 산114-34</t>
  </si>
  <si>
    <t>경부고속 14</t>
  </si>
  <si>
    <t>경부고속 15</t>
  </si>
  <si>
    <t>현내리	 산114-26</t>
  </si>
  <si>
    <t>경부고속 16</t>
  </si>
  <si>
    <t>현내리	 산114-29</t>
  </si>
  <si>
    <t>경부고속 17</t>
  </si>
  <si>
    <t>현내리	 산85-1</t>
  </si>
  <si>
    <t>경부고속 18</t>
  </si>
  <si>
    <t>현내리	 산85-2</t>
  </si>
  <si>
    <t>경부고속 19</t>
  </si>
  <si>
    <t>현내리 	21</t>
  </si>
  <si>
    <t>경부고속 20</t>
  </si>
  <si>
    <t>현내리 	17</t>
  </si>
  <si>
    <t>경부고속 21</t>
  </si>
  <si>
    <t>대창면</t>
  </si>
  <si>
    <t>구지리 	917</t>
  </si>
  <si>
    <t>경부고속 22</t>
  </si>
  <si>
    <t>구지리	 산208</t>
  </si>
  <si>
    <t>경부고속 23</t>
  </si>
  <si>
    <t>구지리	 산216</t>
  </si>
  <si>
    <t>경부고속 24</t>
  </si>
  <si>
    <t>구지리 	841</t>
  </si>
  <si>
    <t>경부고속 25</t>
  </si>
  <si>
    <t>구지리 	산 40</t>
  </si>
  <si>
    <t>경부고속 26</t>
  </si>
  <si>
    <t>구지리	 산41-1</t>
  </si>
  <si>
    <t>경부고속 27</t>
  </si>
  <si>
    <t>조곡리	 산131-1</t>
  </si>
  <si>
    <t>조곡리	 산133-1</t>
  </si>
  <si>
    <t>경부고속 29</t>
  </si>
  <si>
    <t>조곡리	 산150-5</t>
  </si>
  <si>
    <t>경부고속 30</t>
  </si>
  <si>
    <t>조곡리	 산67-1</t>
  </si>
  <si>
    <t>경부고속 31</t>
  </si>
  <si>
    <t>경부고속 32</t>
  </si>
  <si>
    <t>조곡리	 산56-10</t>
  </si>
  <si>
    <t>경부고속 33</t>
  </si>
  <si>
    <t>조곡리	 산53-2</t>
  </si>
  <si>
    <t>경부고속 34</t>
  </si>
  <si>
    <t>조곡리	 산56-1</t>
  </si>
  <si>
    <t>경부고속 35</t>
  </si>
  <si>
    <t>조곡리	 1,141</t>
  </si>
  <si>
    <t>경부고속 36</t>
  </si>
  <si>
    <t>조곡리	 산50-1</t>
  </si>
  <si>
    <t>경부고속 37</t>
  </si>
  <si>
    <t>조곡리 	1149-1</t>
  </si>
  <si>
    <t>경부고속 38</t>
  </si>
  <si>
    <t>신광리	 산31-3</t>
  </si>
  <si>
    <t>경부고속 39</t>
  </si>
  <si>
    <t>신광리	 산32-1</t>
  </si>
  <si>
    <t>경부고속 40</t>
  </si>
  <si>
    <t>신광리	 492-1</t>
  </si>
  <si>
    <t>경부고속 41</t>
  </si>
  <si>
    <t>신광리	 산 2-5</t>
  </si>
  <si>
    <t>경부고속 42</t>
  </si>
  <si>
    <t>어방리	 371</t>
  </si>
  <si>
    <t>경부고속 43</t>
  </si>
  <si>
    <t>어방리 	371</t>
  </si>
  <si>
    <t>경부고속 44</t>
  </si>
  <si>
    <t>당리	 산59-1</t>
  </si>
  <si>
    <t>경부고속 45</t>
  </si>
  <si>
    <t>당리	 산61-2</t>
  </si>
  <si>
    <t>경부고속 46</t>
  </si>
  <si>
    <t>당리	 산55-7</t>
  </si>
  <si>
    <t>경부고속 47</t>
  </si>
  <si>
    <t>당리	 산55-13</t>
  </si>
  <si>
    <t>경부고속 48</t>
  </si>
  <si>
    <t>당리	 산43-4</t>
  </si>
  <si>
    <t>당리 	41</t>
  </si>
  <si>
    <t>경부고속 50</t>
  </si>
  <si>
    <t>당리	 27-1</t>
  </si>
  <si>
    <t>경부고속 51</t>
  </si>
  <si>
    <t>송선리	 632-1</t>
  </si>
  <si>
    <t>경부고속 52</t>
  </si>
  <si>
    <t>송선리	 631-4</t>
  </si>
  <si>
    <t>경부고속 53</t>
  </si>
  <si>
    <t>송선리	 산15-4</t>
  </si>
  <si>
    <t>경부고속 54</t>
  </si>
  <si>
    <t>송선리	 산15-5</t>
  </si>
  <si>
    <t>방내리	 산23-5</t>
  </si>
  <si>
    <t>경부고속 56</t>
  </si>
  <si>
    <t>경부고속 57</t>
  </si>
  <si>
    <t>방내리	 산21-3</t>
  </si>
  <si>
    <t>경부고속 58</t>
  </si>
  <si>
    <t>방내리	 산21-5</t>
  </si>
  <si>
    <t>경부고속 59</t>
  </si>
  <si>
    <t>방내리	 산103-1</t>
  </si>
  <si>
    <t>경부고속 60</t>
  </si>
  <si>
    <t>방내리	 산103-2</t>
  </si>
  <si>
    <t>경부고속 61</t>
  </si>
  <si>
    <t>화천리	 산227-8</t>
  </si>
  <si>
    <t>경부고속 62</t>
  </si>
  <si>
    <t>화천리	 621</t>
  </si>
  <si>
    <t>경부고속 63</t>
  </si>
  <si>
    <t>화천리	 산48-2</t>
  </si>
  <si>
    <t>화천리	 산43-2</t>
  </si>
  <si>
    <t>경부고속 68</t>
  </si>
  <si>
    <t>화천리 	1069</t>
  </si>
  <si>
    <t>경부고속 69</t>
  </si>
  <si>
    <t>화천리	 1066-1</t>
  </si>
  <si>
    <t>경부고속 70</t>
  </si>
  <si>
    <t>화천리	 1071</t>
  </si>
  <si>
    <t>경부고속 71</t>
  </si>
  <si>
    <t>화천리	 산39-3</t>
  </si>
  <si>
    <t>경부고속 72</t>
  </si>
  <si>
    <t>경부고속 73</t>
  </si>
  <si>
    <t>화곡리	 산37-1</t>
  </si>
  <si>
    <t>경부고속 74</t>
  </si>
  <si>
    <t>경부고속 75</t>
  </si>
  <si>
    <t>경부고속 76</t>
  </si>
  <si>
    <t>경부고속 77</t>
  </si>
  <si>
    <t>덕천리	 산27-1</t>
  </si>
  <si>
    <t>경부고속 78</t>
  </si>
  <si>
    <t>경부고속 79</t>
  </si>
  <si>
    <t>덕천리 	산17-5</t>
  </si>
  <si>
    <t>경부고속 80</t>
  </si>
  <si>
    <t>덕천리	 산17-5</t>
  </si>
  <si>
    <t>경부고속 81</t>
  </si>
  <si>
    <t>덕천리	 산17-4</t>
  </si>
  <si>
    <t>경부고속 82</t>
  </si>
  <si>
    <t>경부고속 83</t>
  </si>
  <si>
    <t>덕천리	 산96-1</t>
  </si>
  <si>
    <t>경부고속 84</t>
  </si>
  <si>
    <t>경부고속 85</t>
  </si>
  <si>
    <t>덕천리	 산73-1</t>
  </si>
  <si>
    <t>경부고속 86</t>
  </si>
  <si>
    <t>경부고속 87</t>
  </si>
  <si>
    <t>월산리 	산71-2</t>
  </si>
  <si>
    <t>경부고속 88</t>
  </si>
  <si>
    <t>월산리	 산71-2</t>
  </si>
  <si>
    <t>경부고속 89</t>
  </si>
  <si>
    <t>월산리 	산13-8</t>
  </si>
  <si>
    <t>경부고속 90</t>
  </si>
  <si>
    <t>월산리	 산13-8</t>
  </si>
  <si>
    <t>경부고속 91</t>
  </si>
  <si>
    <t>월산리 	산60-3</t>
  </si>
  <si>
    <t>경부고속 92</t>
  </si>
  <si>
    <t>월산리 	산24-1</t>
  </si>
  <si>
    <t>월산리	 산24-2</t>
  </si>
  <si>
    <t>경부고속 94</t>
  </si>
  <si>
    <t>월산리	 산55-4</t>
  </si>
  <si>
    <t>월산리 	산55-4</t>
  </si>
  <si>
    <t>경부고속 96</t>
  </si>
  <si>
    <t>경부고속 97</t>
  </si>
  <si>
    <t>경부고속 98</t>
  </si>
  <si>
    <t>방내리	 산108-10</t>
  </si>
  <si>
    <t>동해남부 연결 1</t>
  </si>
  <si>
    <t>방내리 	산111-9</t>
  </si>
  <si>
    <t>동해남부 연결 2</t>
  </si>
  <si>
    <t>방내리	 1287-6</t>
  </si>
  <si>
    <t>동해남부 연결 3</t>
  </si>
  <si>
    <t xml:space="preserve">청하면 </t>
  </si>
  <si>
    <t>신흥리 125-4</t>
  </si>
  <si>
    <t>포항~영덕 1</t>
  </si>
  <si>
    <t>용두리 산32-1</t>
  </si>
  <si>
    <t>포항~영덕 2</t>
  </si>
  <si>
    <t>송라면</t>
  </si>
  <si>
    <t>방석리 산19-5</t>
  </si>
  <si>
    <t>포항~영덕 3</t>
  </si>
  <si>
    <t>화진리 산31-24</t>
  </si>
  <si>
    <t>포항~영덕 4</t>
  </si>
  <si>
    <t>남호리 산15-4</t>
  </si>
  <si>
    <t>포항~영덕 5</t>
  </si>
  <si>
    <t>화전리 산85-18</t>
  </si>
  <si>
    <t>포항~영덕 6</t>
  </si>
  <si>
    <t>포항~영덕 7</t>
  </si>
  <si>
    <t>소월리 산18-2</t>
  </si>
  <si>
    <t>포항~영덕 8</t>
  </si>
  <si>
    <t>경남</t>
    <phoneticPr fontId="40" type="noConversion"/>
  </si>
  <si>
    <t>내서읍</t>
  </si>
  <si>
    <t>김해시</t>
    <phoneticPr fontId="40" type="noConversion"/>
  </si>
  <si>
    <t>밀양시</t>
  </si>
  <si>
    <t>삼랑진읍</t>
  </si>
  <si>
    <t>양산시</t>
  </si>
  <si>
    <t>원동면</t>
  </si>
  <si>
    <t>함안군</t>
  </si>
  <si>
    <t>산인면</t>
  </si>
  <si>
    <t>진주시</t>
  </si>
  <si>
    <t>이반성면</t>
  </si>
  <si>
    <t>사봉면</t>
  </si>
  <si>
    <t>문산읍</t>
  </si>
  <si>
    <t>내동면</t>
  </si>
  <si>
    <t>사천시</t>
  </si>
  <si>
    <t>곤명면</t>
  </si>
  <si>
    <t>하동군</t>
  </si>
  <si>
    <t>진영읍</t>
  </si>
  <si>
    <t>진례면</t>
  </si>
  <si>
    <t>산81-2</t>
  </si>
  <si>
    <t>주약동</t>
  </si>
  <si>
    <t>망경동</t>
  </si>
  <si>
    <t>정촌면</t>
  </si>
  <si>
    <t>일반성면</t>
  </si>
  <si>
    <t>산15-8</t>
  </si>
  <si>
    <t>석전동</t>
  </si>
  <si>
    <t>천선동</t>
  </si>
  <si>
    <t>태백동</t>
  </si>
  <si>
    <t>적량면</t>
  </si>
  <si>
    <t>북천면</t>
  </si>
  <si>
    <t>횡천면</t>
  </si>
  <si>
    <t>양보면</t>
  </si>
  <si>
    <t>함안면</t>
  </si>
  <si>
    <t>병곡면</t>
  </si>
  <si>
    <t>평촌리	 산50-1</t>
  </si>
  <si>
    <t>경전 259</t>
  </si>
  <si>
    <t>경전 259-1</t>
  </si>
  <si>
    <t>평촌리 	354-1</t>
  </si>
  <si>
    <t>경전 260</t>
  </si>
  <si>
    <t>평촌리 	75-5</t>
  </si>
  <si>
    <t>경전 263</t>
  </si>
  <si>
    <t>장안리	 1616</t>
  </si>
  <si>
    <t>경전 264</t>
  </si>
  <si>
    <t>평촌리 	산194</t>
  </si>
  <si>
    <t>경전 265</t>
  </si>
  <si>
    <t>평촌리	 1069-1</t>
  </si>
  <si>
    <t>경전 266</t>
  </si>
  <si>
    <t>용암리	 432-15</t>
  </si>
  <si>
    <t>경전 268</t>
  </si>
  <si>
    <t>용암리	 597-1</t>
  </si>
  <si>
    <t>경전 269</t>
  </si>
  <si>
    <t>용암리	 603-7</t>
  </si>
  <si>
    <t>경전 270</t>
  </si>
  <si>
    <t>용암리	 582-2</t>
  </si>
  <si>
    <t>경전 271</t>
  </si>
  <si>
    <t>용암리	 746-2</t>
  </si>
  <si>
    <t>경전 272</t>
  </si>
  <si>
    <t>용암리 	859</t>
  </si>
  <si>
    <t>경전 273</t>
  </si>
  <si>
    <t>가선리	 126-2</t>
  </si>
  <si>
    <t>경전 274</t>
  </si>
  <si>
    <t>개암리 	73-4</t>
  </si>
  <si>
    <t>경전 275</t>
  </si>
  <si>
    <t>개암리	 92-2</t>
  </si>
  <si>
    <t>경전 276</t>
  </si>
  <si>
    <t>개암리 	221-2</t>
  </si>
  <si>
    <t>경전 277</t>
  </si>
  <si>
    <t>개암리	 456-1</t>
  </si>
  <si>
    <t>경전 278</t>
  </si>
  <si>
    <t>개암리	 790-3</t>
  </si>
  <si>
    <t>경전 280</t>
  </si>
  <si>
    <t>경전 281</t>
  </si>
  <si>
    <t>개암리	 730-3</t>
  </si>
  <si>
    <t>경전 282</t>
  </si>
  <si>
    <t>개암리	 901-3</t>
  </si>
  <si>
    <t>경전 283</t>
  </si>
  <si>
    <t>운천리	 379-2</t>
  </si>
  <si>
    <t>경전 284</t>
  </si>
  <si>
    <t>진성면</t>
  </si>
  <si>
    <t>온수리	 335-3</t>
  </si>
  <si>
    <t>경전 285</t>
  </si>
  <si>
    <t>천곡리	 산47-3</t>
  </si>
  <si>
    <t>경전 286</t>
  </si>
  <si>
    <t>천곡리 	산47-3</t>
  </si>
  <si>
    <t>경전 287</t>
  </si>
  <si>
    <t>천곡리 	산69</t>
  </si>
  <si>
    <t>경전 288</t>
  </si>
  <si>
    <t>천곡리	 206-2</t>
  </si>
  <si>
    <t>경전 289</t>
  </si>
  <si>
    <t>경전 290</t>
  </si>
  <si>
    <t>천곡리	 산85-5</t>
  </si>
  <si>
    <t>경전 293</t>
  </si>
  <si>
    <t>천곡리	 산85-10</t>
  </si>
  <si>
    <t>경전 294</t>
  </si>
  <si>
    <t>경전 295</t>
  </si>
  <si>
    <t>구천리	 산7-3</t>
  </si>
  <si>
    <t>경전 298</t>
  </si>
  <si>
    <t>구천리 	산7-3</t>
  </si>
  <si>
    <t>경전 299</t>
  </si>
  <si>
    <t>구천리 	1120-1</t>
  </si>
  <si>
    <t>경전 300</t>
  </si>
  <si>
    <t>구천리	 1151-7</t>
  </si>
  <si>
    <t>경전 301</t>
  </si>
  <si>
    <t>구천리	 516-2</t>
  </si>
  <si>
    <t>경전 302</t>
  </si>
  <si>
    <t>구천리	 508-7</t>
  </si>
  <si>
    <t>경전 303</t>
  </si>
  <si>
    <t>구천리	 산148-7</t>
  </si>
  <si>
    <t>경전 304</t>
  </si>
  <si>
    <t>구천리	 산298</t>
  </si>
  <si>
    <t>경전 305</t>
  </si>
  <si>
    <t>갈곡리	 산292</t>
  </si>
  <si>
    <t>경전 308</t>
  </si>
  <si>
    <t>경전 309</t>
  </si>
  <si>
    <t>갈곡리	 산115-2</t>
  </si>
  <si>
    <t>경전 312</t>
  </si>
  <si>
    <t>갈곡리	 1106-4</t>
  </si>
  <si>
    <t>경전 313</t>
  </si>
  <si>
    <t>안전리	 318-5</t>
  </si>
  <si>
    <t>경전 315</t>
  </si>
  <si>
    <t>안전리 	329</t>
  </si>
  <si>
    <t>경전 316</t>
  </si>
  <si>
    <t>안전리	 366-4</t>
  </si>
  <si>
    <t>경전 318</t>
  </si>
  <si>
    <t>상문리	 150-2</t>
  </si>
  <si>
    <t>경전 322-1</t>
  </si>
  <si>
    <t>상문리	 산531-5</t>
  </si>
  <si>
    <t>경전 320</t>
  </si>
  <si>
    <t>상문리	 464-2</t>
  </si>
  <si>
    <t>경전 323</t>
  </si>
  <si>
    <t>상문리	 438-4</t>
  </si>
  <si>
    <t>경전 324</t>
  </si>
  <si>
    <t>상문리 	992-3</t>
  </si>
  <si>
    <t>경전 325-1</t>
  </si>
  <si>
    <t>삼곡리	 1611-1</t>
  </si>
  <si>
    <t>경전 326</t>
  </si>
  <si>
    <t>삼곡리	 598-2</t>
  </si>
  <si>
    <t>경전 327</t>
  </si>
  <si>
    <t>옥산리	 1750-24</t>
  </si>
  <si>
    <t>경전 330</t>
  </si>
  <si>
    <t>옥산리 	1052-3</t>
  </si>
  <si>
    <t>경전 331</t>
  </si>
  <si>
    <t>옥산리 	1107</t>
  </si>
  <si>
    <t>경전 332</t>
  </si>
  <si>
    <t>옥산리	 산78-1</t>
  </si>
  <si>
    <t>경전 333</t>
  </si>
  <si>
    <t>옥산리	 1182-2</t>
  </si>
  <si>
    <t>경전 334</t>
  </si>
  <si>
    <t>옥산리	 1164-1</t>
  </si>
  <si>
    <t>경전 335</t>
  </si>
  <si>
    <t>옥산리 	1164-1</t>
  </si>
  <si>
    <t>경전 335-2</t>
  </si>
  <si>
    <t>가좌동</t>
  </si>
  <si>
    <t>1600</t>
  </si>
  <si>
    <t>경전 335-1</t>
  </si>
  <si>
    <t>194-1</t>
  </si>
  <si>
    <t>경전 337</t>
  </si>
  <si>
    <t>858-9</t>
  </si>
  <si>
    <t>경전 337-1</t>
  </si>
  <si>
    <t>산148-1</t>
  </si>
  <si>
    <t>경전 338</t>
  </si>
  <si>
    <t>1300-7</t>
  </si>
  <si>
    <t>경전 339</t>
  </si>
  <si>
    <t>177-2</t>
  </si>
  <si>
    <t>경전 340</t>
  </si>
  <si>
    <t>493</t>
  </si>
  <si>
    <t>경전 341</t>
  </si>
  <si>
    <t>437-2</t>
  </si>
  <si>
    <t>경전 342</t>
  </si>
  <si>
    <t>경전 343</t>
  </si>
  <si>
    <t>346</t>
  </si>
  <si>
    <t>경전 344</t>
  </si>
  <si>
    <t>220-4</t>
  </si>
  <si>
    <t>경전 346</t>
  </si>
  <si>
    <t>752-1</t>
  </si>
  <si>
    <t>경전 346-1</t>
  </si>
  <si>
    <t>774-1</t>
  </si>
  <si>
    <t>경전 347-2</t>
  </si>
  <si>
    <t>독산리	 523-6</t>
  </si>
  <si>
    <t>경전 347</t>
  </si>
  <si>
    <t>경전 348</t>
  </si>
  <si>
    <t>독산리 	513-2</t>
  </si>
  <si>
    <t>경전 349</t>
  </si>
  <si>
    <t>독산리	 513-2</t>
  </si>
  <si>
    <t>경전 350</t>
  </si>
  <si>
    <t>독산리	 산63-6</t>
  </si>
  <si>
    <t>경전 351</t>
  </si>
  <si>
    <t>독산리	 738-14</t>
  </si>
  <si>
    <t>경전 352-1</t>
  </si>
  <si>
    <t>독산리 	310-3</t>
  </si>
  <si>
    <t>경전 352-2</t>
  </si>
  <si>
    <t>독산리	 1076-2</t>
  </si>
  <si>
    <t>경전 352</t>
  </si>
  <si>
    <t>경전 353</t>
  </si>
  <si>
    <t>독산리	 879-15</t>
  </si>
  <si>
    <t>경전 356</t>
  </si>
  <si>
    <t>독산리	 1052-36</t>
  </si>
  <si>
    <t>경전 357</t>
  </si>
  <si>
    <t>독산리	 919-1</t>
  </si>
  <si>
    <t>경전 358</t>
  </si>
  <si>
    <t>경전 359</t>
  </si>
  <si>
    <t>독산리	 911-1</t>
  </si>
  <si>
    <t>경전 360</t>
  </si>
  <si>
    <t>독산리 	911-1</t>
  </si>
  <si>
    <t>경전 361</t>
  </si>
  <si>
    <t>유수리 	14</t>
  </si>
  <si>
    <t>경전 362</t>
  </si>
  <si>
    <t>유수리	 14</t>
  </si>
  <si>
    <t>경전 363</t>
  </si>
  <si>
    <t>유수리	 산7-3</t>
  </si>
  <si>
    <t>경전 364</t>
  </si>
  <si>
    <t>유수리 	101-4</t>
  </si>
  <si>
    <t>경전 365</t>
  </si>
  <si>
    <t>유수리 	805-6</t>
  </si>
  <si>
    <t>경전 366</t>
  </si>
  <si>
    <t>유수리 	256-5</t>
  </si>
  <si>
    <t>경전 367</t>
  </si>
  <si>
    <t>유수리	 809-17</t>
  </si>
  <si>
    <t>경전 368</t>
  </si>
  <si>
    <t>경전 369</t>
  </si>
  <si>
    <t>유수리 	579</t>
  </si>
  <si>
    <t>경전 370</t>
  </si>
  <si>
    <t>유수리	 579</t>
  </si>
  <si>
    <t>경전 371</t>
  </si>
  <si>
    <t>유수리	 668-2</t>
  </si>
  <si>
    <t>경전 372</t>
  </si>
  <si>
    <t>경전 373</t>
  </si>
  <si>
    <t>유수리 	849-4</t>
  </si>
  <si>
    <t>경전 374</t>
  </si>
  <si>
    <t>유수리	 산145-6</t>
  </si>
  <si>
    <t>경전 375</t>
  </si>
  <si>
    <t>경전 376</t>
  </si>
  <si>
    <t>내평리	 산130-2</t>
  </si>
  <si>
    <t>경전 377</t>
  </si>
  <si>
    <t>내평리 	산130-2</t>
  </si>
  <si>
    <t>경전 378</t>
  </si>
  <si>
    <t>내평리	 산130-4</t>
  </si>
  <si>
    <t>경전 379</t>
  </si>
  <si>
    <t>경전 380</t>
  </si>
  <si>
    <t>내평리	 산56-7</t>
  </si>
  <si>
    <t>경전 381</t>
  </si>
  <si>
    <t>내평리	 842-2</t>
  </si>
  <si>
    <t>경전 382</t>
  </si>
  <si>
    <t>부계리	 167-2</t>
  </si>
  <si>
    <t>경전 22</t>
  </si>
  <si>
    <t>부계리	 산364-1</t>
  </si>
  <si>
    <t>경전 23</t>
  </si>
  <si>
    <t>경전 24</t>
  </si>
  <si>
    <t>부계리 	산261-1</t>
  </si>
  <si>
    <t>경전 25</t>
  </si>
  <si>
    <t>창촌리 	463-1</t>
  </si>
  <si>
    <t>경전 26</t>
  </si>
  <si>
    <t>창촌리 	461-8</t>
  </si>
  <si>
    <t>경전 27</t>
  </si>
  <si>
    <t>창촌리	 432-6</t>
  </si>
  <si>
    <t>경전 28</t>
  </si>
  <si>
    <t>창촌리	 534-1</t>
  </si>
  <si>
    <t>경전 29</t>
  </si>
  <si>
    <t>천곡리	 산47-5</t>
  </si>
  <si>
    <t>경전 30</t>
  </si>
  <si>
    <t>천곡리	 산40-10</t>
  </si>
  <si>
    <t>경전 31</t>
  </si>
  <si>
    <t>천곡리	 산48-4</t>
  </si>
  <si>
    <t>경전 32</t>
  </si>
  <si>
    <t>천곡리	 산48-3</t>
  </si>
  <si>
    <t>경전 33</t>
  </si>
  <si>
    <t>천곡리	 산49-4</t>
  </si>
  <si>
    <t>경전 34</t>
  </si>
  <si>
    <t>상촌리	 산137-1</t>
  </si>
  <si>
    <t>경전 35</t>
  </si>
  <si>
    <t>경전 36</t>
  </si>
  <si>
    <t>상촌리 	산137-2</t>
  </si>
  <si>
    <t>경전 37</t>
  </si>
  <si>
    <t>상촌리	 506-8</t>
  </si>
  <si>
    <t>경전 38</t>
  </si>
  <si>
    <t>상촌리	 503-10</t>
  </si>
  <si>
    <t>경전 39</t>
  </si>
  <si>
    <t>삼곡리	 산75-1</t>
  </si>
  <si>
    <t>경전 40</t>
  </si>
  <si>
    <t>삼곡리	 산72-5</t>
  </si>
  <si>
    <t>경전 41</t>
  </si>
  <si>
    <t>삼곡리 	산72-4</t>
  </si>
  <si>
    <t>경전 42</t>
  </si>
  <si>
    <t>경전 43</t>
  </si>
  <si>
    <t>이곡리	 산142-1</t>
  </si>
  <si>
    <t>경전 44</t>
  </si>
  <si>
    <t>경전 45</t>
  </si>
  <si>
    <t>이곡리 	산133-3</t>
  </si>
  <si>
    <t>경전 46</t>
  </si>
  <si>
    <t>이곡리	 산133-3</t>
  </si>
  <si>
    <t>경전 47</t>
  </si>
  <si>
    <t>옥산리	 산4-1</t>
  </si>
  <si>
    <t>경전 48</t>
  </si>
  <si>
    <t>경전 49</t>
  </si>
  <si>
    <t>옥산리	 산16-1</t>
  </si>
  <si>
    <t>경전 50</t>
  </si>
  <si>
    <t>옥산리 	1128-7</t>
  </si>
  <si>
    <t>경전 51</t>
  </si>
  <si>
    <t>경전 52</t>
  </si>
  <si>
    <t>1569-1</t>
  </si>
  <si>
    <t>경전 53</t>
  </si>
  <si>
    <t>경전 54</t>
  </si>
  <si>
    <t>경전 55</t>
  </si>
  <si>
    <t>경전 56</t>
  </si>
  <si>
    <t>경전 57</t>
  </si>
  <si>
    <t>1052-3</t>
  </si>
  <si>
    <t>경전 58</t>
  </si>
  <si>
    <t>경전 59</t>
  </si>
  <si>
    <t>경전 60</t>
  </si>
  <si>
    <t>경전 61</t>
  </si>
  <si>
    <t>신율리	 산50-3</t>
  </si>
  <si>
    <t>경전 62</t>
  </si>
  <si>
    <t>경전 63</t>
  </si>
  <si>
    <t>독산리 	산20-10</t>
  </si>
  <si>
    <t>경전 64</t>
  </si>
  <si>
    <t>독산리	 산80-2</t>
  </si>
  <si>
    <t>경전 65</t>
  </si>
  <si>
    <t>삼계리	 산79-3</t>
  </si>
  <si>
    <t>경전 66</t>
  </si>
  <si>
    <t>삼계리	 산108-11</t>
  </si>
  <si>
    <t>경전 67</t>
  </si>
  <si>
    <t>삼계리	 산124-3</t>
  </si>
  <si>
    <t>경전 68</t>
  </si>
  <si>
    <t>삼계리 	산233-9</t>
  </si>
  <si>
    <t>경전 69</t>
  </si>
  <si>
    <t>삼계리	 산241-16</t>
  </si>
  <si>
    <t>경전 70</t>
  </si>
  <si>
    <t>내평리 	산17-6</t>
  </si>
  <si>
    <t>경전 71</t>
  </si>
  <si>
    <t>내평리	 산22-11</t>
  </si>
  <si>
    <t>경전 72</t>
  </si>
  <si>
    <t>내평리	 산82-6</t>
  </si>
  <si>
    <t>경전 73</t>
  </si>
  <si>
    <t>삼곡리	 596-12</t>
  </si>
  <si>
    <t>경전 328</t>
  </si>
  <si>
    <t>삼곡리	 산50-2</t>
  </si>
  <si>
    <t>경전 329</t>
  </si>
  <si>
    <t>경부 8</t>
  </si>
  <si>
    <t xml:space="preserve">미전리	 1030 </t>
  </si>
  <si>
    <t>경부 9</t>
  </si>
  <si>
    <t xml:space="preserve">미전리	 1026 </t>
  </si>
  <si>
    <t>경부 10</t>
  </si>
  <si>
    <t xml:space="preserve">미전리	 915 </t>
  </si>
  <si>
    <t>경부 11</t>
  </si>
  <si>
    <t xml:space="preserve">미전리	 877 </t>
  </si>
  <si>
    <t>경부 11-1</t>
  </si>
  <si>
    <t>미전리	 896-4</t>
  </si>
  <si>
    <t>경부 11-2</t>
  </si>
  <si>
    <t xml:space="preserve">검세리	 9 </t>
  </si>
  <si>
    <t>경부 13</t>
  </si>
  <si>
    <t>검세리	 산135-3</t>
  </si>
  <si>
    <t>경부 12</t>
  </si>
  <si>
    <t>검세리	 산134-2</t>
  </si>
  <si>
    <t>경부 10-1</t>
  </si>
  <si>
    <t>원리	 1045-2</t>
  </si>
  <si>
    <t>경부 13-1</t>
  </si>
  <si>
    <t>원리	 1,043</t>
  </si>
  <si>
    <t>경부 13-2</t>
  </si>
  <si>
    <t xml:space="preserve">원리	 1205 </t>
  </si>
  <si>
    <t>경부 14</t>
  </si>
  <si>
    <t>서룡리	 1289-2</t>
  </si>
  <si>
    <t>경부 15</t>
  </si>
  <si>
    <t xml:space="preserve">서룡리	 758 </t>
  </si>
  <si>
    <t>경부 16</t>
  </si>
  <si>
    <t>미전리	 8-2</t>
  </si>
  <si>
    <t>미전 162</t>
  </si>
  <si>
    <t>미전 163</t>
  </si>
  <si>
    <t>신흥리	 산89-2</t>
  </si>
  <si>
    <t>경전 383</t>
  </si>
  <si>
    <t>경전 384</t>
  </si>
  <si>
    <t>신흥리	 917-3</t>
  </si>
  <si>
    <t>경전 385</t>
  </si>
  <si>
    <t>경전 386</t>
  </si>
  <si>
    <t>송림리	 203-4</t>
  </si>
  <si>
    <t>경전 388</t>
  </si>
  <si>
    <t>송림리 	189-16</t>
  </si>
  <si>
    <t>경전 389</t>
  </si>
  <si>
    <t>경전 390</t>
  </si>
  <si>
    <t>송림리	 257-1</t>
  </si>
  <si>
    <t>경전 391</t>
  </si>
  <si>
    <t>봉계리 	752-1</t>
  </si>
  <si>
    <t>경전 393</t>
  </si>
  <si>
    <t>봉계리	 산58-2</t>
  </si>
  <si>
    <t>경전 394</t>
  </si>
  <si>
    <t>경전 395</t>
  </si>
  <si>
    <t>경전 396</t>
  </si>
  <si>
    <t>경전 397</t>
  </si>
  <si>
    <t>초량리 	264-3</t>
  </si>
  <si>
    <t>경전 399</t>
  </si>
  <si>
    <t>초량리 	170</t>
  </si>
  <si>
    <t>경전 403</t>
  </si>
  <si>
    <t>초량리	 463-2</t>
  </si>
  <si>
    <t>경전 404</t>
  </si>
  <si>
    <t>초량리	 산76-2</t>
  </si>
  <si>
    <t>경전 406</t>
  </si>
  <si>
    <t>초량리 	산72-3</t>
  </si>
  <si>
    <t>경전 407</t>
  </si>
  <si>
    <t>초량리 	산70-2</t>
  </si>
  <si>
    <t>경전 408</t>
  </si>
  <si>
    <t>초량리	 산69-2</t>
  </si>
  <si>
    <t>경전 409</t>
  </si>
  <si>
    <t>경전 410</t>
  </si>
  <si>
    <t>초량리 	529-2</t>
  </si>
  <si>
    <t>경전 411</t>
  </si>
  <si>
    <t>경전 412</t>
  </si>
  <si>
    <t>경부고속 193</t>
  </si>
  <si>
    <t>경부고속 194</t>
  </si>
  <si>
    <t>경부고속 195</t>
  </si>
  <si>
    <t>경부고속 196</t>
  </si>
  <si>
    <t>개곡리 	445-3</t>
  </si>
  <si>
    <t>경부고속 197</t>
  </si>
  <si>
    <t>개곡리	 445-3</t>
  </si>
  <si>
    <t>경부고속 198</t>
  </si>
  <si>
    <t>개곡리	 산309-3</t>
  </si>
  <si>
    <t>경부고속 200</t>
  </si>
  <si>
    <t>개곡리	 산39-4</t>
  </si>
  <si>
    <t>개곡리	 산123</t>
  </si>
  <si>
    <t>경부고속 202</t>
  </si>
  <si>
    <t>개곡리	 산122-7</t>
  </si>
  <si>
    <t>경부고속 203</t>
  </si>
  <si>
    <t>김해시</t>
  </si>
  <si>
    <t>신안리	 535-37</t>
  </si>
  <si>
    <t>경전 1</t>
  </si>
  <si>
    <t>신안리	 535-42</t>
  </si>
  <si>
    <t>경전 2</t>
  </si>
  <si>
    <t xml:space="preserve">설창리	 133 </t>
  </si>
  <si>
    <t>부산신항 2</t>
  </si>
  <si>
    <t>죽곡리	 70-1</t>
  </si>
  <si>
    <t>부산신항 3</t>
  </si>
  <si>
    <t>경남</t>
  </si>
  <si>
    <t>죽곡리	 278-1</t>
  </si>
  <si>
    <t>부산신항 4</t>
  </si>
  <si>
    <t>산본리	 319-6</t>
  </si>
  <si>
    <t>부산신항 5</t>
  </si>
  <si>
    <t>진례</t>
  </si>
  <si>
    <t>산본	 320-9</t>
  </si>
  <si>
    <t>부산신항 6</t>
  </si>
  <si>
    <t>장유</t>
  </si>
  <si>
    <t>부곡	 154-12</t>
  </si>
  <si>
    <t>부산신항 8</t>
  </si>
  <si>
    <t>내덕	 467-1</t>
  </si>
  <si>
    <t>부산신항 9</t>
  </si>
  <si>
    <t>명법</t>
  </si>
  <si>
    <t>733</t>
  </si>
  <si>
    <t>부산신항 10</t>
  </si>
  <si>
    <t>563</t>
  </si>
  <si>
    <t>부산신항 11</t>
  </si>
  <si>
    <t>장유면</t>
  </si>
  <si>
    <t>응달	 990-1</t>
  </si>
  <si>
    <t>부산신항 12</t>
  </si>
  <si>
    <t>신흥리	 산93-5</t>
  </si>
  <si>
    <t>경전 74</t>
  </si>
  <si>
    <t>신흥리	 산93-7</t>
  </si>
  <si>
    <t>경전 75</t>
  </si>
  <si>
    <t>정곡리 	산14-1</t>
  </si>
  <si>
    <t>경전 76</t>
  </si>
  <si>
    <t>정곡리	 산14-26</t>
  </si>
  <si>
    <t>경전 77</t>
  </si>
  <si>
    <t>봉계리	 산41-15</t>
  </si>
  <si>
    <t>경전 79</t>
  </si>
  <si>
    <t>봉계리 	산22</t>
  </si>
  <si>
    <t>경전 80</t>
  </si>
  <si>
    <t>신흥리 	산93-7</t>
  </si>
  <si>
    <t>경전 75-1</t>
  </si>
  <si>
    <t>경전 81</t>
  </si>
  <si>
    <t>경전 81-1</t>
  </si>
  <si>
    <t>창원
마산회원구</t>
  </si>
  <si>
    <t>중리	 13-2</t>
  </si>
  <si>
    <t>경전 206-21</t>
  </si>
  <si>
    <t>경전 206-20</t>
  </si>
  <si>
    <t>호계리	 772-6</t>
  </si>
  <si>
    <t>경전 206-19</t>
  </si>
  <si>
    <t>경전 206-18</t>
  </si>
  <si>
    <t>호계리	 산44-2</t>
  </si>
  <si>
    <t>경전 206-17</t>
  </si>
  <si>
    <t>용담리	 산89-1</t>
  </si>
  <si>
    <t>경전 206-16</t>
  </si>
  <si>
    <t>용담리	 산97-1</t>
  </si>
  <si>
    <t>경전 206-15</t>
  </si>
  <si>
    <t>용담리	 산154</t>
  </si>
  <si>
    <t>경전 206-14</t>
  </si>
  <si>
    <t>용담리	 362-5</t>
  </si>
  <si>
    <t>경전 206-13</t>
  </si>
  <si>
    <t>용담리	 341-1</t>
  </si>
  <si>
    <t>경전 206-12</t>
  </si>
  <si>
    <t>용담리	 607-4</t>
  </si>
  <si>
    <t>경전 206-11</t>
  </si>
  <si>
    <t>용담리 	576</t>
  </si>
  <si>
    <t>경전 206-10</t>
  </si>
  <si>
    <t>용담리	 576</t>
  </si>
  <si>
    <t>경전 206-9</t>
  </si>
  <si>
    <t>신산리	 87-2</t>
  </si>
  <si>
    <t>경전 206-8</t>
  </si>
  <si>
    <t>경전 206-7</t>
  </si>
  <si>
    <t>신산리	 522-1</t>
  </si>
  <si>
    <t>경전 206-6</t>
  </si>
  <si>
    <t>신산리	 580-2</t>
  </si>
  <si>
    <t>경전 206-5</t>
  </si>
  <si>
    <t>신산리	 산152-8</t>
  </si>
  <si>
    <t>경전 206-4</t>
  </si>
  <si>
    <t>신산리	 산150-4</t>
  </si>
  <si>
    <t>경전 206-3</t>
  </si>
  <si>
    <t>신산리	 산147-4</t>
  </si>
  <si>
    <t>경전 206-2</t>
  </si>
  <si>
    <t>신산리	 산147-3</t>
  </si>
  <si>
    <t>경전 206-1</t>
  </si>
  <si>
    <t>송정리 	109-5</t>
  </si>
  <si>
    <t>경전 208</t>
  </si>
  <si>
    <t>가야읍</t>
  </si>
  <si>
    <t>검암리	 694-1</t>
  </si>
  <si>
    <t>경전 214</t>
  </si>
  <si>
    <t>신음리 	327-2</t>
  </si>
  <si>
    <t>경전 218</t>
  </si>
  <si>
    <t>신음리 	산37</t>
  </si>
  <si>
    <t>경전 222</t>
  </si>
  <si>
    <t>신음리	 산38-3</t>
  </si>
  <si>
    <t>경전 223</t>
  </si>
  <si>
    <t>신음리 	1188-1</t>
  </si>
  <si>
    <t>경전 224</t>
  </si>
  <si>
    <t>춘곡리 	51</t>
  </si>
  <si>
    <t>경전 225</t>
  </si>
  <si>
    <t>사내리	 산172-2</t>
  </si>
  <si>
    <t>경전 230</t>
  </si>
  <si>
    <t>사내리	 산139-2</t>
  </si>
  <si>
    <t>경전 232</t>
  </si>
  <si>
    <t>사내리	 산138-2</t>
  </si>
  <si>
    <t>경전 233</t>
  </si>
  <si>
    <t>사내리	 산130-2</t>
  </si>
  <si>
    <t>경전 235</t>
  </si>
  <si>
    <t>사내리	 1187-1</t>
  </si>
  <si>
    <t>경전 236</t>
  </si>
  <si>
    <t>사내리	 1186-2</t>
  </si>
  <si>
    <t>경전 237</t>
  </si>
  <si>
    <t>소포리	 99-2</t>
  </si>
  <si>
    <t>경전 238</t>
  </si>
  <si>
    <t>경전 239</t>
  </si>
  <si>
    <t>모로리	 471-2</t>
  </si>
  <si>
    <t>경전 240</t>
  </si>
  <si>
    <t>소포리 	810</t>
  </si>
  <si>
    <t>경전 241</t>
  </si>
  <si>
    <t>소포리	 818-1</t>
  </si>
  <si>
    <t>경전 242</t>
  </si>
  <si>
    <t>소포리	 824</t>
  </si>
  <si>
    <t>경전 243</t>
  </si>
  <si>
    <t>덕대리	 225-1</t>
  </si>
  <si>
    <t>경전 245-1</t>
  </si>
  <si>
    <t>경전 245</t>
  </si>
  <si>
    <t>덕대리	 730-5</t>
  </si>
  <si>
    <t>경전 246</t>
  </si>
  <si>
    <t>덕대리	 산63-4</t>
  </si>
  <si>
    <t>경전 247</t>
  </si>
  <si>
    <t>원북리	 361-4</t>
  </si>
  <si>
    <t>경전 248</t>
  </si>
  <si>
    <t>원북리	 산89-6</t>
  </si>
  <si>
    <t>경전 249</t>
  </si>
  <si>
    <t>원북리	 121-2</t>
  </si>
  <si>
    <t>경전 250</t>
  </si>
  <si>
    <t>원북리	 산61-5</t>
  </si>
  <si>
    <t>경전 251</t>
  </si>
  <si>
    <t>원북리	 172-2</t>
  </si>
  <si>
    <t>경전 253</t>
  </si>
  <si>
    <t>원북리	 214-6</t>
  </si>
  <si>
    <t>경전 254</t>
  </si>
  <si>
    <t>원북리	 산197-3</t>
  </si>
  <si>
    <t>경전 255</t>
  </si>
  <si>
    <t>원북리	 237-2</t>
  </si>
  <si>
    <t>경전 256</t>
  </si>
  <si>
    <t>원북리	 산216-2</t>
  </si>
  <si>
    <t>경전 257</t>
  </si>
  <si>
    <t>원북리	 산224-1</t>
  </si>
  <si>
    <t>경전 258-1</t>
  </si>
  <si>
    <t>경전 258</t>
  </si>
  <si>
    <t>옥정리	 산80-4</t>
  </si>
  <si>
    <t>경전 413</t>
  </si>
  <si>
    <t>옥정리 	423-1</t>
  </si>
  <si>
    <t>경전 414</t>
  </si>
  <si>
    <t>옥정리	 423-1</t>
  </si>
  <si>
    <t>경전 415</t>
  </si>
  <si>
    <t>옥정리	 487-2</t>
  </si>
  <si>
    <t>경전 416</t>
  </si>
  <si>
    <t>직전리 	769-3</t>
  </si>
  <si>
    <t>경전 417</t>
  </si>
  <si>
    <t>직전리 	1192-4</t>
  </si>
  <si>
    <t>경전 418</t>
  </si>
  <si>
    <t>직전리	 1192-4</t>
  </si>
  <si>
    <t>경전 419</t>
  </si>
  <si>
    <t>직전리	 산125-8</t>
  </si>
  <si>
    <t>경전 420</t>
  </si>
  <si>
    <t>직전리	 1023</t>
  </si>
  <si>
    <t>경전 421</t>
  </si>
  <si>
    <t>경전 422</t>
  </si>
  <si>
    <t>사평리 	294-2</t>
  </si>
  <si>
    <t>경전 423</t>
  </si>
  <si>
    <t>경전 424</t>
  </si>
  <si>
    <t>우복리 	269-4</t>
  </si>
  <si>
    <t>경전 425</t>
  </si>
  <si>
    <t>우복리 	921-7</t>
  </si>
  <si>
    <t>경전 426</t>
  </si>
  <si>
    <t>우복리	 산103-2</t>
  </si>
  <si>
    <t>경전 428</t>
  </si>
  <si>
    <t>감당리	 산237-2</t>
  </si>
  <si>
    <t>경전 429</t>
  </si>
  <si>
    <t>감당리	 502-2</t>
  </si>
  <si>
    <t>경전 430</t>
  </si>
  <si>
    <t>감당리	 산226-2</t>
  </si>
  <si>
    <t>경전 431</t>
  </si>
  <si>
    <t>경전 432</t>
  </si>
  <si>
    <t>감당리	 547-1</t>
  </si>
  <si>
    <t>경전 433</t>
  </si>
  <si>
    <t>감당리 	547-1</t>
  </si>
  <si>
    <t>경전 434</t>
  </si>
  <si>
    <t>감당리	 837-1</t>
  </si>
  <si>
    <t>경전 435</t>
  </si>
  <si>
    <t>경전 436</t>
  </si>
  <si>
    <t>감당리	 1168-1</t>
  </si>
  <si>
    <t>경전 437</t>
  </si>
  <si>
    <t>감당리 	695-3</t>
  </si>
  <si>
    <t>경전 438</t>
  </si>
  <si>
    <t>감당리 	산174-2</t>
  </si>
  <si>
    <t>경전 439</t>
  </si>
  <si>
    <t>감당리	 산174-2</t>
  </si>
  <si>
    <t>경전 440</t>
  </si>
  <si>
    <t>경전 441</t>
  </si>
  <si>
    <t>여의리 	349-3</t>
  </si>
  <si>
    <t>경전 442</t>
  </si>
  <si>
    <t>여의리	 349-3</t>
  </si>
  <si>
    <t>경전 443</t>
  </si>
  <si>
    <t>여의리	 396-4</t>
  </si>
  <si>
    <t>경전 444</t>
  </si>
  <si>
    <t>경전 445</t>
  </si>
  <si>
    <t>횡천리	 산92-2</t>
  </si>
  <si>
    <t>경전 447</t>
  </si>
  <si>
    <t>횡천리	 산88-2</t>
  </si>
  <si>
    <t>경전 448</t>
  </si>
  <si>
    <t>횡천리	 469-4</t>
  </si>
  <si>
    <t>경전 449</t>
  </si>
  <si>
    <t>횡천리 	466-3</t>
  </si>
  <si>
    <t>경전 451</t>
  </si>
  <si>
    <t>횡천리	 466-3</t>
  </si>
  <si>
    <t>경전 452</t>
  </si>
  <si>
    <t>학리 	181-2</t>
  </si>
  <si>
    <t>경전 453</t>
  </si>
  <si>
    <t>학리	 148-1</t>
  </si>
  <si>
    <t>경전 454</t>
  </si>
  <si>
    <t>학리 	645-1</t>
  </si>
  <si>
    <t>경전 455</t>
  </si>
  <si>
    <t>학리	 산85</t>
  </si>
  <si>
    <t>경전 456</t>
  </si>
  <si>
    <t>학리 	694-3</t>
  </si>
  <si>
    <t>경전 457</t>
  </si>
  <si>
    <t>학리	 1175-2</t>
  </si>
  <si>
    <t>경전 458</t>
  </si>
  <si>
    <t>학리 	1057-5</t>
  </si>
  <si>
    <t>경전 460</t>
  </si>
  <si>
    <t>경전 461</t>
  </si>
  <si>
    <t>동산리 	산162-1</t>
  </si>
  <si>
    <t>경전 464</t>
  </si>
  <si>
    <t>경전 465</t>
  </si>
  <si>
    <t>동산리	 792-8</t>
  </si>
  <si>
    <t>경전 466</t>
  </si>
  <si>
    <t>동산리 	792-8</t>
  </si>
  <si>
    <t>경전 467</t>
  </si>
  <si>
    <t>동산리 	1273-6</t>
  </si>
  <si>
    <t>경전 468</t>
  </si>
  <si>
    <t>경전 469</t>
  </si>
  <si>
    <t>동산리 	산222-2</t>
  </si>
  <si>
    <t>경전 470</t>
  </si>
  <si>
    <t>동산리 	1631-3</t>
  </si>
  <si>
    <t>경전 472</t>
  </si>
  <si>
    <t>창원
성산구</t>
  </si>
  <si>
    <t>웅남동</t>
  </si>
  <si>
    <t>72-4</t>
  </si>
  <si>
    <t>진해 475</t>
  </si>
  <si>
    <t>완암동</t>
  </si>
  <si>
    <t>244</t>
  </si>
  <si>
    <t>진해 477</t>
  </si>
  <si>
    <t>상복동</t>
  </si>
  <si>
    <t>산99-4</t>
  </si>
  <si>
    <t>진해 479</t>
  </si>
  <si>
    <t>남지동</t>
  </si>
  <si>
    <t>307-2</t>
  </si>
  <si>
    <t>진해 480</t>
  </si>
  <si>
    <t>593-1</t>
  </si>
  <si>
    <t>진해 481</t>
  </si>
  <si>
    <t>진해 482</t>
  </si>
  <si>
    <t>창원
진해구</t>
  </si>
  <si>
    <t>석동</t>
  </si>
  <si>
    <t>462-1</t>
  </si>
  <si>
    <t>진해 483</t>
  </si>
  <si>
    <t>진해 484</t>
  </si>
  <si>
    <t>3-102</t>
  </si>
  <si>
    <t>진해 487</t>
  </si>
  <si>
    <t>창원의창구</t>
  </si>
  <si>
    <t>경전 3</t>
  </si>
  <si>
    <t>경전 4</t>
  </si>
  <si>
    <t>283-1</t>
  </si>
  <si>
    <t>경전 5</t>
  </si>
  <si>
    <t>121-15</t>
  </si>
  <si>
    <t>경전 6</t>
  </si>
  <si>
    <t>중리	 257-4</t>
  </si>
  <si>
    <t>경전 7</t>
  </si>
  <si>
    <t>중리	 276-2</t>
  </si>
  <si>
    <t>경전 8</t>
  </si>
  <si>
    <t>대산리	 산31-3</t>
  </si>
  <si>
    <t>경전 9</t>
  </si>
  <si>
    <t>괴산리	 276-17</t>
  </si>
  <si>
    <t>경전 10</t>
  </si>
  <si>
    <t>춘곡리	 산21-2</t>
  </si>
  <si>
    <t>경전 11</t>
  </si>
  <si>
    <t>춘곡리 	산68-1</t>
  </si>
  <si>
    <t>경전 12</t>
  </si>
  <si>
    <t>동촌리 	산13-1</t>
  </si>
  <si>
    <t>경전 13</t>
  </si>
  <si>
    <t>동촌리 	산113-1</t>
  </si>
  <si>
    <t>경전 14</t>
  </si>
  <si>
    <t>경전 15</t>
  </si>
  <si>
    <t>하림리	 산47-8</t>
  </si>
  <si>
    <t>경전 16</t>
  </si>
  <si>
    <t>원북리	 431-2</t>
  </si>
  <si>
    <t>경전 17</t>
  </si>
  <si>
    <t>원북리	 산36-3</t>
  </si>
  <si>
    <t>경전 18</t>
  </si>
  <si>
    <t>원북리	 산38-4</t>
  </si>
  <si>
    <t>경전 19</t>
  </si>
  <si>
    <t>원북리	 산61-6</t>
  </si>
  <si>
    <t>경전 20</t>
  </si>
  <si>
    <t>원북리	 산59-1</t>
  </si>
  <si>
    <t>경전 21</t>
  </si>
  <si>
    <t>경전 82</t>
  </si>
  <si>
    <t>경전 83</t>
  </si>
  <si>
    <t>경전 84</t>
  </si>
  <si>
    <t>경전 85</t>
  </si>
  <si>
    <t>경전 82-1</t>
  </si>
  <si>
    <t>중랑구</t>
    <phoneticPr fontId="40" type="noConversion"/>
  </si>
  <si>
    <t>망우동</t>
    <phoneticPr fontId="40" type="noConversion"/>
  </si>
  <si>
    <t>산 12-3, 산17-2, 산14-2</t>
    <phoneticPr fontId="40" type="noConversion"/>
  </si>
  <si>
    <t>철도</t>
    <phoneticPr fontId="40" type="noConversion"/>
  </si>
  <si>
    <t>경춘선1</t>
    <phoneticPr fontId="40" type="noConversion"/>
  </si>
  <si>
    <t>망우~퇴계원</t>
    <phoneticPr fontId="40" type="noConversion"/>
  </si>
  <si>
    <t>1.725~1.862</t>
    <phoneticPr fontId="40" type="noConversion"/>
  </si>
  <si>
    <t>하</t>
    <phoneticPr fontId="39" type="noConversion"/>
  </si>
  <si>
    <t>-</t>
    <phoneticPr fontId="33" type="noConversion"/>
  </si>
  <si>
    <t>수도권본부 시설안전부</t>
    <phoneticPr fontId="40" type="noConversion"/>
  </si>
  <si>
    <t>노지호</t>
    <phoneticPr fontId="40" type="noConversion"/>
  </si>
  <si>
    <t>02-788-5046</t>
    <phoneticPr fontId="40" type="noConversion"/>
  </si>
  <si>
    <t>남양주</t>
    <phoneticPr fontId="40" type="noConversion"/>
  </si>
  <si>
    <t>퇴계원리 산74-22, 359-44</t>
    <phoneticPr fontId="40" type="noConversion"/>
  </si>
  <si>
    <t>7.171~7.301</t>
    <phoneticPr fontId="40" type="noConversion"/>
  </si>
  <si>
    <t>진건읍</t>
    <phoneticPr fontId="40" type="noConversion"/>
  </si>
  <si>
    <t>사능리 산 71-15</t>
    <phoneticPr fontId="40" type="noConversion"/>
  </si>
  <si>
    <t>사릉~금곡</t>
    <phoneticPr fontId="40" type="noConversion"/>
  </si>
  <si>
    <t>12.260~12.400</t>
    <phoneticPr fontId="40" type="noConversion"/>
  </si>
  <si>
    <t>상</t>
    <phoneticPr fontId="39" type="noConversion"/>
  </si>
  <si>
    <t>산65-6, 산66-1, 산83-7</t>
    <phoneticPr fontId="40" type="noConversion"/>
  </si>
  <si>
    <t>14.660~14.770</t>
    <phoneticPr fontId="40" type="noConversion"/>
  </si>
  <si>
    <t>산34-1</t>
    <phoneticPr fontId="40" type="noConversion"/>
  </si>
  <si>
    <t>금곡~평내호평</t>
    <phoneticPr fontId="40" type="noConversion"/>
  </si>
  <si>
    <t>15.790~15.925</t>
    <phoneticPr fontId="40" type="noConversion"/>
  </si>
  <si>
    <t>화도읍</t>
    <phoneticPr fontId="40" type="noConversion"/>
  </si>
  <si>
    <t>묵현리 320-28, 316-2</t>
    <phoneticPr fontId="40" type="noConversion"/>
  </si>
  <si>
    <t>평내호평~천마산</t>
    <phoneticPr fontId="40" type="noConversion"/>
  </si>
  <si>
    <t>22.950~23.160</t>
    <phoneticPr fontId="40" type="noConversion"/>
  </si>
  <si>
    <t>월산리 414-7, 414-8</t>
    <phoneticPr fontId="40" type="noConversion"/>
  </si>
  <si>
    <t>마석~대성리</t>
    <phoneticPr fontId="40" type="noConversion"/>
  </si>
  <si>
    <t>27.390~27.580</t>
    <phoneticPr fontId="40" type="noConversion"/>
  </si>
  <si>
    <t>월산리 산56-3, 답내리 산22-9</t>
    <phoneticPr fontId="40" type="noConversion"/>
  </si>
  <si>
    <t>27.780~27.940</t>
    <phoneticPr fontId="40" type="noConversion"/>
  </si>
  <si>
    <t>좌,우</t>
    <phoneticPr fontId="39" type="noConversion"/>
  </si>
  <si>
    <t>상천리 1214-3, 산408-1</t>
    <phoneticPr fontId="40" type="noConversion"/>
  </si>
  <si>
    <t>청평~상천</t>
    <phoneticPr fontId="40" type="noConversion"/>
  </si>
  <si>
    <t>44.745~44.780</t>
    <phoneticPr fontId="40" type="noConversion"/>
  </si>
  <si>
    <t>상천리 1242-1</t>
    <phoneticPr fontId="40" type="noConversion"/>
  </si>
  <si>
    <t>경춘선11</t>
  </si>
  <si>
    <t>44.975~45.050</t>
    <phoneticPr fontId="40" type="noConversion"/>
  </si>
  <si>
    <t>하색리 154-8, 154-9</t>
    <phoneticPr fontId="40" type="noConversion"/>
  </si>
  <si>
    <t>상천~가평</t>
    <phoneticPr fontId="40" type="noConversion"/>
  </si>
  <si>
    <t>50.500~50.540</t>
    <phoneticPr fontId="40" type="noConversion"/>
  </si>
  <si>
    <t>하색리 산11-9, 산192-1</t>
    <phoneticPr fontId="40" type="noConversion"/>
  </si>
  <si>
    <t>경춘선13</t>
  </si>
  <si>
    <t>50.640~50.686</t>
    <phoneticPr fontId="40" type="noConversion"/>
  </si>
  <si>
    <t>달전리 557-3</t>
    <phoneticPr fontId="40" type="noConversion"/>
  </si>
  <si>
    <t>경춘선14</t>
  </si>
  <si>
    <t>51.950~52.200</t>
    <phoneticPr fontId="40" type="noConversion"/>
  </si>
  <si>
    <t>달전리 557-4(가평역 인근)</t>
    <phoneticPr fontId="40" type="noConversion"/>
  </si>
  <si>
    <t>51.950~52.130</t>
    <phoneticPr fontId="40" type="noConversion"/>
  </si>
  <si>
    <t>52.130~52.200</t>
    <phoneticPr fontId="40" type="noConversion"/>
  </si>
  <si>
    <t>춘천시</t>
    <phoneticPr fontId="40" type="noConversion"/>
  </si>
  <si>
    <t>남산면</t>
    <phoneticPr fontId="40" type="noConversion"/>
  </si>
  <si>
    <t>방곡리 산67-1, 산71-4(강촌역)</t>
    <phoneticPr fontId="40" type="noConversion"/>
  </si>
  <si>
    <t>경춘선17</t>
    <phoneticPr fontId="40" type="noConversion"/>
  </si>
  <si>
    <t>강촌역 구내</t>
    <phoneticPr fontId="40" type="noConversion"/>
  </si>
  <si>
    <t>65.150~65.340</t>
    <phoneticPr fontId="40" type="noConversion"/>
  </si>
  <si>
    <t>신동면</t>
    <phoneticPr fontId="40" type="noConversion"/>
  </si>
  <si>
    <t>증리 산92-9, 산94-1</t>
    <phoneticPr fontId="40" type="noConversion"/>
  </si>
  <si>
    <t>김유정역 구내</t>
    <phoneticPr fontId="40" type="noConversion"/>
  </si>
  <si>
    <t>72.623~72.723</t>
    <phoneticPr fontId="40" type="noConversion"/>
  </si>
  <si>
    <t>증리 654-12, 산34-1</t>
    <phoneticPr fontId="40" type="noConversion"/>
  </si>
  <si>
    <t>김유정~남춘천</t>
    <phoneticPr fontId="40" type="noConversion"/>
  </si>
  <si>
    <t>73.950~74.100</t>
    <phoneticPr fontId="40" type="noConversion"/>
  </si>
  <si>
    <t>증리 654-15, 산38-2</t>
    <phoneticPr fontId="40" type="noConversion"/>
  </si>
  <si>
    <t>74.000~74.200</t>
    <phoneticPr fontId="40" type="noConversion"/>
  </si>
  <si>
    <t>증리 654-14, 672-3, 산38-2</t>
    <phoneticPr fontId="40" type="noConversion"/>
  </si>
  <si>
    <t>74.100~74.400</t>
    <phoneticPr fontId="40" type="noConversion"/>
  </si>
  <si>
    <t>퇴계동</t>
    <phoneticPr fontId="40" type="noConversion"/>
  </si>
  <si>
    <t>산15-3, 산25-4</t>
    <phoneticPr fontId="40" type="noConversion"/>
  </si>
  <si>
    <t>경춘선22</t>
    <phoneticPr fontId="40" type="noConversion"/>
  </si>
  <si>
    <t>77.050~77.158</t>
    <phoneticPr fontId="40" type="noConversion"/>
  </si>
  <si>
    <t>산27-3, 산29-4</t>
    <phoneticPr fontId="40" type="noConversion"/>
  </si>
  <si>
    <t>77.258~77.540</t>
    <phoneticPr fontId="40" type="noConversion"/>
  </si>
  <si>
    <t>옥수~응봉</t>
    <phoneticPr fontId="39" type="noConversion"/>
  </si>
  <si>
    <t>8.100~8.600</t>
    <phoneticPr fontId="40" type="noConversion"/>
  </si>
  <si>
    <t>상행</t>
    <phoneticPr fontId="40" type="noConversion"/>
  </si>
  <si>
    <t>하행</t>
    <phoneticPr fontId="40" type="noConversion"/>
  </si>
  <si>
    <t>청량리~회기</t>
    <phoneticPr fontId="39" type="noConversion"/>
  </si>
  <si>
    <t>13.600~13.850</t>
    <phoneticPr fontId="40" type="noConversion"/>
  </si>
  <si>
    <t>양주~덕계</t>
    <phoneticPr fontId="40" type="noConversion"/>
  </si>
  <si>
    <t>35.350~35.430</t>
    <phoneticPr fontId="40" type="noConversion"/>
  </si>
  <si>
    <t>녹양~양주</t>
    <phoneticPr fontId="40" type="noConversion"/>
  </si>
  <si>
    <t>35.170~35.250</t>
    <phoneticPr fontId="40" type="noConversion"/>
  </si>
  <si>
    <t>350-271</t>
    <phoneticPr fontId="40" type="noConversion"/>
  </si>
  <si>
    <t>덕계~덕정</t>
    <phoneticPr fontId="40" type="noConversion"/>
  </si>
  <si>
    <t>43.420~43.500</t>
    <phoneticPr fontId="40" type="noConversion"/>
  </si>
  <si>
    <t>350-273</t>
    <phoneticPr fontId="40" type="noConversion"/>
  </si>
  <si>
    <t>덕정~지행</t>
    <phoneticPr fontId="40" type="noConversion"/>
  </si>
  <si>
    <t>43.500~43.580</t>
    <phoneticPr fontId="40" type="noConversion"/>
  </si>
  <si>
    <t>전곡면</t>
    <phoneticPr fontId="40" type="noConversion"/>
  </si>
  <si>
    <t>전곡리 85-9</t>
    <phoneticPr fontId="40" type="noConversion"/>
  </si>
  <si>
    <t>한탄강~전곡</t>
    <phoneticPr fontId="40" type="noConversion"/>
  </si>
  <si>
    <t>63.250~63.650</t>
    <phoneticPr fontId="40" type="noConversion"/>
  </si>
  <si>
    <t>연천~신망리</t>
    <phoneticPr fontId="40" type="noConversion"/>
  </si>
  <si>
    <t>76.400~76.600</t>
    <phoneticPr fontId="40" type="noConversion"/>
  </si>
  <si>
    <t>신망리~대광리</t>
    <phoneticPr fontId="40" type="noConversion"/>
  </si>
  <si>
    <t>79.800~79.900</t>
    <phoneticPr fontId="40" type="noConversion"/>
  </si>
  <si>
    <t>대광리~신탄리</t>
    <phoneticPr fontId="40" type="noConversion"/>
  </si>
  <si>
    <t>86.650~86.700</t>
    <phoneticPr fontId="40" type="noConversion"/>
  </si>
  <si>
    <t>60-7, 61-3</t>
    <phoneticPr fontId="40" type="noConversion"/>
  </si>
  <si>
    <t>신둔도예촌~이천</t>
    <phoneticPr fontId="40" type="noConversion"/>
  </si>
  <si>
    <t>37.600~38.000</t>
    <phoneticPr fontId="40" type="noConversion"/>
  </si>
  <si>
    <t>상,하</t>
    <phoneticPr fontId="39" type="noConversion"/>
  </si>
  <si>
    <t>X</t>
    <phoneticPr fontId="39" type="noConversion"/>
  </si>
  <si>
    <t>세종대왕릉~여주</t>
    <phoneticPr fontId="40" type="noConversion"/>
  </si>
  <si>
    <t>52.500~53.000</t>
    <phoneticPr fontId="40" type="noConversion"/>
  </si>
  <si>
    <t>한용배</t>
    <phoneticPr fontId="33" type="noConversion"/>
  </si>
  <si>
    <t>남양주</t>
  </si>
  <si>
    <t>이패동</t>
    <phoneticPr fontId="39" type="noConversion"/>
  </si>
  <si>
    <t>490-23</t>
    <phoneticPr fontId="39" type="noConversion"/>
  </si>
  <si>
    <t>도농~양정</t>
    <phoneticPr fontId="39" type="noConversion"/>
  </si>
  <si>
    <t>14.050~14.220</t>
    <phoneticPr fontId="40" type="noConversion"/>
  </si>
  <si>
    <t>삼패동</t>
    <phoneticPr fontId="40" type="noConversion"/>
  </si>
  <si>
    <t>289-3, 산43-36, 산43-38</t>
    <phoneticPr fontId="40" type="noConversion"/>
  </si>
  <si>
    <t>양정~덕소</t>
    <phoneticPr fontId="39" type="noConversion"/>
  </si>
  <si>
    <t>15.550~15.800</t>
    <phoneticPr fontId="40" type="noConversion"/>
  </si>
  <si>
    <t>산 43-36, 산43-38</t>
    <phoneticPr fontId="40" type="noConversion"/>
  </si>
  <si>
    <t>산 29-44</t>
    <phoneticPr fontId="39" type="noConversion"/>
  </si>
  <si>
    <t>16.400~16.500</t>
    <phoneticPr fontId="40" type="noConversion"/>
  </si>
  <si>
    <t>도심~팔당</t>
    <phoneticPr fontId="39" type="noConversion"/>
  </si>
  <si>
    <t>19.900~20.000</t>
    <phoneticPr fontId="40" type="noConversion"/>
  </si>
  <si>
    <t>20.700~20.800</t>
    <phoneticPr fontId="40" type="noConversion"/>
  </si>
  <si>
    <t>21.100~21.200</t>
    <phoneticPr fontId="40" type="noConversion"/>
  </si>
  <si>
    <t>팔당~운길산</t>
    <phoneticPr fontId="39" type="noConversion"/>
  </si>
  <si>
    <t>23.400~23.500</t>
    <phoneticPr fontId="40" type="noConversion"/>
  </si>
  <si>
    <t>28.200~28.300</t>
    <phoneticPr fontId="40" type="noConversion"/>
  </si>
  <si>
    <t>양서면</t>
    <phoneticPr fontId="40" type="noConversion"/>
  </si>
  <si>
    <t>운길산~양수</t>
    <phoneticPr fontId="39" type="noConversion"/>
  </si>
  <si>
    <t>30.900~31.000</t>
    <phoneticPr fontId="40" type="noConversion"/>
  </si>
  <si>
    <t>양수~국수</t>
    <phoneticPr fontId="39" type="noConversion"/>
  </si>
  <si>
    <t>36.020~36.100</t>
    <phoneticPr fontId="40" type="noConversion"/>
  </si>
  <si>
    <t>36.650~36.715</t>
    <phoneticPr fontId="40" type="noConversion"/>
  </si>
  <si>
    <t>국수~아신</t>
    <phoneticPr fontId="39" type="noConversion"/>
  </si>
  <si>
    <t>39.550~39.950</t>
    <phoneticPr fontId="40" type="noConversion"/>
  </si>
  <si>
    <t>국수~아신</t>
  </si>
  <si>
    <t>42.300~42.500</t>
    <phoneticPr fontId="40" type="noConversion"/>
  </si>
  <si>
    <t>아신리 산 107-7</t>
    <phoneticPr fontId="40" type="noConversion"/>
  </si>
  <si>
    <t>아신~오빈</t>
    <phoneticPr fontId="39" type="noConversion"/>
  </si>
  <si>
    <t>43.100~43.350</t>
    <phoneticPr fontId="40" type="noConversion"/>
  </si>
  <si>
    <t>양근리 246-7</t>
    <phoneticPr fontId="39" type="noConversion"/>
  </si>
  <si>
    <t>양평~원덕</t>
    <phoneticPr fontId="39" type="noConversion"/>
  </si>
  <si>
    <t>48.800~48.900</t>
    <phoneticPr fontId="40" type="noConversion"/>
  </si>
  <si>
    <t>50.150~50.500</t>
    <phoneticPr fontId="40" type="noConversion"/>
  </si>
  <si>
    <t>도곡리 산27-6</t>
    <phoneticPr fontId="40" type="noConversion"/>
  </si>
  <si>
    <t>51.300~51.450</t>
    <phoneticPr fontId="40" type="noConversion"/>
  </si>
  <si>
    <t>52.650~53.000</t>
    <phoneticPr fontId="40" type="noConversion"/>
  </si>
  <si>
    <t>용문~지평</t>
    <phoneticPr fontId="39" type="noConversion"/>
  </si>
  <si>
    <t>60.950~61.080</t>
    <phoneticPr fontId="40" type="noConversion"/>
  </si>
  <si>
    <t xml:space="preserve">서울 </t>
  </si>
  <si>
    <t>금천구청~석수</t>
    <phoneticPr fontId="40" type="noConversion"/>
  </si>
  <si>
    <t>18.000~18.200</t>
    <phoneticPr fontId="40" type="noConversion"/>
  </si>
  <si>
    <t>안양시 만안구</t>
    <phoneticPr fontId="40" type="noConversion"/>
  </si>
  <si>
    <t>석수~관악</t>
    <phoneticPr fontId="40" type="noConversion"/>
  </si>
  <si>
    <t>21.000~21.150</t>
    <phoneticPr fontId="40" type="noConversion"/>
  </si>
  <si>
    <t>당정~의왕</t>
    <phoneticPr fontId="40" type="noConversion"/>
  </si>
  <si>
    <t>31.400~31.800</t>
    <phoneticPr fontId="40" type="noConversion"/>
  </si>
  <si>
    <t>의왕~성균관대</t>
    <phoneticPr fontId="40" type="noConversion"/>
  </si>
  <si>
    <t>35.200~35.350</t>
    <phoneticPr fontId="40" type="noConversion"/>
  </si>
  <si>
    <t>세마~오산대</t>
    <phoneticPr fontId="40" type="noConversion"/>
  </si>
  <si>
    <t>51.750~52.210</t>
    <phoneticPr fontId="40" type="noConversion"/>
  </si>
  <si>
    <t>양주시</t>
    <phoneticPr fontId="40" type="noConversion"/>
  </si>
  <si>
    <t>장흥~온릉</t>
    <phoneticPr fontId="40" type="noConversion"/>
  </si>
  <si>
    <t>19.770~19.800</t>
    <phoneticPr fontId="40" type="noConversion"/>
  </si>
  <si>
    <t>울대리 84-14</t>
    <phoneticPr fontId="40" type="noConversion"/>
  </si>
  <si>
    <t>송추~의정부</t>
    <phoneticPr fontId="40" type="noConversion"/>
  </si>
  <si>
    <t>24.925~25.000</t>
    <phoneticPr fontId="40" type="noConversion"/>
  </si>
  <si>
    <t>25.254~25.454</t>
    <phoneticPr fontId="40" type="noConversion"/>
  </si>
  <si>
    <t>26.000~26.060</t>
    <phoneticPr fontId="40" type="noConversion"/>
  </si>
  <si>
    <t>26.280~26.310</t>
    <phoneticPr fontId="40" type="noConversion"/>
  </si>
  <si>
    <t>26.360~26.460</t>
    <phoneticPr fontId="40" type="noConversion"/>
  </si>
  <si>
    <t>26.360~26.380</t>
    <phoneticPr fontId="40" type="noConversion"/>
  </si>
  <si>
    <t>25.750~25.850</t>
    <phoneticPr fontId="40" type="noConversion"/>
  </si>
  <si>
    <t>백운~동암</t>
    <phoneticPr fontId="40" type="noConversion"/>
  </si>
  <si>
    <t>16.450~16.650</t>
    <phoneticPr fontId="40" type="noConversion"/>
  </si>
  <si>
    <t>미추홀</t>
    <phoneticPr fontId="40" type="noConversion"/>
  </si>
  <si>
    <t>도화~제물포</t>
    <phoneticPr fontId="40" type="noConversion"/>
  </si>
  <si>
    <t>22.530~22.630</t>
    <phoneticPr fontId="40" type="noConversion"/>
  </si>
  <si>
    <t>동</t>
  </si>
  <si>
    <t>제물포~도원</t>
    <phoneticPr fontId="40" type="noConversion"/>
  </si>
  <si>
    <t>23.490~23.600</t>
    <phoneticPr fontId="40" type="noConversion"/>
  </si>
  <si>
    <t>동</t>
    <phoneticPr fontId="40" type="noConversion"/>
  </si>
  <si>
    <t>동인천~인천</t>
    <phoneticPr fontId="40" type="noConversion"/>
  </si>
  <si>
    <t>24.965~25.050</t>
    <phoneticPr fontId="40" type="noConversion"/>
  </si>
  <si>
    <t>안산시 상록구</t>
    <phoneticPr fontId="40" type="noConversion"/>
  </si>
  <si>
    <t>대야미~반월</t>
    <phoneticPr fontId="40" type="noConversion"/>
  </si>
  <si>
    <t>7.300~7.800</t>
    <phoneticPr fontId="40" type="noConversion"/>
  </si>
  <si>
    <t>둔대동</t>
    <phoneticPr fontId="40" type="noConversion"/>
  </si>
  <si>
    <t>512-3</t>
    <phoneticPr fontId="40" type="noConversion"/>
  </si>
  <si>
    <t>수도권본부 경부고속1</t>
    <phoneticPr fontId="40" type="noConversion"/>
  </si>
  <si>
    <t>광명~천안아산</t>
    <phoneticPr fontId="40" type="noConversion"/>
  </si>
  <si>
    <t>32.540~32.980</t>
    <phoneticPr fontId="40" type="noConversion"/>
  </si>
  <si>
    <t>수도권본부 경부고속2</t>
    <phoneticPr fontId="40" type="noConversion"/>
  </si>
  <si>
    <t>산107-9</t>
    <phoneticPr fontId="40" type="noConversion"/>
  </si>
  <si>
    <t>35.860~36.020</t>
    <phoneticPr fontId="40" type="noConversion"/>
  </si>
  <si>
    <t>팔곡일동</t>
    <phoneticPr fontId="40" type="noConversion"/>
  </si>
  <si>
    <t>167-1</t>
    <phoneticPr fontId="40" type="noConversion"/>
  </si>
  <si>
    <t>34.500~34.700</t>
    <phoneticPr fontId="40" type="noConversion"/>
  </si>
  <si>
    <t>35.910~35.990</t>
    <phoneticPr fontId="40" type="noConversion"/>
  </si>
  <si>
    <t>산64-14</t>
    <phoneticPr fontId="40" type="noConversion"/>
  </si>
  <si>
    <t>36.020~36.160</t>
    <phoneticPr fontId="40" type="noConversion"/>
  </si>
  <si>
    <t>팔곡이동</t>
    <phoneticPr fontId="40" type="noConversion"/>
  </si>
  <si>
    <t>산1-4</t>
    <phoneticPr fontId="40" type="noConversion"/>
  </si>
  <si>
    <t>36.160~36.300</t>
    <phoneticPr fontId="40" type="noConversion"/>
  </si>
  <si>
    <t>매송면 송라리</t>
    <phoneticPr fontId="40" type="noConversion"/>
  </si>
  <si>
    <t>36.865~36.945</t>
    <phoneticPr fontId="40" type="noConversion"/>
  </si>
  <si>
    <t>291-2</t>
    <phoneticPr fontId="40" type="noConversion"/>
  </si>
  <si>
    <t>37.140~37.300</t>
    <phoneticPr fontId="40" type="noConversion"/>
  </si>
  <si>
    <t>368-5</t>
    <phoneticPr fontId="40" type="noConversion"/>
  </si>
  <si>
    <t>37.900~38.040</t>
    <phoneticPr fontId="40" type="noConversion"/>
  </si>
  <si>
    <t>350-5</t>
    <phoneticPr fontId="40" type="noConversion"/>
  </si>
  <si>
    <t>38.040~38.120</t>
    <phoneticPr fontId="40" type="noConversion"/>
  </si>
  <si>
    <t>795-1</t>
    <phoneticPr fontId="40" type="noConversion"/>
  </si>
  <si>
    <t>38.910~39.070</t>
    <phoneticPr fontId="40" type="noConversion"/>
  </si>
  <si>
    <t>매송면 숙곡리</t>
    <phoneticPr fontId="40" type="noConversion"/>
  </si>
  <si>
    <t>산1-3</t>
    <phoneticPr fontId="40" type="noConversion"/>
  </si>
  <si>
    <t>39.200~39.300</t>
    <phoneticPr fontId="40" type="noConversion"/>
  </si>
  <si>
    <t>727-1</t>
    <phoneticPr fontId="40" type="noConversion"/>
  </si>
  <si>
    <t>39.050~39.360</t>
    <phoneticPr fontId="40" type="noConversion"/>
  </si>
  <si>
    <t>39.540~39.860</t>
    <phoneticPr fontId="40" type="noConversion"/>
  </si>
  <si>
    <t>39.900~40.160</t>
    <phoneticPr fontId="40" type="noConversion"/>
  </si>
  <si>
    <t>134-1</t>
    <phoneticPr fontId="40" type="noConversion"/>
  </si>
  <si>
    <t>40.160~40.500</t>
    <phoneticPr fontId="40" type="noConversion"/>
  </si>
  <si>
    <t>매송면 어천리</t>
    <phoneticPr fontId="40" type="noConversion"/>
  </si>
  <si>
    <t>40.470~40.520</t>
    <phoneticPr fontId="40" type="noConversion"/>
  </si>
  <si>
    <t>매송면 원평리</t>
    <phoneticPr fontId="40" type="noConversion"/>
  </si>
  <si>
    <t>41.350~41.600</t>
    <phoneticPr fontId="40" type="noConversion"/>
  </si>
  <si>
    <t>482-1</t>
    <phoneticPr fontId="40" type="noConversion"/>
  </si>
  <si>
    <t>42.945~43.535</t>
    <phoneticPr fontId="40" type="noConversion"/>
  </si>
  <si>
    <t>봉담읍 내리</t>
    <phoneticPr fontId="40" type="noConversion"/>
  </si>
  <si>
    <t>239-19</t>
    <phoneticPr fontId="40" type="noConversion"/>
  </si>
  <si>
    <t>43.820~44.350</t>
    <phoneticPr fontId="40" type="noConversion"/>
  </si>
  <si>
    <t>봉담읍 상리</t>
    <phoneticPr fontId="40" type="noConversion"/>
  </si>
  <si>
    <t>220-9</t>
    <phoneticPr fontId="40" type="noConversion"/>
  </si>
  <si>
    <t>44.720~45.360</t>
    <phoneticPr fontId="40" type="noConversion"/>
  </si>
  <si>
    <t>572-1</t>
    <phoneticPr fontId="40" type="noConversion"/>
  </si>
  <si>
    <t>45.660~46.260</t>
    <phoneticPr fontId="40" type="noConversion"/>
  </si>
  <si>
    <t>봉담읍 왕림리</t>
    <phoneticPr fontId="40" type="noConversion"/>
  </si>
  <si>
    <t>58-11</t>
    <phoneticPr fontId="40" type="noConversion"/>
  </si>
  <si>
    <t>47.225~47.330</t>
    <phoneticPr fontId="40" type="noConversion"/>
  </si>
  <si>
    <t>48-27</t>
    <phoneticPr fontId="40" type="noConversion"/>
  </si>
  <si>
    <t>47.120~47.330</t>
    <phoneticPr fontId="40" type="noConversion"/>
  </si>
  <si>
    <t>산31-3</t>
    <phoneticPr fontId="40" type="noConversion"/>
  </si>
  <si>
    <t>47.490~47.630</t>
    <phoneticPr fontId="40" type="noConversion"/>
  </si>
  <si>
    <t>79-16</t>
    <phoneticPr fontId="40" type="noConversion"/>
  </si>
  <si>
    <t>47.680~47.840</t>
    <phoneticPr fontId="40" type="noConversion"/>
  </si>
  <si>
    <t>47.645~47.840</t>
    <phoneticPr fontId="40" type="noConversion"/>
  </si>
  <si>
    <t>315-1</t>
    <phoneticPr fontId="40" type="noConversion"/>
  </si>
  <si>
    <t>47.840~48.040</t>
    <phoneticPr fontId="40" type="noConversion"/>
  </si>
  <si>
    <t>산15-38</t>
    <phoneticPr fontId="40" type="noConversion"/>
  </si>
  <si>
    <t>48.075~48.190</t>
    <phoneticPr fontId="40" type="noConversion"/>
  </si>
  <si>
    <t>산15-40</t>
    <phoneticPr fontId="40" type="noConversion"/>
  </si>
  <si>
    <t>48.040~48.190</t>
    <phoneticPr fontId="40" type="noConversion"/>
  </si>
  <si>
    <t>산15-36</t>
    <phoneticPr fontId="40" type="noConversion"/>
  </si>
  <si>
    <t>48.190~48.290</t>
    <phoneticPr fontId="40" type="noConversion"/>
  </si>
  <si>
    <t>542-4</t>
    <phoneticPr fontId="40" type="noConversion"/>
  </si>
  <si>
    <t>48.690~48.730</t>
    <phoneticPr fontId="40" type="noConversion"/>
  </si>
  <si>
    <t>봉담읍 당하리</t>
    <phoneticPr fontId="40" type="noConversion"/>
  </si>
  <si>
    <t>16-16</t>
    <phoneticPr fontId="40" type="noConversion"/>
  </si>
  <si>
    <t>48.770~48.990</t>
    <phoneticPr fontId="40" type="noConversion"/>
  </si>
  <si>
    <t>산8-11</t>
    <phoneticPr fontId="40" type="noConversion"/>
  </si>
  <si>
    <t>49.030~49.100</t>
    <phoneticPr fontId="40" type="noConversion"/>
  </si>
  <si>
    <t>봉담읍 마하리</t>
    <phoneticPr fontId="40" type="noConversion"/>
  </si>
  <si>
    <t>산39-1</t>
    <phoneticPr fontId="40" type="noConversion"/>
  </si>
  <si>
    <t>49.740~50.010</t>
    <phoneticPr fontId="40" type="noConversion"/>
  </si>
  <si>
    <t>50.065~50.280</t>
    <phoneticPr fontId="40" type="noConversion"/>
  </si>
  <si>
    <t>332-1</t>
    <phoneticPr fontId="40" type="noConversion"/>
  </si>
  <si>
    <t>50.325~50.425</t>
    <phoneticPr fontId="40" type="noConversion"/>
  </si>
  <si>
    <t>정남면 백리</t>
    <phoneticPr fontId="40" type="noConversion"/>
  </si>
  <si>
    <t>산45-5</t>
    <phoneticPr fontId="40" type="noConversion"/>
  </si>
  <si>
    <t>50.510~50.745</t>
    <phoneticPr fontId="40" type="noConversion"/>
  </si>
  <si>
    <t>50.530~50.745</t>
    <phoneticPr fontId="40" type="noConversion"/>
  </si>
  <si>
    <t>50.750~50.840</t>
    <phoneticPr fontId="40" type="noConversion"/>
  </si>
  <si>
    <t>산67-17</t>
    <phoneticPr fontId="40" type="noConversion"/>
  </si>
  <si>
    <t>50.935~51.250</t>
    <phoneticPr fontId="40" type="noConversion"/>
  </si>
  <si>
    <t>50.935~51.115</t>
    <phoneticPr fontId="40" type="noConversion"/>
  </si>
  <si>
    <t>정남면 문학리</t>
    <phoneticPr fontId="40" type="noConversion"/>
  </si>
  <si>
    <t>657-1</t>
    <phoneticPr fontId="40" type="noConversion"/>
  </si>
  <si>
    <t>52.600~52.655</t>
    <phoneticPr fontId="40" type="noConversion"/>
  </si>
  <si>
    <t>52.600~52.700</t>
    <phoneticPr fontId="40" type="noConversion"/>
  </si>
  <si>
    <t>산82-1</t>
    <phoneticPr fontId="40" type="noConversion"/>
  </si>
  <si>
    <t>52.720~52.850</t>
    <phoneticPr fontId="40" type="noConversion"/>
  </si>
  <si>
    <t>52.850~53.010</t>
    <phoneticPr fontId="40" type="noConversion"/>
  </si>
  <si>
    <t>향남읍 동오리</t>
    <phoneticPr fontId="40" type="noConversion"/>
  </si>
  <si>
    <t>53.670~53.780</t>
    <phoneticPr fontId="40" type="noConversion"/>
  </si>
  <si>
    <t>53.670~53.725</t>
    <phoneticPr fontId="40" type="noConversion"/>
  </si>
  <si>
    <t>306-8</t>
    <phoneticPr fontId="40" type="noConversion"/>
  </si>
  <si>
    <t>53.780~54.800</t>
    <phoneticPr fontId="40" type="noConversion"/>
  </si>
  <si>
    <t>산106-8</t>
    <phoneticPr fontId="40" type="noConversion"/>
  </si>
  <si>
    <t>54.800~54.910</t>
    <phoneticPr fontId="40" type="noConversion"/>
  </si>
  <si>
    <t>향남읍 관리</t>
    <phoneticPr fontId="40" type="noConversion"/>
  </si>
  <si>
    <t>산1-2</t>
    <phoneticPr fontId="40" type="noConversion"/>
  </si>
  <si>
    <t>55.590~55.635</t>
    <phoneticPr fontId="40" type="noConversion"/>
  </si>
  <si>
    <t>55.430~55.635</t>
    <phoneticPr fontId="40" type="noConversion"/>
  </si>
  <si>
    <t>산10-6</t>
    <phoneticPr fontId="40" type="noConversion"/>
  </si>
  <si>
    <t>55.635~55.750</t>
    <phoneticPr fontId="40" type="noConversion"/>
  </si>
  <si>
    <t>산10-8</t>
    <phoneticPr fontId="40" type="noConversion"/>
  </si>
  <si>
    <t>55.750~55.870</t>
    <phoneticPr fontId="40" type="noConversion"/>
  </si>
  <si>
    <t>47-3</t>
    <phoneticPr fontId="40" type="noConversion"/>
  </si>
  <si>
    <t>55.930~56.140</t>
    <phoneticPr fontId="40" type="noConversion"/>
  </si>
  <si>
    <t>55-1</t>
    <phoneticPr fontId="40" type="noConversion"/>
  </si>
  <si>
    <t>56.180~56.660</t>
    <phoneticPr fontId="40" type="noConversion"/>
  </si>
  <si>
    <t>향남읍 요리</t>
    <phoneticPr fontId="40" type="noConversion"/>
  </si>
  <si>
    <t>산59-2</t>
    <phoneticPr fontId="40" type="noConversion"/>
  </si>
  <si>
    <t>56.740~57.340</t>
    <phoneticPr fontId="40" type="noConversion"/>
  </si>
  <si>
    <t>56.940~57.340</t>
    <phoneticPr fontId="40" type="noConversion"/>
  </si>
  <si>
    <t>57.340~57.685</t>
    <phoneticPr fontId="40" type="noConversion"/>
  </si>
  <si>
    <t>산52-6</t>
    <phoneticPr fontId="40" type="noConversion"/>
  </si>
  <si>
    <t>57.685~57.950</t>
    <phoneticPr fontId="40" type="noConversion"/>
  </si>
  <si>
    <t>57.685~58.000</t>
    <phoneticPr fontId="40" type="noConversion"/>
  </si>
  <si>
    <t>양감면 사창리</t>
    <phoneticPr fontId="40" type="noConversion"/>
  </si>
  <si>
    <t>산85-2</t>
    <phoneticPr fontId="40" type="noConversion"/>
  </si>
  <si>
    <t>57.950~58.280</t>
    <phoneticPr fontId="40" type="noConversion"/>
  </si>
  <si>
    <t>58.000~58.280</t>
    <phoneticPr fontId="40" type="noConversion"/>
  </si>
  <si>
    <t>58.280~58.340</t>
    <phoneticPr fontId="40" type="noConversion"/>
  </si>
  <si>
    <t>산89-3</t>
    <phoneticPr fontId="40" type="noConversion"/>
  </si>
  <si>
    <t>58.340~58.515</t>
    <phoneticPr fontId="40" type="noConversion"/>
  </si>
  <si>
    <t>735-4</t>
    <phoneticPr fontId="40" type="noConversion"/>
  </si>
  <si>
    <t>58.795~59.120</t>
    <phoneticPr fontId="40" type="noConversion"/>
  </si>
  <si>
    <t>58.795~59.030</t>
    <phoneticPr fontId="40" type="noConversion"/>
  </si>
  <si>
    <t>818-3</t>
    <phoneticPr fontId="40" type="noConversion"/>
  </si>
  <si>
    <t>59.790~60.030</t>
    <phoneticPr fontId="40" type="noConversion"/>
  </si>
  <si>
    <t>산186-2</t>
    <phoneticPr fontId="40" type="noConversion"/>
  </si>
  <si>
    <t>60.040~60.130</t>
    <phoneticPr fontId="40" type="noConversion"/>
  </si>
  <si>
    <t>산199-14</t>
    <phoneticPr fontId="40" type="noConversion"/>
  </si>
  <si>
    <t>60.250~60.760</t>
    <phoneticPr fontId="40" type="noConversion"/>
  </si>
  <si>
    <t>60.760~61.040</t>
    <phoneticPr fontId="40" type="noConversion"/>
  </si>
  <si>
    <t>양감면 용소리</t>
    <phoneticPr fontId="40" type="noConversion"/>
  </si>
  <si>
    <t>1127-13</t>
    <phoneticPr fontId="40" type="noConversion"/>
  </si>
  <si>
    <t>61.040~61.095</t>
    <phoneticPr fontId="40" type="noConversion"/>
  </si>
  <si>
    <t>905-4</t>
    <phoneticPr fontId="40" type="noConversion"/>
  </si>
  <si>
    <t>61.555~62.235</t>
    <phoneticPr fontId="40" type="noConversion"/>
  </si>
  <si>
    <t>팽성읍 두리</t>
    <phoneticPr fontId="40" type="noConversion"/>
  </si>
  <si>
    <t>116-9</t>
    <phoneticPr fontId="40" type="noConversion"/>
  </si>
  <si>
    <t>75.200~75.340</t>
    <phoneticPr fontId="40" type="noConversion"/>
  </si>
  <si>
    <t>75.520~75.635</t>
    <phoneticPr fontId="40" type="noConversion"/>
  </si>
  <si>
    <t>팽성읍 추팔리</t>
    <phoneticPr fontId="40" type="noConversion"/>
  </si>
  <si>
    <t>254-46</t>
    <phoneticPr fontId="40" type="noConversion"/>
  </si>
  <si>
    <t>77.085~77.455</t>
    <phoneticPr fontId="40" type="noConversion"/>
  </si>
  <si>
    <t>팽성읍 남산리</t>
    <phoneticPr fontId="40" type="noConversion"/>
  </si>
  <si>
    <t>19-13</t>
    <phoneticPr fontId="40" type="noConversion"/>
  </si>
  <si>
    <t>77.775~78.155</t>
    <phoneticPr fontId="40" type="noConversion"/>
  </si>
  <si>
    <t>산32-23</t>
    <phoneticPr fontId="40" type="noConversion"/>
  </si>
  <si>
    <t>78.295~78.515</t>
    <phoneticPr fontId="40" type="noConversion"/>
  </si>
  <si>
    <t>중앙 23</t>
    <phoneticPr fontId="40" type="noConversion"/>
  </si>
  <si>
    <t>율동~금장간</t>
    <phoneticPr fontId="40" type="noConversion"/>
  </si>
  <si>
    <t>376km170~376km300</t>
    <phoneticPr fontId="40" type="noConversion"/>
  </si>
  <si>
    <t>이상없음</t>
    <phoneticPr fontId="33" type="noConversion"/>
  </si>
  <si>
    <t>영남본부 안전혁신처</t>
  </si>
  <si>
    <t>375km950~375km990</t>
    <phoneticPr fontId="40" type="noConversion"/>
  </si>
  <si>
    <t>모량~울동간</t>
    <phoneticPr fontId="40" type="noConversion"/>
  </si>
  <si>
    <t>373km100~373km200</t>
    <phoneticPr fontId="40" type="noConversion"/>
  </si>
  <si>
    <t>아화~건천간</t>
    <phoneticPr fontId="40" type="noConversion"/>
  </si>
  <si>
    <t>362km300~362km400</t>
    <phoneticPr fontId="40" type="noConversion"/>
  </si>
  <si>
    <t>361km500~361km600</t>
    <phoneticPr fontId="40" type="noConversion"/>
  </si>
  <si>
    <t>임포~아화간</t>
    <phoneticPr fontId="40" type="noConversion"/>
  </si>
  <si>
    <t>358km300~358km600</t>
    <phoneticPr fontId="40" type="noConversion"/>
  </si>
  <si>
    <t>영천~송포간</t>
    <phoneticPr fontId="40" type="noConversion"/>
  </si>
  <si>
    <t>348km800~349km500</t>
    <phoneticPr fontId="40" type="noConversion"/>
  </si>
  <si>
    <t>347km100~347km650</t>
    <phoneticPr fontId="40" type="noConversion"/>
  </si>
  <si>
    <t>346km350~346km450</t>
    <phoneticPr fontId="40" type="noConversion"/>
  </si>
  <si>
    <t>봉정~영천간</t>
    <phoneticPr fontId="40" type="noConversion"/>
  </si>
  <si>
    <t>30km400~30km520</t>
    <phoneticPr fontId="40" type="noConversion"/>
  </si>
  <si>
    <t>경화~진해간</t>
    <phoneticPr fontId="40" type="noConversion"/>
  </si>
  <si>
    <t>17km820~17km960</t>
    <phoneticPr fontId="40" type="noConversion"/>
  </si>
  <si>
    <t>성주사~경화간</t>
    <phoneticPr fontId="40" type="noConversion"/>
  </si>
  <si>
    <t>15km700~15km750</t>
    <phoneticPr fontId="40" type="noConversion"/>
  </si>
  <si>
    <t>13km700~13km828</t>
    <phoneticPr fontId="40" type="noConversion"/>
  </si>
  <si>
    <t>13km700~13km808</t>
    <phoneticPr fontId="40" type="noConversion"/>
  </si>
  <si>
    <t>남창원~성주사간</t>
    <phoneticPr fontId="40" type="noConversion"/>
  </si>
  <si>
    <t>10km800~11km100</t>
    <phoneticPr fontId="40" type="noConversion"/>
  </si>
  <si>
    <t>10km190~10km300</t>
    <phoneticPr fontId="40" type="noConversion"/>
  </si>
  <si>
    <t>신창원~남창원간</t>
    <phoneticPr fontId="40" type="noConversion"/>
  </si>
  <si>
    <t>8km630~8km810</t>
    <phoneticPr fontId="40" type="noConversion"/>
  </si>
  <si>
    <t>7km790~8km450</t>
    <phoneticPr fontId="40" type="noConversion"/>
  </si>
  <si>
    <t>삼성~남성현간</t>
    <phoneticPr fontId="39" type="noConversion"/>
  </si>
  <si>
    <t>348km810~348km890</t>
    <phoneticPr fontId="39" type="noConversion"/>
  </si>
  <si>
    <t>우암~신선대간</t>
    <phoneticPr fontId="40" type="noConversion"/>
  </si>
  <si>
    <t>4km500~4km780</t>
    <phoneticPr fontId="40" type="noConversion"/>
  </si>
  <si>
    <t>장유~부산신항간</t>
    <phoneticPr fontId="40" type="noConversion"/>
  </si>
  <si>
    <t>10km198~10km358</t>
    <phoneticPr fontId="40" type="noConversion"/>
  </si>
  <si>
    <t>진례~장유간</t>
    <phoneticPr fontId="40" type="noConversion"/>
  </si>
  <si>
    <t>7km439~7km749</t>
    <phoneticPr fontId="40" type="noConversion"/>
  </si>
  <si>
    <t>4km840~4km875</t>
    <phoneticPr fontId="40" type="noConversion"/>
  </si>
  <si>
    <t>4km655~4km755</t>
    <phoneticPr fontId="40" type="noConversion"/>
  </si>
  <si>
    <t>진영~진례간</t>
    <phoneticPr fontId="40" type="noConversion"/>
  </si>
  <si>
    <t>16km425~16km564</t>
    <phoneticPr fontId="40" type="noConversion"/>
  </si>
  <si>
    <t>16km405~16km776</t>
    <phoneticPr fontId="40" type="noConversion"/>
  </si>
  <si>
    <t>14km045~14km411</t>
    <phoneticPr fontId="40" type="noConversion"/>
  </si>
  <si>
    <t>장유~신항만간</t>
    <phoneticPr fontId="40" type="noConversion"/>
  </si>
  <si>
    <t>180</t>
  </si>
  <si>
    <t>37km100~37km280</t>
    <phoneticPr fontId="40" type="noConversion"/>
  </si>
  <si>
    <t>35km020~35km040</t>
    <phoneticPr fontId="40" type="noConversion"/>
  </si>
  <si>
    <t>20</t>
  </si>
  <si>
    <t>30km798~30km878</t>
    <phoneticPr fontId="40" type="noConversion"/>
  </si>
  <si>
    <t>80</t>
  </si>
  <si>
    <t>중·장기 조치</t>
    <phoneticPr fontId="33" type="noConversion"/>
  </si>
  <si>
    <r>
      <t>현장 조치</t>
    </r>
    <r>
      <rPr>
        <sz val="11"/>
        <color theme="1"/>
        <rFont val="맑은 고딕"/>
        <family val="3"/>
        <charset val="129"/>
        <scheme val="minor"/>
      </rPr>
      <t>('21.6까지)</t>
    </r>
    <phoneticPr fontId="33" type="noConversion"/>
  </si>
  <si>
    <r>
      <t>배수로 막힘</t>
    </r>
    <r>
      <rPr>
        <sz val="11"/>
        <color theme="1"/>
        <rFont val="맑은 고딕"/>
        <family val="3"/>
        <charset val="129"/>
        <scheme val="minor"/>
      </rPr>
      <t>, 토사 일부 세굴</t>
    </r>
    <phoneticPr fontId="33" type="noConversion"/>
  </si>
  <si>
    <t>보수·보강 예정</t>
    <phoneticPr fontId="39" type="noConversion"/>
  </si>
  <si>
    <t>12km138~12km197</t>
    <phoneticPr fontId="40" type="noConversion"/>
  </si>
  <si>
    <t>11km539~11km574</t>
    <phoneticPr fontId="40" type="noConversion"/>
  </si>
  <si>
    <t>진영읍</t>
    <phoneticPr fontId="40" type="noConversion"/>
  </si>
  <si>
    <t>설창리 182-4</t>
    <phoneticPr fontId="40" type="noConversion"/>
  </si>
  <si>
    <t>부산신항 1</t>
    <phoneticPr fontId="40" type="noConversion"/>
  </si>
  <si>
    <t>13km971~14km437</t>
    <phoneticPr fontId="40" type="noConversion"/>
  </si>
  <si>
    <t>미전~낙동간간</t>
    <phoneticPr fontId="40" type="noConversion"/>
  </si>
  <si>
    <t>0km360~0km450</t>
    <phoneticPr fontId="40" type="noConversion"/>
  </si>
  <si>
    <t>0km100~0km350</t>
    <phoneticPr fontId="40" type="noConversion"/>
  </si>
  <si>
    <t>밀양~삼랑진간</t>
    <phoneticPr fontId="40" type="noConversion"/>
  </si>
  <si>
    <t>391km100~391km250</t>
    <phoneticPr fontId="40" type="noConversion"/>
  </si>
  <si>
    <t>삼랑진~원동간</t>
    <phoneticPr fontId="40" type="noConversion"/>
  </si>
  <si>
    <t>400km266~400km716</t>
    <phoneticPr fontId="40" type="noConversion"/>
  </si>
  <si>
    <t>391km600~391km720</t>
    <phoneticPr fontId="40" type="noConversion"/>
  </si>
  <si>
    <t>391km350~392km400</t>
    <phoneticPr fontId="40" type="noConversion"/>
  </si>
  <si>
    <t>392km000~392km100</t>
    <phoneticPr fontId="40" type="noConversion"/>
  </si>
  <si>
    <t>399km930~400km170</t>
    <phoneticPr fontId="40" type="noConversion"/>
  </si>
  <si>
    <t>399km560~399km750</t>
    <phoneticPr fontId="40" type="noConversion"/>
  </si>
  <si>
    <t>원동~물금간</t>
    <phoneticPr fontId="40" type="noConversion"/>
  </si>
  <si>
    <t>406km700~406km800</t>
    <phoneticPr fontId="40" type="noConversion"/>
  </si>
  <si>
    <t>406km950~407km100</t>
    <phoneticPr fontId="40" type="noConversion"/>
  </si>
  <si>
    <t>407km130~407km280</t>
    <phoneticPr fontId="40" type="noConversion"/>
  </si>
  <si>
    <t>407km330~407km480</t>
    <phoneticPr fontId="40" type="noConversion"/>
  </si>
  <si>
    <t>408km920~409km100</t>
    <phoneticPr fontId="40" type="noConversion"/>
  </si>
  <si>
    <t>삼성~남성현간</t>
    <phoneticPr fontId="40" type="noConversion"/>
  </si>
  <si>
    <t>353km900~354km150</t>
  </si>
  <si>
    <t>354km800~355km000</t>
  </si>
  <si>
    <t>민간 전문가 
합동점검</t>
    <phoneticPr fontId="40" type="noConversion"/>
  </si>
  <si>
    <t>중·장기 조치('22년 12월말까지)</t>
    <phoneticPr fontId="33" type="noConversion"/>
  </si>
  <si>
    <t>법면 일부 유실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</si>
  <si>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>'22년 이후</t>
    </r>
    <phoneticPr fontId="39" type="noConversion"/>
  </si>
  <si>
    <t>남성현~청도간</t>
    <phoneticPr fontId="40" type="noConversion"/>
  </si>
  <si>
    <t>361km200~361km350</t>
    <phoneticPr fontId="33" type="noConversion"/>
  </si>
  <si>
    <t>식생공 하부 암반 일부 이완</t>
    <phoneticPr fontId="33" type="noConversion"/>
  </si>
  <si>
    <t>청도~상동간</t>
    <phoneticPr fontId="40" type="noConversion"/>
  </si>
  <si>
    <t>365km200~365km330</t>
  </si>
  <si>
    <t>경부 6</t>
    <phoneticPr fontId="33" type="noConversion"/>
  </si>
  <si>
    <t>367km550~367km710</t>
  </si>
  <si>
    <r>
      <t>암반 일부</t>
    </r>
    <r>
      <rPr>
        <sz val="11"/>
        <color theme="1"/>
        <rFont val="맑은 고딕"/>
        <family val="3"/>
        <charset val="129"/>
        <scheme val="minor"/>
      </rPr>
      <t xml:space="preserve"> 이완</t>
    </r>
    <phoneticPr fontId="33" type="noConversion"/>
  </si>
  <si>
    <t>상동~밀양간</t>
    <phoneticPr fontId="40" type="noConversion"/>
  </si>
  <si>
    <t>379km430~379km460</t>
    <phoneticPr fontId="40" type="noConversion"/>
  </si>
  <si>
    <r>
      <t>낙석 발생</t>
    </r>
    <r>
      <rPr>
        <sz val="11"/>
        <color theme="1"/>
        <rFont val="맑은 고딕"/>
        <family val="3"/>
        <charset val="129"/>
        <scheme val="minor"/>
      </rPr>
      <t xml:space="preserve"> 우려</t>
    </r>
    <phoneticPr fontId="33" type="noConversion"/>
  </si>
  <si>
    <t>390km653~390km673</t>
    <phoneticPr fontId="40" type="noConversion"/>
  </si>
  <si>
    <t>진례-창원중앙간</t>
  </si>
  <si>
    <t>22km240~23km967</t>
  </si>
  <si>
    <t>함안~진주간</t>
  </si>
  <si>
    <t>57km330</t>
  </si>
  <si>
    <t>61km340</t>
  </si>
  <si>
    <t>62km000</t>
  </si>
  <si>
    <t>62km740</t>
  </si>
  <si>
    <t>63km410</t>
  </si>
  <si>
    <t>66km000</t>
  </si>
  <si>
    <t>66km530</t>
  </si>
  <si>
    <t>67km270</t>
  </si>
  <si>
    <t>67km380</t>
  </si>
  <si>
    <t>22km286~23km967</t>
  </si>
  <si>
    <t>67km960</t>
  </si>
  <si>
    <t>중리~함안간</t>
  </si>
  <si>
    <t>47km130~47km290</t>
  </si>
  <si>
    <t>44km202~44km100</t>
  </si>
  <si>
    <t>43km9000~44km000</t>
  </si>
  <si>
    <t>43km360~43km470</t>
  </si>
  <si>
    <t>43km360~43km410</t>
  </si>
  <si>
    <t>43km220~43km290</t>
  </si>
  <si>
    <t>43km000~43km200</t>
  </si>
  <si>
    <t>42km760~42km950</t>
  </si>
  <si>
    <t>42km360~42km440</t>
  </si>
  <si>
    <t>42km100~42km200</t>
  </si>
  <si>
    <t>42km090~42km150</t>
  </si>
  <si>
    <t>47km000~47km130</t>
  </si>
  <si>
    <t>마산~중리간</t>
  </si>
  <si>
    <t>38km810~39km000</t>
  </si>
  <si>
    <t>46km680~46km830</t>
  </si>
  <si>
    <t>46km030~46km300</t>
  </si>
  <si>
    <t>45km820~45km980</t>
  </si>
  <si>
    <t>45km470~45km600</t>
  </si>
  <si>
    <t>44km600~44km680</t>
  </si>
  <si>
    <t>44km020~44km100</t>
  </si>
  <si>
    <t>49km175~49km390</t>
  </si>
  <si>
    <t>68km200</t>
  </si>
  <si>
    <t>49km980~51km070</t>
  </si>
  <si>
    <t>함안~군북간</t>
  </si>
  <si>
    <t>53km520~53km600</t>
  </si>
  <si>
    <t>70km220</t>
  </si>
  <si>
    <t>54km510~54km600</t>
  </si>
  <si>
    <t>54km700~54km790</t>
  </si>
  <si>
    <t>54km820~54km920</t>
  </si>
  <si>
    <t>55km400~55km550</t>
  </si>
  <si>
    <t>71km380</t>
  </si>
  <si>
    <t>56km010~56km070</t>
  </si>
  <si>
    <t>56km620~56km720</t>
  </si>
  <si>
    <t>56km790~56km890</t>
  </si>
  <si>
    <t>56km970~57km030</t>
  </si>
  <si>
    <t>57km290~57km410</t>
  </si>
  <si>
    <t>57km520~57km560</t>
  </si>
  <si>
    <t>57km560~57km700</t>
  </si>
  <si>
    <t>71km460</t>
  </si>
  <si>
    <t>58km310~58km350</t>
  </si>
  <si>
    <t>58km390~58km450</t>
  </si>
  <si>
    <t>58km510~58km620</t>
  </si>
  <si>
    <t>58km820~59km100</t>
  </si>
  <si>
    <t>군북~평촌간</t>
  </si>
  <si>
    <t>60km945~61km070</t>
  </si>
  <si>
    <t>60km960~61km060</t>
  </si>
  <si>
    <t>61km400~61km450</t>
  </si>
  <si>
    <t>61km810~61km850</t>
  </si>
  <si>
    <t>64km130~64km190</t>
  </si>
  <si>
    <t>64km580~64km680</t>
  </si>
  <si>
    <t>72km430</t>
  </si>
  <si>
    <t>64km850~64km950</t>
  </si>
  <si>
    <t>65km190~65km270</t>
  </si>
  <si>
    <t>65km550~65km670</t>
  </si>
  <si>
    <t>65km880~66km110</t>
  </si>
  <si>
    <t>66km210~66km400</t>
  </si>
  <si>
    <t>66km600~66km800</t>
  </si>
  <si>
    <t>66km950~67km080</t>
  </si>
  <si>
    <t>67km170~67km350</t>
  </si>
  <si>
    <t>67km150~67km350</t>
  </si>
  <si>
    <t>67km630~67km750</t>
  </si>
  <si>
    <t>군북~진주간</t>
  </si>
  <si>
    <t>75km936~75km992</t>
  </si>
  <si>
    <t>68km020~68km200</t>
  </si>
  <si>
    <t>68km620~68km750</t>
  </si>
  <si>
    <t>69km760~69km850</t>
  </si>
  <si>
    <t>평촌~반성간</t>
  </si>
  <si>
    <t>71km350~71km460</t>
  </si>
  <si>
    <t>71km450~71km570</t>
  </si>
  <si>
    <t>71km900~72km150</t>
  </si>
  <si>
    <t>72km370~72km500</t>
  </si>
  <si>
    <t>76km086~76km186</t>
  </si>
  <si>
    <t>72km540~72km620</t>
  </si>
  <si>
    <t>72km670~72km800</t>
  </si>
  <si>
    <t>73km000~73km070</t>
  </si>
  <si>
    <t>73km200~73km340</t>
  </si>
  <si>
    <t>73km600~73km670</t>
  </si>
  <si>
    <t>73km770~73km900</t>
  </si>
  <si>
    <t>74km190~74km270</t>
  </si>
  <si>
    <t>74km550~74km750</t>
  </si>
  <si>
    <t>74km960~75km010</t>
  </si>
  <si>
    <t>75km992~76km186</t>
  </si>
  <si>
    <t>75km350~75km400</t>
  </si>
  <si>
    <t>75km730~75km800</t>
  </si>
  <si>
    <t>75km970~76km070</t>
  </si>
  <si>
    <t>77km380~77km760</t>
  </si>
  <si>
    <t>반성~갈촌간</t>
  </si>
  <si>
    <t>78km840~79km000</t>
  </si>
  <si>
    <t>79km320~79km500</t>
  </si>
  <si>
    <t>79km820~80km000</t>
  </si>
  <si>
    <t>79km750~79km820</t>
  </si>
  <si>
    <t>76km336~76km476</t>
  </si>
  <si>
    <t>79km750~79km800</t>
  </si>
  <si>
    <t>80km520~80km620</t>
  </si>
  <si>
    <t>80km650~80km820</t>
  </si>
  <si>
    <t>80km650~80km850</t>
  </si>
  <si>
    <t>80km970~81km070</t>
  </si>
  <si>
    <t>창원중앙~창원간</t>
  </si>
  <si>
    <t>28km385~28km705</t>
  </si>
  <si>
    <t>78km606~78km756</t>
  </si>
  <si>
    <t>81km100~81km150</t>
  </si>
  <si>
    <t>81km850~81km900</t>
  </si>
  <si>
    <t>82km270~82km360</t>
  </si>
  <si>
    <t>82km270~82km370</t>
  </si>
  <si>
    <t>83km070~83km200</t>
  </si>
  <si>
    <t>83km550~83km710</t>
  </si>
  <si>
    <t>84km050~84km150</t>
  </si>
  <si>
    <t>83km950~84km110</t>
  </si>
  <si>
    <t>78km616~78km741</t>
  </si>
  <si>
    <t>84km310~84km410</t>
  </si>
  <si>
    <t>갈촌~남문산간</t>
  </si>
  <si>
    <t>85km620~85km720</t>
  </si>
  <si>
    <t>86km120~86km600</t>
  </si>
  <si>
    <t>86km695~86km800</t>
  </si>
  <si>
    <t>88km170~87km370</t>
  </si>
  <si>
    <t>78km756~78km956</t>
  </si>
  <si>
    <t>87km920~88km020</t>
  </si>
  <si>
    <t>87km580~87km790</t>
  </si>
  <si>
    <t>88km070~88km400</t>
  </si>
  <si>
    <t>88km800~88km950</t>
  </si>
  <si>
    <t>89km900~90km110</t>
  </si>
  <si>
    <t>90km420~90km460</t>
  </si>
  <si>
    <t>90km750~90km880</t>
  </si>
  <si>
    <t>90km900~91km050</t>
  </si>
  <si>
    <t>91km130~91km200</t>
  </si>
  <si>
    <t>78km741~78km901</t>
  </si>
  <si>
    <t>남문산~개양간</t>
  </si>
  <si>
    <t>93km190~93km260</t>
  </si>
  <si>
    <t>93km870~94km000</t>
  </si>
  <si>
    <t>94km050~94km100</t>
  </si>
  <si>
    <t>94km270~94km470</t>
  </si>
  <si>
    <t>94km500~94km650</t>
  </si>
  <si>
    <t>94km720~94km900</t>
  </si>
  <si>
    <t>95km280~95km420</t>
  </si>
  <si>
    <t>개양~진주간</t>
  </si>
  <si>
    <t>97km060~97km230</t>
  </si>
  <si>
    <t>97km950~98km100</t>
  </si>
  <si>
    <t>99km150~99km270</t>
  </si>
  <si>
    <t>99km050~99km270</t>
  </si>
  <si>
    <t>78km901~78km956</t>
  </si>
  <si>
    <t>99km520~99km630</t>
  </si>
  <si>
    <t>99km520~99km600</t>
  </si>
  <si>
    <t>99km700~99km950</t>
  </si>
  <si>
    <t>100km250~100km350</t>
  </si>
  <si>
    <t>100km250~100km320</t>
  </si>
  <si>
    <t>진주~유수간</t>
  </si>
  <si>
    <t>102km500~102km700</t>
  </si>
  <si>
    <t>103km960~104km100</t>
  </si>
  <si>
    <t>104km560~104km600</t>
  </si>
  <si>
    <t>104km350~104km400</t>
  </si>
  <si>
    <t>104km725~104km800</t>
  </si>
  <si>
    <t>80km796~80km896</t>
  </si>
  <si>
    <t>진주~완사간</t>
  </si>
  <si>
    <t>105km400~105km540</t>
  </si>
  <si>
    <t>107km020~107km090</t>
  </si>
  <si>
    <t>106km140~106km450</t>
  </si>
  <si>
    <t>진주-유수역간</t>
  </si>
  <si>
    <t>106km820~106km970</t>
  </si>
  <si>
    <t>해당없음</t>
  </si>
  <si>
    <t>O</t>
  </si>
  <si>
    <t>107km550~107km810</t>
  </si>
  <si>
    <t>107km860~108km070</t>
  </si>
  <si>
    <t>108km260~108km330</t>
  </si>
  <si>
    <t>독산리	 산34-6</t>
  </si>
  <si>
    <t>108km360~108km500</t>
  </si>
  <si>
    <t>군북-진주역간</t>
  </si>
  <si>
    <t>80km726~80km828</t>
  </si>
  <si>
    <t>108km650~108km745</t>
  </si>
  <si>
    <t>진주-완사역간</t>
  </si>
  <si>
    <t>109km410~109km530</t>
  </si>
  <si>
    <t>109km830~109km950</t>
  </si>
  <si>
    <t>110km180~109km220</t>
  </si>
  <si>
    <t>110km300~110km470</t>
  </si>
  <si>
    <t>110km700~110km940</t>
  </si>
  <si>
    <t>유수-완사역간</t>
  </si>
  <si>
    <t>111km900~111km920</t>
  </si>
  <si>
    <t>80km828~80km936</t>
  </si>
  <si>
    <t>112km100~112km125</t>
  </si>
  <si>
    <t>112km100~112km130</t>
  </si>
  <si>
    <t>112km590~112km660</t>
  </si>
  <si>
    <t>112km600~112km760</t>
  </si>
  <si>
    <t>113km020~113km110</t>
  </si>
  <si>
    <t>113km250~113km270</t>
  </si>
  <si>
    <t>113km250~113km265</t>
  </si>
  <si>
    <t>113km300~113km310</t>
  </si>
  <si>
    <t>113km300~113km320</t>
  </si>
  <si>
    <t>113km500~113km510</t>
  </si>
  <si>
    <t>81km156~81km246</t>
  </si>
  <si>
    <t>113km500~113km515</t>
  </si>
  <si>
    <t>113km570~113km600</t>
  </si>
  <si>
    <t>114km460~114km500</t>
  </si>
  <si>
    <t>내평리 산109</t>
  </si>
  <si>
    <t>114km700~114km750</t>
  </si>
  <si>
    <t>114km965~114km990</t>
  </si>
  <si>
    <t>114km965~114km970</t>
  </si>
  <si>
    <t>완사-다솔사역간</t>
  </si>
  <si>
    <t>119km720~119km800</t>
  </si>
  <si>
    <t>120km350~120km460</t>
  </si>
  <si>
    <t>81km176~81km246</t>
  </si>
  <si>
    <t>120km760~120km870</t>
  </si>
  <si>
    <t>120km895~121km000</t>
  </si>
  <si>
    <t>121km075~121km220</t>
  </si>
  <si>
    <t>121km070~121km170</t>
  </si>
  <si>
    <t>봉계리	 산44-2</t>
  </si>
  <si>
    <t>121km325~121km380</t>
  </si>
  <si>
    <t>봉계리 	산44-2</t>
  </si>
  <si>
    <t>121km320~121km380</t>
  </si>
  <si>
    <t>다솔사-북천역간</t>
  </si>
  <si>
    <t>123km100~123km200</t>
  </si>
  <si>
    <t>창원중앙-창원역간</t>
  </si>
  <si>
    <t>28km785~29km185</t>
  </si>
  <si>
    <t>85km996~86km050</t>
  </si>
  <si>
    <t>123km950~124km000</t>
  </si>
  <si>
    <t>124km105~124km180</t>
  </si>
  <si>
    <t>124km620~124km730</t>
  </si>
  <si>
    <t>124km810~124km880</t>
  </si>
  <si>
    <t>124km895~124km970</t>
  </si>
  <si>
    <t>125km100~125km150</t>
  </si>
  <si>
    <t>85km996~86km116</t>
  </si>
  <si>
    <t>125km120~125km150</t>
  </si>
  <si>
    <t>125km340~125km405</t>
  </si>
  <si>
    <t>125km360~125km405</t>
  </si>
  <si>
    <t>125km500~125km550</t>
  </si>
  <si>
    <t>126km170~126km300</t>
  </si>
  <si>
    <t>126km250~126km360</t>
  </si>
  <si>
    <t>126km380~126km480</t>
  </si>
  <si>
    <t>북천-양보역간</t>
  </si>
  <si>
    <t>127km130~127km200</t>
  </si>
  <si>
    <t>128km190~128km325</t>
  </si>
  <si>
    <t>86km050~86km156</t>
  </si>
  <si>
    <t>128km590~128km700</t>
  </si>
  <si>
    <t>128km800~128km950</t>
  </si>
  <si>
    <t>129km600~129km900</t>
  </si>
  <si>
    <t>131km120~129km400</t>
  </si>
  <si>
    <t>131km500~129km570</t>
  </si>
  <si>
    <t>132km050~132km100</t>
  </si>
  <si>
    <t>양보-횡천역간</t>
  </si>
  <si>
    <t>132km450~132km610</t>
  </si>
  <si>
    <t>86km556~86km596</t>
  </si>
  <si>
    <t>132km650~132km900</t>
  </si>
  <si>
    <t>133km150~133km180</t>
  </si>
  <si>
    <t>133km070~133km200</t>
  </si>
  <si>
    <t>133km330~133km400</t>
  </si>
  <si>
    <t>133km250~133km350</t>
  </si>
  <si>
    <t>133km950~134km250</t>
  </si>
  <si>
    <t>134km070~134km250</t>
  </si>
  <si>
    <t>134km400~134km580</t>
  </si>
  <si>
    <t>134km820~135km000</t>
  </si>
  <si>
    <t>135km125~135km190</t>
  </si>
  <si>
    <t>86km596~86km636</t>
  </si>
  <si>
    <t>135km180~135km200</t>
  </si>
  <si>
    <t>136km150~136km230</t>
  </si>
  <si>
    <t>136km250~136km400</t>
  </si>
  <si>
    <t>136km800~136km850</t>
  </si>
  <si>
    <t>137km210~137km350</t>
  </si>
  <si>
    <t>137km710~137km740</t>
  </si>
  <si>
    <t>86km576~86km636</t>
  </si>
  <si>
    <t>137km800~137km820</t>
  </si>
  <si>
    <t>137km800~137km810</t>
  </si>
  <si>
    <t>횡천-하동역간</t>
  </si>
  <si>
    <t>139km000~139km150</t>
  </si>
  <si>
    <t>139km300~139km350</t>
  </si>
  <si>
    <t>139km850~140km000</t>
  </si>
  <si>
    <t>140km370~140km460</t>
  </si>
  <si>
    <t>140km970~140km150</t>
  </si>
  <si>
    <t>141km200~141km500</t>
  </si>
  <si>
    <t>87km116~87km196</t>
  </si>
  <si>
    <t>141km800~142km000</t>
  </si>
  <si>
    <t>143km560~143km600</t>
  </si>
  <si>
    <t>143km630~143km700</t>
  </si>
  <si>
    <t>144km350~144km450</t>
  </si>
  <si>
    <t>144km840~144km910</t>
  </si>
  <si>
    <t>145km180~145km230</t>
  </si>
  <si>
    <t>87km996~88km016</t>
  </si>
  <si>
    <t>옥산리 	산16-1</t>
  </si>
  <si>
    <t>88km396~88km436</t>
  </si>
  <si>
    <t>마산-함안역간</t>
  </si>
  <si>
    <t>43km378~43km433</t>
  </si>
  <si>
    <t>반성-진주역간</t>
  </si>
  <si>
    <t>88km724~88km913</t>
  </si>
  <si>
    <t>옥산리 산	73-1</t>
  </si>
  <si>
    <t>88km464~89km484</t>
  </si>
  <si>
    <t>90km405~90km663</t>
  </si>
  <si>
    <t>90km909~91km069</t>
  </si>
  <si>
    <t>57-1(59-1)</t>
  </si>
  <si>
    <t>91km209~92km047</t>
  </si>
  <si>
    <t>산79-6</t>
  </si>
  <si>
    <t>92km385~92km688</t>
  </si>
  <si>
    <t>산204-4</t>
  </si>
  <si>
    <t>93km109~93km229</t>
  </si>
  <si>
    <t>93km309~93km398</t>
  </si>
  <si>
    <t>화개리 산245-2</t>
  </si>
  <si>
    <t>93km474~93km499</t>
  </si>
  <si>
    <t>43km383~43km433</t>
  </si>
  <si>
    <t>신율리 산	24-1</t>
  </si>
  <si>
    <t>93km747~93km887</t>
  </si>
  <si>
    <t>신율리	 산54-3</t>
  </si>
  <si>
    <t>92km240~92km369</t>
  </si>
  <si>
    <t>94km759~94km959</t>
  </si>
  <si>
    <t>독산리	 산20-8</t>
  </si>
  <si>
    <t>96km105~96km145</t>
  </si>
  <si>
    <t>55</t>
  </si>
  <si>
    <t>83</t>
  </si>
  <si>
    <t>145</t>
  </si>
  <si>
    <t>47km841~48km448</t>
  </si>
  <si>
    <t>120</t>
  </si>
  <si>
    <t>238</t>
  </si>
  <si>
    <t>104</t>
  </si>
  <si>
    <t>완사-북천역간</t>
  </si>
  <si>
    <t>47</t>
  </si>
  <si>
    <t>47km841~48km301</t>
  </si>
  <si>
    <t>70</t>
  </si>
  <si>
    <t>초량리	 산69-5</t>
  </si>
  <si>
    <t>243</t>
  </si>
  <si>
    <t>직전리	 산145-7</t>
  </si>
  <si>
    <t>북천-횡천역간</t>
  </si>
  <si>
    <t>136</t>
  </si>
  <si>
    <t>직전리 	산145-7</t>
  </si>
  <si>
    <t>96</t>
  </si>
  <si>
    <t>여의리	 472-3</t>
  </si>
  <si>
    <t>횡천리	 469-6</t>
  </si>
  <si>
    <t>동산	리 산167-4</t>
  </si>
  <si>
    <t>167</t>
  </si>
  <si>
    <t>함안-진주역간</t>
  </si>
  <si>
    <t>55km900~55km970</t>
  </si>
  <si>
    <t>울산</t>
  </si>
  <si>
    <t>남창~덕하간</t>
    <phoneticPr fontId="40" type="noConversion"/>
  </si>
  <si>
    <t>58km410~58km550</t>
    <phoneticPr fontId="40" type="noConversion"/>
  </si>
  <si>
    <t>영남본부 안전혁신처</t>
    <phoneticPr fontId="33" type="noConversion"/>
  </si>
  <si>
    <t>59km700~59km750</t>
    <phoneticPr fontId="40" type="noConversion"/>
  </si>
  <si>
    <t>59km900~59km975</t>
    <phoneticPr fontId="40" type="noConversion"/>
  </si>
  <si>
    <t>60km100~60km150</t>
    <phoneticPr fontId="40" type="noConversion"/>
  </si>
  <si>
    <t>61km890~62km000</t>
    <phoneticPr fontId="40" type="noConversion"/>
  </si>
  <si>
    <t>62km055~62km515</t>
    <phoneticPr fontId="40" type="noConversion"/>
  </si>
  <si>
    <t>62km220~62km515</t>
    <phoneticPr fontId="40" type="noConversion"/>
  </si>
  <si>
    <t>62km650~62km900</t>
    <phoneticPr fontId="40" type="noConversion"/>
  </si>
  <si>
    <t>62km735~63km150</t>
    <phoneticPr fontId="40" type="noConversion"/>
  </si>
  <si>
    <t>62km900~63km050</t>
    <phoneticPr fontId="40" type="noConversion"/>
  </si>
  <si>
    <t>63km050~63km130</t>
    <phoneticPr fontId="40" type="noConversion"/>
  </si>
  <si>
    <t>63km600~63km710</t>
    <phoneticPr fontId="40" type="noConversion"/>
  </si>
  <si>
    <t>덕하~울산간</t>
    <phoneticPr fontId="40" type="noConversion"/>
  </si>
  <si>
    <t>67km185~67km295</t>
    <phoneticPr fontId="40" type="noConversion"/>
  </si>
  <si>
    <t>67km295~67km395</t>
    <phoneticPr fontId="40" type="noConversion"/>
  </si>
  <si>
    <t>67km510~67km590</t>
    <phoneticPr fontId="40" type="noConversion"/>
  </si>
  <si>
    <t>69km970~70km120</t>
    <phoneticPr fontId="40" type="noConversion"/>
  </si>
  <si>
    <t>동해 13</t>
  </si>
  <si>
    <t>해운대~송정간</t>
    <phoneticPr fontId="40" type="noConversion"/>
  </si>
  <si>
    <t>21km300~21km475</t>
    <phoneticPr fontId="40" type="noConversion"/>
  </si>
  <si>
    <t>71km030~71km250</t>
    <phoneticPr fontId="40" type="noConversion"/>
  </si>
  <si>
    <t>71km370~71km870</t>
    <phoneticPr fontId="40" type="noConversion"/>
  </si>
  <si>
    <t>호계~모화간</t>
    <phoneticPr fontId="40" type="noConversion"/>
  </si>
  <si>
    <t>84km580~84km700</t>
    <phoneticPr fontId="40" type="noConversion"/>
  </si>
  <si>
    <t>85km685~85km950</t>
    <phoneticPr fontId="40" type="noConversion"/>
  </si>
  <si>
    <t>나원~사방간</t>
    <phoneticPr fontId="40" type="noConversion"/>
  </si>
  <si>
    <t>118km350~118km400</t>
    <phoneticPr fontId="40" type="noConversion"/>
  </si>
  <si>
    <t>118km980~119km030</t>
    <phoneticPr fontId="40" type="noConversion"/>
  </si>
  <si>
    <t>부조~효자간</t>
    <phoneticPr fontId="40" type="noConversion"/>
  </si>
  <si>
    <t>138km105~138km200</t>
    <phoneticPr fontId="40" type="noConversion"/>
  </si>
  <si>
    <t>21km660~21km700</t>
    <phoneticPr fontId="40" type="noConversion"/>
  </si>
  <si>
    <t>재송~우동간</t>
    <phoneticPr fontId="40" type="noConversion"/>
  </si>
  <si>
    <t>15km937~15km960</t>
    <phoneticPr fontId="40" type="noConversion"/>
  </si>
  <si>
    <t>21km890~21km925</t>
    <phoneticPr fontId="40" type="noConversion"/>
  </si>
  <si>
    <t>22km320~22km378</t>
    <phoneticPr fontId="40" type="noConversion"/>
  </si>
  <si>
    <t>22km475~22km683</t>
    <phoneticPr fontId="40" type="noConversion"/>
  </si>
  <si>
    <t>기장~좌천간</t>
    <phoneticPr fontId="40" type="noConversion"/>
  </si>
  <si>
    <t>30km700~30km860</t>
    <phoneticPr fontId="40" type="noConversion"/>
  </si>
  <si>
    <t>31km440~31km637</t>
    <phoneticPr fontId="40" type="noConversion"/>
  </si>
  <si>
    <t>21km700~22km000</t>
    <phoneticPr fontId="40" type="noConversion"/>
  </si>
  <si>
    <t>22km310~22km420</t>
    <phoneticPr fontId="40" type="noConversion"/>
  </si>
  <si>
    <t>22km410~22km510</t>
    <phoneticPr fontId="40" type="noConversion"/>
  </si>
  <si>
    <t>산3-2</t>
    <phoneticPr fontId="40" type="noConversion"/>
  </si>
  <si>
    <t>23km430~23km500</t>
    <phoneticPr fontId="40" type="noConversion"/>
  </si>
  <si>
    <t>23km450~23km480</t>
    <phoneticPr fontId="40" type="noConversion"/>
  </si>
  <si>
    <t>산76-2</t>
    <phoneticPr fontId="40" type="noConversion"/>
  </si>
  <si>
    <t>23km810~23km920</t>
    <phoneticPr fontId="40" type="noConversion"/>
  </si>
  <si>
    <t>23km820~23km840</t>
    <phoneticPr fontId="40" type="noConversion"/>
  </si>
  <si>
    <t>24km180~24km310</t>
    <phoneticPr fontId="40" type="noConversion"/>
  </si>
  <si>
    <t>24km530~24km690</t>
    <phoneticPr fontId="40" type="noConversion"/>
  </si>
  <si>
    <t>송정~기장간</t>
    <phoneticPr fontId="40" type="noConversion"/>
  </si>
  <si>
    <t>27km860~28km000</t>
    <phoneticPr fontId="40" type="noConversion"/>
  </si>
  <si>
    <t>32km520~32km620</t>
    <phoneticPr fontId="40" type="noConversion"/>
  </si>
  <si>
    <t>34km000~34km175</t>
    <phoneticPr fontId="40" type="noConversion"/>
  </si>
  <si>
    <t>34km125~34km175</t>
    <phoneticPr fontId="40" type="noConversion"/>
  </si>
  <si>
    <t>38km700~38km850</t>
    <phoneticPr fontId="40" type="noConversion"/>
  </si>
  <si>
    <t>39km630~39km750</t>
    <phoneticPr fontId="40" type="noConversion"/>
  </si>
  <si>
    <t>39km630~39km730</t>
    <phoneticPr fontId="40" type="noConversion"/>
  </si>
  <si>
    <t>좌천~월내간</t>
    <phoneticPr fontId="40" type="noConversion"/>
  </si>
  <si>
    <t>41km800~41km850</t>
    <phoneticPr fontId="40" type="noConversion"/>
  </si>
  <si>
    <t>41km960~42km050</t>
    <phoneticPr fontId="40" type="noConversion"/>
  </si>
  <si>
    <t>42km080~42km140</t>
    <phoneticPr fontId="40" type="noConversion"/>
  </si>
  <si>
    <t>42km360~42km450</t>
    <phoneticPr fontId="40" type="noConversion"/>
  </si>
  <si>
    <t>42km620~42km850</t>
    <phoneticPr fontId="40" type="noConversion"/>
  </si>
  <si>
    <t>42km170~42km230</t>
    <phoneticPr fontId="40" type="noConversion"/>
  </si>
  <si>
    <t>43km860~44km050</t>
    <phoneticPr fontId="40" type="noConversion"/>
  </si>
  <si>
    <t>44km050~44km625</t>
    <phoneticPr fontId="40" type="noConversion"/>
  </si>
  <si>
    <t>월내~남창간</t>
    <phoneticPr fontId="40" type="noConversion"/>
  </si>
  <si>
    <t>45km520~45km660</t>
    <phoneticPr fontId="40" type="noConversion"/>
  </si>
  <si>
    <t>46km530~46km650</t>
    <phoneticPr fontId="40" type="noConversion"/>
  </si>
  <si>
    <t>46km550~46km650</t>
    <phoneticPr fontId="40" type="noConversion"/>
  </si>
  <si>
    <t>46km810~46km833</t>
    <phoneticPr fontId="40" type="noConversion"/>
  </si>
  <si>
    <t>3171000110</t>
  </si>
  <si>
    <t>3171000109</t>
  </si>
  <si>
    <t>47km850~48km065</t>
    <phoneticPr fontId="40" type="noConversion"/>
  </si>
  <si>
    <t>3171000111</t>
  </si>
  <si>
    <t>48km585~48km700</t>
    <phoneticPr fontId="40" type="noConversion"/>
  </si>
  <si>
    <t>3171000113</t>
  </si>
  <si>
    <t>48km775~48km845</t>
    <phoneticPr fontId="40" type="noConversion"/>
  </si>
  <si>
    <t>3171000114</t>
  </si>
  <si>
    <t>화산리	 산149-3</t>
    <phoneticPr fontId="40" type="noConversion"/>
  </si>
  <si>
    <t>48km858~48km920</t>
    <phoneticPr fontId="40" type="noConversion"/>
  </si>
  <si>
    <t>3171000115</t>
  </si>
  <si>
    <t>48km920~48km995</t>
    <phoneticPr fontId="40" type="noConversion"/>
  </si>
  <si>
    <t>3171000116</t>
  </si>
  <si>
    <t>49km050~49km080</t>
    <phoneticPr fontId="40" type="noConversion"/>
  </si>
  <si>
    <t>3171000117</t>
  </si>
  <si>
    <t>49km550~49km640</t>
    <phoneticPr fontId="40" type="noConversion"/>
  </si>
  <si>
    <t>3171000044</t>
  </si>
  <si>
    <t>49km690~49km755</t>
    <phoneticPr fontId="40" type="noConversion"/>
  </si>
  <si>
    <t>3171000045</t>
  </si>
  <si>
    <t>51km752~52km070</t>
    <phoneticPr fontId="40" type="noConversion"/>
  </si>
  <si>
    <t>52km100~52km250</t>
    <phoneticPr fontId="40" type="noConversion"/>
  </si>
  <si>
    <t>52km370~52km430</t>
    <phoneticPr fontId="40" type="noConversion"/>
  </si>
  <si>
    <t>53km050~53km125</t>
    <phoneticPr fontId="40" type="noConversion"/>
  </si>
  <si>
    <t>53km375~53km450</t>
    <phoneticPr fontId="40" type="noConversion"/>
  </si>
  <si>
    <t>발리 산 87-2</t>
    <phoneticPr fontId="40" type="noConversion"/>
  </si>
  <si>
    <t>53km190~53km620</t>
    <phoneticPr fontId="40" type="noConversion"/>
  </si>
  <si>
    <t>53km742~53km810</t>
    <phoneticPr fontId="40" type="noConversion"/>
  </si>
  <si>
    <t>53km742~53km825</t>
    <phoneticPr fontId="40" type="noConversion"/>
  </si>
  <si>
    <t>53km940~54km125</t>
    <phoneticPr fontId="40" type="noConversion"/>
  </si>
  <si>
    <t>53km990~54km170</t>
    <phoneticPr fontId="40" type="noConversion"/>
  </si>
  <si>
    <t>57km175~57km410</t>
    <phoneticPr fontId="40" type="noConversion"/>
  </si>
  <si>
    <t>57km225~57km275</t>
    <phoneticPr fontId="40" type="noConversion"/>
  </si>
  <si>
    <t>57km725~57km831</t>
    <phoneticPr fontId="40" type="noConversion"/>
  </si>
  <si>
    <t>57km891~58km050</t>
    <phoneticPr fontId="40" type="noConversion"/>
  </si>
  <si>
    <t>57km891~58km200</t>
    <phoneticPr fontId="40" type="noConversion"/>
  </si>
  <si>
    <t>동대구~모량간</t>
    <phoneticPr fontId="40" type="noConversion"/>
  </si>
  <si>
    <t>1km240~1km360</t>
    <phoneticPr fontId="40" type="noConversion"/>
  </si>
  <si>
    <t>해당없음</t>
    <phoneticPr fontId="33" type="noConversion"/>
  </si>
  <si>
    <t>1km520~1km840</t>
    <phoneticPr fontId="40" type="noConversion"/>
  </si>
  <si>
    <t>남창~온산간</t>
    <phoneticPr fontId="40" type="noConversion"/>
  </si>
  <si>
    <t>1km920~1km980</t>
    <phoneticPr fontId="40" type="noConversion"/>
  </si>
  <si>
    <t>3km050~3km110</t>
    <phoneticPr fontId="40" type="noConversion"/>
  </si>
  <si>
    <t>3km050~3km105</t>
    <phoneticPr fontId="40" type="noConversion"/>
  </si>
  <si>
    <t>3km310~3km413</t>
    <phoneticPr fontId="40" type="noConversion"/>
  </si>
  <si>
    <t>3km335~3km413</t>
    <phoneticPr fontId="40" type="noConversion"/>
  </si>
  <si>
    <t>법면 부분 세굴 및 우천시 토석 월류 우려</t>
    <phoneticPr fontId="33" type="noConversion"/>
  </si>
  <si>
    <t>4km170~4km250</t>
    <phoneticPr fontId="40" type="noConversion"/>
  </si>
  <si>
    <t>우천시 토석 월류 우려</t>
    <phoneticPr fontId="33" type="noConversion"/>
  </si>
  <si>
    <t>5km100~5km170</t>
    <phoneticPr fontId="40" type="noConversion"/>
  </si>
  <si>
    <t>5km100~5km175</t>
    <phoneticPr fontId="40" type="noConversion"/>
  </si>
  <si>
    <t>5km255~5km380</t>
    <phoneticPr fontId="40" type="noConversion"/>
  </si>
  <si>
    <t>5km255~5km355</t>
    <phoneticPr fontId="40" type="noConversion"/>
  </si>
  <si>
    <t>천막 설치구간의 추가피해 우려</t>
    <phoneticPr fontId="33" type="noConversion"/>
  </si>
  <si>
    <t>5km870~5km950</t>
    <phoneticPr fontId="40" type="noConversion"/>
  </si>
  <si>
    <t>6km380~6km445</t>
    <phoneticPr fontId="40" type="noConversion"/>
  </si>
  <si>
    <t>태화강~울산항간</t>
    <phoneticPr fontId="40" type="noConversion"/>
  </si>
  <si>
    <t>1km410~1km650</t>
    <phoneticPr fontId="40" type="noConversion"/>
  </si>
  <si>
    <t>2km500~2km750</t>
    <phoneticPr fontId="40" type="noConversion"/>
  </si>
  <si>
    <t>3km350~3km430</t>
    <phoneticPr fontId="40" type="noConversion"/>
  </si>
  <si>
    <t>태화강~장생포간</t>
    <phoneticPr fontId="40" type="noConversion"/>
  </si>
  <si>
    <t>2km400~2km500</t>
    <phoneticPr fontId="40" type="noConversion"/>
  </si>
  <si>
    <t>2km400~2km450</t>
    <phoneticPr fontId="40" type="noConversion"/>
  </si>
  <si>
    <t>포항~영덕간</t>
    <phoneticPr fontId="40" type="noConversion"/>
  </si>
  <si>
    <t>164km215~164km235</t>
    <phoneticPr fontId="40" type="noConversion"/>
  </si>
  <si>
    <t>합동점검</t>
    <phoneticPr fontId="33" type="noConversion"/>
  </si>
  <si>
    <t>168km760~168km820</t>
    <phoneticPr fontId="40" type="noConversion"/>
  </si>
  <si>
    <t>173km170~173km230</t>
    <phoneticPr fontId="40" type="noConversion"/>
  </si>
  <si>
    <t>173km580~173km604</t>
    <phoneticPr fontId="40" type="noConversion"/>
  </si>
  <si>
    <t>184km900~184km940</t>
    <phoneticPr fontId="40" type="noConversion"/>
  </si>
  <si>
    <t>186km040~186km065</t>
    <phoneticPr fontId="40" type="noConversion"/>
  </si>
  <si>
    <t>화전리 산81-5</t>
    <phoneticPr fontId="33" type="noConversion"/>
  </si>
  <si>
    <t>186km750~186km950</t>
    <phoneticPr fontId="40" type="noConversion"/>
  </si>
  <si>
    <t>189km400~189km440</t>
    <phoneticPr fontId="40" type="noConversion"/>
  </si>
  <si>
    <t xml:space="preserve">	1094-6</t>
  </si>
  <si>
    <t>울산~부산역간</t>
    <phoneticPr fontId="33" type="noConversion"/>
  </si>
  <si>
    <t>384km647</t>
    <phoneticPr fontId="33" type="noConversion"/>
  </si>
  <si>
    <t>65m</t>
    <phoneticPr fontId="33" type="noConversion"/>
  </si>
  <si>
    <t>11m</t>
    <phoneticPr fontId="33" type="noConversion"/>
  </si>
  <si>
    <t>지반 부분 이완 등</t>
    <phoneticPr fontId="33" type="noConversion"/>
  </si>
  <si>
    <t xml:space="preserve">	산186-1</t>
  </si>
  <si>
    <t>8m</t>
    <phoneticPr fontId="33" type="noConversion"/>
  </si>
  <si>
    <t xml:space="preserve">	산104-2</t>
  </si>
  <si>
    <t>385km032</t>
    <phoneticPr fontId="33" type="noConversion"/>
  </si>
  <si>
    <t>40m</t>
    <phoneticPr fontId="33" type="noConversion"/>
  </si>
  <si>
    <t>21m</t>
    <phoneticPr fontId="33" type="noConversion"/>
  </si>
  <si>
    <t xml:space="preserve">	산104-4</t>
  </si>
  <si>
    <t>385km012</t>
    <phoneticPr fontId="33" type="noConversion"/>
  </si>
  <si>
    <t>60m</t>
    <phoneticPr fontId="33" type="noConversion"/>
  </si>
  <si>
    <t>20m</t>
    <phoneticPr fontId="33" type="noConversion"/>
  </si>
  <si>
    <t>387km712</t>
    <phoneticPr fontId="33" type="noConversion"/>
  </si>
  <si>
    <t>35m</t>
    <phoneticPr fontId="33" type="noConversion"/>
  </si>
  <si>
    <t>387km697</t>
    <phoneticPr fontId="33" type="noConversion"/>
  </si>
  <si>
    <t>50m</t>
    <phoneticPr fontId="33" type="noConversion"/>
  </si>
  <si>
    <t>33m</t>
    <phoneticPr fontId="33" type="noConversion"/>
  </si>
  <si>
    <t>경남</t>
    <phoneticPr fontId="33" type="noConversion"/>
  </si>
  <si>
    <t>양산시</t>
    <phoneticPr fontId="33" type="noConversion"/>
  </si>
  <si>
    <t>동면</t>
    <phoneticPr fontId="33" type="noConversion"/>
  </si>
  <si>
    <t>개곡리 산42-20</t>
    <phoneticPr fontId="33" type="noConversion"/>
  </si>
  <si>
    <t>경부고속 199</t>
    <phoneticPr fontId="33" type="noConversion"/>
  </si>
  <si>
    <t>387km747</t>
    <phoneticPr fontId="33" type="noConversion"/>
  </si>
  <si>
    <t>530m</t>
    <phoneticPr fontId="33" type="noConversion"/>
  </si>
  <si>
    <t>36m</t>
    <phoneticPr fontId="33" type="noConversion"/>
  </si>
  <si>
    <t>105m</t>
    <phoneticPr fontId="33" type="noConversion"/>
  </si>
  <si>
    <t>14m</t>
    <phoneticPr fontId="33" type="noConversion"/>
  </si>
  <si>
    <t>경부고속 201</t>
    <phoneticPr fontId="33" type="noConversion"/>
  </si>
  <si>
    <t>387km852</t>
    <phoneticPr fontId="33" type="noConversion"/>
  </si>
  <si>
    <t>350m</t>
    <phoneticPr fontId="33" type="noConversion"/>
  </si>
  <si>
    <t>388km492</t>
    <phoneticPr fontId="33" type="noConversion"/>
  </si>
  <si>
    <t>410m</t>
    <phoneticPr fontId="33" type="noConversion"/>
  </si>
  <si>
    <t>16m</t>
    <phoneticPr fontId="33" type="noConversion"/>
  </si>
  <si>
    <t>27m</t>
    <phoneticPr fontId="33" type="noConversion"/>
  </si>
  <si>
    <t>동대구~신경주역간</t>
    <phoneticPr fontId="33" type="noConversion"/>
  </si>
  <si>
    <t>305km754</t>
    <phoneticPr fontId="33" type="noConversion"/>
  </si>
  <si>
    <t>210m</t>
    <phoneticPr fontId="33" type="noConversion"/>
  </si>
  <si>
    <t>19m</t>
    <phoneticPr fontId="33" type="noConversion"/>
  </si>
  <si>
    <t>306km414</t>
    <phoneticPr fontId="33" type="noConversion"/>
  </si>
  <si>
    <t>430m</t>
    <phoneticPr fontId="33" type="noConversion"/>
  </si>
  <si>
    <t>23m</t>
    <phoneticPr fontId="33" type="noConversion"/>
  </si>
  <si>
    <t>81m</t>
    <phoneticPr fontId="33" type="noConversion"/>
  </si>
  <si>
    <t>31m</t>
    <phoneticPr fontId="33" type="noConversion"/>
  </si>
  <si>
    <t>306km889</t>
    <phoneticPr fontId="33" type="noConversion"/>
  </si>
  <si>
    <t>214m</t>
    <phoneticPr fontId="33" type="noConversion"/>
  </si>
  <si>
    <t>25m</t>
    <phoneticPr fontId="33" type="noConversion"/>
  </si>
  <si>
    <t>70m</t>
    <phoneticPr fontId="33" type="noConversion"/>
  </si>
  <si>
    <t>307km993</t>
    <phoneticPr fontId="33" type="noConversion"/>
  </si>
  <si>
    <t>161m</t>
    <phoneticPr fontId="33" type="noConversion"/>
  </si>
  <si>
    <t>7m</t>
    <phoneticPr fontId="33" type="noConversion"/>
  </si>
  <si>
    <t>308km053</t>
    <phoneticPr fontId="33" type="noConversion"/>
  </si>
  <si>
    <t>101m</t>
    <phoneticPr fontId="33" type="noConversion"/>
  </si>
  <si>
    <t>17m</t>
    <phoneticPr fontId="33" type="noConversion"/>
  </si>
  <si>
    <t>308km306</t>
    <phoneticPr fontId="33" type="noConversion"/>
  </si>
  <si>
    <t>64m</t>
    <phoneticPr fontId="33" type="noConversion"/>
  </si>
  <si>
    <t>12m</t>
    <phoneticPr fontId="33" type="noConversion"/>
  </si>
  <si>
    <t>144m</t>
    <phoneticPr fontId="33" type="noConversion"/>
  </si>
  <si>
    <t>24m</t>
    <phoneticPr fontId="33" type="noConversion"/>
  </si>
  <si>
    <t>308km885</t>
    <phoneticPr fontId="33" type="noConversion"/>
  </si>
  <si>
    <t>160m</t>
    <phoneticPr fontId="33" type="noConversion"/>
  </si>
  <si>
    <t>45m</t>
    <phoneticPr fontId="33" type="noConversion"/>
  </si>
  <si>
    <t>32m</t>
    <phoneticPr fontId="33" type="noConversion"/>
  </si>
  <si>
    <t>309km287</t>
    <phoneticPr fontId="33" type="noConversion"/>
  </si>
  <si>
    <t>95m</t>
    <phoneticPr fontId="33" type="noConversion"/>
  </si>
  <si>
    <t>26m</t>
    <phoneticPr fontId="33" type="noConversion"/>
  </si>
  <si>
    <t>311km059</t>
    <phoneticPr fontId="33" type="noConversion"/>
  </si>
  <si>
    <t>115m</t>
    <phoneticPr fontId="33" type="noConversion"/>
  </si>
  <si>
    <t>311km54</t>
    <phoneticPr fontId="33" type="noConversion"/>
  </si>
  <si>
    <t>99m</t>
    <phoneticPr fontId="33" type="noConversion"/>
  </si>
  <si>
    <t>9m</t>
    <phoneticPr fontId="33" type="noConversion"/>
  </si>
  <si>
    <t>311km522</t>
    <phoneticPr fontId="33" type="noConversion"/>
  </si>
  <si>
    <t>52m</t>
    <phoneticPr fontId="33" type="noConversion"/>
  </si>
  <si>
    <t>311km857</t>
    <phoneticPr fontId="33" type="noConversion"/>
  </si>
  <si>
    <t>48m</t>
    <phoneticPr fontId="33" type="noConversion"/>
  </si>
  <si>
    <t>경부고속 28</t>
    <phoneticPr fontId="33" type="noConversion"/>
  </si>
  <si>
    <t>312km189</t>
    <phoneticPr fontId="33" type="noConversion"/>
  </si>
  <si>
    <t>66m</t>
    <phoneticPr fontId="33" type="noConversion"/>
  </si>
  <si>
    <t>15m</t>
    <phoneticPr fontId="33" type="noConversion"/>
  </si>
  <si>
    <t>312km252</t>
    <phoneticPr fontId="33" type="noConversion"/>
  </si>
  <si>
    <t>85m</t>
    <phoneticPr fontId="33" type="noConversion"/>
  </si>
  <si>
    <t>312km627</t>
    <phoneticPr fontId="33" type="noConversion"/>
  </si>
  <si>
    <t>10m</t>
    <phoneticPr fontId="33" type="noConversion"/>
  </si>
  <si>
    <t>313km006</t>
    <phoneticPr fontId="33" type="noConversion"/>
  </si>
  <si>
    <t>38m</t>
    <phoneticPr fontId="33" type="noConversion"/>
  </si>
  <si>
    <t>313km031</t>
    <phoneticPr fontId="33" type="noConversion"/>
  </si>
  <si>
    <t>80m</t>
    <phoneticPr fontId="33" type="noConversion"/>
  </si>
  <si>
    <t>13m</t>
    <phoneticPr fontId="33" type="noConversion"/>
  </si>
  <si>
    <t>49m</t>
    <phoneticPr fontId="33" type="noConversion"/>
  </si>
  <si>
    <t>6m</t>
    <phoneticPr fontId="33" type="noConversion"/>
  </si>
  <si>
    <t>313km196</t>
    <phoneticPr fontId="33" type="noConversion"/>
  </si>
  <si>
    <t>42m</t>
    <phoneticPr fontId="33" type="noConversion"/>
  </si>
  <si>
    <t>313km186</t>
    <phoneticPr fontId="33" type="noConversion"/>
  </si>
  <si>
    <t>313km925</t>
    <phoneticPr fontId="33" type="noConversion"/>
  </si>
  <si>
    <t>77m</t>
    <phoneticPr fontId="33" type="noConversion"/>
  </si>
  <si>
    <t>57m</t>
    <phoneticPr fontId="33" type="noConversion"/>
  </si>
  <si>
    <t>314km783</t>
    <phoneticPr fontId="33" type="noConversion"/>
  </si>
  <si>
    <t>29m</t>
    <phoneticPr fontId="33" type="noConversion"/>
  </si>
  <si>
    <t>315km974</t>
    <phoneticPr fontId="33" type="noConversion"/>
  </si>
  <si>
    <t>320km359</t>
    <phoneticPr fontId="33" type="noConversion"/>
  </si>
  <si>
    <t>55m</t>
    <phoneticPr fontId="33" type="noConversion"/>
  </si>
  <si>
    <t>320km824</t>
    <phoneticPr fontId="33" type="noConversion"/>
  </si>
  <si>
    <t>185m</t>
    <phoneticPr fontId="33" type="noConversion"/>
  </si>
  <si>
    <t>경부고속 49</t>
    <phoneticPr fontId="33" type="noConversion"/>
  </si>
  <si>
    <t>321km339</t>
    <phoneticPr fontId="33" type="noConversion"/>
  </si>
  <si>
    <t>555m</t>
    <phoneticPr fontId="33" type="noConversion"/>
  </si>
  <si>
    <t>321km956</t>
    <phoneticPr fontId="33" type="noConversion"/>
  </si>
  <si>
    <t>75m</t>
    <phoneticPr fontId="33" type="noConversion"/>
  </si>
  <si>
    <t>321km979</t>
    <phoneticPr fontId="33" type="noConversion"/>
  </si>
  <si>
    <t>328km709</t>
    <phoneticPr fontId="33" type="noConversion"/>
  </si>
  <si>
    <t>88m</t>
    <phoneticPr fontId="33" type="noConversion"/>
  </si>
  <si>
    <t>329km106</t>
    <phoneticPr fontId="33" type="noConversion"/>
  </si>
  <si>
    <t>100m</t>
    <phoneticPr fontId="33" type="noConversion"/>
  </si>
  <si>
    <t>경부고속 55</t>
    <phoneticPr fontId="33" type="noConversion"/>
  </si>
  <si>
    <t>143m</t>
    <phoneticPr fontId="33" type="noConversion"/>
  </si>
  <si>
    <t>331km101</t>
    <phoneticPr fontId="33" type="noConversion"/>
  </si>
  <si>
    <t>72m</t>
    <phoneticPr fontId="33" type="noConversion"/>
  </si>
  <si>
    <t>331km208</t>
    <phoneticPr fontId="33" type="noConversion"/>
  </si>
  <si>
    <t>152m</t>
    <phoneticPr fontId="33" type="noConversion"/>
  </si>
  <si>
    <t>331km173</t>
    <phoneticPr fontId="33" type="noConversion"/>
  </si>
  <si>
    <t>187m</t>
    <phoneticPr fontId="33" type="noConversion"/>
  </si>
  <si>
    <t>22m</t>
    <phoneticPr fontId="33" type="noConversion"/>
  </si>
  <si>
    <t>332km346</t>
    <phoneticPr fontId="33" type="noConversion"/>
  </si>
  <si>
    <t>334km431</t>
    <phoneticPr fontId="33" type="noConversion"/>
  </si>
  <si>
    <t>90m</t>
    <phoneticPr fontId="33" type="noConversion"/>
  </si>
  <si>
    <t>화천리 산225-1</t>
    <phoneticPr fontId="33" type="noConversion"/>
  </si>
  <si>
    <t>경부고속 64</t>
    <phoneticPr fontId="33" type="noConversion"/>
  </si>
  <si>
    <t>334km718</t>
    <phoneticPr fontId="33" type="noConversion"/>
  </si>
  <si>
    <t>417m</t>
    <phoneticPr fontId="33" type="noConversion"/>
  </si>
  <si>
    <t>경북</t>
    <phoneticPr fontId="33" type="noConversion"/>
  </si>
  <si>
    <t>경주시</t>
    <phoneticPr fontId="33" type="noConversion"/>
  </si>
  <si>
    <t>건천읍</t>
    <phoneticPr fontId="33" type="noConversion"/>
  </si>
  <si>
    <t>화천리 산214-1</t>
    <phoneticPr fontId="33" type="noConversion"/>
  </si>
  <si>
    <t>경부고속 65</t>
    <phoneticPr fontId="33" type="noConversion"/>
  </si>
  <si>
    <t>41m</t>
    <phoneticPr fontId="33" type="noConversion"/>
  </si>
  <si>
    <t>경부고속 66</t>
    <phoneticPr fontId="33" type="noConversion"/>
  </si>
  <si>
    <t>신경주~울산역간</t>
    <phoneticPr fontId="33" type="noConversion"/>
  </si>
  <si>
    <t>336km072</t>
    <phoneticPr fontId="33" type="noConversion"/>
  </si>
  <si>
    <t>561m</t>
    <phoneticPr fontId="33" type="noConversion"/>
  </si>
  <si>
    <t>화천리 산46-4</t>
    <phoneticPr fontId="33" type="noConversion"/>
  </si>
  <si>
    <t>경부고속 67</t>
    <phoneticPr fontId="33" type="noConversion"/>
  </si>
  <si>
    <t>336km122</t>
    <phoneticPr fontId="33" type="noConversion"/>
  </si>
  <si>
    <t>511m</t>
    <phoneticPr fontId="33" type="noConversion"/>
  </si>
  <si>
    <t>84m</t>
    <phoneticPr fontId="33" type="noConversion"/>
  </si>
  <si>
    <t>336km633</t>
    <phoneticPr fontId="33" type="noConversion"/>
  </si>
  <si>
    <t>18m</t>
    <phoneticPr fontId="33" type="noConversion"/>
  </si>
  <si>
    <t>336km749</t>
    <phoneticPr fontId="33" type="noConversion"/>
  </si>
  <si>
    <t>336km773</t>
    <phoneticPr fontId="33" type="noConversion"/>
  </si>
  <si>
    <t>30m</t>
    <phoneticPr fontId="33" type="noConversion"/>
  </si>
  <si>
    <t>338km493</t>
    <phoneticPr fontId="33" type="noConversion"/>
  </si>
  <si>
    <t>338km503</t>
    <phoneticPr fontId="33" type="noConversion"/>
  </si>
  <si>
    <t>460m</t>
    <phoneticPr fontId="33" type="noConversion"/>
  </si>
  <si>
    <t>339km848</t>
    <phoneticPr fontId="33" type="noConversion"/>
  </si>
  <si>
    <t>339km863</t>
    <phoneticPr fontId="33" type="noConversion"/>
  </si>
  <si>
    <t>340km758</t>
    <phoneticPr fontId="33" type="noConversion"/>
  </si>
  <si>
    <t>340km773</t>
    <phoneticPr fontId="33" type="noConversion"/>
  </si>
  <si>
    <t>341km213</t>
    <phoneticPr fontId="33" type="noConversion"/>
  </si>
  <si>
    <t>341km188</t>
    <phoneticPr fontId="33" type="noConversion"/>
  </si>
  <si>
    <t>341km333</t>
    <phoneticPr fontId="33" type="noConversion"/>
  </si>
  <si>
    <t>110m</t>
    <phoneticPr fontId="33" type="noConversion"/>
  </si>
  <si>
    <t>341km363</t>
    <phoneticPr fontId="33" type="noConversion"/>
  </si>
  <si>
    <t>343km338</t>
    <phoneticPr fontId="33" type="noConversion"/>
  </si>
  <si>
    <t>343km343</t>
    <phoneticPr fontId="33" type="noConversion"/>
  </si>
  <si>
    <t>343km763</t>
    <phoneticPr fontId="33" type="noConversion"/>
  </si>
  <si>
    <t>220m</t>
    <phoneticPr fontId="33" type="noConversion"/>
  </si>
  <si>
    <t>344km043</t>
    <phoneticPr fontId="33" type="noConversion"/>
  </si>
  <si>
    <t>344km188</t>
    <phoneticPr fontId="33" type="noConversion"/>
  </si>
  <si>
    <t>344km203</t>
    <phoneticPr fontId="33" type="noConversion"/>
  </si>
  <si>
    <t>344km493</t>
    <phoneticPr fontId="33" type="noConversion"/>
  </si>
  <si>
    <t>경부고속 93</t>
    <phoneticPr fontId="33" type="noConversion"/>
  </si>
  <si>
    <t>344km533</t>
    <phoneticPr fontId="33" type="noConversion"/>
  </si>
  <si>
    <t>344km673</t>
    <phoneticPr fontId="33" type="noConversion"/>
  </si>
  <si>
    <t>경부고속 95</t>
    <phoneticPr fontId="33" type="noConversion"/>
  </si>
  <si>
    <t>345km103</t>
    <phoneticPr fontId="33" type="noConversion"/>
  </si>
  <si>
    <t>345km118</t>
    <phoneticPr fontId="33" type="noConversion"/>
  </si>
  <si>
    <t>347km199</t>
    <phoneticPr fontId="33" type="noConversion"/>
  </si>
  <si>
    <t>314m</t>
    <phoneticPr fontId="33" type="noConversion"/>
  </si>
  <si>
    <t>347km383</t>
    <phoneticPr fontId="33" type="noConversion"/>
  </si>
  <si>
    <t>290km057</t>
    <phoneticPr fontId="33" type="noConversion"/>
  </si>
  <si>
    <t>140m</t>
    <phoneticPr fontId="33" type="noConversion"/>
  </si>
  <si>
    <t>290km117</t>
    <phoneticPr fontId="33" type="noConversion"/>
  </si>
  <si>
    <t>5m</t>
    <phoneticPr fontId="33" type="noConversion"/>
  </si>
  <si>
    <t>290km327</t>
    <phoneticPr fontId="33" type="noConversion"/>
  </si>
  <si>
    <t>290km317</t>
    <phoneticPr fontId="33" type="noConversion"/>
  </si>
  <si>
    <t>290km607</t>
    <phoneticPr fontId="33" type="noConversion"/>
  </si>
  <si>
    <t>200m</t>
    <phoneticPr fontId="33" type="noConversion"/>
  </si>
  <si>
    <t>292km827</t>
    <phoneticPr fontId="33" type="noConversion"/>
  </si>
  <si>
    <t>320m</t>
    <phoneticPr fontId="33" type="noConversion"/>
  </si>
  <si>
    <t>토사부 표면 세굴 및 천층파괴 진행</t>
    <phoneticPr fontId="33" type="noConversion"/>
  </si>
  <si>
    <t xml:space="preserve">	산5-24</t>
  </si>
  <si>
    <t>394km332</t>
    <phoneticPr fontId="33" type="noConversion"/>
  </si>
  <si>
    <t>경부고속 205</t>
    <phoneticPr fontId="33" type="noConversion"/>
  </si>
  <si>
    <t>394km322</t>
    <phoneticPr fontId="33" type="noConversion"/>
  </si>
  <si>
    <t xml:space="preserve">	산1-5</t>
  </si>
  <si>
    <t>경부고속 206</t>
    <phoneticPr fontId="33" type="noConversion"/>
  </si>
  <si>
    <t>394km772</t>
    <phoneticPr fontId="33" type="noConversion"/>
  </si>
  <si>
    <t>76m</t>
    <phoneticPr fontId="33" type="noConversion"/>
  </si>
  <si>
    <t xml:space="preserve">	산17-5</t>
  </si>
  <si>
    <t>395km022</t>
    <phoneticPr fontId="33" type="noConversion"/>
  </si>
  <si>
    <t xml:space="preserve">	327-7</t>
  </si>
  <si>
    <t>경부고속 210</t>
    <phoneticPr fontId="33" type="noConversion"/>
  </si>
  <si>
    <t>395km422</t>
    <phoneticPr fontId="33" type="noConversion"/>
  </si>
  <si>
    <t xml:space="preserve">	산67-4</t>
  </si>
  <si>
    <t>395km702</t>
    <phoneticPr fontId="33" type="noConversion"/>
  </si>
  <si>
    <t>344m</t>
    <phoneticPr fontId="33" type="noConversion"/>
  </si>
  <si>
    <t>경부고속 213</t>
    <phoneticPr fontId="33" type="noConversion"/>
  </si>
  <si>
    <t>360m</t>
    <phoneticPr fontId="33" type="noConversion"/>
  </si>
  <si>
    <t>348km158</t>
    <phoneticPr fontId="33" type="noConversion"/>
  </si>
  <si>
    <t>43m</t>
    <phoneticPr fontId="33" type="noConversion"/>
  </si>
  <si>
    <t>351km218</t>
    <phoneticPr fontId="33" type="noConversion"/>
  </si>
  <si>
    <t>351km453</t>
    <phoneticPr fontId="33" type="noConversion"/>
  </si>
  <si>
    <t>울산</t>
    <phoneticPr fontId="33" type="noConversion"/>
  </si>
  <si>
    <t>울주군</t>
    <phoneticPr fontId="33" type="noConversion"/>
  </si>
  <si>
    <t>미호리 산61-1</t>
    <phoneticPr fontId="33" type="noConversion"/>
  </si>
  <si>
    <t>경부고속 103</t>
    <phoneticPr fontId="33" type="noConversion"/>
  </si>
  <si>
    <t>351km443</t>
    <phoneticPr fontId="33" type="noConversion"/>
  </si>
  <si>
    <t>120m</t>
    <phoneticPr fontId="33" type="noConversion"/>
  </si>
  <si>
    <t>경부고속 104</t>
    <phoneticPr fontId="33" type="noConversion"/>
  </si>
  <si>
    <t>351km962</t>
    <phoneticPr fontId="33" type="noConversion"/>
  </si>
  <si>
    <t>121m</t>
    <phoneticPr fontId="33" type="noConversion"/>
  </si>
  <si>
    <t>352km123</t>
    <phoneticPr fontId="33" type="noConversion"/>
  </si>
  <si>
    <t>44m</t>
    <phoneticPr fontId="33" type="noConversion"/>
  </si>
  <si>
    <t>전읍리 산172-4</t>
    <phoneticPr fontId="33" type="noConversion"/>
  </si>
  <si>
    <t>경부고속 107</t>
    <phoneticPr fontId="33" type="noConversion"/>
  </si>
  <si>
    <t>352km193</t>
    <phoneticPr fontId="33" type="noConversion"/>
  </si>
  <si>
    <t>경부고속 108</t>
    <phoneticPr fontId="33" type="noConversion"/>
  </si>
  <si>
    <t>352km203</t>
    <phoneticPr fontId="33" type="noConversion"/>
  </si>
  <si>
    <t>352km353</t>
    <phoneticPr fontId="33" type="noConversion"/>
  </si>
  <si>
    <t>352km503</t>
    <phoneticPr fontId="33" type="noConversion"/>
  </si>
  <si>
    <t>352km483</t>
    <phoneticPr fontId="33" type="noConversion"/>
  </si>
  <si>
    <t>두서면</t>
    <phoneticPr fontId="33" type="noConversion"/>
  </si>
  <si>
    <t>전읍리 산163-6</t>
    <phoneticPr fontId="33" type="noConversion"/>
  </si>
  <si>
    <t>경부고속 112</t>
    <phoneticPr fontId="33" type="noConversion"/>
  </si>
  <si>
    <t>352km733</t>
    <phoneticPr fontId="33" type="noConversion"/>
  </si>
  <si>
    <t>305m</t>
    <phoneticPr fontId="33" type="noConversion"/>
  </si>
  <si>
    <t>353km238</t>
    <phoneticPr fontId="33" type="noConversion"/>
  </si>
  <si>
    <t>전읍리 산189-5</t>
    <phoneticPr fontId="33" type="noConversion"/>
  </si>
  <si>
    <t>경부고속 115</t>
    <phoneticPr fontId="33" type="noConversion"/>
  </si>
  <si>
    <t>353km213</t>
    <phoneticPr fontId="33" type="noConversion"/>
  </si>
  <si>
    <t>135m</t>
    <phoneticPr fontId="33" type="noConversion"/>
  </si>
  <si>
    <t>37m</t>
    <phoneticPr fontId="33" type="noConversion"/>
  </si>
  <si>
    <t>삼정리 	산3-3</t>
  </si>
  <si>
    <t>353km418</t>
    <phoneticPr fontId="33" type="noConversion"/>
  </si>
  <si>
    <t>265m</t>
    <phoneticPr fontId="33" type="noConversion"/>
  </si>
  <si>
    <t>353km398</t>
    <phoneticPr fontId="33" type="noConversion"/>
  </si>
  <si>
    <t>삼정리 	산3-4</t>
  </si>
  <si>
    <t>353km606</t>
    <phoneticPr fontId="33" type="noConversion"/>
  </si>
  <si>
    <t>353km818</t>
    <phoneticPr fontId="33" type="noConversion"/>
  </si>
  <si>
    <t>353km903</t>
    <phoneticPr fontId="33" type="noConversion"/>
  </si>
  <si>
    <t>353km898</t>
    <phoneticPr fontId="33" type="noConversion"/>
  </si>
  <si>
    <t>경부고속 124</t>
    <phoneticPr fontId="33" type="noConversion"/>
  </si>
  <si>
    <t>354km263</t>
    <phoneticPr fontId="33" type="noConversion"/>
  </si>
  <si>
    <t>354km613</t>
    <phoneticPr fontId="33" type="noConversion"/>
  </si>
  <si>
    <t>경부고속 127</t>
    <phoneticPr fontId="33" type="noConversion"/>
  </si>
  <si>
    <t>355km343</t>
    <phoneticPr fontId="33" type="noConversion"/>
  </si>
  <si>
    <t>34m</t>
    <phoneticPr fontId="33" type="noConversion"/>
  </si>
  <si>
    <t>서하리 	산2-4</t>
  </si>
  <si>
    <t>경부고속 129</t>
    <phoneticPr fontId="33" type="noConversion"/>
  </si>
  <si>
    <t>355km493</t>
    <phoneticPr fontId="33" type="noConversion"/>
  </si>
  <si>
    <t>356km103</t>
    <phoneticPr fontId="33" type="noConversion"/>
  </si>
  <si>
    <t>39m</t>
    <phoneticPr fontId="33" type="noConversion"/>
  </si>
  <si>
    <t>356km753</t>
    <phoneticPr fontId="33" type="noConversion"/>
  </si>
  <si>
    <t>356km883</t>
    <phoneticPr fontId="33" type="noConversion"/>
  </si>
  <si>
    <t>경부고속 134</t>
    <phoneticPr fontId="33" type="noConversion"/>
  </si>
  <si>
    <t>경부고속 135</t>
    <phoneticPr fontId="33" type="noConversion"/>
  </si>
  <si>
    <t xml:space="preserve">357km093 </t>
    <phoneticPr fontId="33" type="noConversion"/>
  </si>
  <si>
    <t>357km093</t>
    <phoneticPr fontId="33" type="noConversion"/>
  </si>
  <si>
    <t>28m</t>
    <phoneticPr fontId="33" type="noConversion"/>
  </si>
  <si>
    <t>357km313</t>
    <phoneticPr fontId="33" type="noConversion"/>
  </si>
  <si>
    <t>358km543</t>
    <phoneticPr fontId="33" type="noConversion"/>
  </si>
  <si>
    <t>340m</t>
    <phoneticPr fontId="33" type="noConversion"/>
  </si>
  <si>
    <t>360km362</t>
    <phoneticPr fontId="33" type="noConversion"/>
  </si>
  <si>
    <t>380m</t>
    <phoneticPr fontId="33" type="noConversion"/>
  </si>
  <si>
    <t>태기리	 산36-2</t>
  </si>
  <si>
    <t>360km802</t>
    <phoneticPr fontId="33" type="noConversion"/>
  </si>
  <si>
    <t>361km402</t>
    <phoneticPr fontId="33" type="noConversion"/>
  </si>
  <si>
    <t>361km362</t>
    <phoneticPr fontId="33" type="noConversion"/>
  </si>
  <si>
    <t>361km522</t>
    <phoneticPr fontId="33" type="noConversion"/>
  </si>
  <si>
    <t>361km802</t>
    <phoneticPr fontId="33" type="noConversion"/>
  </si>
  <si>
    <t>언양읍</t>
    <phoneticPr fontId="33" type="noConversion"/>
  </si>
  <si>
    <t>직동리 산83-1</t>
    <phoneticPr fontId="33" type="noConversion"/>
  </si>
  <si>
    <t>경부고속 147</t>
    <phoneticPr fontId="33" type="noConversion"/>
  </si>
  <si>
    <t>공공ㅇ</t>
    <phoneticPr fontId="33" type="noConversion"/>
  </si>
  <si>
    <t>362km212</t>
    <phoneticPr fontId="33" type="noConversion"/>
  </si>
  <si>
    <t>260m</t>
    <phoneticPr fontId="33" type="noConversion"/>
  </si>
  <si>
    <t>59m</t>
    <phoneticPr fontId="33" type="noConversion"/>
  </si>
  <si>
    <t>362km472</t>
    <phoneticPr fontId="33" type="noConversion"/>
  </si>
  <si>
    <t>362km662</t>
    <phoneticPr fontId="33" type="noConversion"/>
  </si>
  <si>
    <t>경부고속 151</t>
    <phoneticPr fontId="33" type="noConversion"/>
  </si>
  <si>
    <t>362km762</t>
    <phoneticPr fontId="33" type="noConversion"/>
  </si>
  <si>
    <t>363km098</t>
    <phoneticPr fontId="33" type="noConversion"/>
  </si>
  <si>
    <t>58m</t>
    <phoneticPr fontId="33" type="noConversion"/>
  </si>
  <si>
    <t>경부고속 155</t>
    <phoneticPr fontId="33" type="noConversion"/>
  </si>
  <si>
    <t>363km289</t>
    <phoneticPr fontId="33" type="noConversion"/>
  </si>
  <si>
    <t>138m</t>
    <phoneticPr fontId="33" type="noConversion"/>
  </si>
  <si>
    <t>경부고속 157</t>
    <phoneticPr fontId="33" type="noConversion"/>
  </si>
  <si>
    <t>363km427</t>
    <phoneticPr fontId="33" type="noConversion"/>
  </si>
  <si>
    <t>반천리 산137-4</t>
    <phoneticPr fontId="33" type="noConversion"/>
  </si>
  <si>
    <t>경부고속 158</t>
    <phoneticPr fontId="33" type="noConversion"/>
  </si>
  <si>
    <t>363km452</t>
    <phoneticPr fontId="33" type="noConversion"/>
  </si>
  <si>
    <t>47m</t>
    <phoneticPr fontId="33" type="noConversion"/>
  </si>
  <si>
    <t>어읍리 산 7-3</t>
  </si>
  <si>
    <t>364km42</t>
    <phoneticPr fontId="33" type="noConversion"/>
  </si>
  <si>
    <t>경부고속 160</t>
    <phoneticPr fontId="33" type="noConversion"/>
  </si>
  <si>
    <t>364km417</t>
    <phoneticPr fontId="33" type="noConversion"/>
  </si>
  <si>
    <t>신화리 산 51-3</t>
  </si>
  <si>
    <t>경부고속 161</t>
    <phoneticPr fontId="33" type="noConversion"/>
  </si>
  <si>
    <t>367km042</t>
    <phoneticPr fontId="33" type="noConversion"/>
  </si>
  <si>
    <t>경부고속 162</t>
    <phoneticPr fontId="33" type="noConversion"/>
  </si>
  <si>
    <t>367km417</t>
    <phoneticPr fontId="33" type="noConversion"/>
  </si>
  <si>
    <t>367km592</t>
    <phoneticPr fontId="33" type="noConversion"/>
  </si>
  <si>
    <t>경부고속 166</t>
    <phoneticPr fontId="33" type="noConversion"/>
  </si>
  <si>
    <t>367km542</t>
    <phoneticPr fontId="33" type="noConversion"/>
  </si>
  <si>
    <t>215m</t>
    <phoneticPr fontId="33" type="noConversion"/>
  </si>
  <si>
    <t>367km962</t>
    <phoneticPr fontId="33" type="noConversion"/>
  </si>
  <si>
    <t>367km952</t>
    <phoneticPr fontId="33" type="noConversion"/>
  </si>
  <si>
    <t>368km017</t>
    <phoneticPr fontId="33" type="noConversion"/>
  </si>
  <si>
    <t>368km417</t>
    <phoneticPr fontId="33" type="noConversion"/>
  </si>
  <si>
    <t>경부고속 172</t>
    <phoneticPr fontId="33" type="noConversion"/>
  </si>
  <si>
    <t>경부고속 173</t>
    <phoneticPr fontId="33" type="noConversion"/>
  </si>
  <si>
    <t>368km592</t>
    <phoneticPr fontId="33" type="noConversion"/>
  </si>
  <si>
    <t>경부고속 174</t>
    <phoneticPr fontId="33" type="noConversion"/>
  </si>
  <si>
    <t>368km912</t>
    <phoneticPr fontId="33" type="noConversion"/>
  </si>
  <si>
    <t>130m</t>
    <phoneticPr fontId="33" type="noConversion"/>
  </si>
  <si>
    <t>경부고속 175</t>
    <phoneticPr fontId="33" type="noConversion"/>
  </si>
  <si>
    <t>368km922</t>
    <phoneticPr fontId="33" type="noConversion"/>
  </si>
  <si>
    <t>경부고속 176</t>
    <phoneticPr fontId="33" type="noConversion"/>
  </si>
  <si>
    <t>369km072</t>
    <phoneticPr fontId="33" type="noConversion"/>
  </si>
  <si>
    <t>137m</t>
    <phoneticPr fontId="33" type="noConversion"/>
  </si>
  <si>
    <t>삼동면</t>
    <phoneticPr fontId="33" type="noConversion"/>
  </si>
  <si>
    <t>하잠리 산337-12</t>
    <phoneticPr fontId="33" type="noConversion"/>
  </si>
  <si>
    <t>경부고속 177</t>
    <phoneticPr fontId="33" type="noConversion"/>
  </si>
  <si>
    <t>369km062</t>
    <phoneticPr fontId="33" type="noConversion"/>
  </si>
  <si>
    <t>147m</t>
    <phoneticPr fontId="33" type="noConversion"/>
  </si>
  <si>
    <t>369km209</t>
    <phoneticPr fontId="33" type="noConversion"/>
  </si>
  <si>
    <t>369km752</t>
    <phoneticPr fontId="33" type="noConversion"/>
  </si>
  <si>
    <t>56m</t>
    <phoneticPr fontId="33" type="noConversion"/>
  </si>
  <si>
    <t>경부고속 181</t>
    <phoneticPr fontId="33" type="noConversion"/>
  </si>
  <si>
    <t>369km762</t>
    <phoneticPr fontId="33" type="noConversion"/>
  </si>
  <si>
    <t>370km132</t>
    <phoneticPr fontId="33" type="noConversion"/>
  </si>
  <si>
    <t>370km122</t>
    <phoneticPr fontId="33" type="noConversion"/>
  </si>
  <si>
    <t>370km302</t>
    <phoneticPr fontId="33" type="noConversion"/>
  </si>
  <si>
    <t>보음리 산327-30</t>
  </si>
  <si>
    <t>경부고속 186</t>
    <phoneticPr fontId="33" type="noConversion"/>
  </si>
  <si>
    <t>370km942</t>
    <phoneticPr fontId="33" type="noConversion"/>
  </si>
  <si>
    <t>370km992</t>
    <phoneticPr fontId="33" type="noConversion"/>
  </si>
  <si>
    <t>금곡리 산200-4</t>
  </si>
  <si>
    <t>경부고속 189</t>
    <phoneticPr fontId="33" type="noConversion"/>
  </si>
  <si>
    <t>371km222</t>
    <phoneticPr fontId="33" type="noConversion"/>
  </si>
  <si>
    <t>금곡리 	산200-4</t>
  </si>
  <si>
    <t>371km342</t>
    <phoneticPr fontId="33" type="noConversion"/>
  </si>
  <si>
    <t>371km347</t>
    <phoneticPr fontId="33" type="noConversion"/>
  </si>
  <si>
    <t>영덕군</t>
    <phoneticPr fontId="40" type="noConversion"/>
  </si>
  <si>
    <t>영덕읍</t>
    <phoneticPr fontId="40" type="noConversion"/>
  </si>
  <si>
    <t>덕곡리 산12-21</t>
    <phoneticPr fontId="33" type="noConversion"/>
  </si>
  <si>
    <t>영남 동해선 6-1(포삼)</t>
    <phoneticPr fontId="40" type="noConversion"/>
  </si>
  <si>
    <t>영덕-영해간</t>
    <phoneticPr fontId="33" type="noConversion"/>
  </si>
  <si>
    <t>토공1구간 포기(현)42km940~43km080</t>
    <phoneticPr fontId="33" type="noConversion"/>
  </si>
  <si>
    <t>영남본부 동해북부사업단</t>
    <phoneticPr fontId="33" type="noConversion"/>
  </si>
  <si>
    <t>영덕읍 덕곡리 54-5</t>
    <phoneticPr fontId="33" type="noConversion"/>
  </si>
  <si>
    <t>영남 동해선 6-2(포삼)</t>
  </si>
  <si>
    <t>토공1구간 포기(현)43km220~43km360</t>
    <phoneticPr fontId="33" type="noConversion"/>
  </si>
  <si>
    <t>영덕읍 덕곡리 5</t>
    <phoneticPr fontId="33" type="noConversion"/>
  </si>
  <si>
    <t>영남 동해선 6-3(포삼)</t>
  </si>
  <si>
    <t>토공1구간 포기(현)43km360~43km600</t>
    <phoneticPr fontId="33" type="noConversion"/>
  </si>
  <si>
    <t>화수리 652-8</t>
    <phoneticPr fontId="33" type="noConversion"/>
  </si>
  <si>
    <t>영남 동해선 6-4(포삼)</t>
  </si>
  <si>
    <t>토공1구간 포기(현)43km610~43km850</t>
    <phoneticPr fontId="33" type="noConversion"/>
  </si>
  <si>
    <t>덕곡리 54-5</t>
    <phoneticPr fontId="33" type="noConversion"/>
  </si>
  <si>
    <t>영남 동해선 6-5(포삼)</t>
  </si>
  <si>
    <t>토공1구간 포기(현)43km270~43km390</t>
    <phoneticPr fontId="33" type="noConversion"/>
  </si>
  <si>
    <t>덕곡리 5</t>
    <phoneticPr fontId="33" type="noConversion"/>
  </si>
  <si>
    <t>영남 동해선 6-6(포삼)</t>
  </si>
  <si>
    <t>토공1구간 포기(현)43km397~43km590</t>
    <phoneticPr fontId="33" type="noConversion"/>
  </si>
  <si>
    <t>화수리 649</t>
    <phoneticPr fontId="33" type="noConversion"/>
  </si>
  <si>
    <t>영남 동해선 6-7(포삼)</t>
  </si>
  <si>
    <t>토공1구간 포기(현)43km590~43km791</t>
    <phoneticPr fontId="33" type="noConversion"/>
  </si>
  <si>
    <t>화수리 산8-3</t>
    <phoneticPr fontId="33" type="noConversion"/>
  </si>
  <si>
    <t>영남 동해선 6-8(포삼)</t>
  </si>
  <si>
    <t>토공2구간 포기(현)44km100~44km215</t>
    <phoneticPr fontId="33" type="noConversion"/>
  </si>
  <si>
    <t>화수리 산9-4</t>
    <phoneticPr fontId="33" type="noConversion"/>
  </si>
  <si>
    <t>영남 동해선 6-9(포삼)</t>
  </si>
  <si>
    <t>토공2구간 포기(현)44km220~44km290</t>
    <phoneticPr fontId="33" type="noConversion"/>
  </si>
  <si>
    <t>화수리 218-7</t>
    <phoneticPr fontId="33" type="noConversion"/>
  </si>
  <si>
    <t>영남 동해선 6-10(포삼)</t>
  </si>
  <si>
    <t>토공2구간 포기(현)44km310~44km390</t>
    <phoneticPr fontId="33" type="noConversion"/>
  </si>
  <si>
    <t>화수리 552-1</t>
    <phoneticPr fontId="33" type="noConversion"/>
  </si>
  <si>
    <t>영남 동해선 6-11(포삼)</t>
  </si>
  <si>
    <t>토공2구간 포기(현)44km395~44km450</t>
    <phoneticPr fontId="33" type="noConversion"/>
  </si>
  <si>
    <t>영남 동해선 6-12(포삼)</t>
  </si>
  <si>
    <t>토공2구간 포기(현)44km140~44km215</t>
    <phoneticPr fontId="33" type="noConversion"/>
  </si>
  <si>
    <t>영남 동해선 6-13(포삼)</t>
  </si>
  <si>
    <t>토공2구간 포기(현)44km210~44km290</t>
    <phoneticPr fontId="33" type="noConversion"/>
  </si>
  <si>
    <t>영남 동해선 6-14(포삼)</t>
  </si>
  <si>
    <t>화수리 222-2</t>
    <phoneticPr fontId="33" type="noConversion"/>
  </si>
  <si>
    <t>영남 동해선 6-15(포삼)</t>
  </si>
  <si>
    <t>화수리 256-1</t>
    <phoneticPr fontId="33" type="noConversion"/>
  </si>
  <si>
    <t>영남 동해선 6-16(포삼)</t>
  </si>
  <si>
    <t>토공3구간 포기(현)44km880~44km960</t>
    <phoneticPr fontId="33" type="noConversion"/>
  </si>
  <si>
    <t>영남 동해선 6-17(포삼)</t>
  </si>
  <si>
    <t>토공3구간 포기(현)44km870~44km960</t>
    <phoneticPr fontId="33" type="noConversion"/>
  </si>
  <si>
    <t>화수리 296-1</t>
    <phoneticPr fontId="33" type="noConversion"/>
  </si>
  <si>
    <t>영남 동해선 6-18(포삼)</t>
  </si>
  <si>
    <t>토공4구간 포기(현)45km160~45km270</t>
    <phoneticPr fontId="33" type="noConversion"/>
  </si>
  <si>
    <t>화수리 산107-5</t>
    <phoneticPr fontId="33" type="noConversion"/>
  </si>
  <si>
    <t>영남 동해선 6-19(포삼)</t>
  </si>
  <si>
    <t>토공4구간 포기(현)45km280~45km445</t>
    <phoneticPr fontId="33" type="noConversion"/>
  </si>
  <si>
    <t>영남 동해선 6-20(포삼)</t>
  </si>
  <si>
    <t>토공4구간 포기(현)45km160~45km260</t>
    <phoneticPr fontId="33" type="noConversion"/>
  </si>
  <si>
    <t>영남 동해선 6-21(포삼)</t>
  </si>
  <si>
    <t>토공4구간 포기(현)45km270~45km400</t>
    <phoneticPr fontId="33" type="noConversion"/>
  </si>
  <si>
    <t>영남 동해선 6-22(포삼)</t>
  </si>
  <si>
    <t>토공4구간 포기(현)45km420~45km465</t>
    <phoneticPr fontId="33" type="noConversion"/>
  </si>
  <si>
    <t>축산면</t>
    <phoneticPr fontId="33" type="noConversion"/>
  </si>
  <si>
    <t>기암리 산36-3</t>
    <phoneticPr fontId="33" type="noConversion"/>
  </si>
  <si>
    <t>영남 동해선 6-23(포삼)</t>
  </si>
  <si>
    <t>토공6구간 포기(현)49km720~49km880</t>
    <phoneticPr fontId="33" type="noConversion"/>
  </si>
  <si>
    <t>기암리 산35-2</t>
    <phoneticPr fontId="33" type="noConversion"/>
  </si>
  <si>
    <t>영남 동해선 6-24(포삼)</t>
  </si>
  <si>
    <t>토공6구간 포기(현)49km880~49km970</t>
    <phoneticPr fontId="33" type="noConversion"/>
  </si>
  <si>
    <t>기암리 산33-2</t>
    <phoneticPr fontId="33" type="noConversion"/>
  </si>
  <si>
    <t>영남 동해선 6-25(포삼)</t>
  </si>
  <si>
    <t>토공6구간 포기(현)50km063~50km125</t>
    <phoneticPr fontId="33" type="noConversion"/>
  </si>
  <si>
    <t>영남 동해선 6-26(포삼)</t>
  </si>
  <si>
    <t>영남 동해선 6-27(포삼)</t>
  </si>
  <si>
    <t>영남 동해선 6-28(포삼)</t>
  </si>
  <si>
    <t>토공6구간 포기(현)50km020~50km138</t>
    <phoneticPr fontId="33" type="noConversion"/>
  </si>
  <si>
    <t>기암리 산20-2</t>
    <phoneticPr fontId="33" type="noConversion"/>
  </si>
  <si>
    <t>영남 동해선 6-29(포삼)</t>
  </si>
  <si>
    <t>토공7구간 포기(현)50km740~50km840</t>
    <phoneticPr fontId="33" type="noConversion"/>
  </si>
  <si>
    <t>영남 동해선 6-30(포삼)</t>
  </si>
  <si>
    <t>토공7구간 포기(현)50km660~50km840</t>
    <phoneticPr fontId="33" type="noConversion"/>
  </si>
  <si>
    <t>기암리 산19-3</t>
    <phoneticPr fontId="33" type="noConversion"/>
  </si>
  <si>
    <t>영남 동해선 6-31(포삼)</t>
  </si>
  <si>
    <t>토공7구간 포기(현)50km950~50km990</t>
    <phoneticPr fontId="33" type="noConversion"/>
  </si>
  <si>
    <t>화수리 산18-1</t>
    <phoneticPr fontId="33" type="noConversion"/>
  </si>
  <si>
    <t>영남 동해선 6-32(포삼)</t>
  </si>
  <si>
    <t>영덕터널 시점 포기(현)44km420~44km510</t>
    <phoneticPr fontId="33" type="noConversion"/>
  </si>
  <si>
    <t>화수리 산20-3</t>
    <phoneticPr fontId="33" type="noConversion"/>
  </si>
  <si>
    <t>영남 동해선 6-33(포삼)</t>
  </si>
  <si>
    <t>영덕터널 종점 포기(현)44km760~44km860</t>
    <phoneticPr fontId="33" type="noConversion"/>
  </si>
  <si>
    <t>화수리 산94-1</t>
    <phoneticPr fontId="33" type="noConversion"/>
  </si>
  <si>
    <t>영남 동해선 6-34(포삼)</t>
  </si>
  <si>
    <t>화수터널 시점 포기(현)45km580~45km640</t>
    <phoneticPr fontId="33" type="noConversion"/>
  </si>
  <si>
    <t>영남 동해선 6-35(포삼)</t>
  </si>
  <si>
    <t>화수터널 종점 포기(현)49km680~49km730</t>
    <phoneticPr fontId="33" type="noConversion"/>
  </si>
  <si>
    <t>기암리 4-1</t>
    <phoneticPr fontId="33" type="noConversion"/>
  </si>
  <si>
    <t>영남 동해선 6-36(포삼)</t>
  </si>
  <si>
    <t>기암1터널 시점 포기(현)50km160~50km200</t>
    <phoneticPr fontId="33" type="noConversion"/>
  </si>
  <si>
    <t>영남 동해선 6-37(포삼)</t>
  </si>
  <si>
    <t>기암1터널 종점 포기(현)50km690~50km820</t>
    <phoneticPr fontId="33" type="noConversion"/>
  </si>
  <si>
    <t>기암리 산10-2</t>
    <phoneticPr fontId="33" type="noConversion"/>
  </si>
  <si>
    <t>영남 동해선 6-38(포삼)</t>
  </si>
  <si>
    <t>기암2터널 시점 포기(현)51km040~51km080</t>
    <phoneticPr fontId="33" type="noConversion"/>
  </si>
  <si>
    <t>상원리 산34-3</t>
    <phoneticPr fontId="33" type="noConversion"/>
  </si>
  <si>
    <t>영남 동해선 6-39(포삼)</t>
  </si>
  <si>
    <t>기암2터널 종점 포기(현)53km010~53km060</t>
    <phoneticPr fontId="33" type="noConversion"/>
  </si>
  <si>
    <t>영해면</t>
    <phoneticPr fontId="40" type="noConversion"/>
  </si>
  <si>
    <t>벌영리 산 18-10</t>
    <phoneticPr fontId="40" type="noConversion"/>
  </si>
  <si>
    <t>영남 동해선 7-1(포삼)</t>
    <phoneticPr fontId="33" type="noConversion"/>
  </si>
  <si>
    <t>포기(현)55km960</t>
    <phoneticPr fontId="33" type="noConversion"/>
  </si>
  <si>
    <t>영남 동해선 7-2(포삼)</t>
  </si>
  <si>
    <t>벌영리 산 15-31</t>
    <phoneticPr fontId="40" type="noConversion"/>
  </si>
  <si>
    <t>영남 동해선 7-3(포삼)</t>
  </si>
  <si>
    <t>포기(현)56km390</t>
    <phoneticPr fontId="33" type="noConversion"/>
  </si>
  <si>
    <t>벌영리 산 10-18</t>
    <phoneticPr fontId="40" type="noConversion"/>
  </si>
  <si>
    <t>영남 동해선 7-4(포삼)</t>
  </si>
  <si>
    <t>병곡면</t>
    <phoneticPr fontId="40" type="noConversion"/>
  </si>
  <si>
    <t>병곡리 산 1-8</t>
    <phoneticPr fontId="40" type="noConversion"/>
  </si>
  <si>
    <t>영남 동해선 7-5(포삼)</t>
  </si>
  <si>
    <t>병곡-후포역간</t>
    <phoneticPr fontId="33" type="noConversion"/>
  </si>
  <si>
    <t>포기(현)64km840</t>
    <phoneticPr fontId="33" type="noConversion"/>
  </si>
  <si>
    <t>백석리 521-7</t>
    <phoneticPr fontId="40" type="noConversion"/>
  </si>
  <si>
    <t>영남 동해선 7-6(포삼)</t>
  </si>
  <si>
    <t>포기(현)65km040</t>
    <phoneticPr fontId="33" type="noConversion"/>
  </si>
  <si>
    <t>백석리 553-1</t>
  </si>
  <si>
    <t>영남 동해선 8-1(포삼)</t>
    <phoneticPr fontId="33" type="noConversion"/>
  </si>
  <si>
    <t>65k346</t>
    <phoneticPr fontId="33" type="noConversion"/>
  </si>
  <si>
    <t>백석리 455-5</t>
  </si>
  <si>
    <t>영남 동해선 8-2(포삼)</t>
  </si>
  <si>
    <t>백석리 산76</t>
  </si>
  <si>
    <t>영남 동해선 8-3(포삼)</t>
  </si>
  <si>
    <t>백석리 319</t>
  </si>
  <si>
    <t>영남 동해선 8-4(포삼)</t>
  </si>
  <si>
    <t>백석리 산56</t>
  </si>
  <si>
    <t>영남 동해선 8-5(포삼)</t>
  </si>
  <si>
    <t>백석리 산56-1</t>
  </si>
  <si>
    <t>영남 동해선 8-6(포삼)</t>
  </si>
  <si>
    <t>백석리 223</t>
  </si>
  <si>
    <t>영남 동해선 8-7(포삼)</t>
  </si>
  <si>
    <t>백석리 105</t>
  </si>
  <si>
    <t>영남 동해선 8-8(포삼)</t>
  </si>
  <si>
    <t>백석리 산8</t>
  </si>
  <si>
    <t>영남 동해선 8-9(포삼)</t>
  </si>
  <si>
    <t>금곡리 887</t>
  </si>
  <si>
    <t>영남 동해선 8-10(포삼)</t>
  </si>
  <si>
    <t>금곡리 177</t>
  </si>
  <si>
    <t>영남 동해선 8-11(포삼)</t>
  </si>
  <si>
    <t>금곡리 175</t>
  </si>
  <si>
    <t>영남 동해선 8-12(포삼)</t>
  </si>
  <si>
    <t>금곡리 산13-7</t>
  </si>
  <si>
    <t>영남 동해선 8-13(포삼)</t>
  </si>
  <si>
    <t>울진군</t>
    <phoneticPr fontId="40" type="noConversion"/>
  </si>
  <si>
    <t>금음리 산225-2</t>
  </si>
  <si>
    <t>영남 동해선 8-14(포삼)</t>
  </si>
  <si>
    <t>금음리 산223-17</t>
  </si>
  <si>
    <t>영남 동해선 8-15(포삼)</t>
  </si>
  <si>
    <t>금음리 산216</t>
  </si>
  <si>
    <t>영남 동해선 8-16(포삼)</t>
  </si>
  <si>
    <t>금음리 산166</t>
  </si>
  <si>
    <t>영남 동해선 8-17(포삼)</t>
  </si>
  <si>
    <t>금음리 산155</t>
  </si>
  <si>
    <t>영남 동해선 8-18(포삼)</t>
  </si>
  <si>
    <t>금음리 산56</t>
  </si>
  <si>
    <t>영남 동해선 8-19(포삼)</t>
  </si>
  <si>
    <t>영남 동해선 8-20(포삼)</t>
  </si>
  <si>
    <t>금음리 산11-4</t>
  </si>
  <si>
    <t>영남 동해선 8-21(포삼)</t>
  </si>
  <si>
    <t>금음리 산11-2</t>
  </si>
  <si>
    <t>영남 동해선 8-22(포삼)</t>
  </si>
  <si>
    <t>금음리 산11-10</t>
  </si>
  <si>
    <t>영남 동해선 8-23(포삼)</t>
  </si>
  <si>
    <t>삼율리 산2-3</t>
  </si>
  <si>
    <t>영남 동해선 8-24(포삼)</t>
  </si>
  <si>
    <t>영남 동해선 8-25(포삼)</t>
  </si>
  <si>
    <t>영남 동해선 8-26(포삼)</t>
  </si>
  <si>
    <t>삼율리 산3-2</t>
  </si>
  <si>
    <t>영남 동해선 8-27(포삼)</t>
  </si>
  <si>
    <t>영남 동해선 8-28(포삼)</t>
  </si>
  <si>
    <t>삼율리 산5</t>
  </si>
  <si>
    <t>영남 동해선 8-29(포삼)</t>
  </si>
  <si>
    <t>영남 동해선 8-30(포삼)</t>
  </si>
  <si>
    <t>영남 동해선 8-31(포삼)</t>
  </si>
  <si>
    <t>영남 동해선 8-32(포삼)</t>
  </si>
  <si>
    <t>영남 동해선 8-33(포삼)</t>
  </si>
  <si>
    <t>삼율리 산5-3</t>
  </si>
  <si>
    <t>영남 동해선 8-34(포삼)</t>
  </si>
  <si>
    <t>삼율리 산90</t>
  </si>
  <si>
    <t>영남 동해선 8-35(포삼)</t>
  </si>
  <si>
    <t>후포-평해역간</t>
    <phoneticPr fontId="33" type="noConversion"/>
  </si>
  <si>
    <t>학곡리 산60-1</t>
  </si>
  <si>
    <t>영남 동해선 8-36(포삼)</t>
  </si>
  <si>
    <t>학곡리 산71-3</t>
  </si>
  <si>
    <t>영남 동해선 9-1(포삼)</t>
    <phoneticPr fontId="33" type="noConversion"/>
  </si>
  <si>
    <t>76k570</t>
    <phoneticPr fontId="33" type="noConversion"/>
  </si>
  <si>
    <t>학곡리 산86-7</t>
  </si>
  <si>
    <t>영남 동해선 9-2(포삼)</t>
  </si>
  <si>
    <t>77k240</t>
    <phoneticPr fontId="33" type="noConversion"/>
  </si>
  <si>
    <t>영남 동해선 9-3(포삼)</t>
  </si>
  <si>
    <t>77k284</t>
    <phoneticPr fontId="33" type="noConversion"/>
  </si>
  <si>
    <t>영남 동해선 9-4(포삼)</t>
  </si>
  <si>
    <t>학곡리 산2-1</t>
  </si>
  <si>
    <t>영남 동해선 9-5(포삼)</t>
  </si>
  <si>
    <t>평해-기성역간</t>
    <phoneticPr fontId="33" type="noConversion"/>
  </si>
  <si>
    <t>79k524</t>
    <phoneticPr fontId="33" type="noConversion"/>
  </si>
  <si>
    <t>월송리 산14-9</t>
  </si>
  <si>
    <t>영남 동해선 9-6(포삼)</t>
  </si>
  <si>
    <t>80k847</t>
    <phoneticPr fontId="33" type="noConversion"/>
  </si>
  <si>
    <t>영남 동해선 9-7(포삼)</t>
  </si>
  <si>
    <t>80k909</t>
    <phoneticPr fontId="33" type="noConversion"/>
  </si>
  <si>
    <t>월송리 신15-3</t>
  </si>
  <si>
    <t>영남 동해선 9-8(포삼)</t>
  </si>
  <si>
    <t>월송리 산7-3</t>
  </si>
  <si>
    <t>영남 동해선 9-9(포삼)</t>
  </si>
  <si>
    <t>81k263</t>
    <phoneticPr fontId="33" type="noConversion"/>
  </si>
  <si>
    <t>영남 동해선 9-10(포삼)</t>
  </si>
  <si>
    <t>81k248</t>
    <phoneticPr fontId="33" type="noConversion"/>
  </si>
  <si>
    <t>월송리 산1-14</t>
  </si>
  <si>
    <t>영남 동해선 9-11(포삼)</t>
  </si>
  <si>
    <t>81k520</t>
    <phoneticPr fontId="33" type="noConversion"/>
  </si>
  <si>
    <t>월송리 산3-3</t>
  </si>
  <si>
    <t>영남 동해선 9-12(포삼)</t>
  </si>
  <si>
    <t>81k522</t>
    <phoneticPr fontId="33" type="noConversion"/>
  </si>
  <si>
    <t>월송리 산1-12</t>
  </si>
  <si>
    <t>영남 동해선 9-13(포삼)</t>
  </si>
  <si>
    <t>81k757</t>
    <phoneticPr fontId="33" type="noConversion"/>
  </si>
  <si>
    <t>황보리 산1-12</t>
  </si>
  <si>
    <t>영남 동해선 9-14(포삼)</t>
  </si>
  <si>
    <t>81k760</t>
    <phoneticPr fontId="33" type="noConversion"/>
  </si>
  <si>
    <t>황보리 산192-8</t>
  </si>
  <si>
    <t>영남 동해선 9-15(포삼)</t>
  </si>
  <si>
    <t>82k116</t>
    <phoneticPr fontId="33" type="noConversion"/>
  </si>
  <si>
    <t>영남 동해선 9-16(포삼)</t>
  </si>
  <si>
    <t>82k112</t>
    <phoneticPr fontId="33" type="noConversion"/>
  </si>
  <si>
    <t>황보리 산193-13</t>
  </si>
  <si>
    <t>영남 동해선 9-17(포삼)</t>
  </si>
  <si>
    <t>82k325</t>
    <phoneticPr fontId="33" type="noConversion"/>
  </si>
  <si>
    <t>영남 동해선 9-18(포삼)</t>
  </si>
  <si>
    <t>82k458</t>
    <phoneticPr fontId="33" type="noConversion"/>
  </si>
  <si>
    <t>정명리 산53-8</t>
  </si>
  <si>
    <t>영남 동해선 9-19(포삼)</t>
  </si>
  <si>
    <t>85k510</t>
    <phoneticPr fontId="33" type="noConversion"/>
  </si>
  <si>
    <t>울진군</t>
    <phoneticPr fontId="33" type="noConversion"/>
  </si>
  <si>
    <t>기성면</t>
    <phoneticPr fontId="33" type="noConversion"/>
  </si>
  <si>
    <t>정명리 산56임</t>
    <phoneticPr fontId="33" type="noConversion"/>
  </si>
  <si>
    <t>영남 동해선 10-1(포삼)</t>
    <phoneticPr fontId="33" type="noConversion"/>
  </si>
  <si>
    <t>85k568~85k751</t>
    <phoneticPr fontId="33" type="noConversion"/>
  </si>
  <si>
    <t>정명리 산177임</t>
    <phoneticPr fontId="33" type="noConversion"/>
  </si>
  <si>
    <t>영남 동해선 10-2(포삼)</t>
  </si>
  <si>
    <t>기성-원남역간</t>
    <phoneticPr fontId="33" type="noConversion"/>
  </si>
  <si>
    <t>87k966~88k019</t>
    <phoneticPr fontId="33" type="noConversion"/>
  </si>
  <si>
    <t>사동리 산61임</t>
    <phoneticPr fontId="33" type="noConversion"/>
  </si>
  <si>
    <t>영남 동해선 10-3(포삼)</t>
  </si>
  <si>
    <t>91k388</t>
    <phoneticPr fontId="33" type="noConversion"/>
  </si>
  <si>
    <t>사동리 산59-1임</t>
    <phoneticPr fontId="33" type="noConversion"/>
  </si>
  <si>
    <t>영남 동해선 10-4(포삼)</t>
  </si>
  <si>
    <t>91k613~91k801</t>
    <phoneticPr fontId="33" type="noConversion"/>
  </si>
  <si>
    <t>사동리 산27임</t>
    <phoneticPr fontId="33" type="noConversion"/>
  </si>
  <si>
    <t>영남 동해선 10-5(포삼)</t>
  </si>
  <si>
    <t>91k971~91k133</t>
    <phoneticPr fontId="33" type="noConversion"/>
  </si>
  <si>
    <t>영남 동해선 10-6(포삼)</t>
  </si>
  <si>
    <t>92k150</t>
    <phoneticPr fontId="33" type="noConversion"/>
  </si>
  <si>
    <t>망양리 산29임</t>
    <phoneticPr fontId="33" type="noConversion"/>
  </si>
  <si>
    <t>영남 동해선 10-7(포삼)</t>
  </si>
  <si>
    <t>93k790</t>
    <phoneticPr fontId="33" type="noConversion"/>
  </si>
  <si>
    <t>망양리 산57임</t>
    <phoneticPr fontId="33" type="noConversion"/>
  </si>
  <si>
    <t>영남 동해선 10-8(포삼)</t>
  </si>
  <si>
    <t>93k806~94k058</t>
    <phoneticPr fontId="33" type="noConversion"/>
  </si>
  <si>
    <t>망양리 산44임</t>
    <phoneticPr fontId="33" type="noConversion"/>
  </si>
  <si>
    <t>영남 동해선 10-9(포삼)</t>
  </si>
  <si>
    <t>94k070</t>
    <phoneticPr fontId="33" type="noConversion"/>
  </si>
  <si>
    <t>덕신리 산24-2</t>
    <phoneticPr fontId="33" type="noConversion"/>
  </si>
  <si>
    <t>영남 동해선 10-10(포삼)</t>
  </si>
  <si>
    <t>96k215</t>
    <phoneticPr fontId="33" type="noConversion"/>
  </si>
  <si>
    <t>덕신리 산816임</t>
    <phoneticPr fontId="33" type="noConversion"/>
  </si>
  <si>
    <t>영남 동해선 10-11(포삼)</t>
  </si>
  <si>
    <t>96k270~96k378</t>
    <phoneticPr fontId="33" type="noConversion"/>
  </si>
  <si>
    <t>매화면</t>
    <phoneticPr fontId="40" type="noConversion"/>
  </si>
  <si>
    <t>덕신리 산11</t>
    <phoneticPr fontId="40" type="noConversion"/>
  </si>
  <si>
    <t>영남 동해선 11-1(포삼)</t>
    <phoneticPr fontId="33" type="noConversion"/>
  </si>
  <si>
    <t>포기(현)96km880</t>
    <phoneticPr fontId="33" type="noConversion"/>
  </si>
  <si>
    <t>영남 동해선 11-2(포삼)</t>
  </si>
  <si>
    <t>원남-울진역간</t>
    <phoneticPr fontId="33" type="noConversion"/>
  </si>
  <si>
    <t>포기(현)98km280</t>
    <phoneticPr fontId="33" type="noConversion"/>
  </si>
  <si>
    <t>영남 동해선 11-3(포삼)</t>
  </si>
  <si>
    <t>포기(현)99km620</t>
    <phoneticPr fontId="33" type="noConversion"/>
  </si>
  <si>
    <t>영남 동해선 11-4(포삼)</t>
  </si>
  <si>
    <t>포기(현)99km720</t>
    <phoneticPr fontId="33" type="noConversion"/>
  </si>
  <si>
    <t>영남 동해선 11-5(포삼)</t>
  </si>
  <si>
    <t>포기(현)100km080</t>
    <phoneticPr fontId="33" type="noConversion"/>
  </si>
  <si>
    <t>오산리 산220</t>
    <phoneticPr fontId="40" type="noConversion"/>
  </si>
  <si>
    <t>영남 동해선 11-6(포삼)</t>
  </si>
  <si>
    <t>포기(현)100km280</t>
    <phoneticPr fontId="33" type="noConversion"/>
  </si>
  <si>
    <t>울진읍</t>
    <phoneticPr fontId="40" type="noConversion"/>
  </si>
  <si>
    <t>읍내리 산 15-24</t>
    <phoneticPr fontId="40" type="noConversion"/>
  </si>
  <si>
    <t>영남 동해선 12-1(포삼)</t>
    <phoneticPr fontId="33" type="noConversion"/>
  </si>
  <si>
    <t>울진-죽변역간</t>
    <phoneticPr fontId="33" type="noConversion"/>
  </si>
  <si>
    <t>포기(현)108km720</t>
    <phoneticPr fontId="33" type="noConversion"/>
  </si>
  <si>
    <t>영남 동해선 12-2(포삼)</t>
  </si>
  <si>
    <t>영남 동해선 12-3(포삼)</t>
  </si>
  <si>
    <t>포기(현)109km100</t>
    <phoneticPr fontId="33" type="noConversion"/>
  </si>
  <si>
    <t>영남 동해선 12-4(포삼)</t>
  </si>
  <si>
    <t>포기(현)108km860</t>
    <phoneticPr fontId="33" type="noConversion"/>
  </si>
  <si>
    <t>죽변면</t>
    <phoneticPr fontId="40" type="noConversion"/>
  </si>
  <si>
    <t>후정리 산58-17</t>
    <phoneticPr fontId="40" type="noConversion"/>
  </si>
  <si>
    <t>영남 동해선 13-1(포삼)</t>
    <phoneticPr fontId="33" type="noConversion"/>
  </si>
  <si>
    <t>죽변-북면역간</t>
    <phoneticPr fontId="33" type="noConversion"/>
  </si>
  <si>
    <t>116km973~117km110</t>
    <phoneticPr fontId="33" type="noConversion"/>
  </si>
  <si>
    <t xml:space="preserve">죽변면 </t>
    <phoneticPr fontId="40" type="noConversion"/>
  </si>
  <si>
    <t>봉평리 산12</t>
    <phoneticPr fontId="40" type="noConversion"/>
  </si>
  <si>
    <t>영남 동해선 13-2(포삼)</t>
  </si>
  <si>
    <t>울진-북면역간</t>
    <phoneticPr fontId="33" type="noConversion"/>
  </si>
  <si>
    <t>115km940~116km180</t>
    <phoneticPr fontId="33" type="noConversion"/>
  </si>
  <si>
    <t>북면</t>
    <phoneticPr fontId="33" type="noConversion"/>
  </si>
  <si>
    <t>부구리 산 102-11</t>
    <phoneticPr fontId="33" type="noConversion"/>
  </si>
  <si>
    <t>영남 동해선 14-1(포삼)</t>
    <phoneticPr fontId="33" type="noConversion"/>
  </si>
  <si>
    <t>북면-원덕역간</t>
    <phoneticPr fontId="33" type="noConversion"/>
  </si>
  <si>
    <t>121km975~123km083</t>
    <phoneticPr fontId="33" type="noConversion"/>
  </si>
  <si>
    <t>부구리 산 15-11</t>
    <phoneticPr fontId="33" type="noConversion"/>
  </si>
  <si>
    <t>영남 동해선 14-2(포삼)</t>
  </si>
  <si>
    <t>123km340~123km410</t>
    <phoneticPr fontId="33" type="noConversion"/>
  </si>
  <si>
    <t>부구리 산15-9</t>
    <phoneticPr fontId="33" type="noConversion"/>
  </si>
  <si>
    <t>영남 동해선 14-3(포삼)</t>
  </si>
  <si>
    <t>나곡리 산30-2</t>
    <phoneticPr fontId="33" type="noConversion"/>
  </si>
  <si>
    <t>영남 동해선 14-4(포삼)</t>
  </si>
  <si>
    <t>127km450~1273km516</t>
    <phoneticPr fontId="33" type="noConversion"/>
  </si>
  <si>
    <t>나곡리 1100-4</t>
    <phoneticPr fontId="33" type="noConversion"/>
  </si>
  <si>
    <t>영남 동해선 14-5(포삼)</t>
  </si>
  <si>
    <t>127km425~127km516</t>
    <phoneticPr fontId="33" type="noConversion"/>
  </si>
  <si>
    <t>삼척시</t>
    <phoneticPr fontId="40" type="noConversion"/>
  </si>
  <si>
    <t>원덕읍</t>
    <phoneticPr fontId="33" type="noConversion"/>
  </si>
  <si>
    <t>월천리 산29-1</t>
    <phoneticPr fontId="33" type="noConversion"/>
  </si>
  <si>
    <t>영남 동해선 14-6(포삼)</t>
  </si>
  <si>
    <t>129km754~129km780</t>
    <phoneticPr fontId="33" type="noConversion"/>
  </si>
  <si>
    <t>월천리 산13-9</t>
    <phoneticPr fontId="40" type="noConversion"/>
  </si>
  <si>
    <t>영남 동해선15-1(포삼)</t>
    <phoneticPr fontId="33" type="noConversion"/>
  </si>
  <si>
    <t>130km925</t>
    <phoneticPr fontId="33" type="noConversion"/>
  </si>
  <si>
    <t>옥원리 산180-1</t>
    <phoneticPr fontId="40" type="noConversion"/>
  </si>
  <si>
    <t>영남 동해선15-2(포삼)</t>
  </si>
  <si>
    <t>132km258</t>
    <phoneticPr fontId="33" type="noConversion"/>
  </si>
  <si>
    <t>옥원리140</t>
    <phoneticPr fontId="40" type="noConversion"/>
  </si>
  <si>
    <t>영남 동해선15-3(포삼)</t>
  </si>
  <si>
    <t>132km340</t>
    <phoneticPr fontId="33" type="noConversion"/>
  </si>
  <si>
    <t>옥원리254-2</t>
    <phoneticPr fontId="40" type="noConversion"/>
  </si>
  <si>
    <t>영남 동해선15-4(포삼)</t>
  </si>
  <si>
    <t>132km420</t>
    <phoneticPr fontId="33" type="noConversion"/>
  </si>
  <si>
    <t>옥원리 288-1</t>
    <phoneticPr fontId="40" type="noConversion"/>
  </si>
  <si>
    <t>영남 동해선15-5(포삼)</t>
  </si>
  <si>
    <t>원덕-임원역간</t>
    <phoneticPr fontId="33" type="noConversion"/>
  </si>
  <si>
    <t>133km180</t>
    <phoneticPr fontId="33" type="noConversion"/>
  </si>
  <si>
    <t>노곡리 638-1</t>
    <phoneticPr fontId="40" type="noConversion"/>
  </si>
  <si>
    <t>영남 동해선15-6(포삼)</t>
  </si>
  <si>
    <t>135km722</t>
    <phoneticPr fontId="33" type="noConversion"/>
  </si>
  <si>
    <t>임원리 산346-4</t>
    <phoneticPr fontId="40" type="noConversion"/>
  </si>
  <si>
    <t>영남 동해선15-7(포삼)</t>
  </si>
  <si>
    <t>138km832</t>
    <phoneticPr fontId="33" type="noConversion"/>
  </si>
  <si>
    <t>임원리 산186-9</t>
  </si>
  <si>
    <t>영남 동해선16-1(포삼)</t>
    <phoneticPr fontId="33" type="noConversion"/>
  </si>
  <si>
    <t>139KM140</t>
    <phoneticPr fontId="33" type="noConversion"/>
  </si>
  <si>
    <t>임원리 산184-1</t>
  </si>
  <si>
    <t>영남 동해선16-2(포삼)</t>
  </si>
  <si>
    <t>임원-매원역간</t>
    <phoneticPr fontId="33" type="noConversion"/>
  </si>
  <si>
    <t>139KM460</t>
    <phoneticPr fontId="33" type="noConversion"/>
  </si>
  <si>
    <t>장호리 산59-1</t>
  </si>
  <si>
    <t>영남 동해선16-3(포삼)</t>
  </si>
  <si>
    <t>143KM440</t>
    <phoneticPr fontId="33" type="noConversion"/>
  </si>
  <si>
    <t>장호리 산13</t>
  </si>
  <si>
    <t>영남 동해선16-4(포삼)</t>
  </si>
  <si>
    <t>143KM700</t>
    <phoneticPr fontId="33" type="noConversion"/>
  </si>
  <si>
    <t>용화리 산12</t>
  </si>
  <si>
    <t>영남 동해선16-5(포삼)</t>
  </si>
  <si>
    <t>143KM860</t>
    <phoneticPr fontId="33" type="noConversion"/>
  </si>
  <si>
    <t>용화리 산15</t>
  </si>
  <si>
    <t>영남 동해선16-6(포삼)</t>
  </si>
  <si>
    <t>143KM940</t>
    <phoneticPr fontId="33" type="noConversion"/>
  </si>
  <si>
    <t>용화리 산21</t>
  </si>
  <si>
    <t>영남 동해선16-7(포삼)</t>
  </si>
  <si>
    <t>144KM660</t>
    <phoneticPr fontId="33" type="noConversion"/>
  </si>
  <si>
    <t>용화리 산133</t>
  </si>
  <si>
    <t>영남 동해선16-8(포삼)</t>
  </si>
  <si>
    <t>145KM100</t>
    <phoneticPr fontId="33" type="noConversion"/>
  </si>
  <si>
    <t>용화리 산135-1</t>
  </si>
  <si>
    <t>영남 동해선16-9(포삼)</t>
  </si>
  <si>
    <t>145KM220</t>
    <phoneticPr fontId="33" type="noConversion"/>
  </si>
  <si>
    <t>초곡리 산80-2</t>
  </si>
  <si>
    <t>영남 동해선16-10(포삼)</t>
  </si>
  <si>
    <t>147KM480</t>
    <phoneticPr fontId="33" type="noConversion"/>
  </si>
  <si>
    <t>초곡리 산95-2</t>
  </si>
  <si>
    <t>영남 동해선16-11(포삼)</t>
  </si>
  <si>
    <t>148KM060</t>
    <phoneticPr fontId="33" type="noConversion"/>
  </si>
  <si>
    <t>초곡리 산109-1</t>
  </si>
  <si>
    <t>영남 동해선16-12(포삼)</t>
  </si>
  <si>
    <t>148KM780</t>
    <phoneticPr fontId="33" type="noConversion"/>
  </si>
  <si>
    <t>매원리 산2-3</t>
  </si>
  <si>
    <t>영남 동해선16-13(포삼)</t>
  </si>
  <si>
    <t>매원-삼척역간</t>
    <phoneticPr fontId="33" type="noConversion"/>
  </si>
  <si>
    <t>149KM180</t>
    <phoneticPr fontId="33" type="noConversion"/>
  </si>
  <si>
    <t>궁촌리 산76</t>
  </si>
  <si>
    <t>동막리 산88</t>
  </si>
  <si>
    <t>동막리 산587</t>
  </si>
  <si>
    <t>동막리 915-1</t>
  </si>
  <si>
    <t>광태리 산159</t>
  </si>
  <si>
    <t>광태리 273-1</t>
  </si>
  <si>
    <t>사직동 216-24</t>
  </si>
  <si>
    <t>삼척-삼척해변역간</t>
    <phoneticPr fontId="33" type="noConversion"/>
  </si>
  <si>
    <t>영천시</t>
    <phoneticPr fontId="40" type="noConversion"/>
  </si>
  <si>
    <t>완산동</t>
    <phoneticPr fontId="40" type="noConversion"/>
  </si>
  <si>
    <t>420번지</t>
    <phoneticPr fontId="40" type="noConversion"/>
  </si>
  <si>
    <t>영남 중앙선 1-1(영신)</t>
    <phoneticPr fontId="40" type="noConversion"/>
  </si>
  <si>
    <t>영천-신경주간</t>
    <phoneticPr fontId="33" type="noConversion"/>
  </si>
  <si>
    <t>토공1구간 영기(현)1km340</t>
    <phoneticPr fontId="33" type="noConversion"/>
  </si>
  <si>
    <t xml:space="preserve">고경면 </t>
    <phoneticPr fontId="40" type="noConversion"/>
  </si>
  <si>
    <t>대의리   산65-1</t>
    <phoneticPr fontId="40" type="noConversion"/>
  </si>
  <si>
    <t>영남 중앙선 1-2(영신)</t>
  </si>
  <si>
    <t>토공2구간 영기(현)4km140</t>
    <phoneticPr fontId="33" type="noConversion"/>
  </si>
  <si>
    <t>대의리   산41-3</t>
    <phoneticPr fontId="40" type="noConversion"/>
  </si>
  <si>
    <t>영남 중앙선 1-3(영신)</t>
  </si>
  <si>
    <t>토공3구간 영기(현)4km920</t>
    <phoneticPr fontId="33" type="noConversion"/>
  </si>
  <si>
    <t>오류리   산19-11</t>
    <phoneticPr fontId="40" type="noConversion"/>
  </si>
  <si>
    <t>영남 중앙선 1-4(영신)</t>
  </si>
  <si>
    <t>토공4구간 영기(현)6km820</t>
    <phoneticPr fontId="33" type="noConversion"/>
  </si>
  <si>
    <t>오류리   산133-2</t>
    <phoneticPr fontId="40" type="noConversion"/>
  </si>
  <si>
    <t>영남 중앙선 1-5(영신)</t>
  </si>
  <si>
    <t>토공6구간 영기(현)7km400</t>
    <phoneticPr fontId="33" type="noConversion"/>
  </si>
  <si>
    <t xml:space="preserve">북안면 </t>
    <phoneticPr fontId="40" type="noConversion"/>
  </si>
  <si>
    <t>원당리   산15-5</t>
    <phoneticPr fontId="40" type="noConversion"/>
  </si>
  <si>
    <t>영남 중앙선 1-6(영신)</t>
  </si>
  <si>
    <t>토공7구간 영기(현)9km200</t>
    <phoneticPr fontId="33" type="noConversion"/>
  </si>
  <si>
    <t>북안면</t>
    <phoneticPr fontId="40" type="noConversion"/>
  </si>
  <si>
    <t>자포리 산11-1 임</t>
    <phoneticPr fontId="40" type="noConversion"/>
  </si>
  <si>
    <t>영남 중앙선 2-1(영신)</t>
    <phoneticPr fontId="40" type="noConversion"/>
  </si>
  <si>
    <t>영천-아화간</t>
    <phoneticPr fontId="33" type="noConversion"/>
  </si>
  <si>
    <t>9km720</t>
    <phoneticPr fontId="33" type="noConversion"/>
  </si>
  <si>
    <t>자포리 산22-1 임</t>
    <phoneticPr fontId="40" type="noConversion"/>
  </si>
  <si>
    <t>영남 중앙선 2-2(영신)</t>
  </si>
  <si>
    <t>10km097</t>
    <phoneticPr fontId="33" type="noConversion"/>
  </si>
  <si>
    <t>자포리 산28-1 임</t>
    <phoneticPr fontId="40" type="noConversion"/>
  </si>
  <si>
    <t>영남 중앙선 2-3(영신)</t>
  </si>
  <si>
    <t>10km540</t>
    <phoneticPr fontId="33" type="noConversion"/>
  </si>
  <si>
    <t>영남 중앙선 2-4(영신)</t>
    <phoneticPr fontId="39" type="noConversion"/>
  </si>
  <si>
    <t>경주</t>
    <phoneticPr fontId="40" type="noConversion"/>
  </si>
  <si>
    <t>외동읍</t>
    <phoneticPr fontId="40" type="noConversion"/>
  </si>
  <si>
    <t>영남 울포-1(동해선)</t>
    <phoneticPr fontId="40" type="noConversion"/>
  </si>
  <si>
    <t>송정~신경주</t>
    <phoneticPr fontId="33" type="noConversion"/>
  </si>
  <si>
    <t>진기(현)92k880(정면)</t>
    <phoneticPr fontId="33" type="noConversion"/>
  </si>
  <si>
    <t>영남본부 동해남부사업단</t>
    <phoneticPr fontId="33" type="noConversion"/>
  </si>
  <si>
    <t>(공단) 강동호
(공단) 박상윤</t>
    <phoneticPr fontId="33" type="noConversion"/>
  </si>
  <si>
    <t>051-664-5103
051-664-5105</t>
    <phoneticPr fontId="33" type="noConversion"/>
  </si>
  <si>
    <t>영남 울포-2(동해선)</t>
  </si>
  <si>
    <t>진기(현)92k880(좌)</t>
    <phoneticPr fontId="33" type="noConversion"/>
  </si>
  <si>
    <t>영남 울포-3(동해선)</t>
  </si>
  <si>
    <t>진기(현)92k880(우)</t>
    <phoneticPr fontId="33" type="noConversion"/>
  </si>
  <si>
    <t>냉천리 산9-4임</t>
    <phoneticPr fontId="40" type="noConversion"/>
  </si>
  <si>
    <t>영남 울포-4(동해선)</t>
  </si>
  <si>
    <t>진기(현)93k740(정면)</t>
    <phoneticPr fontId="33" type="noConversion"/>
  </si>
  <si>
    <t>영남 울포-5(동해선)</t>
  </si>
  <si>
    <t>영남 울포-6(동해선)</t>
  </si>
  <si>
    <t>진기(현)94k960(정면)</t>
    <phoneticPr fontId="33" type="noConversion"/>
  </si>
  <si>
    <t>영남 울포-7(동해선)</t>
  </si>
  <si>
    <t>제내리 산48-6임</t>
    <phoneticPr fontId="40" type="noConversion"/>
  </si>
  <si>
    <t>영남 울포-8(동해선)</t>
  </si>
  <si>
    <t>진기(현)95k600(정면)</t>
    <phoneticPr fontId="33" type="noConversion"/>
  </si>
  <si>
    <t>영남 울포-9(동해선)</t>
  </si>
  <si>
    <t>진기(현)95k600(좌)</t>
    <phoneticPr fontId="33" type="noConversion"/>
  </si>
  <si>
    <t>영남 울포-10(동해선)</t>
  </si>
  <si>
    <t>진기(현)95k600(우)</t>
    <phoneticPr fontId="33" type="noConversion"/>
  </si>
  <si>
    <t>영남 울포-11(동해선)</t>
  </si>
  <si>
    <t>진기(현)96k870(정면)</t>
    <phoneticPr fontId="33" type="noConversion"/>
  </si>
  <si>
    <t>영남 울포-12(동해선)</t>
  </si>
  <si>
    <t>진기(현)96k870(좌)</t>
    <phoneticPr fontId="33" type="noConversion"/>
  </si>
  <si>
    <t>내남면</t>
    <phoneticPr fontId="40" type="noConversion"/>
  </si>
  <si>
    <t>명계리 산155-8임</t>
    <phoneticPr fontId="40" type="noConversion"/>
  </si>
  <si>
    <t>영남 울포-13(동해선)</t>
  </si>
  <si>
    <t>진기(현)100k170(정면)</t>
    <phoneticPr fontId="33" type="noConversion"/>
  </si>
  <si>
    <t>영남 울포-14(동해선)</t>
  </si>
  <si>
    <t>진기(현)100k170(좌)</t>
    <phoneticPr fontId="33" type="noConversion"/>
  </si>
  <si>
    <t>영남 울포-15(동해선)</t>
  </si>
  <si>
    <t>진기(현)100k170(우)</t>
    <phoneticPr fontId="33" type="noConversion"/>
  </si>
  <si>
    <t>명계리 산162-3임</t>
    <phoneticPr fontId="40" type="noConversion"/>
  </si>
  <si>
    <t>영남 울포-16(동해선)</t>
  </si>
  <si>
    <t>진기(현)100k555(정면)</t>
    <phoneticPr fontId="33" type="noConversion"/>
  </si>
  <si>
    <t>영남 울포-17(동해선)</t>
  </si>
  <si>
    <t>진기(현)100k555(좌)</t>
    <phoneticPr fontId="33" type="noConversion"/>
  </si>
  <si>
    <t>영남 울포-18(동해선)</t>
  </si>
  <si>
    <t>진기(현)100k555(우)</t>
    <phoneticPr fontId="33" type="noConversion"/>
  </si>
  <si>
    <t>노곡리 산239-1임</t>
    <phoneticPr fontId="40" type="noConversion"/>
  </si>
  <si>
    <t>영남 울포-19(동해선)</t>
  </si>
  <si>
    <t>진기(현)100k915(정면)</t>
    <phoneticPr fontId="33" type="noConversion"/>
  </si>
  <si>
    <t>영남 울포-20(동해선)</t>
  </si>
  <si>
    <t>진기(현)100k915(우)</t>
    <phoneticPr fontId="33" type="noConversion"/>
  </si>
  <si>
    <t>노곡리 산242-11임</t>
    <phoneticPr fontId="40" type="noConversion"/>
  </si>
  <si>
    <t>영남 울포-21(동해선)</t>
  </si>
  <si>
    <t>진기(현)101k150(정면)</t>
    <phoneticPr fontId="33" type="noConversion"/>
  </si>
  <si>
    <t>영남 울포-22(동해선)</t>
  </si>
  <si>
    <t>진기(현)101k150(우)</t>
    <phoneticPr fontId="33" type="noConversion"/>
  </si>
  <si>
    <t>노곡리 산242-13임</t>
    <phoneticPr fontId="40" type="noConversion"/>
  </si>
  <si>
    <t>영남 울포-23(동해선)</t>
  </si>
  <si>
    <t>진기(현)101k265(정면)</t>
    <phoneticPr fontId="33" type="noConversion"/>
  </si>
  <si>
    <t>영남 울포-24(동해선)</t>
  </si>
  <si>
    <t>노곡리 산242-15임</t>
    <phoneticPr fontId="40" type="noConversion"/>
  </si>
  <si>
    <t>영남 울포-25(동해선)</t>
  </si>
  <si>
    <t>진기(현)101k333(정면)</t>
    <phoneticPr fontId="33" type="noConversion"/>
  </si>
  <si>
    <t>영남 울포-26(동해선)</t>
  </si>
  <si>
    <t>진기(현)101k333(우)</t>
    <phoneticPr fontId="33" type="noConversion"/>
  </si>
  <si>
    <t>노곡리 산244-1임</t>
    <phoneticPr fontId="40" type="noConversion"/>
  </si>
  <si>
    <t>영남 울포-27(동해선)</t>
  </si>
  <si>
    <t>진기(현)101k520(정면)</t>
    <phoneticPr fontId="33" type="noConversion"/>
  </si>
  <si>
    <t>영남 울포-28(동해선)</t>
  </si>
  <si>
    <t>진기(현)101k520(좌)</t>
    <phoneticPr fontId="33" type="noConversion"/>
  </si>
  <si>
    <t>노곡리 산247-3임</t>
    <phoneticPr fontId="40" type="noConversion"/>
  </si>
  <si>
    <t>영남 울포-29(동해선)</t>
  </si>
  <si>
    <t>진기(현)101k647(정면)</t>
    <phoneticPr fontId="33" type="noConversion"/>
  </si>
  <si>
    <t>영남 울포-30(동해선)</t>
  </si>
  <si>
    <t>진기(현)101k647(좌)</t>
    <phoneticPr fontId="33" type="noConversion"/>
  </si>
  <si>
    <t>노곡리 산266-8임</t>
    <phoneticPr fontId="40" type="noConversion"/>
  </si>
  <si>
    <t>영남 울포-31(동해선)</t>
  </si>
  <si>
    <t>진기(현)103k005(정면)</t>
    <phoneticPr fontId="33" type="noConversion"/>
  </si>
  <si>
    <t>영남 울포-32(동해선)</t>
  </si>
  <si>
    <t>진기(현)103k005(우)</t>
    <phoneticPr fontId="33" type="noConversion"/>
  </si>
  <si>
    <t>영남 울포-33(동해선)</t>
  </si>
  <si>
    <t>진기(현) 109K410</t>
    <phoneticPr fontId="33" type="noConversion"/>
  </si>
  <si>
    <t>영남 울포-34(동해선)</t>
  </si>
  <si>
    <t>진기(현) 109K380</t>
    <phoneticPr fontId="33" type="noConversion"/>
  </si>
  <si>
    <t>건천읍</t>
    <phoneticPr fontId="40" type="noConversion"/>
  </si>
  <si>
    <t>영남 울포-35(동해선)</t>
  </si>
  <si>
    <t>진기(현) 111K127</t>
    <phoneticPr fontId="33" type="noConversion"/>
  </si>
  <si>
    <t>영남 울포-36(동해선)</t>
  </si>
  <si>
    <t>진기(현) 111K220</t>
    <phoneticPr fontId="33" type="noConversion"/>
  </si>
  <si>
    <t>화천리 산225-2</t>
    <phoneticPr fontId="40" type="noConversion"/>
  </si>
  <si>
    <t>영남 울포-37(동해선)</t>
  </si>
  <si>
    <t>진기113k190(현)</t>
    <phoneticPr fontId="33" type="noConversion"/>
  </si>
  <si>
    <t>영남 울포-38(동해선)</t>
  </si>
  <si>
    <t>진기115k380(현)</t>
    <phoneticPr fontId="33" type="noConversion"/>
  </si>
  <si>
    <t>영남 울포-39(동해선)</t>
  </si>
  <si>
    <t>진기113k200(현)</t>
    <phoneticPr fontId="33" type="noConversion"/>
  </si>
  <si>
    <t>영남 울포-40(동해선)</t>
  </si>
  <si>
    <t>진기115k200(현)</t>
    <phoneticPr fontId="33" type="noConversion"/>
  </si>
  <si>
    <t>영남 울포-41(동해선)</t>
  </si>
  <si>
    <t>구기58K350(현)</t>
    <phoneticPr fontId="33" type="noConversion"/>
  </si>
  <si>
    <t xml:space="preserve"> 대곡리 산110-1</t>
    <phoneticPr fontId="40" type="noConversion"/>
  </si>
  <si>
    <t>영남 울포-42(동해선)</t>
  </si>
  <si>
    <t>구기60K940(현)</t>
    <phoneticPr fontId="33" type="noConversion"/>
  </si>
  <si>
    <t>산81-1</t>
    <phoneticPr fontId="40" type="noConversion"/>
  </si>
  <si>
    <t>영남 울포-43(동해선)</t>
  </si>
  <si>
    <t>진기118k200(현)</t>
    <phoneticPr fontId="33" type="noConversion"/>
  </si>
  <si>
    <t>산85-3</t>
    <phoneticPr fontId="40" type="noConversion"/>
  </si>
  <si>
    <t>영남 울포-44(동해선)</t>
  </si>
  <si>
    <t>진기(현)118Km330(좌)</t>
    <phoneticPr fontId="33" type="noConversion"/>
  </si>
  <si>
    <t>현곡면</t>
    <phoneticPr fontId="40" type="noConversion"/>
  </si>
  <si>
    <t>하구리 산12-9</t>
    <phoneticPr fontId="40" type="noConversion"/>
  </si>
  <si>
    <t>영남 울포-45(동해선)</t>
  </si>
  <si>
    <t>신경주~나원</t>
    <phoneticPr fontId="33" type="noConversion"/>
  </si>
  <si>
    <t>진기(현)124Km290(하선, 정면)</t>
    <phoneticPr fontId="33" type="noConversion"/>
  </si>
  <si>
    <t>소현리 산133-3</t>
    <phoneticPr fontId="40" type="noConversion"/>
  </si>
  <si>
    <t>영남 울포-46(동해선)</t>
  </si>
  <si>
    <t>진기(현)125Km620~710</t>
    <phoneticPr fontId="33" type="noConversion"/>
  </si>
  <si>
    <t>소현리 산126-3</t>
    <phoneticPr fontId="40" type="noConversion"/>
  </si>
  <si>
    <t>영남 울포-47(동해선)</t>
  </si>
  <si>
    <t>나원~안강</t>
    <phoneticPr fontId="33" type="noConversion"/>
  </si>
  <si>
    <t>진기(현)125Km780~860</t>
    <phoneticPr fontId="33" type="noConversion"/>
  </si>
  <si>
    <t>라원리 산142-1</t>
    <phoneticPr fontId="40" type="noConversion"/>
  </si>
  <si>
    <t>영남 울포-48(동해선)</t>
  </si>
  <si>
    <t>진기(현)125Km050~100</t>
    <phoneticPr fontId="33" type="noConversion"/>
  </si>
  <si>
    <t>영남 울포-49(동해선)</t>
  </si>
  <si>
    <t>진기(현)128k200~320(상하선)</t>
    <phoneticPr fontId="33" type="noConversion"/>
  </si>
  <si>
    <t>안강읍</t>
    <phoneticPr fontId="40" type="noConversion"/>
  </si>
  <si>
    <t>영남 울포-50(동해선)</t>
  </si>
  <si>
    <t>진기(현)132k035(좌,우)</t>
    <phoneticPr fontId="33" type="noConversion"/>
  </si>
  <si>
    <t>영남 울포-51(동해선)</t>
  </si>
  <si>
    <t>진기(현)135k210(좌,우)</t>
    <phoneticPr fontId="33" type="noConversion"/>
  </si>
  <si>
    <t>강동면</t>
    <phoneticPr fontId="40" type="noConversion"/>
  </si>
  <si>
    <t>인동리 산41-8</t>
    <phoneticPr fontId="40" type="noConversion"/>
  </si>
  <si>
    <t>영남 울포-52(동해선)</t>
  </si>
  <si>
    <t>신경주~포항</t>
    <phoneticPr fontId="33" type="noConversion"/>
  </si>
  <si>
    <t>진기(현)138k940(정면사면)</t>
    <phoneticPr fontId="33" type="noConversion"/>
  </si>
  <si>
    <t>유금리 산78-1</t>
    <phoneticPr fontId="40" type="noConversion"/>
  </si>
  <si>
    <t>영남 울포-53(동해선)</t>
  </si>
  <si>
    <t>진기(현)140k998(정면사면)</t>
    <phoneticPr fontId="33" type="noConversion"/>
  </si>
  <si>
    <t>영남 울포-54(동해선)</t>
  </si>
  <si>
    <t>진기(현)131k040~120(우측사면)</t>
    <phoneticPr fontId="33" type="noConversion"/>
  </si>
  <si>
    <t>영남 울포-55(동해선)</t>
  </si>
  <si>
    <t>진기(현)134k285(좌,우)</t>
    <phoneticPr fontId="33" type="noConversion"/>
  </si>
  <si>
    <t>사방리 919-5</t>
    <phoneticPr fontId="40" type="noConversion"/>
  </si>
  <si>
    <t>영남 울포-56(동해선)</t>
  </si>
  <si>
    <t>진기(현)131k449(좌,우)</t>
    <phoneticPr fontId="33" type="noConversion"/>
  </si>
  <si>
    <t>갑산리 38-1</t>
    <phoneticPr fontId="40" type="noConversion"/>
  </si>
  <si>
    <t>영남 울포-57(동해선)</t>
  </si>
  <si>
    <t>진기(현)134k810(좌,우)</t>
    <phoneticPr fontId="33" type="noConversion"/>
  </si>
  <si>
    <t>이상없음</t>
    <phoneticPr fontId="39" type="noConversion"/>
  </si>
  <si>
    <t>김천구미-동대구</t>
    <phoneticPr fontId="33" type="noConversion"/>
  </si>
  <si>
    <t>유관기관 합동</t>
  </si>
  <si>
    <t>공개</t>
    <phoneticPr fontId="33" type="noConversion"/>
  </si>
  <si>
    <t>시설안전부</t>
    <phoneticPr fontId="33" type="noConversion"/>
  </si>
  <si>
    <t>공개</t>
  </si>
  <si>
    <t>지천~대구</t>
    <phoneticPr fontId="39" type="noConversion"/>
  </si>
  <si>
    <t>공개</t>
    <phoneticPr fontId="39" type="noConversion"/>
  </si>
  <si>
    <t>시설안전부</t>
    <phoneticPr fontId="39" type="noConversion"/>
  </si>
  <si>
    <t>남지수</t>
    <phoneticPr fontId="39" type="noConversion"/>
  </si>
  <si>
    <t>042-607-5292</t>
  </si>
  <si>
    <t>유관기관 합동</t>
    <phoneticPr fontId="33" type="noConversion"/>
  </si>
  <si>
    <t>21년이후 추진</t>
  </si>
  <si>
    <t>상반기중 철도공사 협의예정</t>
    <phoneticPr fontId="33" type="noConversion"/>
  </si>
  <si>
    <t>철도공사 협의후 21년도내 시행예정</t>
    <phoneticPr fontId="33" type="noConversion"/>
  </si>
  <si>
    <t>오송-대전</t>
    <phoneticPr fontId="33" type="noConversion"/>
  </si>
  <si>
    <t>146.020~146.180</t>
    <phoneticPr fontId="33" type="noConversion"/>
  </si>
  <si>
    <t>3023000065</t>
  </si>
  <si>
    <t>전용성</t>
    <phoneticPr fontId="33" type="noConversion"/>
  </si>
  <si>
    <t>042-607-5054</t>
    <phoneticPr fontId="33" type="noConversion"/>
  </si>
  <si>
    <t>148.100~148.480</t>
    <phoneticPr fontId="33" type="noConversion"/>
  </si>
  <si>
    <t>3023000066</t>
  </si>
  <si>
    <t>148.100~148.720</t>
    <phoneticPr fontId="33" type="noConversion"/>
  </si>
  <si>
    <t>3023000067</t>
  </si>
  <si>
    <t>신탄진~회덕</t>
    <phoneticPr fontId="33" type="noConversion"/>
  </si>
  <si>
    <t>155.720~155.950</t>
    <phoneticPr fontId="40" type="noConversion"/>
  </si>
  <si>
    <t>하예인</t>
    <phoneticPr fontId="33" type="noConversion"/>
  </si>
  <si>
    <t>042-607-5294</t>
    <phoneticPr fontId="33" type="noConversion"/>
  </si>
  <si>
    <t>153.970~154.150</t>
    <phoneticPr fontId="33" type="noConversion"/>
  </si>
  <si>
    <t>155.850~156.000</t>
    <phoneticPr fontId="40" type="noConversion"/>
  </si>
  <si>
    <t>가수원-흑석리</t>
    <phoneticPr fontId="33" type="noConversion"/>
  </si>
  <si>
    <t>12.400~12.630</t>
    <phoneticPr fontId="33" type="noConversion"/>
  </si>
  <si>
    <t>비탈면 및 배수로 유실로 인한 보수보강 필요</t>
    <phoneticPr fontId="33" type="noConversion"/>
  </si>
  <si>
    <t>한승호</t>
    <phoneticPr fontId="33" type="noConversion"/>
  </si>
  <si>
    <t>042-607-5057</t>
    <phoneticPr fontId="33" type="noConversion"/>
  </si>
  <si>
    <t>14.000~14.070</t>
    <phoneticPr fontId="33" type="noConversion"/>
  </si>
  <si>
    <t>흑석리-계룡</t>
    <phoneticPr fontId="33" type="noConversion"/>
  </si>
  <si>
    <t>18.200~18.500</t>
    <phoneticPr fontId="33" type="noConversion"/>
  </si>
  <si>
    <t>서대전-가수원</t>
    <phoneticPr fontId="33" type="noConversion"/>
  </si>
  <si>
    <t>8.700~9.100</t>
    <phoneticPr fontId="33" type="noConversion"/>
  </si>
  <si>
    <t>19.800~19.980</t>
    <phoneticPr fontId="33" type="noConversion"/>
  </si>
  <si>
    <t>용촌동</t>
    <phoneticPr fontId="33" type="noConversion"/>
  </si>
  <si>
    <t>22.554~22.596</t>
    <phoneticPr fontId="33" type="noConversion"/>
  </si>
  <si>
    <t>22.530~22.572</t>
    <phoneticPr fontId="33" type="noConversion"/>
  </si>
  <si>
    <t>21.925~22.178</t>
    <phoneticPr fontId="33" type="noConversion"/>
  </si>
  <si>
    <t>10.935~10.985</t>
    <phoneticPr fontId="33" type="noConversion"/>
  </si>
  <si>
    <t>비탈면 유실 발생</t>
    <phoneticPr fontId="33" type="noConversion"/>
  </si>
  <si>
    <t>10.780~10.835</t>
    <phoneticPr fontId="33" type="noConversion"/>
  </si>
  <si>
    <t>10.579~10.634</t>
    <phoneticPr fontId="33" type="noConversion"/>
  </si>
  <si>
    <t>10.579~10.639</t>
    <phoneticPr fontId="33" type="noConversion"/>
  </si>
  <si>
    <t>10.235~10.275</t>
    <phoneticPr fontId="33" type="noConversion"/>
  </si>
  <si>
    <t>16.980~17.100</t>
    <phoneticPr fontId="33" type="noConversion"/>
  </si>
  <si>
    <t>낙석방지망 연장필요</t>
    <phoneticPr fontId="33" type="noConversion"/>
  </si>
  <si>
    <t>16.400~16.610</t>
    <phoneticPr fontId="33" type="noConversion"/>
  </si>
  <si>
    <t>15.600~15.680</t>
    <phoneticPr fontId="33" type="noConversion"/>
  </si>
  <si>
    <t>15.600~15.630</t>
    <phoneticPr fontId="33" type="noConversion"/>
  </si>
  <si>
    <t>15.160~15.240</t>
    <phoneticPr fontId="33" type="noConversion"/>
  </si>
  <si>
    <t>조차장~서대전</t>
    <phoneticPr fontId="33" type="noConversion"/>
  </si>
  <si>
    <t>4.220~4.340</t>
    <phoneticPr fontId="33" type="noConversion"/>
  </si>
  <si>
    <t>대전</t>
    <phoneticPr fontId="33" type="noConversion"/>
  </si>
  <si>
    <t>중구</t>
    <phoneticPr fontId="33" type="noConversion"/>
  </si>
  <si>
    <t>중촌동</t>
    <phoneticPr fontId="33" type="noConversion"/>
  </si>
  <si>
    <t>충청 대전1</t>
    <phoneticPr fontId="33" type="noConversion"/>
  </si>
  <si>
    <t>대전조차장~대전</t>
    <phoneticPr fontId="33" type="noConversion"/>
  </si>
  <si>
    <t>151.820~151.956</t>
    <phoneticPr fontId="33" type="noConversion"/>
  </si>
  <si>
    <t>회덕~대전조차장</t>
    <phoneticPr fontId="33" type="noConversion"/>
  </si>
  <si>
    <t>160.400~160.650</t>
    <phoneticPr fontId="40" type="noConversion"/>
  </si>
  <si>
    <t>160.250~160.340</t>
    <phoneticPr fontId="40" type="noConversion"/>
  </si>
  <si>
    <t>159.510~159.600</t>
    <phoneticPr fontId="40" type="noConversion"/>
  </si>
  <si>
    <t>159.020~159.160</t>
    <phoneticPr fontId="40" type="noConversion"/>
  </si>
  <si>
    <t>159.010~159.160</t>
    <phoneticPr fontId="40" type="noConversion"/>
  </si>
  <si>
    <t>158.850~159.005</t>
    <phoneticPr fontId="40" type="noConversion"/>
  </si>
  <si>
    <t>163.560~163.800</t>
    <phoneticPr fontId="40" type="noConversion"/>
  </si>
  <si>
    <t>156.950~157.080</t>
    <phoneticPr fontId="40" type="noConversion"/>
  </si>
  <si>
    <t>156.620~156.755</t>
    <phoneticPr fontId="40" type="noConversion"/>
  </si>
  <si>
    <t>156.200~156.530</t>
    <phoneticPr fontId="40" type="noConversion"/>
  </si>
  <si>
    <t>세천~옥천</t>
    <phoneticPr fontId="33" type="noConversion"/>
  </si>
  <si>
    <t>174.210~174.290</t>
    <phoneticPr fontId="40" type="noConversion"/>
  </si>
  <si>
    <t>산 69-9</t>
    <phoneticPr fontId="33" type="noConversion"/>
  </si>
  <si>
    <t>173.570~174.050</t>
    <phoneticPr fontId="40" type="noConversion"/>
  </si>
  <si>
    <t>오송~공주</t>
    <phoneticPr fontId="33" type="noConversion"/>
  </si>
  <si>
    <t>09.254~09.544</t>
    <phoneticPr fontId="33" type="noConversion"/>
  </si>
  <si>
    <t>김진만</t>
    <phoneticPr fontId="33" type="noConversion"/>
  </si>
  <si>
    <t>12.021~12.087</t>
    <phoneticPr fontId="33" type="noConversion"/>
  </si>
  <si>
    <t>12.801~12.867</t>
    <phoneticPr fontId="33" type="noConversion"/>
  </si>
  <si>
    <t>16.578~16.623</t>
    <phoneticPr fontId="33" type="noConversion"/>
  </si>
  <si>
    <t>하좌로 변경</t>
    <phoneticPr fontId="33" type="noConversion"/>
  </si>
  <si>
    <t>18.158~18.253</t>
    <phoneticPr fontId="33" type="noConversion"/>
  </si>
  <si>
    <t>오송~대전</t>
    <phoneticPr fontId="33" type="noConversion"/>
  </si>
  <si>
    <t>109.680~109.780</t>
    <phoneticPr fontId="33" type="noConversion"/>
  </si>
  <si>
    <t>진정운</t>
    <phoneticPr fontId="33" type="noConversion"/>
  </si>
  <si>
    <t>042-607-5043</t>
    <phoneticPr fontId="33" type="noConversion"/>
  </si>
  <si>
    <t>109.660~109.780</t>
    <phoneticPr fontId="33" type="noConversion"/>
  </si>
  <si>
    <t>110.500~110.650</t>
    <phoneticPr fontId="33" type="noConversion"/>
  </si>
  <si>
    <t>110.495~110.650</t>
    <phoneticPr fontId="33" type="noConversion"/>
  </si>
  <si>
    <t>111.305~111.405</t>
    <phoneticPr fontId="33" type="noConversion"/>
  </si>
  <si>
    <t>116.040~116.300</t>
    <phoneticPr fontId="33" type="noConversion"/>
  </si>
  <si>
    <t>116.350~116.550</t>
    <phoneticPr fontId="33" type="noConversion"/>
  </si>
  <si>
    <t>116.350~116.380</t>
    <phoneticPr fontId="33" type="noConversion"/>
  </si>
  <si>
    <t>117.600~117.700</t>
    <phoneticPr fontId="33" type="noConversion"/>
  </si>
  <si>
    <t>118.500~118.540</t>
    <phoneticPr fontId="33" type="noConversion"/>
  </si>
  <si>
    <t>136.440~136.525</t>
    <phoneticPr fontId="33" type="noConversion"/>
  </si>
  <si>
    <t>4311200016</t>
  </si>
  <si>
    <t>139.890~140.100</t>
    <phoneticPr fontId="33" type="noConversion"/>
  </si>
  <si>
    <t>4311200017</t>
  </si>
  <si>
    <t>오송-대전</t>
  </si>
  <si>
    <t>139.890~140.070</t>
    <phoneticPr fontId="33" type="noConversion"/>
  </si>
  <si>
    <t>4311200018</t>
  </si>
  <si>
    <t>내판~부강</t>
    <phoneticPr fontId="33" type="noConversion"/>
  </si>
  <si>
    <t>내판리 175-1</t>
    <phoneticPr fontId="33" type="noConversion"/>
  </si>
  <si>
    <t>136.900~137.100</t>
    <phoneticPr fontId="40" type="noConversion"/>
  </si>
  <si>
    <t>전의-전동</t>
    <phoneticPr fontId="33" type="noConversion"/>
  </si>
  <si>
    <t>118.600-118.675</t>
    <phoneticPr fontId="33" type="noConversion"/>
  </si>
  <si>
    <t>손병기</t>
    <phoneticPr fontId="33" type="noConversion"/>
  </si>
  <si>
    <t>042-607-5048</t>
    <phoneticPr fontId="33" type="noConversion"/>
  </si>
  <si>
    <t>116.000-166.200</t>
    <phoneticPr fontId="33" type="noConversion"/>
  </si>
  <si>
    <t>천안-소정리</t>
    <phoneticPr fontId="33" type="noConversion"/>
  </si>
  <si>
    <t>111.500-115.600</t>
    <phoneticPr fontId="33" type="noConversion"/>
  </si>
  <si>
    <t>109.200-109.300</t>
    <phoneticPr fontId="33" type="noConversion"/>
  </si>
  <si>
    <t>06.380~06.480</t>
    <phoneticPr fontId="33" type="noConversion"/>
  </si>
  <si>
    <t>내수~증평</t>
    <phoneticPr fontId="33" type="noConversion"/>
  </si>
  <si>
    <t>34.650~34.900</t>
    <phoneticPr fontId="33" type="noConversion"/>
  </si>
  <si>
    <t>김경문</t>
    <phoneticPr fontId="33" type="noConversion"/>
  </si>
  <si>
    <t>042-607-5296</t>
    <phoneticPr fontId="33" type="noConversion"/>
  </si>
  <si>
    <t>33.350~33.500</t>
    <phoneticPr fontId="33" type="noConversion"/>
  </si>
  <si>
    <t>청주~오근장</t>
    <phoneticPr fontId="33" type="noConversion"/>
  </si>
  <si>
    <t>19.260~19.880</t>
    <phoneticPr fontId="33" type="noConversion"/>
  </si>
  <si>
    <t>시정(현장)조치</t>
  </si>
  <si>
    <t>현장조치</t>
  </si>
  <si>
    <t>120.000~120.090</t>
    <phoneticPr fontId="33" type="noConversion"/>
  </si>
  <si>
    <t>120.100~120.128</t>
    <phoneticPr fontId="33" type="noConversion"/>
  </si>
  <si>
    <t>120.100~120.126</t>
    <phoneticPr fontId="33" type="noConversion"/>
  </si>
  <si>
    <t>127.750~127.945</t>
    <phoneticPr fontId="33" type="noConversion"/>
  </si>
  <si>
    <t>4311300045</t>
  </si>
  <si>
    <t>127.750~127.940</t>
    <phoneticPr fontId="33" type="noConversion"/>
  </si>
  <si>
    <t>4311300046</t>
  </si>
  <si>
    <t>128.180~128.370</t>
    <phoneticPr fontId="33" type="noConversion"/>
  </si>
  <si>
    <t>4311300047</t>
  </si>
  <si>
    <t>128.180~128.360</t>
    <phoneticPr fontId="33" type="noConversion"/>
  </si>
  <si>
    <t>4311300048</t>
  </si>
  <si>
    <t>128.520~128.705</t>
    <phoneticPr fontId="33" type="noConversion"/>
  </si>
  <si>
    <t>4311300049</t>
  </si>
  <si>
    <t>128.520~129.240</t>
    <phoneticPr fontId="33" type="noConversion"/>
  </si>
  <si>
    <t>4311300050</t>
  </si>
  <si>
    <t>130.500~130.567</t>
    <phoneticPr fontId="33" type="noConversion"/>
  </si>
  <si>
    <t>3611000125</t>
  </si>
  <si>
    <t>130.500~130.725</t>
    <phoneticPr fontId="33" type="noConversion"/>
  </si>
  <si>
    <t>3611000126</t>
  </si>
  <si>
    <t>132.230~132.420</t>
    <phoneticPr fontId="33" type="noConversion"/>
  </si>
  <si>
    <t>3611000127</t>
  </si>
  <si>
    <t>132.450~133.020</t>
    <phoneticPr fontId="33" type="noConversion"/>
  </si>
  <si>
    <t>4311200011</t>
  </si>
  <si>
    <t>132.450~132.920</t>
    <phoneticPr fontId="33" type="noConversion"/>
  </si>
  <si>
    <t>4311200012</t>
  </si>
  <si>
    <t>133.420~133.500</t>
    <phoneticPr fontId="33" type="noConversion"/>
  </si>
  <si>
    <t>4311200013</t>
  </si>
  <si>
    <t>141.390~141.520</t>
    <phoneticPr fontId="33" type="noConversion"/>
  </si>
  <si>
    <t>4311200019</t>
  </si>
  <si>
    <t>142.420~142.470</t>
    <phoneticPr fontId="33" type="noConversion"/>
  </si>
  <si>
    <t>4311200020</t>
  </si>
  <si>
    <t>142.420~142.480</t>
    <phoneticPr fontId="33" type="noConversion"/>
  </si>
  <si>
    <t>3023000064</t>
  </si>
  <si>
    <t>삼탄~공전</t>
    <phoneticPr fontId="33" type="noConversion"/>
  </si>
  <si>
    <t>101.700~101.980</t>
    <phoneticPr fontId="33" type="noConversion"/>
  </si>
  <si>
    <t>삼탄역구내</t>
    <phoneticPr fontId="33" type="noConversion"/>
  </si>
  <si>
    <t>100.650~101.720</t>
    <phoneticPr fontId="33" type="noConversion"/>
  </si>
  <si>
    <t>동량~삼탄</t>
    <phoneticPr fontId="33" type="noConversion"/>
  </si>
  <si>
    <t>99.800~99.850</t>
    <phoneticPr fontId="33" type="noConversion"/>
  </si>
  <si>
    <t>99.600~99.770</t>
    <phoneticPr fontId="33" type="noConversion"/>
  </si>
  <si>
    <t>93.950~94.565</t>
    <phoneticPr fontId="33" type="noConversion"/>
  </si>
  <si>
    <t>93.330~93.610</t>
    <phoneticPr fontId="33" type="noConversion"/>
  </si>
  <si>
    <t>목행~동량</t>
    <phoneticPr fontId="33" type="noConversion"/>
  </si>
  <si>
    <t>91.160~91.230</t>
    <phoneticPr fontId="33" type="noConversion"/>
  </si>
  <si>
    <t>충주~목행</t>
    <phoneticPr fontId="33" type="noConversion"/>
  </si>
  <si>
    <t>87.170~87.600</t>
    <phoneticPr fontId="33" type="noConversion"/>
  </si>
  <si>
    <t>84.895~85.255</t>
    <phoneticPr fontId="33" type="noConversion"/>
  </si>
  <si>
    <t>주덕~달천</t>
    <phoneticPr fontId="33" type="noConversion"/>
  </si>
  <si>
    <t>75.170~75.260</t>
    <phoneticPr fontId="33" type="noConversion"/>
  </si>
  <si>
    <t>74.685~74.735</t>
    <phoneticPr fontId="33" type="noConversion"/>
  </si>
  <si>
    <t>73.650~73.960</t>
    <phoneticPr fontId="33" type="noConversion"/>
  </si>
  <si>
    <t>73.640~73.970</t>
    <phoneticPr fontId="33" type="noConversion"/>
  </si>
  <si>
    <t>소이~주덕</t>
    <phoneticPr fontId="33" type="noConversion"/>
  </si>
  <si>
    <t>67.965~68.050</t>
    <phoneticPr fontId="33" type="noConversion"/>
  </si>
  <si>
    <t>공전~봉양</t>
    <phoneticPr fontId="33" type="noConversion"/>
  </si>
  <si>
    <t>108.090~108.150</t>
    <phoneticPr fontId="33" type="noConversion"/>
  </si>
  <si>
    <t>105.545~105.785</t>
    <phoneticPr fontId="33" type="noConversion"/>
  </si>
  <si>
    <t>104.260~105.500</t>
    <phoneticPr fontId="33" type="noConversion"/>
  </si>
  <si>
    <t>104.120~104.200</t>
    <phoneticPr fontId="33" type="noConversion"/>
  </si>
  <si>
    <t>103.557~103.980</t>
    <phoneticPr fontId="33" type="noConversion"/>
  </si>
  <si>
    <t>대전-김천구미</t>
    <phoneticPr fontId="33" type="noConversion"/>
  </si>
  <si>
    <t>윤지연</t>
    <phoneticPr fontId="33" type="noConversion"/>
  </si>
  <si>
    <t>042-607-5299</t>
    <phoneticPr fontId="33" type="noConversion"/>
  </si>
  <si>
    <t>충청 경부49</t>
    <phoneticPr fontId="33" type="noConversion"/>
  </si>
  <si>
    <t>옥천~이원</t>
  </si>
  <si>
    <t>충청 경부48</t>
    <phoneticPr fontId="33" type="noConversion"/>
  </si>
  <si>
    <t>충청 경부47</t>
    <phoneticPr fontId="33" type="noConversion"/>
  </si>
  <si>
    <t>옥천~이원</t>
    <phoneticPr fontId="33" type="noConversion"/>
  </si>
  <si>
    <t>충청 경부46</t>
    <phoneticPr fontId="33" type="noConversion"/>
  </si>
  <si>
    <t>충청 경부45</t>
    <phoneticPr fontId="33" type="noConversion"/>
  </si>
  <si>
    <t>충청 경부44</t>
    <phoneticPr fontId="33" type="noConversion"/>
  </si>
  <si>
    <t>180.100~180.220</t>
    <phoneticPr fontId="40" type="noConversion"/>
  </si>
  <si>
    <t>180.100~180.230</t>
    <phoneticPr fontId="40" type="noConversion"/>
  </si>
  <si>
    <t>179.780~179.860</t>
    <phoneticPr fontId="40" type="noConversion"/>
  </si>
  <si>
    <t>176.700~176.880</t>
    <phoneticPr fontId="40" type="noConversion"/>
  </si>
  <si>
    <t>176.080~176.190</t>
    <phoneticPr fontId="40" type="noConversion"/>
  </si>
  <si>
    <t>각계리 산16-24</t>
    <phoneticPr fontId="33" type="noConversion"/>
  </si>
  <si>
    <t>충청 경부56</t>
    <phoneticPr fontId="33" type="noConversion"/>
  </si>
  <si>
    <t>영동~황간</t>
    <phoneticPr fontId="33" type="noConversion"/>
  </si>
  <si>
    <t>충청 경부55</t>
    <phoneticPr fontId="33" type="noConversion"/>
  </si>
  <si>
    <t>영동~황간</t>
  </si>
  <si>
    <t>충청 경부54</t>
    <phoneticPr fontId="33" type="noConversion"/>
  </si>
  <si>
    <t>충청 경부53</t>
    <phoneticPr fontId="33" type="noConversion"/>
  </si>
  <si>
    <t>심천~영동</t>
    <phoneticPr fontId="33" type="noConversion"/>
  </si>
  <si>
    <t>충청 경부52</t>
    <phoneticPr fontId="33" type="noConversion"/>
  </si>
  <si>
    <t>이원~심천</t>
    <phoneticPr fontId="33" type="noConversion"/>
  </si>
  <si>
    <t>충청 경부51</t>
    <phoneticPr fontId="33" type="noConversion"/>
  </si>
  <si>
    <t>충청 경부50</t>
    <phoneticPr fontId="33" type="noConversion"/>
  </si>
  <si>
    <t>36.130~36.250</t>
    <phoneticPr fontId="33" type="noConversion"/>
  </si>
  <si>
    <t>35.500~35.670</t>
    <phoneticPr fontId="33" type="noConversion"/>
  </si>
  <si>
    <t>증평~도안</t>
    <phoneticPr fontId="33" type="noConversion"/>
  </si>
  <si>
    <t>40.474~40.570</t>
    <phoneticPr fontId="33" type="noConversion"/>
  </si>
  <si>
    <t>39.610~39.825</t>
    <phoneticPr fontId="33" type="noConversion"/>
  </si>
  <si>
    <t>36.850~37.300</t>
    <phoneticPr fontId="33" type="noConversion"/>
  </si>
  <si>
    <t>증평역구내</t>
    <phoneticPr fontId="33" type="noConversion"/>
  </si>
  <si>
    <t>36.420~36.635</t>
    <phoneticPr fontId="33" type="noConversion"/>
  </si>
  <si>
    <t>음성~소이</t>
    <phoneticPr fontId="33" type="noConversion"/>
  </si>
  <si>
    <t>62.265~62.385</t>
    <phoneticPr fontId="33" type="noConversion"/>
  </si>
  <si>
    <t>61.450~61.530</t>
    <phoneticPr fontId="33" type="noConversion"/>
  </si>
  <si>
    <t>보천~음성</t>
    <phoneticPr fontId="33" type="noConversion"/>
  </si>
  <si>
    <t>55.160~55.220</t>
    <phoneticPr fontId="33" type="noConversion"/>
  </si>
  <si>
    <t>54.570~54.776</t>
    <phoneticPr fontId="33" type="noConversion"/>
  </si>
  <si>
    <t>51.855~51.895</t>
    <phoneticPr fontId="33" type="noConversion"/>
  </si>
  <si>
    <t>도안~보천</t>
    <phoneticPr fontId="33" type="noConversion"/>
  </si>
  <si>
    <t>50.800~51.020</t>
    <phoneticPr fontId="33" type="noConversion"/>
  </si>
  <si>
    <t>50.420~50.510</t>
    <phoneticPr fontId="33" type="noConversion"/>
  </si>
  <si>
    <t>49.980~50.080</t>
    <phoneticPr fontId="33" type="noConversion"/>
  </si>
  <si>
    <t>48.470~48.520</t>
    <phoneticPr fontId="33" type="noConversion"/>
  </si>
  <si>
    <t>46.650~46.800</t>
    <phoneticPr fontId="33" type="noConversion"/>
  </si>
  <si>
    <t>36.864~36.944</t>
    <phoneticPr fontId="33" type="noConversion"/>
  </si>
  <si>
    <t>37.704~37.736</t>
    <phoneticPr fontId="33" type="noConversion"/>
  </si>
  <si>
    <t>37.736~37.854</t>
    <phoneticPr fontId="33" type="noConversion"/>
  </si>
  <si>
    <t>37.967~38.047</t>
    <phoneticPr fontId="33" type="noConversion"/>
  </si>
  <si>
    <t>39.887~40.006</t>
    <phoneticPr fontId="33" type="noConversion"/>
  </si>
  <si>
    <t>40.311~40.368</t>
    <phoneticPr fontId="33" type="noConversion"/>
  </si>
  <si>
    <t>40.606~40.886</t>
    <phoneticPr fontId="33" type="noConversion"/>
  </si>
  <si>
    <t>40.606~40.906</t>
    <phoneticPr fontId="33" type="noConversion"/>
  </si>
  <si>
    <t>41.486~41.591</t>
    <phoneticPr fontId="33" type="noConversion"/>
  </si>
  <si>
    <t>42.285~42.425</t>
    <phoneticPr fontId="33" type="noConversion"/>
  </si>
  <si>
    <t>공주~익산</t>
    <phoneticPr fontId="33" type="noConversion"/>
  </si>
  <si>
    <t>44.425~44.665</t>
    <phoneticPr fontId="33" type="noConversion"/>
  </si>
  <si>
    <t>44.795~44.935</t>
    <phoneticPr fontId="33" type="noConversion"/>
  </si>
  <si>
    <t>45.315~45.495</t>
    <phoneticPr fontId="33" type="noConversion"/>
  </si>
  <si>
    <t>45.605~45.665</t>
    <phoneticPr fontId="33" type="noConversion"/>
  </si>
  <si>
    <t>45.745~45.855</t>
    <phoneticPr fontId="33" type="noConversion"/>
  </si>
  <si>
    <t>53.327~53.733</t>
    <phoneticPr fontId="33" type="noConversion"/>
  </si>
  <si>
    <t>53.337~53.587</t>
    <phoneticPr fontId="33" type="noConversion"/>
  </si>
  <si>
    <t>54.107~54.307</t>
    <phoneticPr fontId="33" type="noConversion"/>
  </si>
  <si>
    <t>54.140~54.340</t>
    <phoneticPr fontId="33" type="noConversion"/>
  </si>
  <si>
    <t>29.084~29.143</t>
    <phoneticPr fontId="33" type="noConversion"/>
  </si>
  <si>
    <t>계룡-연산</t>
    <phoneticPr fontId="33" type="noConversion"/>
  </si>
  <si>
    <t>32.160~32.460</t>
    <phoneticPr fontId="33" type="noConversion"/>
  </si>
  <si>
    <t>30.830~30.980</t>
    <phoneticPr fontId="33" type="noConversion"/>
  </si>
  <si>
    <t>27.340~27.420</t>
    <phoneticPr fontId="33" type="noConversion"/>
  </si>
  <si>
    <t>23.200~23.280</t>
    <phoneticPr fontId="33" type="noConversion"/>
  </si>
  <si>
    <t>23.010~23.070</t>
    <phoneticPr fontId="33" type="noConversion"/>
  </si>
  <si>
    <t>000.830~001.120</t>
    <phoneticPr fontId="40" type="noConversion"/>
  </si>
  <si>
    <t>단선</t>
    <phoneticPr fontId="33" type="noConversion"/>
  </si>
  <si>
    <t>단우</t>
  </si>
  <si>
    <t>유관기관 합동</t>
    <phoneticPr fontId="39" type="noConversion"/>
  </si>
  <si>
    <t>안현섭</t>
    <phoneticPr fontId="39" type="noConversion"/>
  </si>
  <si>
    <t>042-607-5050</t>
  </si>
  <si>
    <t>001.900~002.040</t>
    <phoneticPr fontId="40" type="noConversion"/>
  </si>
  <si>
    <t>온양온천~신창</t>
    <phoneticPr fontId="33" type="noConversion"/>
  </si>
  <si>
    <t>18.360~18.440</t>
    <phoneticPr fontId="33" type="noConversion"/>
  </si>
  <si>
    <t>이병화</t>
    <phoneticPr fontId="33" type="noConversion"/>
  </si>
  <si>
    <t>042-607-5293</t>
    <phoneticPr fontId="33" type="noConversion"/>
  </si>
  <si>
    <t>서천~장항</t>
    <phoneticPr fontId="39" type="noConversion"/>
  </si>
  <si>
    <t>129.620~129.710</t>
    <phoneticPr fontId="40" type="noConversion"/>
  </si>
  <si>
    <t>129.570~129.720</t>
    <phoneticPr fontId="40" type="noConversion"/>
  </si>
  <si>
    <t>단좌</t>
  </si>
  <si>
    <t>129.150~129.370</t>
    <phoneticPr fontId="40" type="noConversion"/>
  </si>
  <si>
    <t>129.110~129.350</t>
    <phoneticPr fontId="40" type="noConversion"/>
  </si>
  <si>
    <t>126.580~126.880</t>
    <phoneticPr fontId="40" type="noConversion"/>
  </si>
  <si>
    <t>126.110~126.250</t>
    <phoneticPr fontId="40" type="noConversion"/>
  </si>
  <si>
    <t>18.340~18.320</t>
    <phoneticPr fontId="33" type="noConversion"/>
  </si>
  <si>
    <t>판교~서천</t>
    <phoneticPr fontId="39" type="noConversion"/>
  </si>
  <si>
    <t>120.320~120.450</t>
    <phoneticPr fontId="40" type="noConversion"/>
  </si>
  <si>
    <t>120.320~120.638</t>
    <phoneticPr fontId="40" type="noConversion"/>
  </si>
  <si>
    <t>119.150~119.250</t>
    <phoneticPr fontId="40" type="noConversion"/>
  </si>
  <si>
    <t>117.650~117.950</t>
    <phoneticPr fontId="40" type="noConversion"/>
  </si>
  <si>
    <t>115.390~115.417</t>
    <phoneticPr fontId="40" type="noConversion"/>
  </si>
  <si>
    <t>115.140~115.220</t>
    <phoneticPr fontId="40" type="noConversion"/>
  </si>
  <si>
    <t>114.600~114.698</t>
    <phoneticPr fontId="40" type="noConversion"/>
  </si>
  <si>
    <t>114.600~114.718</t>
    <phoneticPr fontId="40" type="noConversion"/>
  </si>
  <si>
    <t>114.000~114.128</t>
    <phoneticPr fontId="40" type="noConversion"/>
  </si>
  <si>
    <t>충남</t>
    <phoneticPr fontId="33" type="noConversion"/>
  </si>
  <si>
    <t>18.090~18.150</t>
    <phoneticPr fontId="33" type="noConversion"/>
  </si>
  <si>
    <t>114.100~114.208</t>
    <phoneticPr fontId="40" type="noConversion"/>
  </si>
  <si>
    <t>113.030~113.058</t>
    <phoneticPr fontId="40" type="noConversion"/>
  </si>
  <si>
    <t>113.030~113.070</t>
    <phoneticPr fontId="40" type="noConversion"/>
  </si>
  <si>
    <t>단좌</t>
    <phoneticPr fontId="39" type="noConversion"/>
  </si>
  <si>
    <t>113.430~113.505</t>
    <phoneticPr fontId="40" type="noConversion"/>
  </si>
  <si>
    <t>106.890~107.000</t>
    <phoneticPr fontId="40" type="noConversion"/>
  </si>
  <si>
    <t>103.030~103.130</t>
    <phoneticPr fontId="40" type="noConversion"/>
  </si>
  <si>
    <t>096.640~096.890</t>
    <phoneticPr fontId="40" type="noConversion"/>
  </si>
  <si>
    <t>장재리 601-16번지</t>
    <phoneticPr fontId="33" type="noConversion"/>
  </si>
  <si>
    <t>아산~배방</t>
    <phoneticPr fontId="33" type="noConversion"/>
  </si>
  <si>
    <t>5.380~5.460</t>
    <phoneticPr fontId="33" type="noConversion"/>
  </si>
  <si>
    <t>충청 장항59</t>
    <phoneticPr fontId="33" type="noConversion"/>
  </si>
  <si>
    <t>095.870~096.100</t>
    <phoneticPr fontId="40" type="noConversion"/>
  </si>
  <si>
    <t>094.980~095.435</t>
    <phoneticPr fontId="40" type="noConversion"/>
  </si>
  <si>
    <t>092.480~092.630</t>
    <phoneticPr fontId="40" type="noConversion"/>
  </si>
  <si>
    <t>092.480~092.910</t>
    <phoneticPr fontId="40" type="noConversion"/>
  </si>
  <si>
    <t>092.570~093.000</t>
    <phoneticPr fontId="40" type="noConversion"/>
  </si>
  <si>
    <t>대천~남포</t>
    <phoneticPr fontId="39" type="noConversion"/>
  </si>
  <si>
    <t>090.460~090.660</t>
    <phoneticPr fontId="40" type="noConversion"/>
  </si>
  <si>
    <t>090.460~090.720</t>
    <phoneticPr fontId="40" type="noConversion"/>
  </si>
  <si>
    <t>청소~주포</t>
    <phoneticPr fontId="39" type="noConversion"/>
  </si>
  <si>
    <t>078.250~078.370</t>
    <phoneticPr fontId="40" type="noConversion"/>
  </si>
  <si>
    <t>078.380~078.500</t>
    <phoneticPr fontId="40" type="noConversion"/>
  </si>
  <si>
    <t>077.000~077.110</t>
    <phoneticPr fontId="40" type="noConversion"/>
  </si>
  <si>
    <t>원죽~청소</t>
    <phoneticPr fontId="39" type="noConversion"/>
  </si>
  <si>
    <t>074.950~075.090</t>
    <phoneticPr fontId="40" type="noConversion"/>
  </si>
  <si>
    <t>074.380~074.630</t>
    <phoneticPr fontId="40" type="noConversion"/>
  </si>
  <si>
    <t>074.380~074.500</t>
    <phoneticPr fontId="40" type="noConversion"/>
  </si>
  <si>
    <t>072.880~073.000</t>
    <phoneticPr fontId="40" type="noConversion"/>
  </si>
  <si>
    <t xml:space="preserve">죽림리 112-2   </t>
    <phoneticPr fontId="39" type="noConversion"/>
  </si>
  <si>
    <t>072.900~072.990</t>
    <phoneticPr fontId="40" type="noConversion"/>
  </si>
  <si>
    <t>072.080~072.180</t>
    <phoneticPr fontId="40" type="noConversion"/>
  </si>
  <si>
    <t>신성~광천</t>
    <phoneticPr fontId="39" type="noConversion"/>
  </si>
  <si>
    <t>059.980~060.430</t>
    <phoneticPr fontId="40" type="noConversion"/>
  </si>
  <si>
    <t>5.140~5.200</t>
    <phoneticPr fontId="33" type="noConversion"/>
  </si>
  <si>
    <t>058.610~059.000</t>
    <phoneticPr fontId="40" type="noConversion"/>
  </si>
  <si>
    <t>058.630~059.050</t>
    <phoneticPr fontId="40" type="noConversion"/>
  </si>
  <si>
    <t>홍성~신성</t>
    <phoneticPr fontId="39" type="noConversion"/>
  </si>
  <si>
    <t>057.880~058.010</t>
    <phoneticPr fontId="40" type="noConversion"/>
  </si>
  <si>
    <t>057.510~057.670</t>
    <phoneticPr fontId="40" type="noConversion"/>
  </si>
  <si>
    <t>042-607-5050</t>
    <phoneticPr fontId="39" type="noConversion"/>
  </si>
  <si>
    <t>057.480~057.650</t>
    <phoneticPr fontId="40" type="noConversion"/>
  </si>
  <si>
    <t>단선</t>
    <phoneticPr fontId="39" type="noConversion"/>
  </si>
  <si>
    <t>화양~홍성</t>
    <phoneticPr fontId="33" type="noConversion"/>
  </si>
  <si>
    <t>54.740~54.820</t>
    <phoneticPr fontId="33" type="noConversion"/>
  </si>
  <si>
    <t>단</t>
    <phoneticPr fontId="33" type="noConversion"/>
  </si>
  <si>
    <t>54.590~54.640</t>
    <phoneticPr fontId="33" type="noConversion"/>
  </si>
  <si>
    <t>54.320~54.420</t>
    <phoneticPr fontId="33" type="noConversion"/>
  </si>
  <si>
    <t>54.020~54.280</t>
    <phoneticPr fontId="33" type="noConversion"/>
  </si>
  <si>
    <t>삽교~화양</t>
    <phoneticPr fontId="33" type="noConversion"/>
  </si>
  <si>
    <t>42.400~43.060</t>
    <phoneticPr fontId="33" type="noConversion"/>
  </si>
  <si>
    <t>42.710~43.060</t>
    <phoneticPr fontId="33" type="noConversion"/>
  </si>
  <si>
    <t>예산~삽교</t>
    <phoneticPr fontId="33" type="noConversion"/>
  </si>
  <si>
    <t>38.800~39.820</t>
    <phoneticPr fontId="33" type="noConversion"/>
  </si>
  <si>
    <t>38.800~39.800</t>
    <phoneticPr fontId="33" type="noConversion"/>
  </si>
  <si>
    <t>도고온천~신례원</t>
    <phoneticPr fontId="33" type="noConversion"/>
  </si>
  <si>
    <t>27.780~27.890</t>
    <phoneticPr fontId="33" type="noConversion"/>
  </si>
  <si>
    <t>27.540~27.690</t>
    <phoneticPr fontId="33" type="noConversion"/>
  </si>
  <si>
    <t>26.960~26.990</t>
    <phoneticPr fontId="33" type="noConversion"/>
  </si>
  <si>
    <t>쌍용~아산</t>
    <phoneticPr fontId="33" type="noConversion"/>
  </si>
  <si>
    <t>4.125~4.175</t>
    <phoneticPr fontId="33" type="noConversion"/>
  </si>
  <si>
    <t>26.960~27.000</t>
    <phoneticPr fontId="33" type="noConversion"/>
  </si>
  <si>
    <t>25.660~25.780</t>
    <phoneticPr fontId="33" type="noConversion"/>
  </si>
  <si>
    <t>신창~도고온천</t>
    <phoneticPr fontId="33" type="noConversion"/>
  </si>
  <si>
    <t>24.910~24.950</t>
    <phoneticPr fontId="33" type="noConversion"/>
  </si>
  <si>
    <t>24.900~24.960</t>
    <phoneticPr fontId="33" type="noConversion"/>
  </si>
  <si>
    <t>23.611~23.681</t>
    <phoneticPr fontId="33" type="noConversion"/>
  </si>
  <si>
    <t>23.320~23.350</t>
    <phoneticPr fontId="33" type="noConversion"/>
  </si>
  <si>
    <t>22.900~22.980</t>
    <phoneticPr fontId="33" type="noConversion"/>
  </si>
  <si>
    <t>광명~천안아산</t>
    <phoneticPr fontId="33" type="noConversion"/>
  </si>
  <si>
    <t>086.450~087.000</t>
    <phoneticPr fontId="33" type="noConversion"/>
  </si>
  <si>
    <t>089.237~089.500</t>
    <phoneticPr fontId="33" type="noConversion"/>
  </si>
  <si>
    <t>089.237~089.500</t>
  </si>
  <si>
    <t>090.150~090.250</t>
    <phoneticPr fontId="33" type="noConversion"/>
  </si>
  <si>
    <t>091.170~091.400</t>
    <phoneticPr fontId="33" type="noConversion"/>
  </si>
  <si>
    <t>091.170~091.400</t>
  </si>
  <si>
    <t>092.100~092.540</t>
    <phoneticPr fontId="33" type="noConversion"/>
  </si>
  <si>
    <t>092.950~093.050</t>
    <phoneticPr fontId="33" type="noConversion"/>
  </si>
  <si>
    <t>092.950~095.000</t>
    <phoneticPr fontId="33" type="noConversion"/>
  </si>
  <si>
    <t>093.150~095.000</t>
    <phoneticPr fontId="33" type="noConversion"/>
  </si>
  <si>
    <t>098.730~098.950</t>
    <phoneticPr fontId="33" type="noConversion"/>
  </si>
  <si>
    <t>099.000~099.200</t>
    <phoneticPr fontId="33" type="noConversion"/>
  </si>
  <si>
    <t>099.335~099.360</t>
    <phoneticPr fontId="33" type="noConversion"/>
  </si>
  <si>
    <t>099.500~099.800</t>
    <phoneticPr fontId="33" type="noConversion"/>
  </si>
  <si>
    <t>099.850~100.050</t>
    <phoneticPr fontId="33" type="noConversion"/>
  </si>
  <si>
    <t>100.100~100.200</t>
    <phoneticPr fontId="33" type="noConversion"/>
  </si>
  <si>
    <t>104.620-104.670</t>
    <phoneticPr fontId="33" type="noConversion"/>
  </si>
  <si>
    <t>103.200-103.900</t>
    <phoneticPr fontId="33" type="noConversion"/>
  </si>
  <si>
    <t>103.000-103.300</t>
    <phoneticPr fontId="33" type="noConversion"/>
  </si>
  <si>
    <t>102.300-102.800</t>
    <phoneticPr fontId="33" type="noConversion"/>
  </si>
  <si>
    <t>100.200-100.600</t>
    <phoneticPr fontId="33" type="noConversion"/>
  </si>
  <si>
    <t>99.600-99.770</t>
    <phoneticPr fontId="33" type="noConversion"/>
  </si>
  <si>
    <t>성환-직산</t>
    <phoneticPr fontId="33" type="noConversion"/>
  </si>
  <si>
    <t>86.250-86.350</t>
    <phoneticPr fontId="33" type="noConversion"/>
  </si>
  <si>
    <t>105.000-105.100</t>
    <phoneticPr fontId="33" type="noConversion"/>
  </si>
  <si>
    <t>104.750-104.810</t>
    <phoneticPr fontId="33" type="noConversion"/>
  </si>
  <si>
    <t>평택-성환</t>
    <phoneticPr fontId="33" type="noConversion"/>
  </si>
  <si>
    <t>80.650-80.900</t>
    <phoneticPr fontId="33" type="noConversion"/>
  </si>
  <si>
    <t>54.030~54.280</t>
    <phoneticPr fontId="33" type="noConversion"/>
  </si>
  <si>
    <t>낭산면</t>
  </si>
  <si>
    <t>충청 경부60</t>
    <phoneticPr fontId="33" type="noConversion"/>
  </si>
  <si>
    <t>직지사~김천</t>
    <phoneticPr fontId="39" type="noConversion"/>
  </si>
  <si>
    <t>243.950~244.400</t>
    <phoneticPr fontId="40" type="noConversion"/>
  </si>
  <si>
    <t>-</t>
    <phoneticPr fontId="39" type="noConversion"/>
  </si>
  <si>
    <t>충청 경부59</t>
    <phoneticPr fontId="33" type="noConversion"/>
  </si>
  <si>
    <t>042-607-5292</t>
    <phoneticPr fontId="39" type="noConversion"/>
  </si>
  <si>
    <t>주평~진남</t>
    <phoneticPr fontId="39" type="noConversion"/>
  </si>
  <si>
    <t>7.800~8.000</t>
    <phoneticPr fontId="39" type="noConversion"/>
  </si>
  <si>
    <t>점촌~주평</t>
    <phoneticPr fontId="39" type="noConversion"/>
  </si>
  <si>
    <t>5.350~5.500</t>
    <phoneticPr fontId="39" type="noConversion"/>
  </si>
  <si>
    <t>4.900~5.100</t>
    <phoneticPr fontId="39" type="noConversion"/>
  </si>
  <si>
    <t>246.420~242.600</t>
    <phoneticPr fontId="40" type="noConversion"/>
  </si>
  <si>
    <t>신리 산20-1</t>
    <phoneticPr fontId="33" type="noConversion"/>
  </si>
  <si>
    <t>심천리 산23-9</t>
    <phoneticPr fontId="33" type="noConversion"/>
  </si>
  <si>
    <t>신동~지천</t>
    <phoneticPr fontId="39" type="noConversion"/>
  </si>
  <si>
    <t>310.620~310.780</t>
    <phoneticPr fontId="40" type="noConversion"/>
  </si>
  <si>
    <t>307.390~307.570</t>
    <phoneticPr fontId="40" type="noConversion"/>
  </si>
  <si>
    <t>305.560~305.880</t>
    <phoneticPr fontId="40" type="noConversion"/>
  </si>
  <si>
    <t>304.000~304.350</t>
    <phoneticPr fontId="40" type="noConversion"/>
  </si>
  <si>
    <t>왜관~신동</t>
    <phoneticPr fontId="39" type="noConversion"/>
  </si>
  <si>
    <t>302.020~302.360</t>
    <phoneticPr fontId="40" type="noConversion"/>
  </si>
  <si>
    <t>296.031~296.166</t>
    <phoneticPr fontId="40" type="noConversion"/>
  </si>
  <si>
    <t>296.000~296.054</t>
    <phoneticPr fontId="40" type="noConversion"/>
  </si>
  <si>
    <t>294.800~294.980</t>
    <phoneticPr fontId="40" type="noConversion"/>
  </si>
  <si>
    <t>294.089~294.136</t>
    <phoneticPr fontId="40" type="noConversion"/>
  </si>
  <si>
    <t>293.759~294.009</t>
    <phoneticPr fontId="40" type="noConversion"/>
  </si>
  <si>
    <t>293.575~294.000</t>
    <phoneticPr fontId="40" type="noConversion"/>
  </si>
  <si>
    <t>구미~약목</t>
    <phoneticPr fontId="39" type="noConversion"/>
  </si>
  <si>
    <t>284.200~284.300</t>
    <phoneticPr fontId="40" type="noConversion"/>
  </si>
  <si>
    <t>283.880~283.946</t>
    <phoneticPr fontId="40" type="noConversion"/>
  </si>
  <si>
    <t>273.780~273.895</t>
    <phoneticPr fontId="40" type="noConversion"/>
  </si>
  <si>
    <t>273.520~273.550</t>
    <phoneticPr fontId="40" type="noConversion"/>
  </si>
  <si>
    <t>273.250~273.350</t>
    <phoneticPr fontId="40" type="noConversion"/>
  </si>
  <si>
    <t>충청 경부76</t>
    <phoneticPr fontId="39" type="noConversion"/>
  </si>
  <si>
    <t>아포~구미</t>
    <phoneticPr fontId="39" type="noConversion"/>
  </si>
  <si>
    <t>271.050~271.350</t>
    <phoneticPr fontId="40" type="noConversion"/>
  </si>
  <si>
    <t>268.200~268.350</t>
    <phoneticPr fontId="40" type="noConversion"/>
  </si>
  <si>
    <t>265.180~265.300</t>
    <phoneticPr fontId="40" type="noConversion"/>
  </si>
  <si>
    <t>265.150~265.220</t>
    <phoneticPr fontId="40" type="noConversion"/>
  </si>
  <si>
    <t>262.800~263.200</t>
    <phoneticPr fontId="40" type="noConversion"/>
  </si>
  <si>
    <t>259.900~260.030</t>
    <phoneticPr fontId="40" type="noConversion"/>
  </si>
  <si>
    <t>259.560~259.760</t>
    <phoneticPr fontId="40" type="noConversion"/>
  </si>
  <si>
    <t>김천~아포</t>
    <phoneticPr fontId="39" type="noConversion"/>
  </si>
  <si>
    <t>257.410~257.590</t>
    <phoneticPr fontId="40" type="noConversion"/>
  </si>
  <si>
    <t>257.360~257.590</t>
    <phoneticPr fontId="40" type="noConversion"/>
  </si>
  <si>
    <t>256.720~256.750</t>
    <phoneticPr fontId="40" type="noConversion"/>
  </si>
  <si>
    <t>246.323~246.343</t>
    <phoneticPr fontId="40" type="noConversion"/>
  </si>
  <si>
    <t>246.200~246.226</t>
    <phoneticPr fontId="40" type="noConversion"/>
  </si>
  <si>
    <t>245.200~245.260</t>
    <phoneticPr fontId="40" type="noConversion"/>
  </si>
  <si>
    <t>추풍령~신암</t>
    <phoneticPr fontId="39" type="noConversion"/>
  </si>
  <si>
    <t>236.690~236.830</t>
    <phoneticPr fontId="40" type="noConversion"/>
  </si>
  <si>
    <t>236.265~236.370</t>
    <phoneticPr fontId="40" type="noConversion"/>
  </si>
  <si>
    <t>달성군</t>
    <phoneticPr fontId="33" type="noConversion"/>
  </si>
  <si>
    <t>다사읍</t>
    <phoneticPr fontId="33" type="noConversion"/>
  </si>
  <si>
    <t>316.920~317.000</t>
    <phoneticPr fontId="40" type="noConversion"/>
  </si>
  <si>
    <t>316.680~316.765</t>
    <phoneticPr fontId="40" type="noConversion"/>
  </si>
  <si>
    <t>315.919~316.069</t>
    <phoneticPr fontId="40" type="noConversion"/>
  </si>
  <si>
    <t>대덕구</t>
    <phoneticPr fontId="33" type="noConversion"/>
  </si>
  <si>
    <t>덕암동</t>
    <phoneticPr fontId="33" type="noConversion"/>
  </si>
  <si>
    <t>산23</t>
    <phoneticPr fontId="33" type="noConversion"/>
  </si>
  <si>
    <t>충북</t>
    <phoneticPr fontId="33" type="noConversion"/>
  </si>
  <si>
    <t>황탄리 산10-4</t>
    <phoneticPr fontId="33" type="noConversion"/>
  </si>
  <si>
    <t xml:space="preserve">25
</t>
    <phoneticPr fontId="33" type="noConversion"/>
  </si>
  <si>
    <t>남이면</t>
    <phoneticPr fontId="33" type="noConversion"/>
  </si>
  <si>
    <t>현도면</t>
    <phoneticPr fontId="33" type="noConversion"/>
  </si>
  <si>
    <t>산이리 산54-6</t>
    <phoneticPr fontId="33" type="noConversion"/>
  </si>
  <si>
    <t>산이리 산60-11</t>
    <phoneticPr fontId="33" type="noConversion"/>
  </si>
  <si>
    <t>오탄리 산44-1</t>
    <phoneticPr fontId="33" type="noConversion"/>
  </si>
  <si>
    <t>오탄리 산44-6</t>
    <phoneticPr fontId="33" type="noConversion"/>
  </si>
  <si>
    <t>오탄리 산28-7</t>
    <phoneticPr fontId="33" type="noConversion"/>
  </si>
  <si>
    <t>영동읍</t>
    <phoneticPr fontId="33" type="noConversion"/>
  </si>
  <si>
    <t>주곡리 산36-22</t>
    <phoneticPr fontId="33" type="noConversion"/>
  </si>
  <si>
    <t>주곡리 산38-4</t>
    <phoneticPr fontId="33" type="noConversion"/>
  </si>
  <si>
    <t>주곡리 산39-10</t>
    <phoneticPr fontId="33" type="noConversion"/>
  </si>
  <si>
    <t>초강리 산32-6</t>
    <phoneticPr fontId="33" type="noConversion"/>
  </si>
  <si>
    <t>각계리 산17-13</t>
    <phoneticPr fontId="33" type="noConversion"/>
  </si>
  <si>
    <t>심천리 840-1</t>
    <phoneticPr fontId="33" type="noConversion"/>
  </si>
  <si>
    <t>보수·보강</t>
    <phoneticPr fontId="33" type="noConversion"/>
  </si>
  <si>
    <r>
      <rPr>
        <sz val="12"/>
        <rFont val="맑은 고딕"/>
        <family val="3"/>
        <charset val="129"/>
      </rPr>
      <t xml:space="preserve">⑦ </t>
    </r>
    <r>
      <rPr>
        <sz val="12"/>
        <rFont val="맑은 고딕"/>
        <family val="2"/>
        <charset val="129"/>
        <scheme val="minor"/>
      </rPr>
      <t>담당</t>
    </r>
    <phoneticPr fontId="33" type="noConversion"/>
  </si>
  <si>
    <t>부서명</t>
    <phoneticPr fontId="33" type="noConversion"/>
  </si>
  <si>
    <t>담당자</t>
    <phoneticPr fontId="33" type="noConversion"/>
  </si>
  <si>
    <t>전화번호</t>
    <phoneticPr fontId="33" type="noConversion"/>
  </si>
  <si>
    <t>종단
길이
(m)</t>
    <phoneticPr fontId="33" type="noConversion"/>
  </si>
  <si>
    <t>수직고
(m)</t>
    <phoneticPr fontId="33" type="noConversion"/>
  </si>
  <si>
    <t>2021년도 급경사지 안전관리 대책 추진 대상 급경사지 점검결과(영남본부)</t>
    <phoneticPr fontId="33" type="noConversion"/>
  </si>
  <si>
    <t>2021년도 급경사지 안전관리 대책 추진 대상 급경사지 점검결과(수도권본부)</t>
    <phoneticPr fontId="33" type="noConversion"/>
  </si>
  <si>
    <t>2021년도 급경사지 안전관리 대책 추진 대상 급경사지 점검결과(호남본부)</t>
    <phoneticPr fontId="33" type="noConversion"/>
  </si>
  <si>
    <t>2021년도 급경사지 안전관리 대책 추진 대상 급경사지 점검결과(강원본부)</t>
    <phoneticPr fontId="33" type="noConversion"/>
  </si>
  <si>
    <t>공단 : 김형상, 박상현</t>
    <phoneticPr fontId="33" type="noConversion"/>
  </si>
  <si>
    <t>공단 : 김형상, 박상현
공사 : 정현우</t>
    <phoneticPr fontId="33" type="noConversion"/>
  </si>
  <si>
    <t>공단 : 임무호, 박상현</t>
    <phoneticPr fontId="33" type="noConversion"/>
  </si>
  <si>
    <t>공단 : 김남주</t>
    <phoneticPr fontId="33" type="noConversion"/>
  </si>
  <si>
    <t>비탈면 보호망 등을 통한 안전조치 요청 예정(공단-&gt;공사)</t>
    <phoneticPr fontId="33" type="noConversion"/>
  </si>
  <si>
    <t>붕괴 이후 보수보강 미흡</t>
    <phoneticPr fontId="33" type="noConversion"/>
  </si>
  <si>
    <t>공단 : 김명호, 구재훈</t>
    <phoneticPr fontId="33" type="noConversion"/>
  </si>
  <si>
    <t>울타리, 점검로 및 배수로 유지보수 요청 예정(공단-&gt;공사)</t>
    <phoneticPr fontId="33" type="noConversion"/>
  </si>
  <si>
    <t>일부구간 울타리 기초 들뜸
점검로 및 배수로 관리 필요</t>
    <phoneticPr fontId="33" type="noConversion"/>
  </si>
  <si>
    <t>사면 복구 및 박스 하부 이물질 제거 요청 예정(공단-&gt;공사)</t>
    <phoneticPr fontId="33" type="noConversion"/>
  </si>
  <si>
    <t>사면 미복구
박스 하부 이물질 제거 필요</t>
    <phoneticPr fontId="33" type="noConversion"/>
  </si>
  <si>
    <t>적치된 수목 제거 요청 예정(공단-&gt;공사)</t>
    <phoneticPr fontId="33" type="noConversion"/>
  </si>
  <si>
    <t>적치된 수목 제거 필요</t>
    <phoneticPr fontId="33" type="noConversion"/>
  </si>
  <si>
    <t>공단 : 김춘우, 김남주</t>
    <phoneticPr fontId="33" type="noConversion"/>
  </si>
  <si>
    <t>교외선 운행재개에 따른 옹벽 설계용역 中</t>
    <phoneticPr fontId="33" type="noConversion"/>
  </si>
  <si>
    <t>미운행, 홍수 등으로 인한 사면 유실 및 관리소홀</t>
    <phoneticPr fontId="33" type="noConversion"/>
  </si>
  <si>
    <t>공단 : 윤태형, 이호준
공사 : 박찬일</t>
    <phoneticPr fontId="33" type="noConversion"/>
  </si>
  <si>
    <t>공단 : 이종준, 김연식
공사 : 하지훈</t>
    <phoneticPr fontId="33" type="noConversion"/>
  </si>
  <si>
    <t>공단 : 김남길, 박민석
공사 : 김선철</t>
    <phoneticPr fontId="33" type="noConversion"/>
  </si>
  <si>
    <t>공단 : 류완상, 정종학
공사 : 김선철</t>
    <phoneticPr fontId="33" type="noConversion"/>
  </si>
  <si>
    <t>둔포면</t>
    <phoneticPr fontId="40" type="noConversion"/>
  </si>
  <si>
    <t>운용리 192-9</t>
    <phoneticPr fontId="40" type="noConversion"/>
  </si>
  <si>
    <t>충청 경부고속-1</t>
    <phoneticPr fontId="33" type="noConversion"/>
  </si>
  <si>
    <t>80km280~80km550</t>
    <phoneticPr fontId="40" type="noConversion"/>
  </si>
  <si>
    <t>충청 경부고속-2</t>
    <phoneticPr fontId="33" type="noConversion"/>
  </si>
  <si>
    <t>염작리 274-4</t>
    <phoneticPr fontId="40" type="noConversion"/>
  </si>
  <si>
    <t>충청 경부고속-3</t>
    <phoneticPr fontId="33" type="noConversion"/>
  </si>
  <si>
    <t>81km370~81km680</t>
    <phoneticPr fontId="40" type="noConversion"/>
  </si>
  <si>
    <t>충청 경부고속-4</t>
    <phoneticPr fontId="33" type="noConversion"/>
  </si>
  <si>
    <t>염작리 288-5</t>
    <phoneticPr fontId="40" type="noConversion"/>
  </si>
  <si>
    <t>충청 경부고속-5</t>
    <phoneticPr fontId="33" type="noConversion"/>
  </si>
  <si>
    <t>81km850~81km950</t>
    <phoneticPr fontId="40" type="noConversion"/>
  </si>
  <si>
    <t>충청 경부고속-6</t>
    <phoneticPr fontId="33" type="noConversion"/>
  </si>
  <si>
    <t>81km750~81km950</t>
    <phoneticPr fontId="40" type="noConversion"/>
  </si>
  <si>
    <t>염작리 122-11</t>
    <phoneticPr fontId="40" type="noConversion"/>
  </si>
  <si>
    <t>충청 경부고속-7</t>
    <phoneticPr fontId="33" type="noConversion"/>
  </si>
  <si>
    <t>82km300~82km400</t>
    <phoneticPr fontId="40" type="noConversion"/>
  </si>
  <si>
    <t>충청 경부고속-8</t>
    <phoneticPr fontId="33" type="noConversion"/>
  </si>
  <si>
    <t>염작리 103-17</t>
    <phoneticPr fontId="40" type="noConversion"/>
  </si>
  <si>
    <t>충청 경부고속-9</t>
    <phoneticPr fontId="33" type="noConversion"/>
  </si>
  <si>
    <t>82km420~82km480</t>
    <phoneticPr fontId="40" type="noConversion"/>
  </si>
  <si>
    <t>염작리 118-8</t>
    <phoneticPr fontId="40" type="noConversion"/>
  </si>
  <si>
    <t>충청 경부고속-10</t>
    <phoneticPr fontId="33" type="noConversion"/>
  </si>
  <si>
    <t>82km480~83km300</t>
    <phoneticPr fontId="40" type="noConversion"/>
  </si>
  <si>
    <t>충청 경부고속-11</t>
    <phoneticPr fontId="33" type="noConversion"/>
  </si>
  <si>
    <t>염작리 89-9</t>
    <phoneticPr fontId="40" type="noConversion"/>
  </si>
  <si>
    <t>충청 경부고속-12</t>
    <phoneticPr fontId="33" type="noConversion"/>
  </si>
  <si>
    <t>83km300~83km400</t>
    <phoneticPr fontId="40" type="noConversion"/>
  </si>
  <si>
    <t>충청 경부고속-13</t>
    <phoneticPr fontId="33" type="noConversion"/>
  </si>
  <si>
    <t>염작리 92-19</t>
    <phoneticPr fontId="40" type="noConversion"/>
  </si>
  <si>
    <t>충청 경부고속-14</t>
    <phoneticPr fontId="33" type="noConversion"/>
  </si>
  <si>
    <t>83km530~83km700</t>
    <phoneticPr fontId="40" type="noConversion"/>
  </si>
  <si>
    <t>충청 경부고속-15</t>
    <phoneticPr fontId="33" type="noConversion"/>
  </si>
  <si>
    <t>음봉면</t>
    <phoneticPr fontId="40" type="noConversion"/>
  </si>
  <si>
    <t>쌍암리 205-3</t>
    <phoneticPr fontId="40" type="noConversion"/>
  </si>
  <si>
    <t>충청 경부고속-16</t>
    <phoneticPr fontId="33" type="noConversion"/>
  </si>
  <si>
    <t>85km817~85km900</t>
    <phoneticPr fontId="40" type="noConversion"/>
  </si>
  <si>
    <t>충청 경부고속-17</t>
    <phoneticPr fontId="33" type="noConversion"/>
  </si>
  <si>
    <t>쌍암리 산28-4</t>
    <phoneticPr fontId="40" type="noConversion"/>
  </si>
  <si>
    <t>충청 경부고속-18</t>
    <phoneticPr fontId="33" type="noConversion"/>
  </si>
  <si>
    <t>86km000~86km050</t>
    <phoneticPr fontId="40" type="noConversion"/>
  </si>
  <si>
    <t>충청 경부고속-19</t>
    <phoneticPr fontId="33" type="noConversion"/>
  </si>
  <si>
    <t>쌍암리 181-2</t>
    <phoneticPr fontId="40" type="noConversion"/>
  </si>
  <si>
    <t>충청 경부고속-20</t>
    <phoneticPr fontId="33" type="noConversion"/>
  </si>
  <si>
    <t>86km100~86km300</t>
    <phoneticPr fontId="40" type="noConversion"/>
  </si>
  <si>
    <t>충청 경부고속-21</t>
    <phoneticPr fontId="33" type="noConversion"/>
  </si>
  <si>
    <t>인천</t>
    <phoneticPr fontId="33" type="noConversion"/>
  </si>
  <si>
    <t>남동구</t>
    <phoneticPr fontId="33" type="noConversion"/>
  </si>
  <si>
    <t>논현동</t>
    <phoneticPr fontId="33" type="noConversion"/>
  </si>
  <si>
    <t>550-2, 470-10</t>
    <phoneticPr fontId="33" type="noConversion"/>
  </si>
  <si>
    <t>수인선1(가칭)</t>
    <phoneticPr fontId="33" type="noConversion"/>
  </si>
  <si>
    <t>호구포~남동인더스파크</t>
    <phoneticPr fontId="33" type="noConversion"/>
  </si>
  <si>
    <t>39km904~40km190</t>
    <phoneticPr fontId="33" type="noConversion"/>
  </si>
  <si>
    <t>공단 : 박병현, 이종권</t>
    <phoneticPr fontId="33" type="noConversion"/>
  </si>
  <si>
    <t>노병돈</t>
    <phoneticPr fontId="33" type="noConversion"/>
  </si>
  <si>
    <t>470, 454</t>
    <phoneticPr fontId="33" type="noConversion"/>
  </si>
  <si>
    <t>수인선2(가칭)</t>
    <phoneticPr fontId="33" type="noConversion"/>
  </si>
  <si>
    <t>남동인더스파크~원인재</t>
    <phoneticPr fontId="33" type="noConversion"/>
  </si>
  <si>
    <t>40km580~40km921</t>
    <phoneticPr fontId="33" type="noConversion"/>
  </si>
  <si>
    <t>(공단) 박선규, 이승우, 박상현</t>
    <phoneticPr fontId="33" type="noConversion"/>
  </si>
  <si>
    <t>(공단) 박선규, 이승우, 박상현</t>
    <phoneticPr fontId="40" type="noConversion"/>
  </si>
  <si>
    <r>
      <t>051-664-54</t>
    </r>
    <r>
      <rPr>
        <sz val="11"/>
        <color theme="1"/>
        <rFont val="맑은 고딕"/>
        <family val="3"/>
        <charset val="129"/>
        <scheme val="minor"/>
      </rPr>
      <t>17</t>
    </r>
    <r>
      <rPr>
        <sz val="11"/>
        <color theme="1"/>
        <rFont val="맑은 고딕"/>
        <family val="3"/>
        <charset val="129"/>
        <scheme val="minor"/>
      </rPr>
      <t xml:space="preserve">
051-664-54</t>
    </r>
    <r>
      <rPr>
        <sz val="11"/>
        <color theme="1"/>
        <rFont val="맑은 고딕"/>
        <family val="3"/>
        <charset val="129"/>
        <scheme val="minor"/>
      </rPr>
      <t>47</t>
    </r>
    <r>
      <rPr>
        <sz val="11"/>
        <color theme="1"/>
        <rFont val="맑은 고딕"/>
        <family val="3"/>
        <charset val="129"/>
        <scheme val="minor"/>
      </rPr>
      <t xml:space="preserve">
051-664-54</t>
    </r>
    <r>
      <rPr>
        <sz val="11"/>
        <color theme="1"/>
        <rFont val="맑은 고딕"/>
        <family val="3"/>
        <charset val="129"/>
        <scheme val="minor"/>
      </rPr>
      <t>76</t>
    </r>
    <phoneticPr fontId="40" type="noConversion"/>
  </si>
  <si>
    <r>
      <t>(공단) 박선규</t>
    </r>
    <r>
      <rPr>
        <sz val="11"/>
        <color theme="1"/>
        <rFont val="맑은 고딕"/>
        <family val="3"/>
        <charset val="129"/>
        <scheme val="minor"/>
      </rPr>
      <t>, 이승우, 박상현</t>
    </r>
    <phoneticPr fontId="40" type="noConversion"/>
  </si>
  <si>
    <t>(공단) 이병헌, 육창민, 위무늬</t>
    <phoneticPr fontId="40" type="noConversion"/>
  </si>
  <si>
    <r>
      <t>051-664-54</t>
    </r>
    <r>
      <rPr>
        <sz val="11"/>
        <color theme="1"/>
        <rFont val="맑은 고딕"/>
        <family val="3"/>
        <charset val="129"/>
        <scheme val="minor"/>
      </rPr>
      <t>14</t>
    </r>
    <r>
      <rPr>
        <sz val="11"/>
        <color theme="1"/>
        <rFont val="맑은 고딕"/>
        <family val="3"/>
        <charset val="129"/>
        <scheme val="minor"/>
      </rPr>
      <t xml:space="preserve">
051-664-54</t>
    </r>
    <r>
      <rPr>
        <sz val="11"/>
        <color theme="1"/>
        <rFont val="맑은 고딕"/>
        <family val="3"/>
        <charset val="129"/>
        <scheme val="minor"/>
      </rPr>
      <t>74</t>
    </r>
    <r>
      <rPr>
        <sz val="11"/>
        <color theme="1"/>
        <rFont val="맑은 고딕"/>
        <family val="3"/>
        <charset val="129"/>
        <scheme val="minor"/>
      </rPr>
      <t xml:space="preserve">
051-664-541</t>
    </r>
    <r>
      <rPr>
        <sz val="11"/>
        <color theme="1"/>
        <rFont val="맑은 고딕"/>
        <family val="3"/>
        <charset val="129"/>
        <scheme val="minor"/>
      </rPr>
      <t>9</t>
    </r>
    <phoneticPr fontId="40" type="noConversion"/>
  </si>
  <si>
    <r>
      <t>(공단) 이병헌, 육창민</t>
    </r>
    <r>
      <rPr>
        <sz val="11"/>
        <color theme="1"/>
        <rFont val="맑은 고딕"/>
        <family val="3"/>
        <charset val="129"/>
        <scheme val="minor"/>
      </rPr>
      <t>, 위무늬</t>
    </r>
    <phoneticPr fontId="40" type="noConversion"/>
  </si>
  <si>
    <r>
      <t>051-664-5414
051-664-54</t>
    </r>
    <r>
      <rPr>
        <sz val="11"/>
        <color theme="1"/>
        <rFont val="맑은 고딕"/>
        <family val="3"/>
        <charset val="129"/>
        <scheme val="minor"/>
      </rPr>
      <t>74</t>
    </r>
    <r>
      <rPr>
        <sz val="11"/>
        <color theme="1"/>
        <rFont val="맑은 고딕"/>
        <family val="3"/>
        <charset val="129"/>
        <scheme val="minor"/>
      </rPr>
      <t xml:space="preserve">
051-664-54</t>
    </r>
    <r>
      <rPr>
        <sz val="11"/>
        <color theme="1"/>
        <rFont val="맑은 고딕"/>
        <family val="3"/>
        <charset val="129"/>
        <scheme val="minor"/>
      </rPr>
      <t>19</t>
    </r>
    <phoneticPr fontId="40" type="noConversion"/>
  </si>
  <si>
    <t>유지보수비</t>
    <phoneticPr fontId="39" type="noConversion"/>
  </si>
  <si>
    <t>'21년 6월</t>
    <phoneticPr fontId="39" type="noConversion"/>
  </si>
  <si>
    <t>송금리	 900-1</t>
    <phoneticPr fontId="39" type="noConversion"/>
  </si>
  <si>
    <t>(공단)이온택, 김기원, 서일환</t>
    <phoneticPr fontId="40" type="noConversion"/>
  </si>
  <si>
    <r>
      <t>051-664-54</t>
    </r>
    <r>
      <rPr>
        <sz val="11"/>
        <color theme="1"/>
        <rFont val="맑은 고딕"/>
        <family val="3"/>
        <charset val="129"/>
        <scheme val="minor"/>
      </rPr>
      <t>49</t>
    </r>
    <r>
      <rPr>
        <sz val="11"/>
        <color theme="1"/>
        <rFont val="맑은 고딕"/>
        <family val="3"/>
        <charset val="129"/>
        <scheme val="minor"/>
      </rPr>
      <t xml:space="preserve">
051-664-541</t>
    </r>
    <r>
      <rPr>
        <sz val="11"/>
        <color theme="1"/>
        <rFont val="맑은 고딕"/>
        <family val="3"/>
        <charset val="129"/>
        <scheme val="minor"/>
      </rPr>
      <t>6</t>
    </r>
    <r>
      <rPr>
        <sz val="11"/>
        <color theme="1"/>
        <rFont val="맑은 고딕"/>
        <family val="3"/>
        <charset val="129"/>
        <scheme val="minor"/>
      </rPr>
      <t xml:space="preserve">
051-664-5415</t>
    </r>
    <phoneticPr fontId="33" type="noConversion"/>
  </si>
  <si>
    <t>(공단)윤기태, 조형석</t>
    <phoneticPr fontId="40" type="noConversion"/>
  </si>
  <si>
    <r>
      <t>051-664-54</t>
    </r>
    <r>
      <rPr>
        <sz val="11"/>
        <color theme="1"/>
        <rFont val="맑은 고딕"/>
        <family val="3"/>
        <charset val="129"/>
        <scheme val="minor"/>
      </rPr>
      <t>45</t>
    </r>
    <r>
      <rPr>
        <sz val="11"/>
        <color theme="1"/>
        <rFont val="맑은 고딕"/>
        <family val="3"/>
        <charset val="129"/>
        <scheme val="minor"/>
      </rPr>
      <t xml:space="preserve">
051-664-5412</t>
    </r>
    <phoneticPr fontId="33" type="noConversion"/>
  </si>
  <si>
    <t xml:space="preserve">(공단) 김지훈, 김다영, 이호상 </t>
    <phoneticPr fontId="40" type="noConversion"/>
  </si>
  <si>
    <r>
      <t>051-664-541</t>
    </r>
    <r>
      <rPr>
        <sz val="11"/>
        <color theme="1"/>
        <rFont val="맑은 고딕"/>
        <family val="3"/>
        <charset val="129"/>
        <scheme val="minor"/>
      </rPr>
      <t>3</t>
    </r>
    <r>
      <rPr>
        <sz val="11"/>
        <color theme="1"/>
        <rFont val="맑은 고딕"/>
        <family val="3"/>
        <charset val="129"/>
        <scheme val="minor"/>
      </rPr>
      <t xml:space="preserve">
051-664-54</t>
    </r>
    <r>
      <rPr>
        <sz val="11"/>
        <color theme="1"/>
        <rFont val="맑은 고딕"/>
        <family val="3"/>
        <charset val="129"/>
        <scheme val="minor"/>
      </rPr>
      <t>20</t>
    </r>
    <r>
      <rPr>
        <sz val="11"/>
        <color theme="1"/>
        <rFont val="맑은 고딕"/>
        <family val="3"/>
        <charset val="129"/>
        <scheme val="minor"/>
      </rPr>
      <t xml:space="preserve">
051-664-54</t>
    </r>
    <r>
      <rPr>
        <sz val="11"/>
        <color theme="1"/>
        <rFont val="맑은 고딕"/>
        <family val="3"/>
        <charset val="129"/>
        <scheme val="minor"/>
      </rPr>
      <t>18</t>
    </r>
    <phoneticPr fontId="40" type="noConversion"/>
  </si>
  <si>
    <t>(공단) 이온택 차장
(공사) 강성규 선임장</t>
    <phoneticPr fontId="39" type="noConversion"/>
  </si>
  <si>
    <t>(삼성물산)노병돈 위원</t>
    <phoneticPr fontId="33" type="noConversion"/>
  </si>
  <si>
    <t>중·장기 조치</t>
    <phoneticPr fontId="39" type="noConversion"/>
  </si>
  <si>
    <t>중·장기 조치('23년 6월말까지)</t>
    <phoneticPr fontId="39" type="noConversion"/>
  </si>
  <si>
    <t>지반이완 및 엥커체 추가하중 작용 우려</t>
    <phoneticPr fontId="39" type="noConversion"/>
  </si>
  <si>
    <t>'23년 6월</t>
    <phoneticPr fontId="39" type="noConversion"/>
  </si>
  <si>
    <t>중·장기 조치</t>
    <phoneticPr fontId="40" type="noConversion"/>
  </si>
  <si>
    <t>법면 유실 발생 등</t>
    <phoneticPr fontId="39" type="noConversion"/>
  </si>
  <si>
    <t>사면 토사 소량 유실</t>
    <phoneticPr fontId="39" type="noConversion"/>
  </si>
  <si>
    <t>보수보강예정</t>
    <phoneticPr fontId="39" type="noConversion"/>
  </si>
  <si>
    <t>중·장기 조치('22년 12월말까지)</t>
    <phoneticPr fontId="39" type="noConversion"/>
  </si>
  <si>
    <t>배수로 토사 유입</t>
    <phoneticPr fontId="39" type="noConversion"/>
  </si>
  <si>
    <t>'22년 12월</t>
    <phoneticPr fontId="39" type="noConversion"/>
  </si>
  <si>
    <t>관리제외(사면 소실)</t>
    <phoneticPr fontId="39" type="noConversion"/>
  </si>
  <si>
    <t>경주시</t>
    <phoneticPr fontId="39" type="noConversion"/>
  </si>
  <si>
    <t>(공단)이온택 차장
(공사) 김태섭 토목팀장
(공사) 박기원 사업소장</t>
    <phoneticPr fontId="39" type="noConversion"/>
  </si>
  <si>
    <t>갱구 측면부 출수 및 세굴 발생</t>
    <phoneticPr fontId="39" type="noConversion"/>
  </si>
  <si>
    <t>합동점검</t>
  </si>
  <si>
    <t>화곡리	 산233-8</t>
    <phoneticPr fontId="39" type="noConversion"/>
  </si>
  <si>
    <t>지번수정</t>
    <phoneticPr fontId="39" type="noConversion"/>
  </si>
  <si>
    <t>울주군</t>
    <phoneticPr fontId="39" type="noConversion"/>
  </si>
  <si>
    <t>두서면</t>
    <phoneticPr fontId="39" type="noConversion"/>
  </si>
  <si>
    <t>활천리 산 24-6</t>
    <phoneticPr fontId="39" type="noConversion"/>
  </si>
  <si>
    <t>051-664-5417
051-664-5447
051-664-5476</t>
    <phoneticPr fontId="33" type="noConversion"/>
  </si>
  <si>
    <t>중·장기 조치('23년 6월말까지)</t>
    <phoneticPr fontId="33" type="noConversion"/>
  </si>
  <si>
    <t>사면 유실 우려</t>
    <phoneticPr fontId="33" type="noConversion"/>
  </si>
  <si>
    <t>두</t>
    <phoneticPr fontId="33" type="noConversion"/>
  </si>
  <si>
    <t>(공단) 김건호</t>
  </si>
  <si>
    <t>053-980-5612</t>
  </si>
  <si>
    <t>좌,우,정면</t>
    <phoneticPr fontId="40" type="noConversion"/>
  </si>
  <si>
    <t>(공단) 김용빈</t>
  </si>
  <si>
    <t>053-980-5615</t>
  </si>
  <si>
    <t>(공단) 최윤석</t>
  </si>
  <si>
    <t>053-980-5624</t>
  </si>
  <si>
    <t>좌,우</t>
    <phoneticPr fontId="33" type="noConversion"/>
  </si>
  <si>
    <t>좌,우</t>
    <phoneticPr fontId="40" type="noConversion"/>
  </si>
  <si>
    <t>(공단) 이동호</t>
  </si>
  <si>
    <t>좌/우</t>
    <phoneticPr fontId="40" type="noConversion"/>
  </si>
  <si>
    <t>(공단) 강상우</t>
  </si>
  <si>
    <t>053-980-5622</t>
  </si>
  <si>
    <t>오산리 7임</t>
    <phoneticPr fontId="40" type="noConversion"/>
  </si>
  <si>
    <t>오산리 산202</t>
    <phoneticPr fontId="40" type="noConversion"/>
  </si>
  <si>
    <t>좌, 우</t>
    <phoneticPr fontId="40" type="noConversion"/>
  </si>
  <si>
    <t>오산리 산209</t>
    <phoneticPr fontId="40" type="noConversion"/>
  </si>
  <si>
    <t>오산리 산740</t>
    <phoneticPr fontId="40" type="noConversion"/>
  </si>
  <si>
    <t>053-980-5622</t>
    <phoneticPr fontId="39" type="noConversion"/>
  </si>
  <si>
    <t>(공단) 배재흥</t>
  </si>
  <si>
    <t>읍내리 산 30-24</t>
    <phoneticPr fontId="40" type="noConversion"/>
  </si>
  <si>
    <t>053-980-5625</t>
  </si>
  <si>
    <t>(공단) 이채규</t>
  </si>
  <si>
    <t>053-986-5626</t>
  </si>
  <si>
    <t>(공단) 강수영</t>
  </si>
  <si>
    <t>053-980-5614</t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</si>
  <si>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17-1(포삼)</t>
    </r>
    <phoneticPr fontId="33" type="noConversion"/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</si>
  <si>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)150km491</t>
    </r>
    <phoneticPr fontId="33" type="noConversion"/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</si>
  <si>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17-2(포삼)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</si>
  <si>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)152km875</t>
    </r>
    <phoneticPr fontId="33" type="noConversion"/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</si>
  <si>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17-3(포삼)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</si>
  <si>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)153km733</t>
    </r>
    <phoneticPr fontId="33" type="noConversion"/>
  </si>
  <si>
    <t>좌우</t>
    <phoneticPr fontId="40" type="noConversion"/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</si>
  <si>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17-4(포삼)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</si>
  <si>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)154km145</t>
    </r>
    <phoneticPr fontId="33" type="noConversion"/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</si>
  <si>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17-5(포삼)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</si>
  <si>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)154km311</t>
    </r>
    <phoneticPr fontId="33" type="noConversion"/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</si>
  <si>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17-6(포삼)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</si>
  <si>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)155km119</t>
    </r>
    <phoneticPr fontId="33" type="noConversion"/>
  </si>
  <si>
    <t>맹방리 산186</t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</si>
  <si>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17-7(포삼)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</si>
  <si>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)158km640</t>
    </r>
    <phoneticPr fontId="33" type="noConversion"/>
  </si>
  <si>
    <t>맹방리 산38</t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</si>
  <si>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17-8(포삼)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</si>
  <si>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)159km108</t>
    </r>
    <phoneticPr fontId="33" type="noConversion"/>
  </si>
  <si>
    <t>맹방리 산113</t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</si>
  <si>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17-9(포삼)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</si>
  <si>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)159km479</t>
    </r>
    <phoneticPr fontId="33" type="noConversion"/>
  </si>
  <si>
    <t>맹방리 산98</t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</si>
  <si>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17-10(포삼)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</si>
  <si>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)160km165</t>
    </r>
    <phoneticPr fontId="33" type="noConversion"/>
  </si>
  <si>
    <t>맹방리 산75</t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</si>
  <si>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17-11(포삼)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</si>
  <si>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)160km666</t>
    </r>
    <phoneticPr fontId="33" type="noConversion"/>
  </si>
  <si>
    <r>
      <t>영남 동해선</t>
    </r>
    <r>
      <rPr>
        <sz val="11"/>
        <color theme="1"/>
        <rFont val="맑은 고딕"/>
        <family val="3"/>
        <charset val="129"/>
        <scheme val="minor"/>
      </rPr>
      <t>17-12(포삼)</t>
    </r>
    <r>
      <rPr>
        <sz val="11"/>
        <color theme="1"/>
        <rFont val="맑은 고딕"/>
        <family val="2"/>
        <charset val="129"/>
        <scheme val="minor"/>
      </rPr>
      <t/>
    </r>
  </si>
  <si>
    <r>
      <t>포기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함초롬바탕"/>
        <family val="1"/>
        <charset val="129"/>
      </rPr>
      <t>현</t>
    </r>
    <r>
      <rPr>
        <sz val="9"/>
        <color rgb="FF000000"/>
        <rFont val="맑은 고딕"/>
        <family val="3"/>
        <charset val="129"/>
        <scheme val="minor"/>
      </rPr>
      <t>)165km465</t>
    </r>
    <phoneticPr fontId="33" type="noConversion"/>
  </si>
  <si>
    <t>(공단) 조선용</t>
  </si>
  <si>
    <t>053-980-5634</t>
  </si>
  <si>
    <t>입실리 산-45임</t>
    <phoneticPr fontId="40" type="noConversion"/>
  </si>
  <si>
    <t>상,하</t>
    <phoneticPr fontId="33" type="noConversion"/>
  </si>
  <si>
    <t>정면</t>
    <phoneticPr fontId="40" type="noConversion"/>
  </si>
  <si>
    <t>(공단) 강동호
(공단) 박상윤</t>
    <phoneticPr fontId="40" type="noConversion"/>
  </si>
  <si>
    <t>051-664-5103
051-664-5105</t>
  </si>
  <si>
    <t>진기(현)93k740(우)</t>
    <phoneticPr fontId="33" type="noConversion"/>
  </si>
  <si>
    <t>냉천리 산58임</t>
    <phoneticPr fontId="40" type="noConversion"/>
  </si>
  <si>
    <t>진기(현)94k960(좌)</t>
    <phoneticPr fontId="33" type="noConversion"/>
  </si>
  <si>
    <t>제내리 산19-2임</t>
    <phoneticPr fontId="40" type="noConversion"/>
  </si>
  <si>
    <t>진기(현)101k265(좌)</t>
    <phoneticPr fontId="33" type="noConversion"/>
  </si>
  <si>
    <t>화곡리 산37임</t>
    <phoneticPr fontId="40" type="noConversion"/>
  </si>
  <si>
    <t>화천리 산39-1임</t>
    <phoneticPr fontId="40" type="noConversion"/>
  </si>
  <si>
    <t>화천리 1072-1전</t>
    <phoneticPr fontId="40" type="noConversion"/>
  </si>
  <si>
    <t>모량리 산54-5</t>
    <phoneticPr fontId="40" type="noConversion"/>
  </si>
  <si>
    <t>화천리 225-2</t>
    <phoneticPr fontId="40" type="noConversion"/>
  </si>
  <si>
    <t>모량리 산52</t>
    <phoneticPr fontId="40" type="noConversion"/>
  </si>
  <si>
    <t>용명리 1929-3</t>
    <phoneticPr fontId="40" type="noConversion"/>
  </si>
  <si>
    <t>(공단) 강동호
(공단) 박상윤
(공사) 이태호</t>
    <phoneticPr fontId="40" type="noConversion"/>
  </si>
  <si>
    <t>단기조치</t>
    <phoneticPr fontId="33" type="noConversion"/>
  </si>
  <si>
    <t>단기 조치('21년 12월말까지)</t>
    <phoneticPr fontId="33" type="noConversion"/>
  </si>
  <si>
    <t>토사 유실 및 식생 불량, 풍화 등</t>
    <phoneticPr fontId="33" type="noConversion"/>
  </si>
  <si>
    <t>하자보수 예정</t>
    <phoneticPr fontId="33" type="noConversion"/>
  </si>
  <si>
    <t>하자</t>
    <phoneticPr fontId="33" type="noConversion"/>
  </si>
  <si>
    <t>'21년 12월</t>
    <phoneticPr fontId="39" type="noConversion"/>
  </si>
  <si>
    <t>나원리 112-3</t>
    <phoneticPr fontId="40" type="noConversion"/>
  </si>
  <si>
    <t>사방리 '913-5</t>
    <phoneticPr fontId="40" type="noConversion"/>
  </si>
  <si>
    <t>갑산리 36-9</t>
    <phoneticPr fontId="40" type="noConversion"/>
  </si>
  <si>
    <t>인동리 산78-1</t>
    <phoneticPr fontId="40" type="noConversion"/>
  </si>
  <si>
    <t>우측</t>
    <phoneticPr fontId="40" type="noConversion"/>
  </si>
  <si>
    <t>삽산리 41-1</t>
    <phoneticPr fontId="40" type="noConversion"/>
  </si>
  <si>
    <t>중 ·장기 조치</t>
    <phoneticPr fontId="33" type="noConversion"/>
  </si>
  <si>
    <t>보수 ·보강 예정</t>
    <phoneticPr fontId="33" type="noConversion"/>
  </si>
  <si>
    <t>단기조치</t>
  </si>
  <si>
    <t>지속순회관리중으로 특이사항 없음</t>
  </si>
  <si>
    <t>조치완료(동절기 외부전문가 자문을 통한 등급조정 예정)</t>
  </si>
  <si>
    <t>조치완료</t>
  </si>
  <si>
    <t>남내리</t>
  </si>
  <si>
    <t>산63-12</t>
  </si>
  <si>
    <t>장성~임곡</t>
  </si>
  <si>
    <t>171.250~171.360</t>
  </si>
  <si>
    <t>국가철도공단 차장 진정운, 사원 박기선</t>
  </si>
  <si>
    <t>진정운, 박기선</t>
  </si>
  <si>
    <t>062-602-5236, 5264</t>
  </si>
  <si>
    <t>임곡~하남</t>
  </si>
  <si>
    <t>179.492~179.550</t>
  </si>
  <si>
    <t>광주송정~노안</t>
  </si>
  <si>
    <t>191.485~191.750</t>
  </si>
  <si>
    <t>191.600~191.910</t>
  </si>
  <si>
    <t>정읍~광주송정</t>
  </si>
  <si>
    <t>172.070~172.108</t>
  </si>
  <si>
    <t>국가철도공단 차장 성대성, 사원 김태준 / 한국철도공사 사업소장 최화진</t>
  </si>
  <si>
    <t>성대성</t>
  </si>
  <si>
    <t>062-602-5263</t>
  </si>
  <si>
    <t>172.108~172.230</t>
  </si>
  <si>
    <t>172.910~172.970</t>
  </si>
  <si>
    <t>173.070~173.100</t>
  </si>
  <si>
    <t>173.100~173.130</t>
  </si>
  <si>
    <t>173.295~173.340</t>
  </si>
  <si>
    <t>173.340~173.420</t>
  </si>
  <si>
    <t>174.930~175.165</t>
  </si>
  <si>
    <t>175.165~175.210</t>
  </si>
  <si>
    <t>남평-효천</t>
  </si>
  <si>
    <t>287.000~287.230</t>
  </si>
  <si>
    <t>한국철도공사 재해예방공사(식생공) 진행 중</t>
  </si>
  <si>
    <t>국고</t>
  </si>
  <si>
    <t>2021년 9월</t>
  </si>
  <si>
    <t>한국철도공사 재해예방공사 진행 중 및 21년 9월 완료예정</t>
  </si>
  <si>
    <t>287.330~287.380</t>
  </si>
  <si>
    <t>288.450~289.200</t>
  </si>
  <si>
    <t>효천~서광주</t>
  </si>
  <si>
    <t>290.570~290.750</t>
  </si>
  <si>
    <t>290.630~290.750</t>
  </si>
  <si>
    <t>291.790~291.900</t>
  </si>
  <si>
    <t>291.790~291.860</t>
  </si>
  <si>
    <t>292.140~292.450</t>
  </si>
  <si>
    <t>292.140~292.610</t>
  </si>
  <si>
    <t>293.220~293.980</t>
  </si>
  <si>
    <t>국가철도공단 차장 이상훈, 사원 김재성</t>
  </si>
  <si>
    <t>지속 순회관리중으로 특이사항 없음</t>
  </si>
  <si>
    <t>이상훈</t>
  </si>
  <si>
    <t>062-602-5226</t>
  </si>
  <si>
    <t>부용~김제</t>
  </si>
  <si>
    <t>101.400~101.627</t>
  </si>
  <si>
    <t>이상훈, 김재성</t>
  </si>
  <si>
    <t>062-602-5226, 5269</t>
  </si>
  <si>
    <t>101.500~101.600</t>
  </si>
  <si>
    <t>101.720~102.040</t>
  </si>
  <si>
    <t>103.200~103.630</t>
  </si>
  <si>
    <t>103.220~103.570</t>
  </si>
  <si>
    <t>103.940~104.040</t>
  </si>
  <si>
    <t>103.950~104.042</t>
  </si>
  <si>
    <t>공주~익산</t>
  </si>
  <si>
    <t>국가철도공단 차장 성대성, 사원 김태준 / 한국철도공사 과장 최경일</t>
  </si>
  <si>
    <t>익산~정읍</t>
  </si>
  <si>
    <t>143.380~143.468</t>
  </si>
  <si>
    <t>국가철도공단 사원 김재성</t>
  </si>
  <si>
    <t>C+K9533:AE9828</t>
  </si>
  <si>
    <t>2021년 2월</t>
  </si>
  <si>
    <t>2022년 10월</t>
  </si>
  <si>
    <t>철도공사 설계완료개소(식생개선, 산마루측구 신설) 및 착수예정, 등급조정</t>
  </si>
  <si>
    <t>민간전문가(이철구, 한국급경사지 협회 위원)</t>
  </si>
  <si>
    <t>국부적으로 세굴흔적 존재, 이력관리필요, 철도안전운행 지장없음</t>
  </si>
  <si>
    <t>등급조정(C→B),식생공 발아상태가 양호하여 주기적인 관리를 통한 이상징후 발생여부 확인</t>
  </si>
  <si>
    <t>서도-산성</t>
  </si>
  <si>
    <t>70.180~70.300</t>
  </si>
  <si>
    <t>국가철도공단 부장 박범준, 사원 김재성</t>
  </si>
  <si>
    <t>71.650~71.800</t>
  </si>
  <si>
    <t>산성-남원</t>
  </si>
  <si>
    <t>76.820~77.150</t>
  </si>
  <si>
    <t>불법사유배수로 및 사면정비 조치완료</t>
  </si>
  <si>
    <t xml:space="preserve"> 조치완료(동절기 외부전문가 자문을 통한 등급조정 예정)</t>
  </si>
  <si>
    <t>국가철도공단 부장 박범준, 사원 김재성 / 한국철도공사 정찬호, 김경한</t>
  </si>
  <si>
    <t>등급조정(C→B)</t>
  </si>
  <si>
    <t>남원-주생</t>
  </si>
  <si>
    <t>82.970~83.270</t>
  </si>
  <si>
    <t>82.970~83.350</t>
  </si>
  <si>
    <t>83.460~83.800</t>
  </si>
  <si>
    <t>사면붕괴(5m*10m) 조치완료</t>
  </si>
  <si>
    <t>83.600~83.760</t>
  </si>
  <si>
    <t>주생-금지</t>
  </si>
  <si>
    <t>86.870~87.030</t>
  </si>
  <si>
    <t>20 장마철 수해개소로 임시조치(톤마대적치) 완료</t>
  </si>
  <si>
    <t>22년 하반기</t>
  </si>
  <si>
    <t>철도공사 설계완료 후 보강예정(소일네일링, U형측구)</t>
  </si>
  <si>
    <t>87.240~87.410</t>
  </si>
  <si>
    <t>대야-군산</t>
  </si>
  <si>
    <t>134.550~134.650</t>
  </si>
  <si>
    <t>호남장항선2</t>
  </si>
  <si>
    <t>136.410~137.010</t>
  </si>
  <si>
    <t>수목제거 필요, 철도안전운행 지장없음</t>
  </si>
  <si>
    <t>철도공사에서 '21년 상반기 벌목작업 진행 예정</t>
  </si>
  <si>
    <t>5.700~5.900</t>
  </si>
  <si>
    <t>145.900~146.100</t>
  </si>
  <si>
    <t>국가철도공단 호남본부장 김남진, 시설안전부장 박범준, 사원 김재성</t>
  </si>
  <si>
    <t>20년 장마철 수해개소로 톤마대 및 천막 응급복구 완료, 접근차단시설 설치 및 토사측구 설치완료</t>
  </si>
  <si>
    <t>등급조정(B→C),익산~대야 복선전철사업구간으로 운행선이 변경되어 폐선 예정구간이며 활용방안 확정시까지 영구복구 보류</t>
  </si>
  <si>
    <t>익산~대야 복선전철사업구간으로 운행선이 변경되어 폐선 예정구간임</t>
  </si>
  <si>
    <t>국가철도공단 대리 이준희</t>
  </si>
  <si>
    <t>2021년6월17일</t>
  </si>
  <si>
    <t>호남본부 호남권사업단 호남고속PM부</t>
  </si>
  <si>
    <t>이준희</t>
  </si>
  <si>
    <t>062-602-5366</t>
  </si>
  <si>
    <t>군장산단 복선전철, 익산~대야 인입철도 개통으로 '21년 상반기 신규추가개소</t>
  </si>
  <si>
    <t>4.640~5.020</t>
  </si>
  <si>
    <t>국가철도공단 대리 이준희, 한국철도공사 대리 최현용</t>
  </si>
  <si>
    <t>토사유실개소로 시공자 하자보수 예정</t>
  </si>
  <si>
    <t>군산항선2</t>
  </si>
  <si>
    <t>5.260~5.440</t>
  </si>
  <si>
    <t>군산항선3</t>
  </si>
  <si>
    <t>사면상부 일부 유실우려, 현장확인 후 필요시 조치예정</t>
  </si>
  <si>
    <t>10.035~10.570</t>
  </si>
  <si>
    <t>10.890~11.030</t>
  </si>
  <si>
    <t>11.590~11.670</t>
  </si>
  <si>
    <t>11.760~12.030</t>
  </si>
  <si>
    <t>12.550~12.700</t>
  </si>
  <si>
    <t>13.310~13.410</t>
  </si>
  <si>
    <t>군산항선13</t>
  </si>
  <si>
    <t>13.500~13.600</t>
  </si>
  <si>
    <t>13.600~13.930</t>
  </si>
  <si>
    <t>93.820~93.850</t>
  </si>
  <si>
    <t>국가철도공단 사원 박진영</t>
  </si>
  <si>
    <t>이태연</t>
  </si>
  <si>
    <t>062-602-5229</t>
  </si>
  <si>
    <t>93.800~93.850</t>
  </si>
  <si>
    <t>94.375~93.69</t>
  </si>
  <si>
    <t>94.380~94.630</t>
  </si>
  <si>
    <t>95.380~95.880</t>
  </si>
  <si>
    <t>95.980~96.360</t>
  </si>
  <si>
    <t>95.980~96.480</t>
  </si>
  <si>
    <t>곡성~압록</t>
  </si>
  <si>
    <t>102.310~102.360</t>
  </si>
  <si>
    <t>106.390~106.600</t>
  </si>
  <si>
    <t>107.030~107.200</t>
  </si>
  <si>
    <t>107.030~107.260</t>
  </si>
  <si>
    <t>국가철도공단 차장 진정운, 사원 박기선 / 한국철도공사 토목팀장 유창화</t>
  </si>
  <si>
    <t>옹벽 전반적 횡방향 균열 관찰됨, 4월 균열측정계 설치 및 변화없음, 철도안전운행 지장없음</t>
  </si>
  <si>
    <t>2021년 하반기 한국철도공사 정밀안전점검 시행 예정</t>
  </si>
  <si>
    <t>108.045~108.130</t>
  </si>
  <si>
    <t>108.390~108.830</t>
  </si>
  <si>
    <t>절토부 사면 유실 진행</t>
  </si>
  <si>
    <t>2023년 6월</t>
  </si>
  <si>
    <t>2021년 하반기 공단 재해예방공사 착수 예정(낙석방지망)</t>
  </si>
  <si>
    <t>109.320~109.405</t>
  </si>
  <si>
    <t>2021년 하반기 공단 재해예방공사 착수 예정(소규모 격자블럭)</t>
  </si>
  <si>
    <t>109.940~110.270</t>
  </si>
  <si>
    <t>사면 상부 토사측구 기능저하로 집중강우가 비탈면내로 유입되어 사면유실 발생
비탈면 상부 측구보수 필요</t>
  </si>
  <si>
    <t>철도공사 조치요청 완료 및 예산반영 후 조치예정</t>
  </si>
  <si>
    <t>110.390~110.450</t>
  </si>
  <si>
    <t>110.680~110.835</t>
  </si>
  <si>
    <t>110.865~110.910</t>
  </si>
  <si>
    <t>9.165~9.380</t>
  </si>
  <si>
    <t>국가철도공단 차장 이태연, 사원 박진영</t>
  </si>
  <si>
    <t>12.129~12.260</t>
  </si>
  <si>
    <t>12.190~12.295</t>
  </si>
  <si>
    <t>131.146~131.604</t>
  </si>
  <si>
    <t>2017년 토사유실개소, 2020년 하자보수 완료(사면복원, 식생공)</t>
  </si>
  <si>
    <t>138.704~138.820</t>
  </si>
  <si>
    <t>2017년 토사유실개소, 2020년 하자보수 완료(사면복원, 식생공, P.E배수로)</t>
  </si>
  <si>
    <t>140.158~140.230</t>
  </si>
  <si>
    <t>146.615~146.620</t>
  </si>
  <si>
    <t>196.395~197.000</t>
  </si>
  <si>
    <t>196.570~197.180</t>
  </si>
  <si>
    <t>197.920~198.130</t>
  </si>
  <si>
    <t>201.100~201.260</t>
  </si>
  <si>
    <t>국가철도공단 차장 진정운, 사원 박기선 / 한국철도공사 시설조사팀장 배준식, 대리 김병준</t>
  </si>
  <si>
    <t>집중강우에 따른 표층유실발생, 방수포 등 임시조치 필요</t>
  </si>
  <si>
    <t>201.100~201.325</t>
  </si>
  <si>
    <t>201.850~202.090</t>
  </si>
  <si>
    <t>203.300~203.440</t>
  </si>
  <si>
    <t>206.000~206.070</t>
  </si>
  <si>
    <t>207.300~207.600</t>
  </si>
  <si>
    <t>244.880~245.020</t>
  </si>
  <si>
    <t>224.180~224.300</t>
  </si>
  <si>
    <t>224.380~224.658</t>
  </si>
  <si>
    <t>227.620~227.970</t>
  </si>
  <si>
    <t>228.580~228.950</t>
  </si>
  <si>
    <t>234.430~234.545</t>
  </si>
  <si>
    <t>237.350~237.600</t>
  </si>
  <si>
    <t>239.750~239.900</t>
  </si>
  <si>
    <t>사면 하부 국부적 세굴 발생으로 천막 등 임시조치 필요</t>
  </si>
  <si>
    <t>240.500~241.450</t>
  </si>
  <si>
    <t>200.040~200.100</t>
  </si>
  <si>
    <t>비탈면 사면 유실 진행, 임시복구(천막) 완료</t>
  </si>
  <si>
    <t>2020년2월</t>
  </si>
  <si>
    <t>2022년 2월</t>
  </si>
  <si>
    <t>2020년 11월 공단 재해예방공사 착수(게비온옴벽, 낙석방지망)</t>
  </si>
  <si>
    <t>200.470~200.600</t>
  </si>
  <si>
    <t>208.600~208.700</t>
  </si>
  <si>
    <t>208.945~208.995</t>
  </si>
  <si>
    <t>225.200~225.400</t>
  </si>
  <si>
    <t>낙석방지망 설치완료, u형측구 설치예정</t>
  </si>
  <si>
    <t>2021년 4월</t>
  </si>
  <si>
    <t>2020년 11월 공단 재해예방공사 착수(U형수로, 낙석방지망, 낙석방지책)</t>
  </si>
  <si>
    <t>225.525~225.600</t>
  </si>
  <si>
    <t>225.550~225.600</t>
  </si>
  <si>
    <t>226.550~226.600</t>
  </si>
  <si>
    <t>226.600~226.700</t>
  </si>
  <si>
    <t>철도안전운행 지장없음</t>
  </si>
  <si>
    <t>2021년 하반기 공단 재해예방공사 착수 예정(게비온옹벽, 식생토낭, 울타리)</t>
  </si>
  <si>
    <t>227.200~227.270</t>
  </si>
  <si>
    <t>227.700~227.780</t>
  </si>
  <si>
    <t>227.810~227.850</t>
  </si>
  <si>
    <t>229.060~229.370</t>
  </si>
  <si>
    <t>229.730~230.060</t>
  </si>
  <si>
    <t>231.070~231.180</t>
  </si>
  <si>
    <t>234.040~234.180</t>
  </si>
  <si>
    <t>240.950~241.100</t>
  </si>
  <si>
    <t>낙석발생우려구간</t>
  </si>
  <si>
    <t>2021년 하반기 공단 재해예방공사 착수 예정(낙석방지망, 방지책)</t>
  </si>
  <si>
    <t>244.230~244.326</t>
  </si>
  <si>
    <t>2021년하반기 공단 재해예방공사 착수 예정(낙석방지망)</t>
  </si>
  <si>
    <t>114.730~114.850</t>
  </si>
  <si>
    <t>115.410~115.550</t>
  </si>
  <si>
    <t>117.300~117.670</t>
  </si>
  <si>
    <t>2021년하반기 공단재해예방공사 착수 예정(격자블럭, 낙석방지망)</t>
  </si>
  <si>
    <t>123.660~123.780</t>
  </si>
  <si>
    <t>124.115~124.210</t>
  </si>
  <si>
    <t>134.886~134.980</t>
  </si>
  <si>
    <t>134.980~135.500</t>
  </si>
  <si>
    <t>135.540~135.650</t>
  </si>
  <si>
    <t>142.905~143.000</t>
  </si>
  <si>
    <t>151.390~151.490</t>
  </si>
  <si>
    <t>151.800~152.100</t>
  </si>
  <si>
    <t>152.800~153.000</t>
  </si>
  <si>
    <t>182.620~182.650</t>
  </si>
  <si>
    <t>182.650~182.700</t>
  </si>
  <si>
    <t>189.850~190.175</t>
  </si>
  <si>
    <t>190.850~191.050</t>
  </si>
  <si>
    <t>193.325~193.390</t>
  </si>
  <si>
    <t>199.620~199.800</t>
  </si>
  <si>
    <t>159.700~159.780</t>
  </si>
  <si>
    <t>전라선50</t>
  </si>
  <si>
    <t>166.670~166.700</t>
  </si>
  <si>
    <t>167.010~167.040</t>
  </si>
  <si>
    <t>170.010~170.120</t>
  </si>
  <si>
    <t>171.230~171.410</t>
  </si>
  <si>
    <t>171.280~171.410</t>
  </si>
  <si>
    <t>179.770~179.800</t>
  </si>
  <si>
    <t>1.272~1.350</t>
  </si>
  <si>
    <t>3.850~3.920</t>
  </si>
  <si>
    <t>암반내 블록이완 관찰되나 철도운행지장없음
지속적인 주의관찰 필요</t>
  </si>
  <si>
    <t>철도공사 조치요청 완료('21년 해빙기)</t>
  </si>
  <si>
    <t>5.625~5.950</t>
  </si>
  <si>
    <t>옹벽 미세 균열 발견되나 열차운행 지장없음</t>
  </si>
  <si>
    <t>하반기 철도공사 정밀안전점검 예정</t>
  </si>
  <si>
    <t>7.025~7.270</t>
  </si>
  <si>
    <t>8.395~8.690</t>
  </si>
  <si>
    <t>9.195~9.600</t>
  </si>
  <si>
    <t>12.050~12.200</t>
  </si>
  <si>
    <t>12.925~13.060</t>
  </si>
  <si>
    <t>백양사-안평</t>
  </si>
  <si>
    <t>150.840~150.940</t>
  </si>
  <si>
    <t>152.650~153.100</t>
  </si>
  <si>
    <t>156.000~156.400</t>
  </si>
  <si>
    <t>낙석우려</t>
  </si>
  <si>
    <t>156.260~156.400</t>
  </si>
  <si>
    <t>156.800~157.200</t>
  </si>
  <si>
    <t>156.800~157.060</t>
  </si>
  <si>
    <t>147.640~147.780</t>
  </si>
  <si>
    <t>150.67~150.690</t>
  </si>
  <si>
    <t>151.060~151.070</t>
  </si>
  <si>
    <t>152.440~152.450</t>
  </si>
  <si>
    <t>152.950~152.960</t>
  </si>
  <si>
    <t>153.150~153.160</t>
  </si>
  <si>
    <t>153.230~153.250</t>
  </si>
  <si>
    <t>154.000~154.010</t>
  </si>
  <si>
    <t>설계 진행 중('22년 2월 완료예정)
절토부 사면유실으로 철도공사 응급복구(천막) 완료</t>
  </si>
  <si>
    <t>호남고속선 오송~익산 및 익산~광주송정간 수해복구공사 실시설계 용역 진행 중</t>
  </si>
  <si>
    <t>157.900~158.060</t>
  </si>
  <si>
    <t>158.140~158.160</t>
  </si>
  <si>
    <t>158.580~158.920</t>
  </si>
  <si>
    <t>159.000~159.120</t>
  </si>
  <si>
    <t>159.900~159.910</t>
  </si>
  <si>
    <t>160.320~160.400</t>
  </si>
  <si>
    <t>160.320~160.540</t>
  </si>
  <si>
    <t>162.240~162.400</t>
  </si>
  <si>
    <t>166.285~166.320</t>
  </si>
  <si>
    <t>167.190~167.220</t>
  </si>
  <si>
    <t>169.491~169.560</t>
  </si>
  <si>
    <t>설계 진행 중('22년 2월 완료예정)
'20년 호우로 인하여 울타리 밖 배수로 파손, 열차 안전운행 지장없으나
향후 철도공사에서 예산 확보 후 사면보강 필요</t>
  </si>
  <si>
    <t>170.620~170.785</t>
  </si>
  <si>
    <t>설계 진행 중('22년 2월 완료예정),
호우로 인하여 터널입구부 일부 침식, 사면보호천막 설치 완료
향후 철도공사에서 예산 확보 후 사면보강 필요</t>
  </si>
  <si>
    <t>170.720~170.785</t>
  </si>
  <si>
    <t>215.230~215.640</t>
  </si>
  <si>
    <t>215.775~216.280</t>
  </si>
  <si>
    <t>223.98~224.080</t>
  </si>
  <si>
    <t>낙석 우려</t>
  </si>
  <si>
    <t>484-2</t>
  </si>
  <si>
    <t>산42-4</t>
  </si>
  <si>
    <t xml:space="preserve">`20년 호우로 인하여 사면 일부 침식, 천막 임시조치 완료 및 철도안전운행 지장없음
향후 철도공사에서 예산 확보하여 사면보강 필요 </t>
  </si>
  <si>
    <t>철도공사 조치요청 완료</t>
  </si>
  <si>
    <t>하예인, 박경수</t>
    <phoneticPr fontId="33" type="noConversion"/>
  </si>
  <si>
    <t>2021-06-17</t>
    <phoneticPr fontId="33" type="noConversion"/>
  </si>
  <si>
    <t>2021-06-28</t>
    <phoneticPr fontId="33" type="noConversion"/>
  </si>
  <si>
    <t>136.800~136.900</t>
    <phoneticPr fontId="40" type="noConversion"/>
  </si>
  <si>
    <t>하예인, 채왕순</t>
    <phoneticPr fontId="33" type="noConversion"/>
  </si>
  <si>
    <t>155.200~155.400</t>
    <phoneticPr fontId="40" type="noConversion"/>
  </si>
  <si>
    <t>토사, 암반</t>
    <phoneticPr fontId="33" type="noConversion"/>
  </si>
  <si>
    <t>하예인, 안종열</t>
    <phoneticPr fontId="33" type="noConversion"/>
  </si>
  <si>
    <t>하예인, 황인만</t>
    <phoneticPr fontId="33" type="noConversion"/>
  </si>
  <si>
    <t>고준영</t>
    <phoneticPr fontId="33" type="noConversion"/>
  </si>
  <si>
    <t>2021-06-24</t>
    <phoneticPr fontId="33" type="noConversion"/>
  </si>
  <si>
    <t>188.000~188.560</t>
    <phoneticPr fontId="33" type="noConversion"/>
  </si>
  <si>
    <t>남지수, 심근호</t>
    <phoneticPr fontId="33" type="noConversion"/>
  </si>
  <si>
    <t>188.350~188.560</t>
    <phoneticPr fontId="33" type="noConversion"/>
  </si>
  <si>
    <t>188.200~188.560</t>
    <phoneticPr fontId="33" type="noConversion"/>
  </si>
  <si>
    <t>189.280~189.500</t>
    <phoneticPr fontId="33" type="noConversion"/>
  </si>
  <si>
    <t>189.800~190,500</t>
    <phoneticPr fontId="33" type="noConversion"/>
  </si>
  <si>
    <t>189.800~190.500</t>
    <phoneticPr fontId="33" type="noConversion"/>
  </si>
  <si>
    <t>199.470~199.900</t>
    <phoneticPr fontId="33" type="noConversion"/>
  </si>
  <si>
    <t>남지수, 송인근</t>
    <phoneticPr fontId="33" type="noConversion"/>
  </si>
  <si>
    <t>심천리 산 4-12</t>
    <phoneticPr fontId="33" type="noConversion"/>
  </si>
  <si>
    <t>200.010~200.760</t>
    <phoneticPr fontId="33" type="noConversion"/>
  </si>
  <si>
    <t>200.780~200.880</t>
    <phoneticPr fontId="33" type="noConversion"/>
  </si>
  <si>
    <r>
      <t xml:space="preserve">심천리 </t>
    </r>
    <r>
      <rPr>
        <sz val="11"/>
        <color theme="1"/>
        <rFont val="맑은 고딕"/>
        <family val="3"/>
        <charset val="129"/>
        <scheme val="minor"/>
      </rPr>
      <t>840-1</t>
    </r>
    <phoneticPr fontId="33" type="noConversion"/>
  </si>
  <si>
    <t>200.950~201.000</t>
    <phoneticPr fontId="33" type="noConversion"/>
  </si>
  <si>
    <t>216.850~217.300</t>
    <phoneticPr fontId="33" type="noConversion"/>
  </si>
  <si>
    <t>남지수, 고성민</t>
    <phoneticPr fontId="33" type="noConversion"/>
  </si>
  <si>
    <t>218.030~218.150</t>
    <phoneticPr fontId="33" type="noConversion"/>
  </si>
  <si>
    <t>219.900~220.240</t>
    <phoneticPr fontId="33" type="noConversion"/>
  </si>
  <si>
    <t>호우로 인한 사면유실
(청탑지 설치 등 임시복구 완료)</t>
    <phoneticPr fontId="33" type="noConversion"/>
  </si>
  <si>
    <t>남지수, 김철규</t>
    <phoneticPr fontId="33" type="noConversion"/>
  </si>
  <si>
    <t>남지수, 이재철</t>
    <phoneticPr fontId="33" type="noConversion"/>
  </si>
  <si>
    <t>충청 경부64</t>
    <phoneticPr fontId="33" type="noConversion"/>
  </si>
  <si>
    <t>남영윤, 조규신</t>
    <phoneticPr fontId="39" type="noConversion"/>
  </si>
  <si>
    <t>남영윤</t>
    <phoneticPr fontId="39" type="noConversion"/>
  </si>
  <si>
    <t>남영윤, 김대철</t>
    <phoneticPr fontId="39" type="noConversion"/>
  </si>
  <si>
    <t>남영윤, 김영덕</t>
    <phoneticPr fontId="39" type="noConversion"/>
  </si>
  <si>
    <t>비탈사면 낙석발생 우려(낙석방지망 설치 필요)</t>
    <phoneticPr fontId="33" type="noConversion"/>
  </si>
  <si>
    <t>21년 우기점검 결과 철도공사 낙석방지망 설치 요청 예정</t>
    <phoneticPr fontId="33" type="noConversion"/>
  </si>
  <si>
    <t>남영윤, 장세범</t>
    <phoneticPr fontId="39" type="noConversion"/>
  </si>
  <si>
    <t>비탈사면 보수보강 및 배수로 개량 필요</t>
    <phoneticPr fontId="33" type="noConversion"/>
  </si>
  <si>
    <t>21년 우기점검 결과 철도공사 사면보강 요청 예정</t>
    <phoneticPr fontId="33" type="noConversion"/>
  </si>
  <si>
    <t>남영윤, 이동현</t>
    <phoneticPr fontId="39" type="noConversion"/>
  </si>
  <si>
    <t>광명-천안아산</t>
    <phoneticPr fontId="39" type="noConversion"/>
  </si>
  <si>
    <t>충청 경부고속54</t>
    <phoneticPr fontId="33" type="noConversion"/>
  </si>
  <si>
    <t>부</t>
    <phoneticPr fontId="33" type="noConversion"/>
  </si>
  <si>
    <t>충청 경부고속58</t>
    <phoneticPr fontId="33" type="noConversion"/>
  </si>
  <si>
    <t>충청 경부고속59</t>
    <phoneticPr fontId="33" type="noConversion"/>
  </si>
  <si>
    <t>황탄리 산6-5</t>
    <phoneticPr fontId="33" type="noConversion"/>
  </si>
  <si>
    <t>강내면</t>
    <phoneticPr fontId="33" type="noConversion"/>
  </si>
  <si>
    <t>궁현리 250</t>
    <phoneticPr fontId="33" type="noConversion"/>
  </si>
  <si>
    <t>구미리 산29-4</t>
    <phoneticPr fontId="33" type="noConversion"/>
  </si>
  <si>
    <t>구미리 산20-1</t>
    <phoneticPr fontId="33" type="noConversion"/>
  </si>
  <si>
    <t>비룡리 산21-2</t>
    <phoneticPr fontId="33" type="noConversion"/>
  </si>
  <si>
    <t>중척리 산29-4</t>
    <phoneticPr fontId="33" type="noConversion"/>
  </si>
  <si>
    <t>상중리 60-3</t>
    <phoneticPr fontId="33" type="noConversion"/>
  </si>
  <si>
    <t>169.550~169.600</t>
    <phoneticPr fontId="33" type="noConversion"/>
  </si>
  <si>
    <t>김민</t>
    <phoneticPr fontId="33" type="noConversion"/>
  </si>
  <si>
    <t>042-607-5291</t>
    <phoneticPr fontId="33" type="noConversion"/>
  </si>
  <si>
    <t>175.000~175.034</t>
    <phoneticPr fontId="33" type="noConversion"/>
  </si>
  <si>
    <t>175.500~175.610</t>
    <phoneticPr fontId="33" type="noConversion"/>
  </si>
  <si>
    <t>176.387~176.537</t>
    <phoneticPr fontId="33" type="noConversion"/>
  </si>
  <si>
    <t>178.650~178.850</t>
    <phoneticPr fontId="33" type="noConversion"/>
  </si>
  <si>
    <t>178.627~178.747</t>
    <phoneticPr fontId="33" type="noConversion"/>
  </si>
  <si>
    <t>182.129~182.249</t>
    <phoneticPr fontId="33" type="noConversion"/>
  </si>
  <si>
    <t>184.670~185.120</t>
    <phoneticPr fontId="33" type="noConversion"/>
  </si>
  <si>
    <t>184.670~185.170</t>
    <phoneticPr fontId="33" type="noConversion"/>
  </si>
  <si>
    <t>184.830~185.070</t>
    <phoneticPr fontId="33" type="noConversion"/>
  </si>
  <si>
    <t>183.910~184.150</t>
    <phoneticPr fontId="33" type="noConversion"/>
  </si>
  <si>
    <t>184.967~185.070</t>
    <phoneticPr fontId="33" type="noConversion"/>
  </si>
  <si>
    <t>186.392~186.422</t>
    <phoneticPr fontId="33" type="noConversion"/>
  </si>
  <si>
    <t>187.410~187.430</t>
    <phoneticPr fontId="33" type="noConversion"/>
  </si>
  <si>
    <t>초강리 산 29-3</t>
    <phoneticPr fontId="33" type="noConversion"/>
  </si>
  <si>
    <t>189.240~189.330</t>
    <phoneticPr fontId="33" type="noConversion"/>
  </si>
  <si>
    <t>189.368~189.428</t>
    <phoneticPr fontId="33" type="noConversion"/>
  </si>
  <si>
    <t>190.590~190.820</t>
    <phoneticPr fontId="33" type="noConversion"/>
  </si>
  <si>
    <t>190.720~190.820</t>
    <phoneticPr fontId="33" type="noConversion"/>
  </si>
  <si>
    <t>190.590~190.660</t>
    <phoneticPr fontId="33" type="noConversion"/>
  </si>
  <si>
    <t>191.170~191.470</t>
    <phoneticPr fontId="33" type="noConversion"/>
  </si>
  <si>
    <t>191.110~191.360</t>
    <phoneticPr fontId="33" type="noConversion"/>
  </si>
  <si>
    <t>191.715~192.140</t>
    <phoneticPr fontId="33" type="noConversion"/>
  </si>
  <si>
    <t>191.760~192.140</t>
    <phoneticPr fontId="33" type="noConversion"/>
  </si>
  <si>
    <t xml:space="preserve">192.335~192.360 </t>
  </si>
  <si>
    <t>192.370~192.410</t>
    <phoneticPr fontId="33" type="noConversion"/>
  </si>
  <si>
    <t>194.210~194.250</t>
  </si>
  <si>
    <t>194.210~194.230</t>
    <phoneticPr fontId="33" type="noConversion"/>
  </si>
  <si>
    <t>195.105~195.120</t>
    <phoneticPr fontId="33" type="noConversion"/>
  </si>
  <si>
    <t>195.380~195.530</t>
    <phoneticPr fontId="33" type="noConversion"/>
  </si>
  <si>
    <t>197.250~197.270</t>
  </si>
  <si>
    <t>197.340~197.400</t>
  </si>
  <si>
    <t>197.350~197.400</t>
  </si>
  <si>
    <t>199.170~199.310</t>
    <phoneticPr fontId="33" type="noConversion"/>
  </si>
  <si>
    <r>
      <t>영동읍</t>
    </r>
    <r>
      <rPr>
        <sz val="11"/>
        <color theme="1"/>
        <rFont val="맑은 고딕"/>
        <family val="3"/>
        <charset val="129"/>
        <scheme val="minor"/>
      </rPr>
      <t xml:space="preserve">
</t>
    </r>
    <phoneticPr fontId="33" type="noConversion"/>
  </si>
  <si>
    <t>199.170~199.300</t>
    <phoneticPr fontId="33" type="noConversion"/>
  </si>
  <si>
    <t>199.320~199.335</t>
    <phoneticPr fontId="33" type="noConversion"/>
  </si>
  <si>
    <t>199.550~199.600</t>
    <phoneticPr fontId="33" type="noConversion"/>
  </si>
  <si>
    <t>주곡리 586-2</t>
    <phoneticPr fontId="33" type="noConversion"/>
  </si>
  <si>
    <t>200.040~200.170</t>
    <phoneticPr fontId="33" type="noConversion"/>
  </si>
  <si>
    <t>199.660~199.790</t>
    <phoneticPr fontId="33" type="noConversion"/>
  </si>
  <si>
    <t>200.070~200.180</t>
    <phoneticPr fontId="33" type="noConversion"/>
  </si>
  <si>
    <t>200.180~200.220</t>
    <phoneticPr fontId="33" type="noConversion"/>
  </si>
  <si>
    <t>200.680~200.720</t>
    <phoneticPr fontId="33" type="noConversion"/>
  </si>
  <si>
    <t>200.500~200.580</t>
    <phoneticPr fontId="33" type="noConversion"/>
  </si>
  <si>
    <t>207.010~207.110</t>
    <phoneticPr fontId="33" type="noConversion"/>
  </si>
  <si>
    <t>207.360~207.520</t>
    <phoneticPr fontId="33" type="noConversion"/>
  </si>
  <si>
    <t>207.360~207.630</t>
    <phoneticPr fontId="33" type="noConversion"/>
  </si>
  <si>
    <t>208.830~208.845</t>
    <phoneticPr fontId="33" type="noConversion"/>
  </si>
  <si>
    <t>218.830~218.920</t>
    <phoneticPr fontId="33" type="noConversion"/>
  </si>
  <si>
    <t>218.830~219.040</t>
    <phoneticPr fontId="33" type="noConversion"/>
  </si>
  <si>
    <t>227.530~227.660</t>
    <phoneticPr fontId="33" type="noConversion"/>
  </si>
  <si>
    <t>229.860~230.060</t>
    <phoneticPr fontId="33" type="noConversion"/>
  </si>
  <si>
    <t>229.810~230.060</t>
    <phoneticPr fontId="33" type="noConversion"/>
  </si>
  <si>
    <r>
      <rPr>
        <b/>
        <sz val="10"/>
        <color rgb="FFFF0000"/>
        <rFont val="맑은 고딕"/>
        <family val="3"/>
        <charset val="129"/>
        <scheme val="minor"/>
      </rPr>
      <t>삭제필요</t>
    </r>
    <r>
      <rPr>
        <sz val="10"/>
        <color theme="1"/>
        <rFont val="맑은 고딕"/>
        <family val="3"/>
        <charset val="129"/>
        <scheme val="minor"/>
      </rPr>
      <t xml:space="preserve">
사면없음
(경부고속도로 교차)</t>
    </r>
    <phoneticPr fontId="33" type="noConversion"/>
  </si>
  <si>
    <t>229.500~229.570</t>
    <phoneticPr fontId="33" type="noConversion"/>
  </si>
  <si>
    <t>230.500~230.880</t>
    <phoneticPr fontId="33" type="noConversion"/>
  </si>
  <si>
    <t>230.230~230.450</t>
    <phoneticPr fontId="33" type="noConversion"/>
  </si>
  <si>
    <t>231.650~231.800</t>
    <phoneticPr fontId="33" type="noConversion"/>
  </si>
  <si>
    <t>232.230~232.370</t>
    <phoneticPr fontId="33" type="noConversion"/>
  </si>
  <si>
    <t>234.140~234.240</t>
    <phoneticPr fontId="33" type="noConversion"/>
  </si>
  <si>
    <t>234.155~234.240</t>
    <phoneticPr fontId="33" type="noConversion"/>
  </si>
  <si>
    <t>235.995~236.050</t>
    <phoneticPr fontId="33" type="noConversion"/>
  </si>
  <si>
    <t>236.190~236.400</t>
    <phoneticPr fontId="33" type="noConversion"/>
  </si>
  <si>
    <t>236.820~237.140</t>
    <phoneticPr fontId="33" type="noConversion"/>
  </si>
  <si>
    <t>236.940~237.140</t>
    <phoneticPr fontId="33" type="noConversion"/>
  </si>
  <si>
    <t>237.160~237.240</t>
    <phoneticPr fontId="33" type="noConversion"/>
  </si>
  <si>
    <t>246.135~246.210</t>
    <phoneticPr fontId="33" type="noConversion"/>
  </si>
  <si>
    <t>247.200~247.370</t>
    <phoneticPr fontId="33" type="noConversion"/>
  </si>
  <si>
    <t>247.900~248.070</t>
    <phoneticPr fontId="33" type="noConversion"/>
  </si>
  <si>
    <t>아곡리 656-2</t>
    <phoneticPr fontId="33" type="noConversion"/>
  </si>
  <si>
    <t>258.240~258.420</t>
    <phoneticPr fontId="33" type="noConversion"/>
  </si>
  <si>
    <t>매원리 307-1</t>
    <phoneticPr fontId="33" type="noConversion"/>
  </si>
  <si>
    <t>260.150~260.210</t>
    <phoneticPr fontId="33" type="noConversion"/>
  </si>
  <si>
    <t>매원리 283-1</t>
    <phoneticPr fontId="33" type="noConversion"/>
  </si>
  <si>
    <t>260.440~260.500</t>
    <phoneticPr fontId="33" type="noConversion"/>
  </si>
  <si>
    <t>매원리 19-8</t>
    <phoneticPr fontId="33" type="noConversion"/>
  </si>
  <si>
    <t>261.700~261.900</t>
    <phoneticPr fontId="33" type="noConversion"/>
  </si>
  <si>
    <t>달서리 산46-7</t>
    <phoneticPr fontId="33" type="noConversion"/>
  </si>
  <si>
    <t>265.350~265.615</t>
    <phoneticPr fontId="33" type="noConversion"/>
  </si>
  <si>
    <t>265.430~265.600</t>
    <phoneticPr fontId="33" type="noConversion"/>
  </si>
  <si>
    <t>신리 446-2</t>
    <phoneticPr fontId="33" type="noConversion"/>
  </si>
  <si>
    <t>266.050~266.500</t>
    <phoneticPr fontId="33" type="noConversion"/>
  </si>
  <si>
    <t>266.050~266.400</t>
    <phoneticPr fontId="33" type="noConversion"/>
  </si>
  <si>
    <t>266.400~266.600</t>
    <phoneticPr fontId="33" type="noConversion"/>
  </si>
  <si>
    <t>267.360~267.550</t>
    <phoneticPr fontId="33" type="noConversion"/>
  </si>
  <si>
    <t>창평리 산99-3</t>
    <phoneticPr fontId="33" type="noConversion"/>
  </si>
  <si>
    <t>267.300~267.530</t>
    <phoneticPr fontId="33" type="noConversion"/>
  </si>
  <si>
    <t>심천리 459-4</t>
    <phoneticPr fontId="33" type="noConversion"/>
  </si>
  <si>
    <t>268.090~268.140</t>
    <phoneticPr fontId="33" type="noConversion"/>
  </si>
  <si>
    <t>272.600~272.665</t>
    <phoneticPr fontId="33" type="noConversion"/>
  </si>
  <si>
    <r>
      <t xml:space="preserve">방천리 산2
</t>
    </r>
    <r>
      <rPr>
        <b/>
        <sz val="11"/>
        <color rgb="FFFF0000"/>
        <rFont val="맑은 고딕"/>
        <family val="3"/>
        <charset val="129"/>
        <scheme val="minor"/>
      </rPr>
      <t>방천리</t>
    </r>
    <phoneticPr fontId="33" type="noConversion"/>
  </si>
  <si>
    <r>
      <t xml:space="preserve">충청 경부고속180
</t>
    </r>
    <r>
      <rPr>
        <sz val="11"/>
        <color rgb="FFFF0000"/>
        <rFont val="맑은 고딕"/>
        <family val="3"/>
        <charset val="129"/>
        <scheme val="minor"/>
      </rPr>
      <t>충청 경부고속165</t>
    </r>
    <phoneticPr fontId="33" type="noConversion"/>
  </si>
  <si>
    <t>274.4~275.13
(삭제 필요)</t>
    <phoneticPr fontId="33" type="noConversion"/>
  </si>
  <si>
    <t>275.570~275.600</t>
    <phoneticPr fontId="33" type="noConversion"/>
  </si>
  <si>
    <t>05.160~05.280</t>
    <phoneticPr fontId="33" type="noConversion"/>
  </si>
  <si>
    <t>박래현,김진만</t>
    <phoneticPr fontId="33" type="noConversion"/>
  </si>
  <si>
    <t>박래현</t>
    <phoneticPr fontId="33" type="noConversion"/>
  </si>
  <si>
    <t xml:space="preserve">042-607-5049 </t>
    <phoneticPr fontId="33" type="noConversion"/>
  </si>
  <si>
    <t>15.117~15.171</t>
    <phoneticPr fontId="33" type="noConversion"/>
  </si>
  <si>
    <t>일부 사면유실</t>
    <phoneticPr fontId="33" type="noConversion"/>
  </si>
  <si>
    <t>21년</t>
    <phoneticPr fontId="33" type="noConversion"/>
  </si>
  <si>
    <t>23년</t>
    <phoneticPr fontId="33" type="noConversion"/>
  </si>
  <si>
    <t>충청 호남고속9</t>
    <phoneticPr fontId="33" type="noConversion"/>
  </si>
  <si>
    <t>충청 호남고속10</t>
    <phoneticPr fontId="33" type="noConversion"/>
  </si>
  <si>
    <t>36.335~36.515</t>
    <phoneticPr fontId="33" type="noConversion"/>
  </si>
  <si>
    <t>충청 호남고속11</t>
    <phoneticPr fontId="33" type="noConversion"/>
  </si>
  <si>
    <t>충청 호남고속12</t>
    <phoneticPr fontId="33" type="noConversion"/>
  </si>
  <si>
    <t>충청 호남고속13</t>
    <phoneticPr fontId="33" type="noConversion"/>
  </si>
  <si>
    <t>충청 호남고속14</t>
    <phoneticPr fontId="33" type="noConversion"/>
  </si>
  <si>
    <t>충청 호남고속15</t>
    <phoneticPr fontId="33" type="noConversion"/>
  </si>
  <si>
    <t>충청 호남고속16</t>
    <phoneticPr fontId="33" type="noConversion"/>
  </si>
  <si>
    <t>충청 호남고속17</t>
    <phoneticPr fontId="33" type="noConversion"/>
  </si>
  <si>
    <t>40.526~40.606</t>
    <phoneticPr fontId="33" type="noConversion"/>
  </si>
  <si>
    <t>충청 호남고속18</t>
    <phoneticPr fontId="33" type="noConversion"/>
  </si>
  <si>
    <t>충청 호남고속19</t>
    <phoneticPr fontId="33" type="noConversion"/>
  </si>
  <si>
    <t>충청 호남고속20</t>
    <phoneticPr fontId="33" type="noConversion"/>
  </si>
  <si>
    <t>충청 호남고속21</t>
    <phoneticPr fontId="33" type="noConversion"/>
  </si>
  <si>
    <t>충청 호남고속22</t>
    <phoneticPr fontId="33" type="noConversion"/>
  </si>
  <si>
    <t>42.515~42.595</t>
    <phoneticPr fontId="33" type="noConversion"/>
  </si>
  <si>
    <t>충청 호남고속23</t>
    <phoneticPr fontId="33" type="noConversion"/>
  </si>
  <si>
    <t xml:space="preserve">042-607-5033 </t>
    <phoneticPr fontId="33" type="noConversion"/>
  </si>
  <si>
    <t>충청 호남고속24</t>
    <phoneticPr fontId="33" type="noConversion"/>
  </si>
  <si>
    <t>44.625~44.815</t>
    <phoneticPr fontId="33" type="noConversion"/>
  </si>
  <si>
    <t>충청 호남고속25</t>
    <phoneticPr fontId="33" type="noConversion"/>
  </si>
  <si>
    <t>충청 호남고속27</t>
    <phoneticPr fontId="33" type="noConversion"/>
  </si>
  <si>
    <t>충청 호남고속28</t>
    <phoneticPr fontId="33" type="noConversion"/>
  </si>
  <si>
    <t>충청 호남고속29</t>
    <phoneticPr fontId="33" type="noConversion"/>
  </si>
  <si>
    <t>배수로 토사제거</t>
    <phoneticPr fontId="33" type="noConversion"/>
  </si>
  <si>
    <t>충청 호남고속30</t>
    <phoneticPr fontId="33" type="noConversion"/>
  </si>
  <si>
    <t>충청 호남고속31</t>
    <phoneticPr fontId="33" type="noConversion"/>
  </si>
  <si>
    <t>충청 호남고속32</t>
    <phoneticPr fontId="33" type="noConversion"/>
  </si>
  <si>
    <t>충청 호남고속33</t>
    <phoneticPr fontId="33" type="noConversion"/>
  </si>
  <si>
    <t>충청 호남고속34</t>
    <phoneticPr fontId="33" type="noConversion"/>
  </si>
  <si>
    <t>용기리 1377-9</t>
  </si>
  <si>
    <t>충청 호남고속35</t>
    <phoneticPr fontId="33" type="noConversion"/>
  </si>
  <si>
    <t>76.842~76.887</t>
    <phoneticPr fontId="33" type="noConversion"/>
  </si>
  <si>
    <t>충청 호남1</t>
    <phoneticPr fontId="33" type="noConversion"/>
  </si>
  <si>
    <t>한승호(공단), 정명진(공사)</t>
    <phoneticPr fontId="33" type="noConversion"/>
  </si>
  <si>
    <t>한승호(공단), 이호준(공사)</t>
    <phoneticPr fontId="33" type="noConversion"/>
  </si>
  <si>
    <t>충청 호남11</t>
    <phoneticPr fontId="33" type="noConversion"/>
  </si>
  <si>
    <t>충청 호남13</t>
    <phoneticPr fontId="33" type="noConversion"/>
  </si>
  <si>
    <t>충청 호남14</t>
    <phoneticPr fontId="33" type="noConversion"/>
  </si>
  <si>
    <t>23.850~23.950</t>
    <phoneticPr fontId="33" type="noConversion"/>
  </si>
  <si>
    <t>한승호(공단), 오범열(공사)</t>
    <phoneticPr fontId="33" type="noConversion"/>
  </si>
  <si>
    <t>27.500~27.600</t>
    <phoneticPr fontId="33" type="noConversion"/>
  </si>
  <si>
    <t>28.100~28.500</t>
    <phoneticPr fontId="33" type="noConversion"/>
  </si>
  <si>
    <t>29.100~29.800</t>
    <phoneticPr fontId="33" type="noConversion"/>
  </si>
  <si>
    <t>29.100~29.300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</si>
  <si>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>복합</t>
    </r>
    <r>
      <rPr>
        <sz val="11"/>
        <color rgb="FFFF0000"/>
        <rFont val="맑은 고딕"/>
        <family val="3"/>
        <charset val="129"/>
        <scheme val="minor"/>
      </rPr>
      <t xml:space="preserve">
토사</t>
    </r>
    <phoneticPr fontId="33" type="noConversion"/>
  </si>
  <si>
    <t>공단(이병화), 공사(김원겸)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</si>
  <si>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>복합</t>
    </r>
    <r>
      <rPr>
        <sz val="11"/>
        <color rgb="FFFF0000"/>
        <rFont val="맑은 고딕"/>
        <family val="3"/>
        <charset val="129"/>
        <scheme val="minor"/>
      </rPr>
      <t xml:space="preserve">
마사토</t>
    </r>
    <phoneticPr fontId="33" type="noConversion"/>
  </si>
  <si>
    <r>
      <t xml:space="preserve">복합
</t>
    </r>
    <r>
      <rPr>
        <sz val="11"/>
        <color rgb="FFFF0000"/>
        <rFont val="맑은 고딕"/>
        <family val="3"/>
        <charset val="129"/>
        <scheme val="minor"/>
      </rPr>
      <t>토사</t>
    </r>
    <phoneticPr fontId="33" type="noConversion"/>
  </si>
  <si>
    <t>민간전문가(고준영)</t>
    <phoneticPr fontId="39" type="noConversion"/>
  </si>
  <si>
    <t>철도공사 개량사업 기요청</t>
    <phoneticPr fontId="33" type="noConversion"/>
  </si>
  <si>
    <t>향산리 29-10번지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</si>
  <si>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>복합</t>
    </r>
    <r>
      <rPr>
        <sz val="11"/>
        <color rgb="FFFF0000"/>
        <rFont val="맑은 고딕"/>
        <family val="3"/>
        <charset val="129"/>
        <scheme val="minor"/>
      </rPr>
      <t xml:space="preserve">
토사·암반</t>
    </r>
    <phoneticPr fontId="40" type="noConversion"/>
  </si>
  <si>
    <r>
      <t>효자리 14</t>
    </r>
    <r>
      <rPr>
        <sz val="11"/>
        <color theme="1"/>
        <rFont val="맑은 고딕"/>
        <family val="3"/>
        <charset val="129"/>
        <scheme val="minor"/>
      </rPr>
      <t>1</t>
    </r>
    <r>
      <rPr>
        <sz val="11"/>
        <color theme="1"/>
        <rFont val="맑은 고딕"/>
        <family val="3"/>
        <charset val="129"/>
        <scheme val="minor"/>
      </rPr>
      <t>-1</t>
    </r>
    <r>
      <rPr>
        <sz val="11"/>
        <color theme="1"/>
        <rFont val="맑은 고딕"/>
        <family val="3"/>
        <charset val="129"/>
        <scheme val="minor"/>
      </rPr>
      <t>8</t>
    </r>
    <r>
      <rPr>
        <sz val="11"/>
        <color theme="1"/>
        <rFont val="맑은 고딕"/>
        <family val="3"/>
        <charset val="129"/>
        <scheme val="minor"/>
      </rPr>
      <t>번지</t>
    </r>
    <phoneticPr fontId="33" type="noConversion"/>
  </si>
  <si>
    <t>철도공단 재해예방사업 반영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</si>
  <si>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>복합</t>
    </r>
    <r>
      <rPr>
        <sz val="11"/>
        <color rgb="FFFF0000"/>
        <rFont val="맑은 고딕"/>
        <family val="3"/>
        <charset val="129"/>
        <scheme val="minor"/>
      </rPr>
      <t xml:space="preserve">
옹벽</t>
    </r>
    <phoneticPr fontId="33" type="noConversion"/>
  </si>
  <si>
    <t>공단(안현섭), 공사(김원겸)</t>
    <phoneticPr fontId="39" type="noConversion"/>
  </si>
  <si>
    <r>
      <t xml:space="preserve">죽림리 46-2 </t>
    </r>
    <r>
      <rPr>
        <sz val="11"/>
        <color rgb="FFFF0000"/>
        <rFont val="맑은 고딕"/>
        <family val="3"/>
        <charset val="129"/>
        <scheme val="minor"/>
      </rPr>
      <t xml:space="preserve">           죽림리 272-4   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</si>
  <si>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>재정리 산42-1</t>
    </r>
    <r>
      <rPr>
        <sz val="11"/>
        <color rgb="FFFF0000"/>
        <rFont val="맑은 고딕"/>
        <family val="3"/>
        <charset val="129"/>
        <scheme val="minor"/>
      </rPr>
      <t xml:space="preserve">       죽림리 112-2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</si>
  <si>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058.610~058.760 </t>
    </r>
    <r>
      <rPr>
        <sz val="11"/>
        <color rgb="FFFF0000"/>
        <rFont val="맑은 고딕"/>
        <family val="2"/>
        <charset val="129"/>
        <scheme val="minor"/>
      </rPr>
      <t xml:space="preserve"> 073.830~073.980</t>
    </r>
    <phoneticPr fontId="40" type="noConversion"/>
  </si>
  <si>
    <r>
      <t xml:space="preserve">단좌     </t>
    </r>
    <r>
      <rPr>
        <sz val="11"/>
        <color rgb="FF0000FF"/>
        <rFont val="맑은 고딕"/>
        <family val="3"/>
        <charset val="129"/>
        <scheme val="minor"/>
      </rPr>
      <t>단우</t>
    </r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</si>
  <si>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>059.980~060.110</t>
    </r>
    <r>
      <rPr>
        <sz val="11"/>
        <color rgb="FFFF0000"/>
        <rFont val="맑은 고딕"/>
        <family val="3"/>
        <charset val="129"/>
        <scheme val="minor"/>
      </rPr>
      <t xml:space="preserve">  073.850~073.980</t>
    </r>
    <phoneticPr fontId="40" type="noConversion"/>
  </si>
  <si>
    <r>
      <rPr>
        <sz val="11"/>
        <color theme="1"/>
        <rFont val="맑은 고딕"/>
        <family val="3"/>
        <charset val="129"/>
        <scheme val="minor"/>
      </rPr>
      <t xml:space="preserve">재정리 269-3         </t>
    </r>
    <r>
      <rPr>
        <sz val="11"/>
        <color rgb="FFFF0000"/>
        <rFont val="맑은 고딕"/>
        <family val="3"/>
        <charset val="129"/>
        <scheme val="minor"/>
      </rPr>
      <t>재정리 산99-3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</si>
  <si>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재정리 산123-3        </t>
    </r>
    <r>
      <rPr>
        <sz val="11"/>
        <color rgb="FFFF0000"/>
        <rFont val="맑은 고딕"/>
        <family val="3"/>
        <charset val="129"/>
        <scheme val="minor"/>
      </rPr>
      <t>재정리 산123-2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</si>
  <si>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장곡리 260-5         </t>
    </r>
    <r>
      <rPr>
        <sz val="11"/>
        <color rgb="FF0000FF"/>
        <rFont val="맑은 고딕"/>
        <family val="3"/>
        <charset val="129"/>
        <scheme val="minor"/>
      </rPr>
      <t>장곡리 산 117-3</t>
    </r>
    <phoneticPr fontId="39" type="noConversion"/>
  </si>
  <si>
    <r>
      <t xml:space="preserve">장곡리 260-11     </t>
    </r>
    <r>
      <rPr>
        <sz val="11"/>
        <color rgb="FF0000FF"/>
        <rFont val="맑은 고딕"/>
        <family val="3"/>
        <charset val="129"/>
        <scheme val="minor"/>
      </rPr>
      <t>장곡리 산 117-3</t>
    </r>
    <phoneticPr fontId="33" type="noConversion"/>
  </si>
  <si>
    <t>공단(안현섭), 공사(신홍섭)</t>
    <phoneticPr fontId="33" type="noConversion"/>
  </si>
  <si>
    <t>충청 장항54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</si>
  <si>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 xml:space="preserve">남포~웅천
</t>
    </r>
    <r>
      <rPr>
        <sz val="11"/>
        <color rgb="FF0000FF"/>
        <rFont val="맑은 고딕"/>
        <family val="3"/>
        <charset val="129"/>
        <scheme val="minor"/>
      </rPr>
      <t xml:space="preserve">폐선 </t>
    </r>
    <phoneticPr fontId="40" type="noConversion"/>
  </si>
  <si>
    <r>
      <rPr>
        <sz val="11"/>
        <color theme="1"/>
        <rFont val="맑은 고딕"/>
        <family val="3"/>
        <charset val="129"/>
        <scheme val="minor"/>
      </rPr>
      <t xml:space="preserve">단선   </t>
    </r>
    <r>
      <rPr>
        <sz val="11"/>
        <color rgb="FFFF0000"/>
        <rFont val="맑은 고딕"/>
        <family val="3"/>
        <charset val="129"/>
        <scheme val="minor"/>
      </rPr>
      <t xml:space="preserve">     </t>
    </r>
    <r>
      <rPr>
        <sz val="11"/>
        <color rgb="FF0000FF"/>
        <rFont val="맑은 고딕"/>
        <family val="3"/>
        <charset val="129"/>
        <scheme val="minor"/>
      </rPr>
      <t>폐선</t>
    </r>
    <phoneticPr fontId="40" type="noConversion"/>
  </si>
  <si>
    <t>공단(안현섭,이병화)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</si>
  <si>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 xml:space="preserve">옥동리 280-2          </t>
    </r>
    <r>
      <rPr>
        <sz val="11"/>
        <color rgb="FFFF0000"/>
        <rFont val="맑은 고딕"/>
        <family val="3"/>
        <charset val="129"/>
        <scheme val="minor"/>
      </rPr>
      <t>옥동리 산9-5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</si>
  <si>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남포~웅천
</t>
    </r>
    <r>
      <rPr>
        <sz val="11"/>
        <color rgb="FFFF0000"/>
        <rFont val="맑은 고딕"/>
        <family val="3"/>
        <charset val="129"/>
        <scheme val="minor"/>
      </rPr>
      <t xml:space="preserve">폐선 </t>
    </r>
    <phoneticPr fontId="40" type="noConversion"/>
  </si>
  <si>
    <r>
      <rPr>
        <sz val="11"/>
        <color theme="1"/>
        <rFont val="맑은 고딕"/>
        <family val="3"/>
        <charset val="129"/>
        <scheme val="minor"/>
      </rPr>
      <t xml:space="preserve">단선   </t>
    </r>
    <r>
      <rPr>
        <sz val="11"/>
        <color rgb="FFFF0000"/>
        <rFont val="맑은 고딕"/>
        <family val="3"/>
        <charset val="129"/>
        <scheme val="minor"/>
      </rPr>
      <t xml:space="preserve">     폐선</t>
    </r>
    <phoneticPr fontId="40" type="noConversion"/>
  </si>
  <si>
    <r>
      <rPr>
        <sz val="11"/>
        <color theme="1"/>
        <rFont val="맑은 고딕"/>
        <family val="3"/>
        <charset val="129"/>
        <scheme val="minor"/>
      </rPr>
      <t xml:space="preserve">옥동리 산193-2   </t>
    </r>
    <r>
      <rPr>
        <sz val="11"/>
        <color rgb="FFFF0000"/>
        <rFont val="맑은 고딕"/>
        <family val="3"/>
        <charset val="129"/>
        <scheme val="minor"/>
      </rPr>
      <t xml:space="preserve">   옥서리 193-2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</si>
  <si>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옥서리 60-2          </t>
    </r>
    <r>
      <rPr>
        <sz val="11"/>
        <color rgb="FFFF0000"/>
        <rFont val="맑은 고딕"/>
        <family val="3"/>
        <charset val="129"/>
        <scheme val="minor"/>
      </rPr>
      <t>옥서리 453-11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</si>
  <si>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옥서리 60-2          </t>
    </r>
    <r>
      <rPr>
        <sz val="11"/>
        <color rgb="FFFF0000"/>
        <rFont val="맑은 고딕"/>
        <family val="3"/>
        <charset val="129"/>
        <scheme val="minor"/>
      </rPr>
      <t>옥서리 453-1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</si>
  <si>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남포~웅천 
</t>
    </r>
    <r>
      <rPr>
        <sz val="11"/>
        <color rgb="FFFF0000"/>
        <rFont val="맑은 고딕"/>
        <family val="3"/>
        <charset val="129"/>
        <scheme val="minor"/>
      </rPr>
      <t xml:space="preserve">폐선 </t>
    </r>
    <phoneticPr fontId="40" type="noConversion"/>
  </si>
  <si>
    <r>
      <rPr>
        <sz val="11"/>
        <color theme="1"/>
        <rFont val="맑은 고딕"/>
        <family val="3"/>
        <charset val="129"/>
        <scheme val="minor"/>
      </rPr>
      <t>간치~판교</t>
    </r>
    <r>
      <rPr>
        <sz val="11"/>
        <color rgb="FFFF0000"/>
        <rFont val="맑은 고딕"/>
        <family val="3"/>
        <charset val="129"/>
        <scheme val="minor"/>
      </rPr>
      <t xml:space="preserve"> 
폐선</t>
    </r>
    <phoneticPr fontId="40" type="noConversion"/>
  </si>
  <si>
    <r>
      <rPr>
        <sz val="11"/>
        <color theme="1"/>
        <rFont val="맑은 고딕"/>
        <family val="3"/>
        <charset val="129"/>
        <scheme val="minor"/>
      </rPr>
      <t>보령시</t>
    </r>
    <r>
      <rPr>
        <sz val="11"/>
        <color rgb="FFFF0000"/>
        <rFont val="맑은 고딕"/>
        <family val="3"/>
        <charset val="129"/>
        <scheme val="minor"/>
      </rPr>
      <t xml:space="preserve">         서천군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</si>
  <si>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>주산면</t>
    </r>
    <r>
      <rPr>
        <sz val="11"/>
        <color rgb="FFFF0000"/>
        <rFont val="맑은 고딕"/>
        <family val="3"/>
        <charset val="129"/>
        <scheme val="minor"/>
      </rPr>
      <t xml:space="preserve">              판교면</t>
    </r>
    <phoneticPr fontId="39" type="noConversion"/>
  </si>
  <si>
    <r>
      <rPr>
        <sz val="11"/>
        <color theme="1"/>
        <rFont val="맑은 고딕"/>
        <family val="3"/>
        <charset val="129"/>
        <scheme val="minor"/>
      </rPr>
      <t xml:space="preserve">금암리 562-1 </t>
    </r>
    <r>
      <rPr>
        <sz val="11"/>
        <color rgb="FFFF0000"/>
        <rFont val="맑은 고딕"/>
        <family val="3"/>
        <charset val="129"/>
        <scheme val="minor"/>
      </rPr>
      <t xml:space="preserve">        저산리 산11</t>
    </r>
    <phoneticPr fontId="39" type="noConversion"/>
  </si>
  <si>
    <t>공단(안현섭), 공사(구정필)</t>
    <phoneticPr fontId="33" type="noConversion"/>
  </si>
  <si>
    <r>
      <rPr>
        <sz val="11"/>
        <color theme="1"/>
        <rFont val="맑은 고딕"/>
        <family val="3"/>
        <charset val="129"/>
        <scheme val="minor"/>
      </rPr>
      <t xml:space="preserve">114.160~114.230  </t>
    </r>
    <r>
      <rPr>
        <sz val="11"/>
        <color rgb="FFFF0000"/>
        <rFont val="맑은 고딕"/>
        <family val="2"/>
        <charset val="129"/>
        <scheme val="minor"/>
      </rPr>
      <t xml:space="preserve"> 115.160~115.230</t>
    </r>
    <phoneticPr fontId="40" type="noConversion"/>
  </si>
  <si>
    <t>공단(안현섭), 공사(최종수)</t>
    <phoneticPr fontId="33" type="noConversion"/>
  </si>
  <si>
    <r>
      <t>장항화물(</t>
    </r>
    <r>
      <rPr>
        <sz val="11"/>
        <color rgb="FFFF0000"/>
        <rFont val="맑은 고딕"/>
        <family val="3"/>
        <charset val="129"/>
        <scheme val="minor"/>
      </rPr>
      <t>폐선</t>
    </r>
    <r>
      <rPr>
        <sz val="11"/>
        <color theme="1"/>
        <rFont val="맑은 고딕"/>
        <family val="3"/>
        <charset val="129"/>
        <scheme val="minor"/>
      </rPr>
      <t>)</t>
    </r>
    <phoneticPr fontId="39" type="noConversion"/>
  </si>
  <si>
    <r>
      <t xml:space="preserve">단선     </t>
    </r>
    <r>
      <rPr>
        <sz val="11"/>
        <color rgb="FFFF0000"/>
        <rFont val="맑은 고딕"/>
        <family val="3"/>
        <charset val="129"/>
        <scheme val="minor"/>
      </rPr>
      <t>폐선</t>
    </r>
    <phoneticPr fontId="33" type="noConversion"/>
  </si>
  <si>
    <t>김경문(공단)</t>
    <phoneticPr fontId="33" type="noConversion"/>
  </si>
  <si>
    <t>조동리 1764-7</t>
    <phoneticPr fontId="33" type="noConversion"/>
  </si>
  <si>
    <r>
      <t>충청 충북</t>
    </r>
    <r>
      <rPr>
        <sz val="11"/>
        <color theme="1"/>
        <rFont val="맑은 고딕"/>
        <family val="3"/>
        <charset val="129"/>
        <scheme val="minor"/>
      </rPr>
      <t>39</t>
    </r>
    <phoneticPr fontId="33" type="noConversion"/>
  </si>
  <si>
    <r>
      <t xml:space="preserve">복합
</t>
    </r>
    <r>
      <rPr>
        <sz val="11"/>
        <color rgb="FFFF0000"/>
        <rFont val="맑은 고딕"/>
        <family val="3"/>
        <charset val="129"/>
        <scheme val="minor"/>
      </rPr>
      <t>토사</t>
    </r>
    <phoneticPr fontId="40" type="noConversion"/>
  </si>
  <si>
    <t>김천역~옥산역</t>
    <phoneticPr fontId="33" type="noConversion"/>
  </si>
  <si>
    <t xml:space="preserve"> 01.780-1.860</t>
    <phoneticPr fontId="40" type="noConversion"/>
  </si>
  <si>
    <t>이유진, 최정훈</t>
    <phoneticPr fontId="33" type="noConversion"/>
  </si>
  <si>
    <t>이유진</t>
    <phoneticPr fontId="33" type="noConversion"/>
  </si>
  <si>
    <t>042-607-5040</t>
    <phoneticPr fontId="33" type="noConversion"/>
  </si>
  <si>
    <r>
      <t xml:space="preserve">복합
</t>
    </r>
    <r>
      <rPr>
        <sz val="11"/>
        <color rgb="FFFF0000"/>
        <rFont val="맑은 고딕"/>
        <family val="3"/>
        <charset val="129"/>
      </rPr>
      <t>옹벽</t>
    </r>
    <phoneticPr fontId="40" type="noConversion"/>
  </si>
  <si>
    <t>01.860-2.530</t>
    <phoneticPr fontId="40" type="noConversion"/>
  </si>
  <si>
    <t>이유진, 황래욱</t>
    <phoneticPr fontId="33" type="noConversion"/>
  </si>
  <si>
    <t>2.900~3.100</t>
    <phoneticPr fontId="40" type="noConversion"/>
  </si>
  <si>
    <t>6.300~6.400</t>
    <phoneticPr fontId="40" type="noConversion"/>
  </si>
  <si>
    <r>
      <t xml:space="preserve">6.450~6.750
</t>
    </r>
    <r>
      <rPr>
        <sz val="11"/>
        <color rgb="FFFF0000"/>
        <rFont val="맑은 고딕"/>
        <family val="3"/>
        <charset val="129"/>
        <scheme val="minor"/>
      </rPr>
      <t>6.550~6.850</t>
    </r>
    <phoneticPr fontId="40" type="noConversion"/>
  </si>
  <si>
    <r>
      <t>06.800-7.00</t>
    </r>
    <r>
      <rPr>
        <sz val="11"/>
        <color theme="1"/>
        <rFont val="맑은 고딕"/>
        <family val="3"/>
        <charset val="129"/>
        <scheme val="minor"/>
      </rPr>
      <t>0</t>
    </r>
    <phoneticPr fontId="40" type="noConversion"/>
  </si>
  <si>
    <t>08.830-8.880</t>
    <phoneticPr fontId="40" type="noConversion"/>
  </si>
  <si>
    <r>
      <t xml:space="preserve">복합
</t>
    </r>
    <r>
      <rPr>
        <sz val="11"/>
        <color rgb="FFFF0000"/>
        <rFont val="맑은 고딕"/>
        <family val="3"/>
        <charset val="129"/>
      </rPr>
      <t>토사</t>
    </r>
    <phoneticPr fontId="40" type="noConversion"/>
  </si>
  <si>
    <t>10.525-10.700</t>
    <phoneticPr fontId="40" type="noConversion"/>
  </si>
  <si>
    <t>10.990-11.130</t>
    <phoneticPr fontId="40" type="noConversion"/>
  </si>
  <si>
    <t>11.170-11.300</t>
    <phoneticPr fontId="40" type="noConversion"/>
  </si>
  <si>
    <t>13.060-13.230</t>
    <phoneticPr fontId="40" type="noConversion"/>
  </si>
  <si>
    <r>
      <t xml:space="preserve">복합
</t>
    </r>
    <r>
      <rPr>
        <sz val="11"/>
        <color rgb="FFFF0000"/>
        <rFont val="맑은 고딕"/>
        <family val="3"/>
        <charset val="129"/>
      </rPr>
      <t>암반</t>
    </r>
    <phoneticPr fontId="40" type="noConversion"/>
  </si>
  <si>
    <t>14.670~14.970</t>
    <phoneticPr fontId="40" type="noConversion"/>
  </si>
  <si>
    <r>
      <t>15.650~15.80</t>
    </r>
    <r>
      <rPr>
        <sz val="11"/>
        <color theme="1"/>
        <rFont val="맑은 고딕"/>
        <family val="3"/>
        <charset val="129"/>
        <scheme val="minor"/>
      </rPr>
      <t>0</t>
    </r>
    <phoneticPr fontId="40" type="noConversion"/>
  </si>
  <si>
    <r>
      <t xml:space="preserve">17.200-17.400
</t>
    </r>
    <r>
      <rPr>
        <sz val="11"/>
        <color rgb="FFFF0000"/>
        <rFont val="맑은 고딕"/>
        <family val="3"/>
        <charset val="129"/>
        <scheme val="minor"/>
      </rPr>
      <t>17.320-17.500</t>
    </r>
    <phoneticPr fontId="40" type="noConversion"/>
  </si>
  <si>
    <r>
      <t xml:space="preserve">200
</t>
    </r>
    <r>
      <rPr>
        <sz val="11"/>
        <color rgb="FFFF0000"/>
        <rFont val="맑은 고딕"/>
        <family val="3"/>
        <charset val="129"/>
        <scheme val="minor"/>
      </rPr>
      <t>180</t>
    </r>
    <phoneticPr fontId="33" type="noConversion"/>
  </si>
  <si>
    <t>민간전문가 합동</t>
    <phoneticPr fontId="33" type="noConversion"/>
  </si>
  <si>
    <t>낙석발생 제어방안으로 낙석방지망 설치, 낙석확산 제어방안으로 사면 선단부 catch zone 혹은 낙석방지울타리 설치 필요</t>
    <phoneticPr fontId="33" type="noConversion"/>
  </si>
  <si>
    <r>
      <t xml:space="preserve">17.570-18.180
</t>
    </r>
    <r>
      <rPr>
        <sz val="11"/>
        <color rgb="FFFF0000"/>
        <rFont val="맑은 고딕"/>
        <family val="3"/>
        <charset val="129"/>
        <scheme val="minor"/>
      </rPr>
      <t>17.800-18.080</t>
    </r>
    <phoneticPr fontId="40" type="noConversion"/>
  </si>
  <si>
    <t>옥산역~청리역</t>
    <phoneticPr fontId="33" type="noConversion"/>
  </si>
  <si>
    <t>22.460-22.660</t>
    <phoneticPr fontId="40" type="noConversion"/>
  </si>
  <si>
    <t>상주역~백원역</t>
    <phoneticPr fontId="33" type="noConversion"/>
  </si>
  <si>
    <t>37.900-38.400</t>
    <phoneticPr fontId="40" type="noConversion"/>
  </si>
  <si>
    <t>39.200-39.300</t>
    <phoneticPr fontId="40" type="noConversion"/>
  </si>
  <si>
    <t>백원역~함창역</t>
    <phoneticPr fontId="33" type="noConversion"/>
  </si>
  <si>
    <t>48.800-48.900</t>
    <phoneticPr fontId="40" type="noConversion"/>
  </si>
  <si>
    <t>50.900-51.400</t>
    <phoneticPr fontId="40" type="noConversion"/>
  </si>
  <si>
    <r>
      <t xml:space="preserve">우
</t>
    </r>
    <r>
      <rPr>
        <sz val="11"/>
        <color rgb="FFFF0000"/>
        <rFont val="맑은 고딕"/>
        <family val="3"/>
        <charset val="129"/>
        <scheme val="minor"/>
      </rPr>
      <t>좌</t>
    </r>
    <phoneticPr fontId="40" type="noConversion"/>
  </si>
  <si>
    <t>함창역~점촌역</t>
    <phoneticPr fontId="33" type="noConversion"/>
  </si>
  <si>
    <t>57.200-57.350</t>
    <phoneticPr fontId="40" type="noConversion"/>
  </si>
  <si>
    <t>점촌역~용궁역</t>
    <phoneticPr fontId="33" type="noConversion"/>
  </si>
  <si>
    <r>
      <t>62.920-63.22</t>
    </r>
    <r>
      <rPr>
        <sz val="11"/>
        <color theme="1"/>
        <rFont val="맑은 고딕"/>
        <family val="3"/>
        <charset val="129"/>
        <scheme val="minor"/>
      </rPr>
      <t>0</t>
    </r>
    <phoneticPr fontId="40" type="noConversion"/>
  </si>
  <si>
    <t>63.400-63.550</t>
    <phoneticPr fontId="40" type="noConversion"/>
  </si>
  <si>
    <r>
      <t xml:space="preserve">산 6-11
</t>
    </r>
    <r>
      <rPr>
        <sz val="11"/>
        <color rgb="FFFF0000"/>
        <rFont val="맑은 고딕"/>
        <family val="3"/>
        <charset val="129"/>
        <scheme val="minor"/>
      </rPr>
      <t>9-1</t>
    </r>
    <phoneticPr fontId="33" type="noConversion"/>
  </si>
  <si>
    <r>
      <t xml:space="preserve">3.200
</t>
    </r>
    <r>
      <rPr>
        <sz val="11"/>
        <color rgb="FFFF0000"/>
        <rFont val="맑은 고딕"/>
        <family val="3"/>
        <charset val="129"/>
        <scheme val="minor"/>
      </rPr>
      <t>3.350~3.380</t>
    </r>
    <phoneticPr fontId="33" type="noConversion"/>
  </si>
  <si>
    <r>
      <t xml:space="preserve">40
</t>
    </r>
    <r>
      <rPr>
        <sz val="11"/>
        <color rgb="FFFF0000"/>
        <rFont val="맑은 고딕"/>
        <family val="3"/>
        <charset val="129"/>
        <scheme val="minor"/>
      </rPr>
      <t>20</t>
    </r>
    <phoneticPr fontId="33" type="noConversion"/>
  </si>
  <si>
    <r>
      <t xml:space="preserve">9
</t>
    </r>
    <r>
      <rPr>
        <sz val="11"/>
        <color rgb="FFFF0000"/>
        <rFont val="맑은 고딕"/>
        <family val="3"/>
        <charset val="129"/>
        <scheme val="minor"/>
      </rPr>
      <t>20</t>
    </r>
    <phoneticPr fontId="33" type="noConversion"/>
  </si>
  <si>
    <t>2021-06-23</t>
    <phoneticPr fontId="33" type="noConversion"/>
  </si>
  <si>
    <t>2021-06-24</t>
  </si>
  <si>
    <t>2021-07-01</t>
    <phoneticPr fontId="33" type="noConversion"/>
  </si>
  <si>
    <r>
      <t>복합
토사</t>
    </r>
    <r>
      <rPr>
        <sz val="11"/>
        <color rgb="FF0000FF"/>
        <rFont val="맑은 고딕"/>
        <family val="3"/>
        <charset val="129"/>
        <scheme val="minor"/>
      </rPr>
      <t>, 암반</t>
    </r>
    <phoneticPr fontId="33" type="noConversion"/>
  </si>
  <si>
    <r>
      <t xml:space="preserve">복합
</t>
    </r>
    <r>
      <rPr>
        <sz val="11"/>
        <color rgb="FF0000FF"/>
        <rFont val="맑은 고딕"/>
        <family val="3"/>
        <charset val="129"/>
        <scheme val="minor"/>
      </rPr>
      <t>암반</t>
    </r>
    <phoneticPr fontId="33" type="noConversion"/>
  </si>
  <si>
    <t>불정동</t>
    <phoneticPr fontId="33" type="noConversion"/>
  </si>
  <si>
    <r>
      <t xml:space="preserve">복합
</t>
    </r>
    <r>
      <rPr>
        <sz val="11"/>
        <color rgb="FF0000FF"/>
        <rFont val="맑은 고딕"/>
        <family val="3"/>
        <charset val="129"/>
        <scheme val="minor"/>
      </rPr>
      <t>토사, 암반</t>
    </r>
    <phoneticPr fontId="33" type="noConversion"/>
  </si>
  <si>
    <t>국가철도공단 강원본부 장진화, 윤주원</t>
    <phoneticPr fontId="39" type="noConversion"/>
  </si>
  <si>
    <t>033-810-5127</t>
    <phoneticPr fontId="39" type="noConversion"/>
  </si>
  <si>
    <t>국가철도공단 강원본부 김주섭, 추다솜</t>
    <phoneticPr fontId="40" type="noConversion"/>
  </si>
  <si>
    <t>강원본부 안전혁신처</t>
  </si>
  <si>
    <t>27+</t>
    <phoneticPr fontId="39" type="noConversion"/>
  </si>
  <si>
    <t>조치예정</t>
    <phoneticPr fontId="39" type="noConversion"/>
  </si>
  <si>
    <t>인장균열발생</t>
    <phoneticPr fontId="39" type="noConversion"/>
  </si>
  <si>
    <t>국가철도공단 강원본부 엄기식, 장준호</t>
    <phoneticPr fontId="39" type="noConversion"/>
  </si>
  <si>
    <t>강원본부 안전혁신처</t>
    <phoneticPr fontId="39" type="noConversion"/>
  </si>
  <si>
    <t>엄기식</t>
    <phoneticPr fontId="39" type="noConversion"/>
  </si>
  <si>
    <t>033-810-5274</t>
    <phoneticPr fontId="39" type="noConversion"/>
  </si>
  <si>
    <t>국가철도공단 강원본부 김범기, 서현오</t>
    <phoneticPr fontId="40" type="noConversion"/>
  </si>
  <si>
    <t>국가철도공단 강원본부 조용덕, 김사라</t>
    <phoneticPr fontId="39" type="noConversion"/>
  </si>
  <si>
    <t>조용덕</t>
    <phoneticPr fontId="39" type="noConversion"/>
  </si>
  <si>
    <t>033-810-5277</t>
    <phoneticPr fontId="39" type="noConversion"/>
  </si>
  <si>
    <t>민간전문가 합동점검</t>
    <phoneticPr fontId="40" type="noConversion"/>
  </si>
  <si>
    <t>국가철도공단 강원본부 조용덕, 최형준 ,김사라</t>
    <phoneticPr fontId="39" type="noConversion"/>
  </si>
  <si>
    <t>이경수</t>
    <phoneticPr fontId="39" type="noConversion"/>
  </si>
  <si>
    <t>다수구간에 낙석위험성이 있으므로 보강공법 필요</t>
    <phoneticPr fontId="39" type="noConversion"/>
  </si>
  <si>
    <t>옹벽부 재료열화, 콘크리트 손상으로 기초세굴, 
낙석 및 암반파괴 이력 관찰로 낙석 방호시설 검토 필요</t>
    <phoneticPr fontId="39" type="noConversion"/>
  </si>
  <si>
    <t>정선군</t>
    <phoneticPr fontId="39" type="noConversion"/>
  </si>
  <si>
    <t>북평면</t>
    <phoneticPr fontId="39" type="noConversion"/>
  </si>
  <si>
    <t>북평리 산 275-2</t>
    <phoneticPr fontId="39" type="noConversion"/>
  </si>
  <si>
    <t>강원-정선선19-충</t>
    <phoneticPr fontId="39" type="noConversion"/>
  </si>
  <si>
    <t>정선~나전</t>
    <phoneticPr fontId="39" type="noConversion"/>
  </si>
  <si>
    <t>30.900~31.200</t>
    <phoneticPr fontId="39" type="noConversion"/>
  </si>
  <si>
    <t>유천리 산 134-3</t>
    <phoneticPr fontId="39" type="noConversion"/>
  </si>
  <si>
    <t>강원-정선선20-충</t>
    <phoneticPr fontId="39" type="noConversion"/>
  </si>
  <si>
    <t>나전~구절리</t>
    <phoneticPr fontId="39" type="noConversion"/>
  </si>
  <si>
    <t>40.030~40.180</t>
    <phoneticPr fontId="39" type="noConversion"/>
  </si>
  <si>
    <t>유천리 산 184-1</t>
    <phoneticPr fontId="39" type="noConversion"/>
  </si>
  <si>
    <t>강원-정선선21-충</t>
    <phoneticPr fontId="39" type="noConversion"/>
  </si>
  <si>
    <t>41.240~41.280</t>
    <phoneticPr fontId="39" type="noConversion"/>
  </si>
  <si>
    <t>유천리 산 270-2</t>
    <phoneticPr fontId="39" type="noConversion"/>
  </si>
  <si>
    <t>강원-정선선22-충</t>
    <phoneticPr fontId="39" type="noConversion"/>
  </si>
  <si>
    <t>42.400~43.580</t>
    <phoneticPr fontId="39" type="noConversion"/>
  </si>
  <si>
    <t>강원-정선선22-1-충</t>
    <phoneticPr fontId="39" type="noConversion"/>
  </si>
  <si>
    <t>42.720~42.860</t>
    <phoneticPr fontId="39" type="noConversion"/>
  </si>
  <si>
    <t>신규개소</t>
    <phoneticPr fontId="40" type="noConversion"/>
  </si>
  <si>
    <t>강원-정선선22-2-충</t>
    <phoneticPr fontId="39" type="noConversion"/>
  </si>
  <si>
    <t>42.910~43.090</t>
    <phoneticPr fontId="39" type="noConversion"/>
  </si>
  <si>
    <t>구절리 산 247-3</t>
    <phoneticPr fontId="39" type="noConversion"/>
  </si>
  <si>
    <t>강원-정선선23-충</t>
    <phoneticPr fontId="39" type="noConversion"/>
  </si>
  <si>
    <t>44.820~45.470</t>
    <phoneticPr fontId="39" type="noConversion"/>
  </si>
  <si>
    <t>국가철도공단 강원본부 정형렬, 김희수</t>
    <phoneticPr fontId="39" type="noConversion"/>
  </si>
  <si>
    <t>정형렬</t>
    <phoneticPr fontId="39" type="noConversion"/>
  </si>
  <si>
    <t>033-810-5272</t>
    <phoneticPr fontId="39" type="noConversion"/>
  </si>
  <si>
    <t>유평리 632-5</t>
    <phoneticPr fontId="39" type="noConversion"/>
  </si>
  <si>
    <t>강원-정선선5-충</t>
    <phoneticPr fontId="39" type="noConversion"/>
  </si>
  <si>
    <t>별어곡~선평</t>
    <phoneticPr fontId="39" type="noConversion"/>
  </si>
  <si>
    <t>8.960~9.360</t>
    <phoneticPr fontId="39" type="noConversion"/>
  </si>
  <si>
    <t>무릉리 505-11</t>
    <phoneticPr fontId="39" type="noConversion"/>
  </si>
  <si>
    <t>강원-정선선1-충</t>
    <phoneticPr fontId="39" type="noConversion"/>
  </si>
  <si>
    <t>민둥산~별어곡</t>
    <phoneticPr fontId="39" type="noConversion"/>
  </si>
  <si>
    <t>1.130~1.350</t>
    <phoneticPr fontId="39" type="noConversion"/>
  </si>
  <si>
    <t>무릉리 791-7</t>
    <phoneticPr fontId="39" type="noConversion"/>
  </si>
  <si>
    <t>강원-정선선2-충</t>
    <phoneticPr fontId="39" type="noConversion"/>
  </si>
  <si>
    <t>2.750~5.100</t>
    <phoneticPr fontId="39" type="noConversion"/>
  </si>
  <si>
    <t>문곡리 70</t>
    <phoneticPr fontId="39" type="noConversion"/>
  </si>
  <si>
    <t>강원-정선선3-충</t>
    <phoneticPr fontId="39" type="noConversion"/>
  </si>
  <si>
    <t>7.200~7.440</t>
    <phoneticPr fontId="39" type="noConversion"/>
  </si>
  <si>
    <t>유평리 392-2</t>
    <phoneticPr fontId="39" type="noConversion"/>
  </si>
  <si>
    <t>강원-정선선4-충</t>
    <phoneticPr fontId="39" type="noConversion"/>
  </si>
  <si>
    <t>8.160~8.400</t>
    <phoneticPr fontId="39" type="noConversion"/>
  </si>
  <si>
    <t>낙동리 산 225-1</t>
    <phoneticPr fontId="39" type="noConversion"/>
  </si>
  <si>
    <t>강원-정선선7-충</t>
    <phoneticPr fontId="39" type="noConversion"/>
  </si>
  <si>
    <t>13.140~13.220</t>
    <phoneticPr fontId="39" type="noConversion"/>
  </si>
  <si>
    <t>낙동리 342-2</t>
    <phoneticPr fontId="39" type="noConversion"/>
  </si>
  <si>
    <t>강원-정선선8-충</t>
    <phoneticPr fontId="39" type="noConversion"/>
  </si>
  <si>
    <t>선평~정선</t>
    <phoneticPr fontId="39" type="noConversion"/>
  </si>
  <si>
    <t>13.940~14.040</t>
    <phoneticPr fontId="39" type="noConversion"/>
  </si>
  <si>
    <t>낙동리 산 64-1</t>
    <phoneticPr fontId="39" type="noConversion"/>
  </si>
  <si>
    <t>강원-정선선9-충</t>
    <phoneticPr fontId="39" type="noConversion"/>
  </si>
  <si>
    <t>14.640~14.830</t>
    <phoneticPr fontId="39" type="noConversion"/>
  </si>
  <si>
    <t>강원-정선선10-충</t>
    <phoneticPr fontId="39" type="noConversion"/>
  </si>
  <si>
    <t>유평리 634-2</t>
    <phoneticPr fontId="39" type="noConversion"/>
  </si>
  <si>
    <t>강원-정선선6-충</t>
    <phoneticPr fontId="39" type="noConversion"/>
  </si>
  <si>
    <t>9.600~10.140</t>
    <phoneticPr fontId="39" type="noConversion"/>
  </si>
  <si>
    <t>강원-정선선6-1-충</t>
    <phoneticPr fontId="39" type="noConversion"/>
  </si>
  <si>
    <t>10.120~10.240</t>
    <phoneticPr fontId="39" type="noConversion"/>
  </si>
  <si>
    <t>2021-06-17
2021-06-29</t>
    <phoneticPr fontId="40" type="noConversion"/>
  </si>
  <si>
    <t>옹벽 벽체 단차(10cm) 발생, 보강공법 필요</t>
    <phoneticPr fontId="39" type="noConversion"/>
  </si>
  <si>
    <t>옹벽부 재료열화, 콘크리트 강도저하로 균열발생</t>
    <phoneticPr fontId="39" type="noConversion"/>
  </si>
  <si>
    <t>국가철도공단 강원본부 조용덕, 김사라</t>
    <phoneticPr fontId="40" type="noConversion"/>
  </si>
  <si>
    <t>4721000039</t>
    <phoneticPr fontId="40" type="noConversion"/>
  </si>
  <si>
    <t>강원-영동선2-경</t>
    <phoneticPr fontId="40" type="noConversion"/>
  </si>
  <si>
    <t>4721000040</t>
    <phoneticPr fontId="40" type="noConversion"/>
  </si>
  <si>
    <t>국가철도공단 강원본부 김동신</t>
    <phoneticPr fontId="40" type="noConversion"/>
  </si>
  <si>
    <t>강원본부 중앙선사업단 도담영천PM</t>
    <phoneticPr fontId="40" type="noConversion"/>
  </si>
  <si>
    <t>김동신</t>
    <phoneticPr fontId="40" type="noConversion"/>
  </si>
  <si>
    <t>054-630-6007</t>
    <phoneticPr fontId="39" type="noConversion"/>
  </si>
  <si>
    <t>국가철도공단 강원본부 김범기,서현오</t>
    <phoneticPr fontId="40" type="noConversion"/>
  </si>
  <si>
    <t>관리제외</t>
    <phoneticPr fontId="40" type="noConversion"/>
  </si>
  <si>
    <t>제천시</t>
    <phoneticPr fontId="40" type="noConversion"/>
  </si>
  <si>
    <t>송학면</t>
    <phoneticPr fontId="40" type="noConversion"/>
  </si>
  <si>
    <t>시곡리 127-3</t>
    <phoneticPr fontId="40" type="noConversion"/>
  </si>
  <si>
    <t>강원-태백선1-충</t>
    <phoneticPr fontId="40" type="noConversion"/>
  </si>
  <si>
    <t>국가철도공단 강원본부 정형렬, 김희수</t>
    <phoneticPr fontId="40" type="noConversion"/>
  </si>
  <si>
    <t>4315000242</t>
    <phoneticPr fontId="40" type="noConversion"/>
  </si>
  <si>
    <t>정형렬</t>
    <phoneticPr fontId="40" type="noConversion"/>
  </si>
  <si>
    <t>033-810-5272</t>
    <phoneticPr fontId="40" type="noConversion"/>
  </si>
  <si>
    <t>강원-태백선2-충</t>
    <phoneticPr fontId="40" type="noConversion"/>
  </si>
  <si>
    <t>4315000243</t>
    <phoneticPr fontId="40" type="noConversion"/>
  </si>
  <si>
    <t>시곡리 산 1-7</t>
    <phoneticPr fontId="40" type="noConversion"/>
  </si>
  <si>
    <t>강원-태백선4-충</t>
    <phoneticPr fontId="40" type="noConversion"/>
  </si>
  <si>
    <t>4315000245</t>
    <phoneticPr fontId="40" type="noConversion"/>
  </si>
  <si>
    <t>봉양읍</t>
    <phoneticPr fontId="40" type="noConversion"/>
  </si>
  <si>
    <t>연박리 692-4</t>
    <phoneticPr fontId="40" type="noConversion"/>
  </si>
  <si>
    <t>4315000258</t>
    <phoneticPr fontId="40" type="noConversion"/>
  </si>
  <si>
    <t>연박리 산 1-5</t>
    <phoneticPr fontId="40" type="noConversion"/>
  </si>
  <si>
    <t>4315000259</t>
    <phoneticPr fontId="40" type="noConversion"/>
  </si>
  <si>
    <t>주포리 산 29-2</t>
    <phoneticPr fontId="40" type="noConversion"/>
  </si>
  <si>
    <t>4315000260</t>
    <phoneticPr fontId="40" type="noConversion"/>
  </si>
  <si>
    <t>주포리 산 25-7</t>
    <phoneticPr fontId="40" type="noConversion"/>
  </si>
  <si>
    <t>4315000234</t>
    <phoneticPr fontId="40" type="noConversion"/>
  </si>
  <si>
    <t xml:space="preserve">신동 </t>
    <phoneticPr fontId="40" type="noConversion"/>
  </si>
  <si>
    <t>산 41-5</t>
    <phoneticPr fontId="40" type="noConversion"/>
  </si>
  <si>
    <t>4315000235</t>
    <phoneticPr fontId="40" type="noConversion"/>
  </si>
  <si>
    <t>원주~제천 운행선 변경으로 삭제 / 관리제외</t>
    <phoneticPr fontId="40" type="noConversion"/>
  </si>
  <si>
    <t>신동</t>
    <phoneticPr fontId="40" type="noConversion"/>
  </si>
  <si>
    <t>산 32-2</t>
    <phoneticPr fontId="40" type="noConversion"/>
  </si>
  <si>
    <t>강원-중앙선2-충</t>
    <phoneticPr fontId="40" type="noConversion"/>
  </si>
  <si>
    <t>4315000237</t>
    <phoneticPr fontId="40" type="noConversion"/>
  </si>
  <si>
    <t>산 13-10</t>
    <phoneticPr fontId="40" type="noConversion"/>
  </si>
  <si>
    <t>강원-중앙선3-충</t>
    <phoneticPr fontId="40" type="noConversion"/>
  </si>
  <si>
    <t>4315000238</t>
    <phoneticPr fontId="40" type="noConversion"/>
  </si>
  <si>
    <t>고명동</t>
    <phoneticPr fontId="40" type="noConversion"/>
  </si>
  <si>
    <t>산 40-19</t>
    <phoneticPr fontId="40" type="noConversion"/>
  </si>
  <si>
    <t>강원-중앙선6-충</t>
    <phoneticPr fontId="40" type="noConversion"/>
  </si>
  <si>
    <t>4315000241</t>
    <phoneticPr fontId="40" type="noConversion"/>
  </si>
  <si>
    <t>강원본부 중앙선사업단</t>
    <phoneticPr fontId="40" type="noConversion"/>
  </si>
  <si>
    <t>장진화</t>
    <phoneticPr fontId="40" type="noConversion"/>
  </si>
  <si>
    <t>033-810-5127</t>
    <phoneticPr fontId="40" type="noConversion"/>
  </si>
  <si>
    <t>강원-태백선3-충</t>
    <phoneticPr fontId="40" type="noConversion"/>
  </si>
  <si>
    <t>4315000244</t>
    <phoneticPr fontId="40" type="noConversion"/>
  </si>
  <si>
    <t>천남동</t>
    <phoneticPr fontId="40" type="noConversion"/>
  </si>
  <si>
    <t>산 10-28</t>
    <phoneticPr fontId="40" type="noConversion"/>
  </si>
  <si>
    <t>강원-중앙선4-충</t>
    <phoneticPr fontId="40" type="noConversion"/>
  </si>
  <si>
    <t>4315000239</t>
    <phoneticPr fontId="40" type="noConversion"/>
  </si>
  <si>
    <t>100-2</t>
    <phoneticPr fontId="40" type="noConversion"/>
  </si>
  <si>
    <t>강원-중앙선5-충</t>
    <phoneticPr fontId="40" type="noConversion"/>
  </si>
  <si>
    <t>4315000240</t>
    <phoneticPr fontId="40" type="noConversion"/>
  </si>
  <si>
    <t>국가철도공단 강원본부 정형렬, 최형준 ,김희수</t>
    <phoneticPr fontId="39" type="noConversion"/>
  </si>
  <si>
    <t>2021-06-10
2021-06-29</t>
    <phoneticPr fontId="39" type="noConversion"/>
  </si>
  <si>
    <t>소규모 절리 발달, 낙석방지망 적용성 검토 등</t>
  </si>
  <si>
    <t>2회 점검</t>
    <phoneticPr fontId="39" type="noConversion"/>
  </si>
  <si>
    <t>98.895~99.150</t>
    <phoneticPr fontId="40" type="noConversion"/>
  </si>
  <si>
    <t>98.915~98.990</t>
    <phoneticPr fontId="40" type="noConversion"/>
  </si>
  <si>
    <t>봉화군</t>
    <phoneticPr fontId="39" type="noConversion"/>
  </si>
  <si>
    <t>봉화읍</t>
    <phoneticPr fontId="39" type="noConversion"/>
  </si>
  <si>
    <t>문단리 산 76-2</t>
    <phoneticPr fontId="39" type="noConversion"/>
  </si>
  <si>
    <t>강원-영동선3-경</t>
    <phoneticPr fontId="39" type="noConversion"/>
  </si>
  <si>
    <t>영주~문단</t>
    <phoneticPr fontId="39" type="noConversion"/>
  </si>
  <si>
    <t>6.830~6.880</t>
    <phoneticPr fontId="39" type="noConversion"/>
  </si>
  <si>
    <t>4792000237</t>
    <phoneticPr fontId="39" type="noConversion"/>
  </si>
  <si>
    <t>문단리 산 1-1</t>
    <phoneticPr fontId="39" type="noConversion"/>
  </si>
  <si>
    <t>강원-영동선4-경</t>
    <phoneticPr fontId="39" type="noConversion"/>
  </si>
  <si>
    <t>문단~봉화</t>
    <phoneticPr fontId="39" type="noConversion"/>
  </si>
  <si>
    <t>9.925~10.000</t>
    <phoneticPr fontId="39" type="noConversion"/>
  </si>
  <si>
    <t>4792000238</t>
    <phoneticPr fontId="39" type="noConversion"/>
  </si>
  <si>
    <t>삼계리 81-13</t>
    <phoneticPr fontId="39" type="noConversion"/>
  </si>
  <si>
    <t>강원-영동선5-경</t>
    <phoneticPr fontId="39" type="noConversion"/>
  </si>
  <si>
    <t>봉화~거촌</t>
    <phoneticPr fontId="39" type="noConversion"/>
  </si>
  <si>
    <t>16.650~16.670</t>
    <phoneticPr fontId="39" type="noConversion"/>
  </si>
  <si>
    <t>4792000239</t>
    <phoneticPr fontId="39" type="noConversion"/>
  </si>
  <si>
    <t>강원-영동선6-경</t>
    <phoneticPr fontId="39" type="noConversion"/>
  </si>
  <si>
    <t>16.670~16.710</t>
    <phoneticPr fontId="39" type="noConversion"/>
  </si>
  <si>
    <t>4792000240</t>
    <phoneticPr fontId="39" type="noConversion"/>
  </si>
  <si>
    <t>삼계리 810-13</t>
    <phoneticPr fontId="39" type="noConversion"/>
  </si>
  <si>
    <t>강원-영동선7-경</t>
    <phoneticPr fontId="39" type="noConversion"/>
  </si>
  <si>
    <t>16.880~16.970</t>
    <phoneticPr fontId="39" type="noConversion"/>
  </si>
  <si>
    <t>4792000241</t>
    <phoneticPr fontId="39" type="noConversion"/>
  </si>
  <si>
    <t>강원-영동선8-경</t>
    <phoneticPr fontId="39" type="noConversion"/>
  </si>
  <si>
    <t>16.880~16.910</t>
    <phoneticPr fontId="39" type="noConversion"/>
  </si>
  <si>
    <t>4792000242</t>
    <phoneticPr fontId="39" type="noConversion"/>
  </si>
  <si>
    <t>유곡리 산 54-7</t>
    <phoneticPr fontId="39" type="noConversion"/>
  </si>
  <si>
    <t>강원-영동선9-경</t>
    <phoneticPr fontId="39" type="noConversion"/>
  </si>
  <si>
    <t>17.665~17.685</t>
    <phoneticPr fontId="39" type="noConversion"/>
  </si>
  <si>
    <t>4792000243</t>
    <phoneticPr fontId="39" type="noConversion"/>
  </si>
  <si>
    <t>강원-영동선10-경</t>
    <phoneticPr fontId="39" type="noConversion"/>
  </si>
  <si>
    <t>17.685~17.725</t>
    <phoneticPr fontId="39" type="noConversion"/>
  </si>
  <si>
    <t>4792000244</t>
    <phoneticPr fontId="39" type="noConversion"/>
  </si>
  <si>
    <t>강원-영동선11-경</t>
    <phoneticPr fontId="39" type="noConversion"/>
  </si>
  <si>
    <t>17.725~17.735</t>
    <phoneticPr fontId="39" type="noConversion"/>
  </si>
  <si>
    <t>4792000245</t>
    <phoneticPr fontId="39" type="noConversion"/>
  </si>
  <si>
    <t>유곡리 1098-2</t>
    <phoneticPr fontId="39" type="noConversion"/>
  </si>
  <si>
    <t>강원-영동선12-경</t>
    <phoneticPr fontId="39" type="noConversion"/>
  </si>
  <si>
    <t>18.180~18.300</t>
    <phoneticPr fontId="39" type="noConversion"/>
  </si>
  <si>
    <t>4792000246</t>
    <phoneticPr fontId="39" type="noConversion"/>
  </si>
  <si>
    <t>봉성면</t>
    <phoneticPr fontId="39" type="noConversion"/>
  </si>
  <si>
    <t>외삼리 산 147</t>
    <phoneticPr fontId="39" type="noConversion"/>
  </si>
  <si>
    <t>강원-영동선13-경</t>
    <phoneticPr fontId="39" type="noConversion"/>
  </si>
  <si>
    <t>21.400~21.500</t>
    <phoneticPr fontId="39" type="noConversion"/>
  </si>
  <si>
    <t>4792000248</t>
    <phoneticPr fontId="39" type="noConversion"/>
  </si>
  <si>
    <t>외삼리 산 99-11</t>
    <phoneticPr fontId="39" type="noConversion"/>
  </si>
  <si>
    <t>강원-영동선14-경</t>
    <phoneticPr fontId="39" type="noConversion"/>
  </si>
  <si>
    <t>거촌~봉성</t>
    <phoneticPr fontId="39" type="noConversion"/>
  </si>
  <si>
    <t>22.900~22.970</t>
    <phoneticPr fontId="39" type="noConversion"/>
  </si>
  <si>
    <t>4792000249</t>
    <phoneticPr fontId="39" type="noConversion"/>
  </si>
  <si>
    <t>외삼리 산 99-17</t>
    <phoneticPr fontId="39" type="noConversion"/>
  </si>
  <si>
    <t>강원-영동선15-경</t>
    <phoneticPr fontId="39" type="noConversion"/>
  </si>
  <si>
    <t>23.215~23.235</t>
    <phoneticPr fontId="39" type="noConversion"/>
  </si>
  <si>
    <t>4792000250</t>
    <phoneticPr fontId="39" type="noConversion"/>
  </si>
  <si>
    <t>외삼리 99-8</t>
    <phoneticPr fontId="39" type="noConversion"/>
  </si>
  <si>
    <t>강원-영동선16-경</t>
    <phoneticPr fontId="39" type="noConversion"/>
  </si>
  <si>
    <t>4792000251</t>
    <phoneticPr fontId="39" type="noConversion"/>
  </si>
  <si>
    <t>외삼리 99-6</t>
    <phoneticPr fontId="39" type="noConversion"/>
  </si>
  <si>
    <t>강원-영동선17-경</t>
    <phoneticPr fontId="39" type="noConversion"/>
  </si>
  <si>
    <t>23.410~23.460</t>
    <phoneticPr fontId="39" type="noConversion"/>
  </si>
  <si>
    <t>4792000252</t>
    <phoneticPr fontId="39" type="noConversion"/>
  </si>
  <si>
    <t>외삼리 99-5</t>
    <phoneticPr fontId="39" type="noConversion"/>
  </si>
  <si>
    <t>강원-영동선18-경</t>
    <phoneticPr fontId="39" type="noConversion"/>
  </si>
  <si>
    <t>23.550~23.640</t>
    <phoneticPr fontId="39" type="noConversion"/>
  </si>
  <si>
    <t>4792000253</t>
    <phoneticPr fontId="39" type="noConversion"/>
  </si>
  <si>
    <t>외삼리 산 103-12</t>
    <phoneticPr fontId="39" type="noConversion"/>
  </si>
  <si>
    <t>강원-영동선19-경</t>
    <phoneticPr fontId="39" type="noConversion"/>
  </si>
  <si>
    <t>23.880~24.960</t>
    <phoneticPr fontId="39" type="noConversion"/>
  </si>
  <si>
    <t>4792000254</t>
    <phoneticPr fontId="39" type="noConversion"/>
  </si>
  <si>
    <t>법전면</t>
    <phoneticPr fontId="39" type="noConversion"/>
  </si>
  <si>
    <t>풍정리 1100-1</t>
    <phoneticPr fontId="39" type="noConversion"/>
  </si>
  <si>
    <t>강원-영동선29-경</t>
    <phoneticPr fontId="39" type="noConversion"/>
  </si>
  <si>
    <t>봉성~법전</t>
    <phoneticPr fontId="39" type="noConversion"/>
  </si>
  <si>
    <t>26.743~26.960</t>
    <phoneticPr fontId="39" type="noConversion"/>
  </si>
  <si>
    <t>4792000264</t>
    <phoneticPr fontId="39" type="noConversion"/>
  </si>
  <si>
    <t>강원-영동선30-경</t>
    <phoneticPr fontId="39" type="noConversion"/>
  </si>
  <si>
    <t>26.743~26.910</t>
    <phoneticPr fontId="39" type="noConversion"/>
  </si>
  <si>
    <t>4792000265</t>
    <phoneticPr fontId="39" type="noConversion"/>
  </si>
  <si>
    <t>풍정리 산 29-2</t>
    <phoneticPr fontId="39" type="noConversion"/>
  </si>
  <si>
    <t>강원-영동선31-경</t>
    <phoneticPr fontId="39" type="noConversion"/>
  </si>
  <si>
    <t>27.830~27.940</t>
    <phoneticPr fontId="39" type="noConversion"/>
  </si>
  <si>
    <t>4792000266</t>
    <phoneticPr fontId="39" type="noConversion"/>
  </si>
  <si>
    <t>풍정리 산 32-3</t>
    <phoneticPr fontId="39" type="noConversion"/>
  </si>
  <si>
    <t>강원-영동선32-경</t>
    <phoneticPr fontId="39" type="noConversion"/>
  </si>
  <si>
    <t>28.260~28.450</t>
    <phoneticPr fontId="39" type="noConversion"/>
  </si>
  <si>
    <t>4792000267</t>
    <phoneticPr fontId="39" type="noConversion"/>
  </si>
  <si>
    <t>풍정리 산 37-1</t>
    <phoneticPr fontId="39" type="noConversion"/>
  </si>
  <si>
    <t>강원-영동선33-경</t>
    <phoneticPr fontId="39" type="noConversion"/>
  </si>
  <si>
    <t>28.820~28.900</t>
    <phoneticPr fontId="39" type="noConversion"/>
  </si>
  <si>
    <t>4792000268</t>
    <phoneticPr fontId="39" type="noConversion"/>
  </si>
  <si>
    <t>법전리 46-1</t>
    <phoneticPr fontId="39" type="noConversion"/>
  </si>
  <si>
    <t>강원-영동선36-경</t>
    <phoneticPr fontId="39" type="noConversion"/>
  </si>
  <si>
    <t>31.740~31.791</t>
    <phoneticPr fontId="39" type="noConversion"/>
  </si>
  <si>
    <t>4792000271</t>
    <phoneticPr fontId="39" type="noConversion"/>
  </si>
  <si>
    <t>강원-영동선37-경</t>
    <phoneticPr fontId="39" type="noConversion"/>
  </si>
  <si>
    <t>21.725~31.790</t>
    <phoneticPr fontId="39" type="noConversion"/>
  </si>
  <si>
    <t>4792000272</t>
    <phoneticPr fontId="39" type="noConversion"/>
  </si>
  <si>
    <t>소지리 663-4</t>
    <phoneticPr fontId="39" type="noConversion"/>
  </si>
  <si>
    <t>강원-영동선38-경</t>
    <phoneticPr fontId="39" type="noConversion"/>
  </si>
  <si>
    <t>법전~춘양</t>
    <phoneticPr fontId="39" type="noConversion"/>
  </si>
  <si>
    <t>32.930~33.010</t>
    <phoneticPr fontId="39" type="noConversion"/>
  </si>
  <si>
    <t>4792000273</t>
    <phoneticPr fontId="39" type="noConversion"/>
  </si>
  <si>
    <t>강원-영동선39-경</t>
    <phoneticPr fontId="39" type="noConversion"/>
  </si>
  <si>
    <t>32.930~33.020</t>
    <phoneticPr fontId="39" type="noConversion"/>
  </si>
  <si>
    <t>4792000274</t>
    <phoneticPr fontId="39" type="noConversion"/>
  </si>
  <si>
    <t>소지리 산 25-2</t>
    <phoneticPr fontId="39" type="noConversion"/>
  </si>
  <si>
    <t>강원-영동선40-경</t>
    <phoneticPr fontId="39" type="noConversion"/>
  </si>
  <si>
    <t>33.527~33.592</t>
    <phoneticPr fontId="39" type="noConversion"/>
  </si>
  <si>
    <t>4792000275</t>
    <phoneticPr fontId="39" type="noConversion"/>
  </si>
  <si>
    <t>강원-영동선41-경</t>
    <phoneticPr fontId="39" type="noConversion"/>
  </si>
  <si>
    <t>33.670~33.800</t>
    <phoneticPr fontId="39" type="noConversion"/>
  </si>
  <si>
    <t>4792000276</t>
    <phoneticPr fontId="39" type="noConversion"/>
  </si>
  <si>
    <t>소지리 산 19-10</t>
    <phoneticPr fontId="39" type="noConversion"/>
  </si>
  <si>
    <t>강원-영동선42-경</t>
    <phoneticPr fontId="39" type="noConversion"/>
  </si>
  <si>
    <t>34.040~34.095</t>
    <phoneticPr fontId="39" type="noConversion"/>
  </si>
  <si>
    <t>4792000277</t>
    <phoneticPr fontId="39" type="noConversion"/>
  </si>
  <si>
    <t>소지리 산 14-2</t>
    <phoneticPr fontId="39" type="noConversion"/>
  </si>
  <si>
    <t>강원-영동선43-경</t>
    <phoneticPr fontId="39" type="noConversion"/>
  </si>
  <si>
    <t>34.400~34.550</t>
    <phoneticPr fontId="39" type="noConversion"/>
  </si>
  <si>
    <t>4792000278</t>
    <phoneticPr fontId="39" type="noConversion"/>
  </si>
  <si>
    <t>단양군</t>
    <phoneticPr fontId="40" type="noConversion"/>
  </si>
  <si>
    <t>매포읍</t>
    <phoneticPr fontId="40" type="noConversion"/>
  </si>
  <si>
    <t>삼곡리 16-2</t>
    <phoneticPr fontId="40" type="noConversion"/>
  </si>
  <si>
    <t>강원-중앙선7-충</t>
    <phoneticPr fontId="40" type="noConversion"/>
  </si>
  <si>
    <t>4380000150</t>
    <phoneticPr fontId="40" type="noConversion"/>
  </si>
  <si>
    <t>가평리 산 48-6</t>
    <phoneticPr fontId="40" type="noConversion"/>
  </si>
  <si>
    <t>강원-중앙선8-충</t>
    <phoneticPr fontId="40" type="noConversion"/>
  </si>
  <si>
    <t>상,하선</t>
    <phoneticPr fontId="40" type="noConversion"/>
  </si>
  <si>
    <t>4380000151</t>
    <phoneticPr fontId="40" type="noConversion"/>
  </si>
  <si>
    <t>가평리 산 50-1</t>
    <phoneticPr fontId="40" type="noConversion"/>
  </si>
  <si>
    <t>강원-중앙선9-충</t>
    <phoneticPr fontId="40" type="noConversion"/>
  </si>
  <si>
    <t>4380000152</t>
    <phoneticPr fontId="40" type="noConversion"/>
  </si>
  <si>
    <t xml:space="preserve">단양군 </t>
    <phoneticPr fontId="40" type="noConversion"/>
  </si>
  <si>
    <t>상시리 산 75-6</t>
    <phoneticPr fontId="40" type="noConversion"/>
  </si>
  <si>
    <t>강원-중앙선10-충</t>
    <phoneticPr fontId="40" type="noConversion"/>
  </si>
  <si>
    <t>4380000153</t>
    <phoneticPr fontId="40" type="noConversion"/>
  </si>
  <si>
    <t>단양읍</t>
    <phoneticPr fontId="40" type="noConversion"/>
  </si>
  <si>
    <t>현천리 산 6-3</t>
    <phoneticPr fontId="40" type="noConversion"/>
  </si>
  <si>
    <t>강원-중앙선11-충</t>
    <phoneticPr fontId="40" type="noConversion"/>
  </si>
  <si>
    <t>4380000154</t>
    <phoneticPr fontId="40" type="noConversion"/>
  </si>
  <si>
    <t>강원-중앙선12-충</t>
    <phoneticPr fontId="40" type="noConversion"/>
  </si>
  <si>
    <t>4380000155</t>
    <phoneticPr fontId="40" type="noConversion"/>
  </si>
  <si>
    <t>덕상리 산 53-3</t>
    <phoneticPr fontId="40" type="noConversion"/>
  </si>
  <si>
    <t>강원-중앙선13-충</t>
    <phoneticPr fontId="40" type="noConversion"/>
  </si>
  <si>
    <t>4380000156</t>
    <phoneticPr fontId="40" type="noConversion"/>
  </si>
  <si>
    <t>현천리 171-2</t>
    <phoneticPr fontId="40" type="noConversion"/>
  </si>
  <si>
    <t>강원-중앙선14-충</t>
    <phoneticPr fontId="40" type="noConversion"/>
  </si>
  <si>
    <t>4380000157</t>
    <phoneticPr fontId="40" type="noConversion"/>
  </si>
  <si>
    <t>강원-중앙선15-충</t>
    <phoneticPr fontId="40" type="noConversion"/>
  </si>
  <si>
    <t>4380000158</t>
    <phoneticPr fontId="40" type="noConversion"/>
  </si>
  <si>
    <t>현천리 산 14-5</t>
    <phoneticPr fontId="40" type="noConversion"/>
  </si>
  <si>
    <t>강원-중앙선16-충</t>
    <phoneticPr fontId="40" type="noConversion"/>
  </si>
  <si>
    <t>4380000160</t>
    <phoneticPr fontId="40" type="noConversion"/>
  </si>
  <si>
    <t xml:space="preserve">단성면 </t>
    <phoneticPr fontId="40" type="noConversion"/>
  </si>
  <si>
    <t>북하리 산 1-5</t>
    <phoneticPr fontId="40" type="noConversion"/>
  </si>
  <si>
    <t>강원-중앙선17-충</t>
    <phoneticPr fontId="40" type="noConversion"/>
  </si>
  <si>
    <t>4380000161</t>
    <phoneticPr fontId="40" type="noConversion"/>
  </si>
  <si>
    <t>대강면</t>
    <phoneticPr fontId="40" type="noConversion"/>
  </si>
  <si>
    <t>장림리 205-1</t>
    <phoneticPr fontId="40" type="noConversion"/>
  </si>
  <si>
    <t>강원-중앙선18-충</t>
    <phoneticPr fontId="40" type="noConversion"/>
  </si>
  <si>
    <t>4380000162</t>
    <phoneticPr fontId="40" type="noConversion"/>
  </si>
  <si>
    <t>장림리 산 10-3</t>
    <phoneticPr fontId="40" type="noConversion"/>
  </si>
  <si>
    <t>강원-중앙선19-충</t>
    <phoneticPr fontId="40" type="noConversion"/>
  </si>
  <si>
    <t>4380000163</t>
    <phoneticPr fontId="40" type="noConversion"/>
  </si>
  <si>
    <t>장림리 산 7-3</t>
    <phoneticPr fontId="40" type="noConversion"/>
  </si>
  <si>
    <t>강원-중앙선20-충</t>
    <phoneticPr fontId="40" type="noConversion"/>
  </si>
  <si>
    <t>4380000164</t>
    <phoneticPr fontId="40" type="noConversion"/>
  </si>
  <si>
    <t>당동리 산 47-3</t>
    <phoneticPr fontId="40" type="noConversion"/>
  </si>
  <si>
    <t>강원-중앙선21-충</t>
    <phoneticPr fontId="40" type="noConversion"/>
  </si>
  <si>
    <t>4380000165</t>
    <phoneticPr fontId="40" type="noConversion"/>
  </si>
  <si>
    <t>당동리 산 52-5</t>
    <phoneticPr fontId="40" type="noConversion"/>
  </si>
  <si>
    <t>강원-중앙선22-충</t>
    <phoneticPr fontId="40" type="noConversion"/>
  </si>
  <si>
    <t>4380000166</t>
    <phoneticPr fontId="40" type="noConversion"/>
  </si>
  <si>
    <t>국가철도공단 강원본부 김동신</t>
    <phoneticPr fontId="39" type="noConversion"/>
  </si>
  <si>
    <t>당동리 산 11-3</t>
    <phoneticPr fontId="40" type="noConversion"/>
  </si>
  <si>
    <t>강원-중앙선23-충</t>
    <phoneticPr fontId="40" type="noConversion"/>
  </si>
  <si>
    <t>4380000167</t>
    <phoneticPr fontId="40" type="noConversion"/>
  </si>
  <si>
    <t>용부원리 산 84-5</t>
    <phoneticPr fontId="40" type="noConversion"/>
  </si>
  <si>
    <t>강원-중앙선24-충</t>
    <phoneticPr fontId="40" type="noConversion"/>
  </si>
  <si>
    <t>4380000168</t>
    <phoneticPr fontId="40" type="noConversion"/>
  </si>
  <si>
    <t>용부원리 산 84-3</t>
    <phoneticPr fontId="40" type="noConversion"/>
  </si>
  <si>
    <t>강원-중앙선25-충</t>
    <phoneticPr fontId="40" type="noConversion"/>
  </si>
  <si>
    <t>강원-중앙선26-충</t>
    <phoneticPr fontId="40" type="noConversion"/>
  </si>
  <si>
    <t>4380000169</t>
    <phoneticPr fontId="40" type="noConversion"/>
  </si>
  <si>
    <t>용부원리 산 80-7</t>
    <phoneticPr fontId="40" type="noConversion"/>
  </si>
  <si>
    <t>강원-중앙선27-충</t>
    <phoneticPr fontId="40" type="noConversion"/>
  </si>
  <si>
    <t>4380000170</t>
    <phoneticPr fontId="40" type="noConversion"/>
  </si>
  <si>
    <t>용부원리 447</t>
    <phoneticPr fontId="40" type="noConversion"/>
  </si>
  <si>
    <t>강원-중앙선28-충</t>
    <phoneticPr fontId="40" type="noConversion"/>
  </si>
  <si>
    <t>4380000171</t>
    <phoneticPr fontId="40" type="noConversion"/>
  </si>
  <si>
    <t>용부원리 436</t>
    <phoneticPr fontId="40" type="noConversion"/>
  </si>
  <si>
    <t>강원-중앙선29-충</t>
    <phoneticPr fontId="40" type="noConversion"/>
  </si>
  <si>
    <t>4380000172</t>
    <phoneticPr fontId="40" type="noConversion"/>
  </si>
  <si>
    <t>용부원리 411</t>
    <phoneticPr fontId="40" type="noConversion"/>
  </si>
  <si>
    <t>강원-중앙선30-충</t>
    <phoneticPr fontId="40" type="noConversion"/>
  </si>
  <si>
    <t>4380000173</t>
    <phoneticPr fontId="40" type="noConversion"/>
  </si>
  <si>
    <t>용부원리 405</t>
    <phoneticPr fontId="40" type="noConversion"/>
  </si>
  <si>
    <t>강원-중앙선31-충</t>
    <phoneticPr fontId="40" type="noConversion"/>
  </si>
  <si>
    <t>4380000174</t>
    <phoneticPr fontId="40" type="noConversion"/>
  </si>
  <si>
    <t>용부원리 산 49-6</t>
    <phoneticPr fontId="40" type="noConversion"/>
  </si>
  <si>
    <t>강원-중앙선32-충</t>
    <phoneticPr fontId="40" type="noConversion"/>
  </si>
  <si>
    <t>4380000175</t>
    <phoneticPr fontId="40" type="noConversion"/>
  </si>
  <si>
    <t>국가철도공단 강원본부 김범기, 서현오</t>
    <phoneticPr fontId="39" type="noConversion"/>
  </si>
  <si>
    <t>관리제외</t>
    <phoneticPr fontId="39" type="noConversion"/>
  </si>
  <si>
    <t>국가철도공단 강원본부 윤준영</t>
    <phoneticPr fontId="39" type="noConversion"/>
  </si>
  <si>
    <t>윤준영</t>
    <phoneticPr fontId="39" type="noConversion"/>
  </si>
  <si>
    <t>054-630-6003</t>
    <phoneticPr fontId="39" type="noConversion"/>
  </si>
  <si>
    <r>
      <rPr>
        <sz val="12"/>
        <color theme="1"/>
        <rFont val="굴림"/>
        <family val="3"/>
        <charset val="129"/>
      </rPr>
      <t>①</t>
    </r>
    <r>
      <rPr>
        <sz val="12"/>
        <color theme="1"/>
        <rFont val="맑은 고딕"/>
        <family val="3"/>
        <charset val="129"/>
      </rPr>
      <t xml:space="preserve"> 우기 안전관리대책 추진대상 급경사지</t>
    </r>
    <phoneticPr fontId="33" type="noConversion"/>
  </si>
  <si>
    <r>
      <rPr>
        <sz val="12"/>
        <rFont val="굴림"/>
        <family val="3"/>
        <charset val="129"/>
      </rPr>
      <t>①</t>
    </r>
    <r>
      <rPr>
        <sz val="12"/>
        <rFont val="맑은 고딕"/>
        <family val="3"/>
        <charset val="129"/>
      </rPr>
      <t xml:space="preserve"> 우기 안전관리대책 추진대상 급경사지</t>
    </r>
    <phoneticPr fontId="3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</si>
</sst>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0_);[Red]\(0\)"/>
    <numFmt numFmtId="177" formatCode="0_ "/>
    <numFmt numFmtId="178" formatCode="_-* #,##0.00\ &quot;DM&quot;_-;\-* #,##0.00\ &quot;DM&quot;_-;_-* &quot;-&quot;??\ &quot;DM&quot;_-;_-@_-"/>
    <numFmt numFmtId="179" formatCode="&quot;₩&quot;#,##0.00;[Red]&quot;₩&quot;&quot;₩&quot;&quot;₩&quot;&quot;₩&quot;&quot;₩&quot;&quot;₩&quot;\-#,##0.00"/>
    <numFmt numFmtId="180" formatCode="###&quot;개소&quot;"/>
    <numFmt numFmtId="181" formatCode="yyyy&quot;년&quot;\ m&quot;월&quot;\ d&quot;일&quot;;@"/>
    <numFmt numFmtId="182" formatCode="0.000"/>
    <numFmt numFmtId="183" formatCode="0.0_);[Red]\(0.0\)"/>
    <numFmt numFmtId="184" formatCode="0.0"/>
    <numFmt numFmtId="185" formatCode="mm&quot;월&quot;\ dd&quot;일&quot;"/>
    <numFmt numFmtId="186" formatCode="00"/>
  </numFmts>
  <fonts count="143">
    <font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  <charset val="204"/>
    </font>
    <font>
      <sz val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9"/>
      <color indexed="81"/>
      <name val="Tahoma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1"/>
      <color theme="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indexed="9"/>
      <name val="맑은 고딕"/>
      <family val="3"/>
      <charset val="129"/>
    </font>
    <font>
      <sz val="12"/>
      <name val="¹UAAA¼"/>
      <family val="3"/>
      <charset val="129"/>
    </font>
    <font>
      <b/>
      <sz val="12"/>
      <name val="Arial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1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indexed="81"/>
      <name val="돋움"/>
      <family val="3"/>
      <charset val="129"/>
    </font>
    <font>
      <u val="double"/>
      <sz val="30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30"/>
      <color theme="1"/>
      <name val="맑은 고딕"/>
      <family val="3"/>
      <charset val="129"/>
      <scheme val="minor"/>
    </font>
    <font>
      <sz val="25"/>
      <color rgb="FFFF000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sz val="16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u val="double"/>
      <vertAlign val="superscript"/>
      <sz val="35"/>
      <color theme="1"/>
      <name val="맑은 고딕"/>
      <family val="3"/>
      <charset val="129"/>
      <scheme val="minor"/>
    </font>
    <font>
      <u val="double"/>
      <sz val="35"/>
      <color theme="1"/>
      <name val="맑은 고딕"/>
      <family val="3"/>
      <charset val="129"/>
      <scheme val="minor"/>
    </font>
    <font>
      <vertAlign val="superscript"/>
      <sz val="35"/>
      <color theme="1"/>
      <name val="맑은 고딕"/>
      <family val="3"/>
      <charset val="129"/>
      <scheme val="minor"/>
    </font>
    <font>
      <sz val="16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.35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8"/>
      <color rgb="FF000000"/>
      <name val="맑은 고딕"/>
      <family val="3"/>
      <charset val="129"/>
      <scheme val="minor"/>
    </font>
    <font>
      <sz val="11"/>
      <color rgb="FF000000"/>
      <name val="돋움"/>
      <family val="3"/>
      <charset val="129"/>
    </font>
    <font>
      <sz val="11"/>
      <color theme="1"/>
      <name val="맑은 고딕"/>
      <family val="3"/>
      <charset val="129"/>
      <scheme val="major"/>
    </font>
    <font>
      <b/>
      <sz val="14"/>
      <color indexed="81"/>
      <name val="돋움"/>
      <family val="3"/>
      <charset val="129"/>
    </font>
    <font>
      <b/>
      <sz val="14"/>
      <color indexed="81"/>
      <name val="Tahoma"/>
      <family val="2"/>
    </font>
    <font>
      <sz val="10"/>
      <name val="맑은 고딕"/>
      <family val="3"/>
      <charset val="129"/>
      <scheme val="minor"/>
    </font>
    <font>
      <sz val="40"/>
      <name val="맑은 고딕"/>
      <family val="3"/>
      <charset val="129"/>
    </font>
    <font>
      <sz val="12"/>
      <name val="맑은 고딕"/>
      <family val="3"/>
      <charset val="129"/>
    </font>
    <font>
      <sz val="12"/>
      <name val="굴림"/>
      <family val="3"/>
      <charset val="129"/>
    </font>
    <font>
      <sz val="12"/>
      <name val="맑은 고딕"/>
      <family val="3"/>
      <charset val="129"/>
      <scheme val="minor"/>
    </font>
    <font>
      <sz val="12"/>
      <name val="맑은 고딕"/>
      <family val="2"/>
      <charset val="129"/>
      <scheme val="minor"/>
    </font>
    <font>
      <sz val="12"/>
      <name val="맑은 고딕"/>
      <family val="2"/>
      <charset val="129"/>
    </font>
    <font>
      <sz val="10"/>
      <name val="맑은 고딕"/>
      <family val="3"/>
      <charset val="129"/>
    </font>
    <font>
      <sz val="11"/>
      <name val="맑은고딕"/>
      <family val="3"/>
      <charset val="129"/>
    </font>
    <font>
      <sz val="11"/>
      <color rgb="FF0000FF"/>
      <name val="맑은고딕"/>
      <family val="3"/>
      <charset val="129"/>
    </font>
    <font>
      <sz val="40"/>
      <color indexed="8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2"/>
      <color theme="1"/>
      <name val="굴림"/>
      <family val="3"/>
      <charset val="129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2"/>
      <color theme="1"/>
      <name val="맑은 고딕"/>
      <family val="2"/>
      <charset val="129"/>
    </font>
    <font>
      <sz val="10"/>
      <color theme="1"/>
      <name val="맑은 고딕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9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1"/>
      <color rgb="FF00B0F0"/>
      <name val="맑은 고딕"/>
      <family val="3"/>
      <charset val="129"/>
      <scheme val="minor"/>
    </font>
    <font>
      <sz val="9"/>
      <color rgb="FF000000"/>
      <name val="함초롬바탕"/>
      <family val="1"/>
      <charset val="129"/>
    </font>
    <font>
      <b/>
      <sz val="11"/>
      <color rgb="FFFF000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11"/>
      <color theme="1"/>
      <name val="맑은고딕"/>
      <family val="3"/>
      <charset val="129"/>
    </font>
    <font>
      <sz val="11"/>
      <color rgb="FF000000"/>
      <name val="맑은고딕"/>
      <family val="3"/>
      <charset val="129"/>
    </font>
    <font>
      <b/>
      <sz val="11"/>
      <color rgb="FF000000"/>
      <name val="맑은고딕"/>
      <family val="3"/>
      <charset val="129"/>
    </font>
    <font>
      <b/>
      <sz val="11"/>
      <color theme="1"/>
      <name val="맑은고딕"/>
      <family val="3"/>
      <charset val="129"/>
    </font>
    <font>
      <i/>
      <sz val="11"/>
      <color rgb="FF000000"/>
      <name val="맑은고딕"/>
      <family val="3"/>
      <charset val="129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</fills>
  <borders count="37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55990">
    <xf numFmtId="0" fontId="0" fillId="0" borderId="0">
      <alignment vertical="center"/>
    </xf>
    <xf numFmtId="0" fontId="31" fillId="0" borderId="0">
      <alignment vertical="center"/>
    </xf>
    <xf numFmtId="0" fontId="36" fillId="0" borderId="0"/>
    <xf numFmtId="0" fontId="37" fillId="0" borderId="0"/>
    <xf numFmtId="0" fontId="38" fillId="0" borderId="0"/>
    <xf numFmtId="0" fontId="37" fillId="0" borderId="0"/>
    <xf numFmtId="0" fontId="34" fillId="0" borderId="0">
      <alignment vertical="center"/>
    </xf>
    <xf numFmtId="41" fontId="34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7" fillId="0" borderId="0"/>
    <xf numFmtId="0" fontId="41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45" fillId="0" borderId="0">
      <alignment vertical="center"/>
    </xf>
    <xf numFmtId="0" fontId="32" fillId="0" borderId="0">
      <alignment vertical="center"/>
    </xf>
    <xf numFmtId="0" fontId="41" fillId="0" borderId="0">
      <alignment vertical="center"/>
    </xf>
    <xf numFmtId="41" fontId="30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8" fillId="0" borderId="0"/>
    <xf numFmtId="0" fontId="37" fillId="0" borderId="0"/>
    <xf numFmtId="0" fontId="34" fillId="0" borderId="0">
      <alignment vertical="center"/>
    </xf>
    <xf numFmtId="0" fontId="34" fillId="0" borderId="0">
      <alignment vertical="center"/>
    </xf>
    <xf numFmtId="0" fontId="30" fillId="0" borderId="0">
      <alignment vertical="center"/>
    </xf>
    <xf numFmtId="0" fontId="48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7" fillId="0" borderId="0"/>
    <xf numFmtId="0" fontId="38" fillId="0" borderId="0"/>
    <xf numFmtId="0" fontId="41" fillId="0" borderId="0">
      <alignment vertical="center"/>
    </xf>
    <xf numFmtId="0" fontId="29" fillId="0" borderId="0">
      <alignment vertical="center"/>
    </xf>
    <xf numFmtId="41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1" fontId="28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41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5" borderId="0" applyNumberFormat="0" applyBorder="0" applyAlignment="0" applyProtection="0">
      <alignment vertical="center"/>
    </xf>
    <xf numFmtId="0" fontId="52" fillId="46" borderId="0" applyNumberFormat="0" applyBorder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54" fillId="0" borderId="18" applyNumberFormat="0" applyAlignment="0" applyProtection="0">
      <alignment horizontal="left" vertical="center"/>
    </xf>
    <xf numFmtId="0" fontId="54" fillId="0" borderId="17">
      <alignment horizontal="left" vertical="center"/>
    </xf>
    <xf numFmtId="0" fontId="37" fillId="0" borderId="0"/>
    <xf numFmtId="0" fontId="52" fillId="5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49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56" borderId="19" applyNumberFormat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41" fillId="57" borderId="20" applyNumberFormat="0" applyFont="0" applyAlignment="0" applyProtection="0">
      <alignment vertical="center"/>
    </xf>
    <xf numFmtId="0" fontId="58" fillId="58" borderId="0" applyNumberFormat="0" applyBorder="0" applyAlignment="0" applyProtection="0">
      <alignment vertical="center"/>
    </xf>
    <xf numFmtId="0" fontId="59" fillId="0" borderId="0"/>
    <xf numFmtId="0" fontId="60" fillId="0" borderId="0" applyNumberFormat="0" applyFill="0" applyBorder="0" applyAlignment="0" applyProtection="0">
      <alignment vertical="center"/>
    </xf>
    <xf numFmtId="0" fontId="61" fillId="59" borderId="21" applyNumberFormat="0" applyAlignment="0" applyProtection="0">
      <alignment vertical="center"/>
    </xf>
    <xf numFmtId="41" fontId="41" fillId="0" borderId="0" applyFont="0" applyFill="0" applyBorder="0" applyAlignment="0" applyProtection="0"/>
    <xf numFmtId="0" fontId="62" fillId="0" borderId="22" applyNumberFormat="0" applyFill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4" fillId="43" borderId="19" applyNumberFormat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6" fillId="0" borderId="25" applyNumberFormat="0" applyFill="0" applyAlignment="0" applyProtection="0">
      <alignment vertical="center"/>
    </xf>
    <xf numFmtId="0" fontId="67" fillId="0" borderId="2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40" borderId="0" applyNumberFormat="0" applyBorder="0" applyAlignment="0" applyProtection="0">
      <alignment vertical="center"/>
    </xf>
    <xf numFmtId="0" fontId="70" fillId="56" borderId="27" applyNumberFormat="0" applyAlignment="0" applyProtection="0">
      <alignment vertical="center"/>
    </xf>
    <xf numFmtId="178" fontId="41" fillId="0" borderId="0" applyFont="0" applyFill="0" applyBorder="0" applyAlignment="0" applyProtection="0"/>
    <xf numFmtId="179" fontId="37" fillId="0" borderId="0" applyFon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41" fontId="41" fillId="0" borderId="0" applyFont="0" applyFill="0" applyBorder="0" applyAlignment="0" applyProtection="0"/>
    <xf numFmtId="0" fontId="34" fillId="15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1" fillId="33" borderId="0" applyNumberFormat="0" applyBorder="0" applyAlignment="0" applyProtection="0">
      <alignment vertical="center"/>
    </xf>
    <xf numFmtId="0" fontId="71" fillId="33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2" fillId="11" borderId="11" applyNumberFormat="0" applyAlignment="0" applyProtection="0">
      <alignment vertical="center"/>
    </xf>
    <xf numFmtId="0" fontId="72" fillId="11" borderId="11" applyNumberFormat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73" fillId="8" borderId="0" applyNumberFormat="0" applyBorder="0" applyAlignment="0" applyProtection="0">
      <alignment vertical="center"/>
    </xf>
    <xf numFmtId="0" fontId="34" fillId="13" borderId="15" applyNumberFormat="0" applyFont="0" applyAlignment="0" applyProtection="0">
      <alignment vertical="center"/>
    </xf>
    <xf numFmtId="0" fontId="34" fillId="13" borderId="15" applyNumberFormat="0" applyFont="0" applyAlignment="0" applyProtection="0">
      <alignment vertical="center"/>
    </xf>
    <xf numFmtId="0" fontId="74" fillId="9" borderId="0" applyNumberFormat="0" applyBorder="0" applyAlignment="0" applyProtection="0">
      <alignment vertical="center"/>
    </xf>
    <xf numFmtId="0" fontId="74" fillId="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12" borderId="14" applyNumberFormat="0" applyAlignment="0" applyProtection="0">
      <alignment vertical="center"/>
    </xf>
    <xf numFmtId="0" fontId="76" fillId="12" borderId="14" applyNumberFormat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0" fontId="77" fillId="0" borderId="13" applyNumberFormat="0" applyFill="0" applyAlignment="0" applyProtection="0">
      <alignment vertical="center"/>
    </xf>
    <xf numFmtId="0" fontId="77" fillId="0" borderId="13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78" fillId="10" borderId="11" applyNumberFormat="0" applyAlignment="0" applyProtection="0">
      <alignment vertical="center"/>
    </xf>
    <xf numFmtId="0" fontId="78" fillId="10" borderId="11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0" fillId="0" borderId="9" applyNumberFormat="0" applyFill="0" applyAlignment="0" applyProtection="0">
      <alignment vertical="center"/>
    </xf>
    <xf numFmtId="0" fontId="80" fillId="0" borderId="9" applyNumberFormat="0" applyFill="0" applyAlignment="0" applyProtection="0">
      <alignment vertical="center"/>
    </xf>
    <xf numFmtId="0" fontId="81" fillId="0" borderId="10" applyNumberFormat="0" applyFill="0" applyAlignment="0" applyProtection="0">
      <alignment vertical="center"/>
    </xf>
    <xf numFmtId="0" fontId="81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7" borderId="0" applyNumberFormat="0" applyBorder="0" applyAlignment="0" applyProtection="0">
      <alignment vertical="center"/>
    </xf>
    <xf numFmtId="0" fontId="83" fillId="7" borderId="0" applyNumberFormat="0" applyBorder="0" applyAlignment="0" applyProtection="0">
      <alignment vertical="center"/>
    </xf>
    <xf numFmtId="0" fontId="84" fillId="11" borderId="12" applyNumberFormat="0" applyAlignment="0" applyProtection="0">
      <alignment vertical="center"/>
    </xf>
    <xf numFmtId="0" fontId="84" fillId="11" borderId="12" applyNumberFormat="0" applyAlignment="0" applyProtection="0">
      <alignment vertical="center"/>
    </xf>
    <xf numFmtId="0" fontId="37" fillId="0" borderId="0"/>
    <xf numFmtId="0" fontId="56" fillId="56" borderId="39" applyNumberFormat="0" applyAlignment="0" applyProtection="0">
      <alignment vertical="center"/>
    </xf>
    <xf numFmtId="0" fontId="34" fillId="0" borderId="0">
      <alignment vertical="center"/>
    </xf>
    <xf numFmtId="41" fontId="25" fillId="0" borderId="0" applyFont="0" applyFill="0" applyBorder="0" applyAlignment="0" applyProtection="0">
      <alignment vertical="center"/>
    </xf>
    <xf numFmtId="0" fontId="54" fillId="0" borderId="28">
      <alignment horizontal="left"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0" borderId="0">
      <alignment vertical="center"/>
    </xf>
    <xf numFmtId="0" fontId="56" fillId="56" borderId="29" applyNumberFormat="0" applyAlignment="0" applyProtection="0">
      <alignment vertical="center"/>
    </xf>
    <xf numFmtId="0" fontId="41" fillId="57" borderId="30" applyNumberFormat="0" applyFont="0" applyAlignment="0" applyProtection="0">
      <alignment vertical="center"/>
    </xf>
    <xf numFmtId="0" fontId="63" fillId="0" borderId="31" applyNumberFormat="0" applyFill="0" applyAlignment="0" applyProtection="0">
      <alignment vertical="center"/>
    </xf>
    <xf numFmtId="0" fontId="64" fillId="43" borderId="29" applyNumberFormat="0" applyAlignment="0" applyProtection="0">
      <alignment vertical="center"/>
    </xf>
    <xf numFmtId="0" fontId="70" fillId="56" borderId="32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54" fillId="0" borderId="43">
      <alignment horizontal="left" vertical="center"/>
    </xf>
    <xf numFmtId="0" fontId="54" fillId="0" borderId="48">
      <alignment horizontal="left" vertical="center"/>
    </xf>
    <xf numFmtId="0" fontId="56" fillId="56" borderId="44" applyNumberFormat="0" applyAlignment="0" applyProtection="0">
      <alignment vertical="center"/>
    </xf>
    <xf numFmtId="0" fontId="54" fillId="0" borderId="38">
      <alignment horizontal="left" vertical="center"/>
    </xf>
    <xf numFmtId="0" fontId="54" fillId="0" borderId="58">
      <alignment horizontal="left" vertical="center"/>
    </xf>
    <xf numFmtId="0" fontId="56" fillId="56" borderId="54" applyNumberFormat="0" applyAlignment="0" applyProtection="0">
      <alignment vertical="center"/>
    </xf>
    <xf numFmtId="0" fontId="56" fillId="56" borderId="59" applyNumberFormat="0" applyAlignment="0" applyProtection="0">
      <alignment vertical="center"/>
    </xf>
    <xf numFmtId="0" fontId="56" fillId="56" borderId="49" applyNumberFormat="0" applyAlignment="0" applyProtection="0">
      <alignment vertical="center"/>
    </xf>
    <xf numFmtId="0" fontId="54" fillId="0" borderId="53">
      <alignment horizontal="left" vertical="center"/>
    </xf>
    <xf numFmtId="0" fontId="54" fillId="0" borderId="33">
      <alignment horizontal="left" vertical="center"/>
    </xf>
    <xf numFmtId="0" fontId="56" fillId="56" borderId="34" applyNumberFormat="0" applyAlignment="0" applyProtection="0">
      <alignment vertical="center"/>
    </xf>
    <xf numFmtId="0" fontId="41" fillId="57" borderId="35" applyNumberFormat="0" applyFont="0" applyAlignment="0" applyProtection="0">
      <alignment vertical="center"/>
    </xf>
    <xf numFmtId="0" fontId="63" fillId="0" borderId="36" applyNumberFormat="0" applyFill="0" applyAlignment="0" applyProtection="0">
      <alignment vertical="center"/>
    </xf>
    <xf numFmtId="0" fontId="64" fillId="43" borderId="34" applyNumberFormat="0" applyAlignment="0" applyProtection="0">
      <alignment vertical="center"/>
    </xf>
    <xf numFmtId="0" fontId="70" fillId="56" borderId="37" applyNumberFormat="0" applyAlignment="0" applyProtection="0">
      <alignment vertical="center"/>
    </xf>
    <xf numFmtId="0" fontId="41" fillId="57" borderId="40" applyNumberFormat="0" applyFont="0" applyAlignment="0" applyProtection="0">
      <alignment vertical="center"/>
    </xf>
    <xf numFmtId="0" fontId="63" fillId="0" borderId="41" applyNumberFormat="0" applyFill="0" applyAlignment="0" applyProtection="0">
      <alignment vertical="center"/>
    </xf>
    <xf numFmtId="0" fontId="64" fillId="43" borderId="39" applyNumberFormat="0" applyAlignment="0" applyProtection="0">
      <alignment vertical="center"/>
    </xf>
    <xf numFmtId="0" fontId="70" fillId="56" borderId="42" applyNumberFormat="0" applyAlignment="0" applyProtection="0">
      <alignment vertical="center"/>
    </xf>
    <xf numFmtId="0" fontId="41" fillId="57" borderId="45" applyNumberFormat="0" applyFont="0" applyAlignment="0" applyProtection="0">
      <alignment vertical="center"/>
    </xf>
    <xf numFmtId="0" fontId="63" fillId="0" borderId="46" applyNumberFormat="0" applyFill="0" applyAlignment="0" applyProtection="0">
      <alignment vertical="center"/>
    </xf>
    <xf numFmtId="0" fontId="64" fillId="43" borderId="44" applyNumberFormat="0" applyAlignment="0" applyProtection="0">
      <alignment vertical="center"/>
    </xf>
    <xf numFmtId="0" fontId="70" fillId="56" borderId="47" applyNumberFormat="0" applyAlignment="0" applyProtection="0">
      <alignment vertical="center"/>
    </xf>
    <xf numFmtId="0" fontId="41" fillId="57" borderId="50" applyNumberFormat="0" applyFont="0" applyAlignment="0" applyProtection="0">
      <alignment vertical="center"/>
    </xf>
    <xf numFmtId="0" fontId="63" fillId="0" borderId="51" applyNumberFormat="0" applyFill="0" applyAlignment="0" applyProtection="0">
      <alignment vertical="center"/>
    </xf>
    <xf numFmtId="0" fontId="64" fillId="43" borderId="49" applyNumberFormat="0" applyAlignment="0" applyProtection="0">
      <alignment vertical="center"/>
    </xf>
    <xf numFmtId="0" fontId="70" fillId="56" borderId="52" applyNumberFormat="0" applyAlignment="0" applyProtection="0">
      <alignment vertical="center"/>
    </xf>
    <xf numFmtId="0" fontId="41" fillId="57" borderId="55" applyNumberFormat="0" applyFont="0" applyAlignment="0" applyProtection="0">
      <alignment vertical="center"/>
    </xf>
    <xf numFmtId="0" fontId="63" fillId="0" borderId="56" applyNumberFormat="0" applyFill="0" applyAlignment="0" applyProtection="0">
      <alignment vertical="center"/>
    </xf>
    <xf numFmtId="0" fontId="64" fillId="43" borderId="54" applyNumberFormat="0" applyAlignment="0" applyProtection="0">
      <alignment vertical="center"/>
    </xf>
    <xf numFmtId="0" fontId="70" fillId="56" borderId="57" applyNumberFormat="0" applyAlignment="0" applyProtection="0">
      <alignment vertical="center"/>
    </xf>
    <xf numFmtId="0" fontId="41" fillId="57" borderId="60" applyNumberFormat="0" applyFont="0" applyAlignment="0" applyProtection="0">
      <alignment vertical="center"/>
    </xf>
    <xf numFmtId="0" fontId="63" fillId="0" borderId="61" applyNumberFormat="0" applyFill="0" applyAlignment="0" applyProtection="0">
      <alignment vertical="center"/>
    </xf>
    <xf numFmtId="0" fontId="64" fillId="43" borderId="59" applyNumberFormat="0" applyAlignment="0" applyProtection="0">
      <alignment vertical="center"/>
    </xf>
    <xf numFmtId="0" fontId="70" fillId="56" borderId="62" applyNumberFormat="0" applyAlignment="0" applyProtection="0">
      <alignment vertical="center"/>
    </xf>
    <xf numFmtId="0" fontId="54" fillId="0" borderId="63">
      <alignment horizontal="left" vertical="center"/>
    </xf>
    <xf numFmtId="0" fontId="56" fillId="56" borderId="64" applyNumberFormat="0" applyAlignment="0" applyProtection="0">
      <alignment vertical="center"/>
    </xf>
    <xf numFmtId="0" fontId="41" fillId="57" borderId="65" applyNumberFormat="0" applyFont="0" applyAlignment="0" applyProtection="0">
      <alignment vertical="center"/>
    </xf>
    <xf numFmtId="0" fontId="63" fillId="0" borderId="66" applyNumberFormat="0" applyFill="0" applyAlignment="0" applyProtection="0">
      <alignment vertical="center"/>
    </xf>
    <xf numFmtId="0" fontId="64" fillId="43" borderId="64" applyNumberFormat="0" applyAlignment="0" applyProtection="0">
      <alignment vertical="center"/>
    </xf>
    <xf numFmtId="0" fontId="70" fillId="56" borderId="67" applyNumberFormat="0" applyAlignment="0" applyProtection="0">
      <alignment vertical="center"/>
    </xf>
    <xf numFmtId="0" fontId="54" fillId="0" borderId="74">
      <alignment horizontal="left" vertical="center"/>
    </xf>
    <xf numFmtId="0" fontId="54" fillId="0" borderId="68">
      <alignment horizontal="left" vertical="center"/>
    </xf>
    <xf numFmtId="0" fontId="56" fillId="56" borderId="69" applyNumberFormat="0" applyAlignment="0" applyProtection="0">
      <alignment vertical="center"/>
    </xf>
    <xf numFmtId="0" fontId="41" fillId="57" borderId="70" applyNumberFormat="0" applyFont="0" applyAlignment="0" applyProtection="0">
      <alignment vertical="center"/>
    </xf>
    <xf numFmtId="0" fontId="63" fillId="0" borderId="71" applyNumberFormat="0" applyFill="0" applyAlignment="0" applyProtection="0">
      <alignment vertical="center"/>
    </xf>
    <xf numFmtId="0" fontId="64" fillId="43" borderId="69" applyNumberFormat="0" applyAlignment="0" applyProtection="0">
      <alignment vertical="center"/>
    </xf>
    <xf numFmtId="0" fontId="70" fillId="56" borderId="72" applyNumberFormat="0" applyAlignment="0" applyProtection="0">
      <alignment vertical="center"/>
    </xf>
    <xf numFmtId="0" fontId="56" fillId="56" borderId="75" applyNumberFormat="0" applyAlignment="0" applyProtection="0">
      <alignment vertical="center"/>
    </xf>
    <xf numFmtId="0" fontId="41" fillId="57" borderId="76" applyNumberFormat="0" applyFont="0" applyAlignment="0" applyProtection="0">
      <alignment vertical="center"/>
    </xf>
    <xf numFmtId="0" fontId="63" fillId="0" borderId="77" applyNumberFormat="0" applyFill="0" applyAlignment="0" applyProtection="0">
      <alignment vertical="center"/>
    </xf>
    <xf numFmtId="0" fontId="64" fillId="43" borderId="75" applyNumberFormat="0" applyAlignment="0" applyProtection="0">
      <alignment vertical="center"/>
    </xf>
    <xf numFmtId="0" fontId="70" fillId="56" borderId="78" applyNumberFormat="0" applyAlignment="0" applyProtection="0">
      <alignment vertical="center"/>
    </xf>
    <xf numFmtId="0" fontId="24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54" fillId="0" borderId="17">
      <alignment horizontal="left" vertical="center"/>
    </xf>
    <xf numFmtId="0" fontId="56" fillId="56" borderId="19" applyNumberFormat="0" applyAlignment="0" applyProtection="0">
      <alignment vertical="center"/>
    </xf>
    <xf numFmtId="0" fontId="41" fillId="57" borderId="20" applyNumberFormat="0" applyFont="0" applyAlignment="0" applyProtection="0">
      <alignment vertical="center"/>
    </xf>
    <xf numFmtId="0" fontId="63" fillId="0" borderId="23" applyNumberFormat="0" applyFill="0" applyAlignment="0" applyProtection="0">
      <alignment vertical="center"/>
    </xf>
    <xf numFmtId="0" fontId="64" fillId="43" borderId="19" applyNumberFormat="0" applyAlignment="0" applyProtection="0">
      <alignment vertical="center"/>
    </xf>
    <xf numFmtId="0" fontId="70" fillId="56" borderId="27" applyNumberFormat="0" applyAlignment="0" applyProtection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41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56" borderId="133" applyNumberFormat="0" applyAlignment="0" applyProtection="0">
      <alignment vertical="center"/>
    </xf>
    <xf numFmtId="0" fontId="63" fillId="0" borderId="132" applyNumberFormat="0" applyFill="0" applyAlignment="0" applyProtection="0">
      <alignment vertical="center"/>
    </xf>
    <xf numFmtId="0" fontId="41" fillId="57" borderId="131" applyNumberFormat="0" applyFont="0" applyAlignment="0" applyProtection="0">
      <alignment vertical="center"/>
    </xf>
    <xf numFmtId="0" fontId="54" fillId="0" borderId="134">
      <alignment horizontal="left" vertical="center"/>
    </xf>
    <xf numFmtId="0" fontId="56" fillId="56" borderId="145" applyNumberFormat="0" applyAlignment="0" applyProtection="0">
      <alignment vertical="center"/>
    </xf>
    <xf numFmtId="0" fontId="56" fillId="56" borderId="130" applyNumberFormat="0" applyAlignment="0" applyProtection="0">
      <alignment vertical="center"/>
    </xf>
    <xf numFmtId="0" fontId="54" fillId="0" borderId="129">
      <alignment horizontal="left" vertical="center"/>
    </xf>
    <xf numFmtId="0" fontId="56" fillId="56" borderId="90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54" fillId="0" borderId="79">
      <alignment horizontal="left" vertical="center"/>
    </xf>
    <xf numFmtId="0" fontId="21" fillId="0" borderId="0">
      <alignment vertical="center"/>
    </xf>
    <xf numFmtId="0" fontId="56" fillId="56" borderId="80" applyNumberFormat="0" applyAlignment="0" applyProtection="0">
      <alignment vertical="center"/>
    </xf>
    <xf numFmtId="0" fontId="41" fillId="57" borderId="81" applyNumberFormat="0" applyFont="0" applyAlignment="0" applyProtection="0">
      <alignment vertical="center"/>
    </xf>
    <xf numFmtId="0" fontId="63" fillId="0" borderId="82" applyNumberFormat="0" applyFill="0" applyAlignment="0" applyProtection="0">
      <alignment vertical="center"/>
    </xf>
    <xf numFmtId="0" fontId="64" fillId="43" borderId="80" applyNumberFormat="0" applyAlignment="0" applyProtection="0">
      <alignment vertical="center"/>
    </xf>
    <xf numFmtId="0" fontId="70" fillId="56" borderId="83" applyNumberFormat="0" applyAlignment="0" applyProtection="0">
      <alignment vertical="center"/>
    </xf>
    <xf numFmtId="0" fontId="64" fillId="43" borderId="130" applyNumberFormat="0" applyAlignment="0" applyProtection="0">
      <alignment vertical="center"/>
    </xf>
    <xf numFmtId="0" fontId="54" fillId="0" borderId="94">
      <alignment horizontal="left" vertical="center"/>
    </xf>
    <xf numFmtId="0" fontId="54" fillId="0" borderId="99">
      <alignment horizontal="left" vertical="center"/>
    </xf>
    <xf numFmtId="0" fontId="56" fillId="56" borderId="95" applyNumberFormat="0" applyAlignment="0" applyProtection="0">
      <alignment vertical="center"/>
    </xf>
    <xf numFmtId="0" fontId="54" fillId="0" borderId="89">
      <alignment horizontal="left" vertical="center"/>
    </xf>
    <xf numFmtId="0" fontId="54" fillId="0" borderId="109">
      <alignment horizontal="left" vertical="center"/>
    </xf>
    <xf numFmtId="0" fontId="56" fillId="56" borderId="105" applyNumberFormat="0" applyAlignment="0" applyProtection="0">
      <alignment vertical="center"/>
    </xf>
    <xf numFmtId="0" fontId="56" fillId="56" borderId="110" applyNumberFormat="0" applyAlignment="0" applyProtection="0">
      <alignment vertical="center"/>
    </xf>
    <xf numFmtId="0" fontId="56" fillId="56" borderId="100" applyNumberFormat="0" applyAlignment="0" applyProtection="0">
      <alignment vertical="center"/>
    </xf>
    <xf numFmtId="0" fontId="54" fillId="0" borderId="104">
      <alignment horizontal="left" vertical="center"/>
    </xf>
    <xf numFmtId="0" fontId="54" fillId="0" borderId="84">
      <alignment horizontal="left" vertical="center"/>
    </xf>
    <xf numFmtId="0" fontId="56" fillId="56" borderId="85" applyNumberFormat="0" applyAlignment="0" applyProtection="0">
      <alignment vertical="center"/>
    </xf>
    <xf numFmtId="0" fontId="41" fillId="57" borderId="86" applyNumberFormat="0" applyFont="0" applyAlignment="0" applyProtection="0">
      <alignment vertical="center"/>
    </xf>
    <xf numFmtId="0" fontId="63" fillId="0" borderId="87" applyNumberFormat="0" applyFill="0" applyAlignment="0" applyProtection="0">
      <alignment vertical="center"/>
    </xf>
    <xf numFmtId="0" fontId="64" fillId="43" borderId="85" applyNumberFormat="0" applyAlignment="0" applyProtection="0">
      <alignment vertical="center"/>
    </xf>
    <xf numFmtId="0" fontId="70" fillId="56" borderId="88" applyNumberFormat="0" applyAlignment="0" applyProtection="0">
      <alignment vertical="center"/>
    </xf>
    <xf numFmtId="0" fontId="41" fillId="57" borderId="91" applyNumberFormat="0" applyFont="0" applyAlignment="0" applyProtection="0">
      <alignment vertical="center"/>
    </xf>
    <xf numFmtId="0" fontId="63" fillId="0" borderId="92" applyNumberFormat="0" applyFill="0" applyAlignment="0" applyProtection="0">
      <alignment vertical="center"/>
    </xf>
    <xf numFmtId="0" fontId="64" fillId="43" borderId="90" applyNumberFormat="0" applyAlignment="0" applyProtection="0">
      <alignment vertical="center"/>
    </xf>
    <xf numFmtId="0" fontId="70" fillId="56" borderId="93" applyNumberFormat="0" applyAlignment="0" applyProtection="0">
      <alignment vertical="center"/>
    </xf>
    <xf numFmtId="0" fontId="41" fillId="57" borderId="96" applyNumberFormat="0" applyFont="0" applyAlignment="0" applyProtection="0">
      <alignment vertical="center"/>
    </xf>
    <xf numFmtId="0" fontId="63" fillId="0" borderId="97" applyNumberFormat="0" applyFill="0" applyAlignment="0" applyProtection="0">
      <alignment vertical="center"/>
    </xf>
    <xf numFmtId="0" fontId="64" fillId="43" borderId="95" applyNumberFormat="0" applyAlignment="0" applyProtection="0">
      <alignment vertical="center"/>
    </xf>
    <xf numFmtId="0" fontId="70" fillId="56" borderId="98" applyNumberFormat="0" applyAlignment="0" applyProtection="0">
      <alignment vertical="center"/>
    </xf>
    <xf numFmtId="0" fontId="41" fillId="57" borderId="101" applyNumberFormat="0" applyFont="0" applyAlignment="0" applyProtection="0">
      <alignment vertical="center"/>
    </xf>
    <xf numFmtId="0" fontId="63" fillId="0" borderId="102" applyNumberFormat="0" applyFill="0" applyAlignment="0" applyProtection="0">
      <alignment vertical="center"/>
    </xf>
    <xf numFmtId="0" fontId="64" fillId="43" borderId="100" applyNumberFormat="0" applyAlignment="0" applyProtection="0">
      <alignment vertical="center"/>
    </xf>
    <xf numFmtId="0" fontId="70" fillId="56" borderId="103" applyNumberFormat="0" applyAlignment="0" applyProtection="0">
      <alignment vertical="center"/>
    </xf>
    <xf numFmtId="0" fontId="41" fillId="57" borderId="106" applyNumberFormat="0" applyFont="0" applyAlignment="0" applyProtection="0">
      <alignment vertical="center"/>
    </xf>
    <xf numFmtId="0" fontId="63" fillId="0" borderId="107" applyNumberFormat="0" applyFill="0" applyAlignment="0" applyProtection="0">
      <alignment vertical="center"/>
    </xf>
    <xf numFmtId="0" fontId="64" fillId="43" borderId="105" applyNumberFormat="0" applyAlignment="0" applyProtection="0">
      <alignment vertical="center"/>
    </xf>
    <xf numFmtId="0" fontId="70" fillId="56" borderId="108" applyNumberFormat="0" applyAlignment="0" applyProtection="0">
      <alignment vertical="center"/>
    </xf>
    <xf numFmtId="0" fontId="41" fillId="57" borderId="111" applyNumberFormat="0" applyFont="0" applyAlignment="0" applyProtection="0">
      <alignment vertical="center"/>
    </xf>
    <xf numFmtId="0" fontId="63" fillId="0" borderId="112" applyNumberFormat="0" applyFill="0" applyAlignment="0" applyProtection="0">
      <alignment vertical="center"/>
    </xf>
    <xf numFmtId="0" fontId="64" fillId="43" borderId="110" applyNumberFormat="0" applyAlignment="0" applyProtection="0">
      <alignment vertical="center"/>
    </xf>
    <xf numFmtId="0" fontId="70" fillId="56" borderId="113" applyNumberFormat="0" applyAlignment="0" applyProtection="0">
      <alignment vertical="center"/>
    </xf>
    <xf numFmtId="0" fontId="54" fillId="0" borderId="109">
      <alignment horizontal="left" vertical="center"/>
    </xf>
    <xf numFmtId="0" fontId="56" fillId="56" borderId="110" applyNumberFormat="0" applyAlignment="0" applyProtection="0">
      <alignment vertical="center"/>
    </xf>
    <xf numFmtId="0" fontId="41" fillId="57" borderId="111" applyNumberFormat="0" applyFont="0" applyAlignment="0" applyProtection="0">
      <alignment vertical="center"/>
    </xf>
    <xf numFmtId="0" fontId="63" fillId="0" borderId="112" applyNumberFormat="0" applyFill="0" applyAlignment="0" applyProtection="0">
      <alignment vertical="center"/>
    </xf>
    <xf numFmtId="0" fontId="64" fillId="43" borderId="110" applyNumberFormat="0" applyAlignment="0" applyProtection="0">
      <alignment vertical="center"/>
    </xf>
    <xf numFmtId="0" fontId="70" fillId="56" borderId="113" applyNumberFormat="0" applyAlignment="0" applyProtection="0">
      <alignment vertical="center"/>
    </xf>
    <xf numFmtId="0" fontId="54" fillId="0" borderId="119">
      <alignment horizontal="left" vertical="center"/>
    </xf>
    <xf numFmtId="0" fontId="54" fillId="0" borderId="114">
      <alignment horizontal="left" vertical="center"/>
    </xf>
    <xf numFmtId="0" fontId="56" fillId="56" borderId="115" applyNumberFormat="0" applyAlignment="0" applyProtection="0">
      <alignment vertical="center"/>
    </xf>
    <xf numFmtId="0" fontId="41" fillId="57" borderId="116" applyNumberFormat="0" applyFont="0" applyAlignment="0" applyProtection="0">
      <alignment vertical="center"/>
    </xf>
    <xf numFmtId="0" fontId="63" fillId="0" borderId="117" applyNumberFormat="0" applyFill="0" applyAlignment="0" applyProtection="0">
      <alignment vertical="center"/>
    </xf>
    <xf numFmtId="0" fontId="64" fillId="43" borderId="115" applyNumberFormat="0" applyAlignment="0" applyProtection="0">
      <alignment vertical="center"/>
    </xf>
    <xf numFmtId="0" fontId="70" fillId="56" borderId="118" applyNumberFormat="0" applyAlignment="0" applyProtection="0">
      <alignment vertical="center"/>
    </xf>
    <xf numFmtId="0" fontId="56" fillId="56" borderId="120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54" fillId="0" borderId="63">
      <alignment horizontal="left" vertical="center"/>
    </xf>
    <xf numFmtId="0" fontId="56" fillId="56" borderId="75" applyNumberFormat="0" applyAlignment="0" applyProtection="0">
      <alignment vertical="center"/>
    </xf>
    <xf numFmtId="0" fontId="41" fillId="57" borderId="76" applyNumberFormat="0" applyFont="0" applyAlignment="0" applyProtection="0">
      <alignment vertical="center"/>
    </xf>
    <xf numFmtId="0" fontId="63" fillId="0" borderId="77" applyNumberFormat="0" applyFill="0" applyAlignment="0" applyProtection="0">
      <alignment vertical="center"/>
    </xf>
    <xf numFmtId="0" fontId="64" fillId="43" borderId="75" applyNumberFormat="0" applyAlignment="0" applyProtection="0">
      <alignment vertical="center"/>
    </xf>
    <xf numFmtId="0" fontId="70" fillId="56" borderId="67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54" fillId="0" borderId="119">
      <alignment horizontal="left" vertical="center"/>
    </xf>
    <xf numFmtId="0" fontId="56" fillId="56" borderId="120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56" fillId="56" borderId="120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54" fillId="0" borderId="119">
      <alignment horizontal="left" vertical="center"/>
    </xf>
    <xf numFmtId="0" fontId="21" fillId="0" borderId="0">
      <alignment vertical="center"/>
    </xf>
    <xf numFmtId="0" fontId="56" fillId="56" borderId="120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54" fillId="0" borderId="119">
      <alignment horizontal="left" vertical="center"/>
    </xf>
    <xf numFmtId="0" fontId="54" fillId="0" borderId="119">
      <alignment horizontal="left" vertical="center"/>
    </xf>
    <xf numFmtId="0" fontId="56" fillId="56" borderId="120" applyNumberFormat="0" applyAlignment="0" applyProtection="0">
      <alignment vertical="center"/>
    </xf>
    <xf numFmtId="0" fontId="54" fillId="0" borderId="119">
      <alignment horizontal="left" vertical="center"/>
    </xf>
    <xf numFmtId="0" fontId="54" fillId="0" borderId="119">
      <alignment horizontal="left" vertical="center"/>
    </xf>
    <xf numFmtId="0" fontId="56" fillId="56" borderId="120" applyNumberFormat="0" applyAlignment="0" applyProtection="0">
      <alignment vertical="center"/>
    </xf>
    <xf numFmtId="0" fontId="56" fillId="56" borderId="120" applyNumberFormat="0" applyAlignment="0" applyProtection="0">
      <alignment vertical="center"/>
    </xf>
    <xf numFmtId="0" fontId="56" fillId="56" borderId="120" applyNumberFormat="0" applyAlignment="0" applyProtection="0">
      <alignment vertical="center"/>
    </xf>
    <xf numFmtId="0" fontId="54" fillId="0" borderId="119">
      <alignment horizontal="left" vertical="center"/>
    </xf>
    <xf numFmtId="0" fontId="54" fillId="0" borderId="119">
      <alignment horizontal="left" vertical="center"/>
    </xf>
    <xf numFmtId="0" fontId="56" fillId="56" borderId="120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54" fillId="0" borderId="119">
      <alignment horizontal="left" vertical="center"/>
    </xf>
    <xf numFmtId="0" fontId="56" fillId="56" borderId="120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54" fillId="0" borderId="124">
      <alignment horizontal="left" vertical="center"/>
    </xf>
    <xf numFmtId="0" fontId="54" fillId="0" borderId="119">
      <alignment horizontal="left" vertical="center"/>
    </xf>
    <xf numFmtId="0" fontId="56" fillId="56" borderId="120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56" fillId="56" borderId="125" applyNumberFormat="0" applyAlignment="0" applyProtection="0">
      <alignment vertical="center"/>
    </xf>
    <xf numFmtId="0" fontId="41" fillId="57" borderId="126" applyNumberFormat="0" applyFont="0" applyAlignment="0" applyProtection="0">
      <alignment vertical="center"/>
    </xf>
    <xf numFmtId="0" fontId="63" fillId="0" borderId="127" applyNumberFormat="0" applyFill="0" applyAlignment="0" applyProtection="0">
      <alignment vertical="center"/>
    </xf>
    <xf numFmtId="0" fontId="64" fillId="43" borderId="125" applyNumberFormat="0" applyAlignment="0" applyProtection="0">
      <alignment vertical="center"/>
    </xf>
    <xf numFmtId="0" fontId="70" fillId="56" borderId="128" applyNumberFormat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54" fillId="0" borderId="119">
      <alignment horizontal="left" vertical="center"/>
    </xf>
    <xf numFmtId="0" fontId="56" fillId="56" borderId="120" applyNumberFormat="0" applyAlignment="0" applyProtection="0">
      <alignment vertical="center"/>
    </xf>
    <xf numFmtId="0" fontId="41" fillId="57" borderId="121" applyNumberFormat="0" applyFont="0" applyAlignment="0" applyProtection="0">
      <alignment vertical="center"/>
    </xf>
    <xf numFmtId="0" fontId="63" fillId="0" borderId="122" applyNumberFormat="0" applyFill="0" applyAlignment="0" applyProtection="0">
      <alignment vertical="center"/>
    </xf>
    <xf numFmtId="0" fontId="64" fillId="43" borderId="120" applyNumberFormat="0" applyAlignment="0" applyProtection="0">
      <alignment vertical="center"/>
    </xf>
    <xf numFmtId="0" fontId="70" fillId="56" borderId="123" applyNumberFormat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56" fillId="56" borderId="135" applyNumberFormat="0" applyAlignment="0" applyProtection="0">
      <alignment vertical="center"/>
    </xf>
    <xf numFmtId="0" fontId="41" fillId="57" borderId="136" applyNumberFormat="0" applyFont="0" applyAlignment="0" applyProtection="0">
      <alignment vertical="center"/>
    </xf>
    <xf numFmtId="0" fontId="63" fillId="0" borderId="137" applyNumberFormat="0" applyFill="0" applyAlignment="0" applyProtection="0">
      <alignment vertical="center"/>
    </xf>
    <xf numFmtId="0" fontId="64" fillId="43" borderId="135" applyNumberFormat="0" applyAlignment="0" applyProtection="0">
      <alignment vertical="center"/>
    </xf>
    <xf numFmtId="0" fontId="70" fillId="56" borderId="138" applyNumberFormat="0" applyAlignment="0" applyProtection="0">
      <alignment vertical="center"/>
    </xf>
    <xf numFmtId="0" fontId="54" fillId="0" borderId="149">
      <alignment horizontal="left" vertical="center"/>
    </xf>
    <xf numFmtId="0" fontId="54" fillId="0" borderId="154">
      <alignment horizontal="left" vertical="center"/>
    </xf>
    <xf numFmtId="0" fontId="56" fillId="56" borderId="150" applyNumberFormat="0" applyAlignment="0" applyProtection="0">
      <alignment vertical="center"/>
    </xf>
    <xf numFmtId="0" fontId="54" fillId="0" borderId="144">
      <alignment horizontal="left" vertical="center"/>
    </xf>
    <xf numFmtId="0" fontId="54" fillId="0" borderId="164">
      <alignment horizontal="left" vertical="center"/>
    </xf>
    <xf numFmtId="0" fontId="56" fillId="56" borderId="160" applyNumberFormat="0" applyAlignment="0" applyProtection="0">
      <alignment vertical="center"/>
    </xf>
    <xf numFmtId="0" fontId="56" fillId="56" borderId="165" applyNumberFormat="0" applyAlignment="0" applyProtection="0">
      <alignment vertical="center"/>
    </xf>
    <xf numFmtId="0" fontId="56" fillId="56" borderId="155" applyNumberFormat="0" applyAlignment="0" applyProtection="0">
      <alignment vertical="center"/>
    </xf>
    <xf numFmtId="0" fontId="54" fillId="0" borderId="159">
      <alignment horizontal="left" vertical="center"/>
    </xf>
    <xf numFmtId="0" fontId="54" fillId="0" borderId="139">
      <alignment horizontal="left" vertical="center"/>
    </xf>
    <xf numFmtId="0" fontId="56" fillId="56" borderId="140" applyNumberFormat="0" applyAlignment="0" applyProtection="0">
      <alignment vertical="center"/>
    </xf>
    <xf numFmtId="0" fontId="41" fillId="57" borderId="141" applyNumberFormat="0" applyFont="0" applyAlignment="0" applyProtection="0">
      <alignment vertical="center"/>
    </xf>
    <xf numFmtId="0" fontId="63" fillId="0" borderId="142" applyNumberFormat="0" applyFill="0" applyAlignment="0" applyProtection="0">
      <alignment vertical="center"/>
    </xf>
    <xf numFmtId="0" fontId="64" fillId="43" borderId="140" applyNumberFormat="0" applyAlignment="0" applyProtection="0">
      <alignment vertical="center"/>
    </xf>
    <xf numFmtId="0" fontId="70" fillId="56" borderId="143" applyNumberFormat="0" applyAlignment="0" applyProtection="0">
      <alignment vertical="center"/>
    </xf>
    <xf numFmtId="0" fontId="41" fillId="57" borderId="146" applyNumberFormat="0" applyFont="0" applyAlignment="0" applyProtection="0">
      <alignment vertical="center"/>
    </xf>
    <xf numFmtId="0" fontId="63" fillId="0" borderId="147" applyNumberFormat="0" applyFill="0" applyAlignment="0" applyProtection="0">
      <alignment vertical="center"/>
    </xf>
    <xf numFmtId="0" fontId="64" fillId="43" borderId="145" applyNumberFormat="0" applyAlignment="0" applyProtection="0">
      <alignment vertical="center"/>
    </xf>
    <xf numFmtId="0" fontId="70" fillId="56" borderId="148" applyNumberFormat="0" applyAlignment="0" applyProtection="0">
      <alignment vertical="center"/>
    </xf>
    <xf numFmtId="0" fontId="41" fillId="57" borderId="151" applyNumberFormat="0" applyFont="0" applyAlignment="0" applyProtection="0">
      <alignment vertical="center"/>
    </xf>
    <xf numFmtId="0" fontId="63" fillId="0" borderId="152" applyNumberFormat="0" applyFill="0" applyAlignment="0" applyProtection="0">
      <alignment vertical="center"/>
    </xf>
    <xf numFmtId="0" fontId="64" fillId="43" borderId="150" applyNumberFormat="0" applyAlignment="0" applyProtection="0">
      <alignment vertical="center"/>
    </xf>
    <xf numFmtId="0" fontId="70" fillId="56" borderId="153" applyNumberFormat="0" applyAlignment="0" applyProtection="0">
      <alignment vertical="center"/>
    </xf>
    <xf numFmtId="0" fontId="41" fillId="57" borderId="156" applyNumberFormat="0" applyFont="0" applyAlignment="0" applyProtection="0">
      <alignment vertical="center"/>
    </xf>
    <xf numFmtId="0" fontId="63" fillId="0" borderId="157" applyNumberFormat="0" applyFill="0" applyAlignment="0" applyProtection="0">
      <alignment vertical="center"/>
    </xf>
    <xf numFmtId="0" fontId="64" fillId="43" borderId="155" applyNumberFormat="0" applyAlignment="0" applyProtection="0">
      <alignment vertical="center"/>
    </xf>
    <xf numFmtId="0" fontId="70" fillId="56" borderId="158" applyNumberFormat="0" applyAlignment="0" applyProtection="0">
      <alignment vertical="center"/>
    </xf>
    <xf numFmtId="0" fontId="41" fillId="57" borderId="161" applyNumberFormat="0" applyFont="0" applyAlignment="0" applyProtection="0">
      <alignment vertical="center"/>
    </xf>
    <xf numFmtId="0" fontId="63" fillId="0" borderId="162" applyNumberFormat="0" applyFill="0" applyAlignment="0" applyProtection="0">
      <alignment vertical="center"/>
    </xf>
    <xf numFmtId="0" fontId="64" fillId="43" borderId="160" applyNumberFormat="0" applyAlignment="0" applyProtection="0">
      <alignment vertical="center"/>
    </xf>
    <xf numFmtId="0" fontId="70" fillId="56" borderId="163" applyNumberFormat="0" applyAlignment="0" applyProtection="0">
      <alignment vertical="center"/>
    </xf>
    <xf numFmtId="0" fontId="41" fillId="57" borderId="166" applyNumberFormat="0" applyFont="0" applyAlignment="0" applyProtection="0">
      <alignment vertical="center"/>
    </xf>
    <xf numFmtId="0" fontId="63" fillId="0" borderId="167" applyNumberFormat="0" applyFill="0" applyAlignment="0" applyProtection="0">
      <alignment vertical="center"/>
    </xf>
    <xf numFmtId="0" fontId="64" fillId="43" borderId="165" applyNumberFormat="0" applyAlignment="0" applyProtection="0">
      <alignment vertical="center"/>
    </xf>
    <xf numFmtId="0" fontId="70" fillId="56" borderId="168" applyNumberFormat="0" applyAlignment="0" applyProtection="0">
      <alignment vertical="center"/>
    </xf>
    <xf numFmtId="0" fontId="54" fillId="0" borderId="164">
      <alignment horizontal="left" vertical="center"/>
    </xf>
    <xf numFmtId="0" fontId="56" fillId="56" borderId="165" applyNumberFormat="0" applyAlignment="0" applyProtection="0">
      <alignment vertical="center"/>
    </xf>
    <xf numFmtId="0" fontId="41" fillId="57" borderId="166" applyNumberFormat="0" applyFont="0" applyAlignment="0" applyProtection="0">
      <alignment vertical="center"/>
    </xf>
    <xf numFmtId="0" fontId="63" fillId="0" borderId="167" applyNumberFormat="0" applyFill="0" applyAlignment="0" applyProtection="0">
      <alignment vertical="center"/>
    </xf>
    <xf numFmtId="0" fontId="64" fillId="43" borderId="165" applyNumberFormat="0" applyAlignment="0" applyProtection="0">
      <alignment vertical="center"/>
    </xf>
    <xf numFmtId="0" fontId="70" fillId="56" borderId="168" applyNumberFormat="0" applyAlignment="0" applyProtection="0">
      <alignment vertical="center"/>
    </xf>
    <xf numFmtId="0" fontId="54" fillId="0" borderId="174">
      <alignment horizontal="left" vertical="center"/>
    </xf>
    <xf numFmtId="0" fontId="54" fillId="0" borderId="169">
      <alignment horizontal="left" vertical="center"/>
    </xf>
    <xf numFmtId="0" fontId="56" fillId="56" borderId="170" applyNumberFormat="0" applyAlignment="0" applyProtection="0">
      <alignment vertical="center"/>
    </xf>
    <xf numFmtId="0" fontId="41" fillId="57" borderId="171" applyNumberFormat="0" applyFont="0" applyAlignment="0" applyProtection="0">
      <alignment vertical="center"/>
    </xf>
    <xf numFmtId="0" fontId="63" fillId="0" borderId="172" applyNumberFormat="0" applyFill="0" applyAlignment="0" applyProtection="0">
      <alignment vertical="center"/>
    </xf>
    <xf numFmtId="0" fontId="64" fillId="43" borderId="170" applyNumberFormat="0" applyAlignment="0" applyProtection="0">
      <alignment vertical="center"/>
    </xf>
    <xf numFmtId="0" fontId="70" fillId="56" borderId="173" applyNumberFormat="0" applyAlignment="0" applyProtection="0">
      <alignment vertical="center"/>
    </xf>
    <xf numFmtId="0" fontId="56" fillId="56" borderId="175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54" fillId="0" borderId="129">
      <alignment horizontal="left" vertical="center"/>
    </xf>
    <xf numFmtId="0" fontId="56" fillId="56" borderId="130" applyNumberFormat="0" applyAlignment="0" applyProtection="0">
      <alignment vertical="center"/>
    </xf>
    <xf numFmtId="0" fontId="41" fillId="57" borderId="131" applyNumberFormat="0" applyFont="0" applyAlignment="0" applyProtection="0">
      <alignment vertical="center"/>
    </xf>
    <xf numFmtId="0" fontId="63" fillId="0" borderId="132" applyNumberFormat="0" applyFill="0" applyAlignment="0" applyProtection="0">
      <alignment vertical="center"/>
    </xf>
    <xf numFmtId="0" fontId="64" fillId="43" borderId="130" applyNumberFormat="0" applyAlignment="0" applyProtection="0">
      <alignment vertical="center"/>
    </xf>
    <xf numFmtId="0" fontId="70" fillId="56" borderId="133" applyNumberFormat="0" applyAlignment="0" applyProtection="0">
      <alignment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56" fillId="56" borderId="175" applyNumberFormat="0" applyAlignment="0" applyProtection="0">
      <alignment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54" fillId="0" borderId="174">
      <alignment horizontal="left"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54" fillId="0" borderId="174">
      <alignment horizontal="left"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56" fillId="56" borderId="175" applyNumberFormat="0" applyAlignment="0" applyProtection="0">
      <alignment vertical="center"/>
    </xf>
    <xf numFmtId="0" fontId="56" fillId="56" borderId="175" applyNumberFormat="0" applyAlignment="0" applyProtection="0">
      <alignment vertical="center"/>
    </xf>
    <xf numFmtId="0" fontId="54" fillId="0" borderId="174">
      <alignment horizontal="left"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54" fillId="0" borderId="179">
      <alignment horizontal="left"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56" fillId="56" borderId="180" applyNumberFormat="0" applyAlignment="0" applyProtection="0">
      <alignment vertical="center"/>
    </xf>
    <xf numFmtId="0" fontId="41" fillId="57" borderId="181" applyNumberFormat="0" applyFont="0" applyAlignment="0" applyProtection="0">
      <alignment vertical="center"/>
    </xf>
    <xf numFmtId="0" fontId="63" fillId="0" borderId="182" applyNumberFormat="0" applyFill="0" applyAlignment="0" applyProtection="0">
      <alignment vertical="center"/>
    </xf>
    <xf numFmtId="0" fontId="64" fillId="43" borderId="180" applyNumberFormat="0" applyAlignment="0" applyProtection="0">
      <alignment vertical="center"/>
    </xf>
    <xf numFmtId="0" fontId="70" fillId="56" borderId="183" applyNumberFormat="0" applyAlignment="0" applyProtection="0">
      <alignment vertical="center"/>
    </xf>
    <xf numFmtId="0" fontId="54" fillId="0" borderId="174">
      <alignment horizontal="left" vertical="center"/>
    </xf>
    <xf numFmtId="0" fontId="56" fillId="56" borderId="175" applyNumberFormat="0" applyAlignment="0" applyProtection="0">
      <alignment vertical="center"/>
    </xf>
    <xf numFmtId="0" fontId="41" fillId="57" borderId="176" applyNumberFormat="0" applyFont="0" applyAlignment="0" applyProtection="0">
      <alignment vertical="center"/>
    </xf>
    <xf numFmtId="0" fontId="63" fillId="0" borderId="177" applyNumberFormat="0" applyFill="0" applyAlignment="0" applyProtection="0">
      <alignment vertical="center"/>
    </xf>
    <xf numFmtId="0" fontId="64" fillId="43" borderId="175" applyNumberFormat="0" applyAlignment="0" applyProtection="0">
      <alignment vertical="center"/>
    </xf>
    <xf numFmtId="0" fontId="70" fillId="56" borderId="178" applyNumberFormat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7" fillId="0" borderId="0"/>
    <xf numFmtId="41" fontId="20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54" fillId="0" borderId="185">
      <alignment horizontal="left" vertical="center"/>
    </xf>
    <xf numFmtId="0" fontId="54" fillId="0" borderId="185">
      <alignment horizontal="left" vertical="center"/>
    </xf>
    <xf numFmtId="0" fontId="56" fillId="56" borderId="186" applyNumberFormat="0" applyAlignment="0" applyProtection="0">
      <alignment vertical="center"/>
    </xf>
    <xf numFmtId="0" fontId="56" fillId="56" borderId="186" applyNumberFormat="0" applyAlignment="0" applyProtection="0">
      <alignment vertical="center"/>
    </xf>
    <xf numFmtId="0" fontId="41" fillId="57" borderId="187" applyNumberFormat="0" applyFont="0" applyAlignment="0" applyProtection="0">
      <alignment vertical="center"/>
    </xf>
    <xf numFmtId="0" fontId="41" fillId="57" borderId="187" applyNumberFormat="0" applyFont="0" applyAlignment="0" applyProtection="0">
      <alignment vertical="center"/>
    </xf>
    <xf numFmtId="0" fontId="63" fillId="0" borderId="188" applyNumberFormat="0" applyFill="0" applyAlignment="0" applyProtection="0">
      <alignment vertical="center"/>
    </xf>
    <xf numFmtId="0" fontId="63" fillId="0" borderId="188" applyNumberFormat="0" applyFill="0" applyAlignment="0" applyProtection="0">
      <alignment vertical="center"/>
    </xf>
    <xf numFmtId="0" fontId="64" fillId="43" borderId="186" applyNumberFormat="0" applyAlignment="0" applyProtection="0">
      <alignment vertical="center"/>
    </xf>
    <xf numFmtId="0" fontId="64" fillId="43" borderId="186" applyNumberFormat="0" applyAlignment="0" applyProtection="0">
      <alignment vertical="center"/>
    </xf>
    <xf numFmtId="0" fontId="70" fillId="56" borderId="189" applyNumberFormat="0" applyAlignment="0" applyProtection="0">
      <alignment vertical="center"/>
    </xf>
    <xf numFmtId="0" fontId="70" fillId="56" borderId="189" applyNumberFormat="0" applyAlignment="0" applyProtection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4" fillId="0" borderId="203">
      <alignment horizontal="left" vertical="center"/>
    </xf>
    <xf numFmtId="0" fontId="56" fillId="56" borderId="204" applyNumberFormat="0" applyAlignment="0" applyProtection="0">
      <alignment vertical="center"/>
    </xf>
    <xf numFmtId="0" fontId="41" fillId="57" borderId="205" applyNumberFormat="0" applyFont="0" applyAlignment="0" applyProtection="0">
      <alignment vertical="center"/>
    </xf>
    <xf numFmtId="0" fontId="63" fillId="0" borderId="206" applyNumberFormat="0" applyFill="0" applyAlignment="0" applyProtection="0">
      <alignment vertical="center"/>
    </xf>
    <xf numFmtId="0" fontId="64" fillId="43" borderId="204" applyNumberFormat="0" applyAlignment="0" applyProtection="0">
      <alignment vertical="center"/>
    </xf>
    <xf numFmtId="0" fontId="70" fillId="56" borderId="207" applyNumberFormat="0" applyAlignment="0" applyProtection="0">
      <alignment vertical="center"/>
    </xf>
    <xf numFmtId="0" fontId="56" fillId="56" borderId="219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16" fillId="0" borderId="0">
      <alignment vertical="center"/>
    </xf>
    <xf numFmtId="0" fontId="56" fillId="56" borderId="209" applyNumberFormat="0" applyAlignment="0" applyProtection="0">
      <alignment vertical="center"/>
    </xf>
    <xf numFmtId="0" fontId="41" fillId="57" borderId="210" applyNumberFormat="0" applyFont="0" applyAlignment="0" applyProtection="0">
      <alignment vertical="center"/>
    </xf>
    <xf numFmtId="0" fontId="63" fillId="0" borderId="211" applyNumberFormat="0" applyFill="0" applyAlignment="0" applyProtection="0">
      <alignment vertical="center"/>
    </xf>
    <xf numFmtId="0" fontId="64" fillId="43" borderId="209" applyNumberFormat="0" applyAlignment="0" applyProtection="0">
      <alignment vertical="center"/>
    </xf>
    <xf numFmtId="0" fontId="70" fillId="56" borderId="212" applyNumberFormat="0" applyAlignment="0" applyProtection="0">
      <alignment vertical="center"/>
    </xf>
    <xf numFmtId="0" fontId="54" fillId="0" borderId="223">
      <alignment horizontal="left" vertical="center"/>
    </xf>
    <xf numFmtId="0" fontId="54" fillId="0" borderId="228">
      <alignment horizontal="left" vertical="center"/>
    </xf>
    <xf numFmtId="0" fontId="56" fillId="56" borderId="224" applyNumberFormat="0" applyAlignment="0" applyProtection="0">
      <alignment vertical="center"/>
    </xf>
    <xf numFmtId="0" fontId="54" fillId="0" borderId="218">
      <alignment horizontal="left" vertical="center"/>
    </xf>
    <xf numFmtId="0" fontId="54" fillId="0" borderId="23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9" applyNumberFormat="0" applyAlignment="0" applyProtection="0">
      <alignment vertical="center"/>
    </xf>
    <xf numFmtId="0" fontId="56" fillId="56" borderId="229" applyNumberFormat="0" applyAlignment="0" applyProtection="0">
      <alignment vertical="center"/>
    </xf>
    <xf numFmtId="0" fontId="54" fillId="0" borderId="233">
      <alignment horizontal="left" vertical="center"/>
    </xf>
    <xf numFmtId="0" fontId="54" fillId="0" borderId="213">
      <alignment horizontal="left" vertical="center"/>
    </xf>
    <xf numFmtId="0" fontId="56" fillId="56" borderId="214" applyNumberFormat="0" applyAlignment="0" applyProtection="0">
      <alignment vertical="center"/>
    </xf>
    <xf numFmtId="0" fontId="41" fillId="57" borderId="215" applyNumberFormat="0" applyFont="0" applyAlignment="0" applyProtection="0">
      <alignment vertical="center"/>
    </xf>
    <xf numFmtId="0" fontId="63" fillId="0" borderId="216" applyNumberFormat="0" applyFill="0" applyAlignment="0" applyProtection="0">
      <alignment vertical="center"/>
    </xf>
    <xf numFmtId="0" fontId="64" fillId="43" borderId="21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20" applyNumberFormat="0" applyFont="0" applyAlignment="0" applyProtection="0">
      <alignment vertical="center"/>
    </xf>
    <xf numFmtId="0" fontId="63" fillId="0" borderId="221" applyNumberFormat="0" applyFill="0" applyAlignment="0" applyProtection="0">
      <alignment vertical="center"/>
    </xf>
    <xf numFmtId="0" fontId="64" fillId="43" borderId="219" applyNumberFormat="0" applyAlignment="0" applyProtection="0">
      <alignment vertical="center"/>
    </xf>
    <xf numFmtId="0" fontId="70" fillId="56" borderId="222" applyNumberFormat="0" applyAlignment="0" applyProtection="0">
      <alignment vertical="center"/>
    </xf>
    <xf numFmtId="0" fontId="41" fillId="57" borderId="225" applyNumberFormat="0" applyFont="0" applyAlignment="0" applyProtection="0">
      <alignment vertical="center"/>
    </xf>
    <xf numFmtId="0" fontId="63" fillId="0" borderId="226" applyNumberFormat="0" applyFill="0" applyAlignment="0" applyProtection="0">
      <alignment vertical="center"/>
    </xf>
    <xf numFmtId="0" fontId="64" fillId="43" borderId="224" applyNumberFormat="0" applyAlignment="0" applyProtection="0">
      <alignment vertical="center"/>
    </xf>
    <xf numFmtId="0" fontId="70" fillId="56" borderId="227" applyNumberFormat="0" applyAlignment="0" applyProtection="0">
      <alignment vertical="center"/>
    </xf>
    <xf numFmtId="0" fontId="41" fillId="57" borderId="230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29" applyNumberFormat="0" applyAlignment="0" applyProtection="0">
      <alignment vertical="center"/>
    </xf>
    <xf numFmtId="0" fontId="70" fillId="56" borderId="232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6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37" applyNumberFormat="0" applyAlignment="0" applyProtection="0">
      <alignment vertical="center"/>
    </xf>
    <xf numFmtId="0" fontId="41" fillId="57" borderId="240" applyNumberFormat="0" applyFont="0" applyAlignment="0" applyProtection="0">
      <alignment vertical="center"/>
    </xf>
    <xf numFmtId="0" fontId="63" fillId="0" borderId="241" applyNumberFormat="0" applyFill="0" applyAlignment="0" applyProtection="0">
      <alignment vertical="center"/>
    </xf>
    <xf numFmtId="0" fontId="64" fillId="43" borderId="239" applyNumberFormat="0" applyAlignment="0" applyProtection="0">
      <alignment vertical="center"/>
    </xf>
    <xf numFmtId="0" fontId="70" fillId="56" borderId="242" applyNumberFormat="0" applyAlignment="0" applyProtection="0">
      <alignment vertical="center"/>
    </xf>
    <xf numFmtId="0" fontId="54" fillId="0" borderId="238">
      <alignment horizontal="left" vertical="center"/>
    </xf>
    <xf numFmtId="0" fontId="56" fillId="56" borderId="239" applyNumberFormat="0" applyAlignment="0" applyProtection="0">
      <alignment vertical="center"/>
    </xf>
    <xf numFmtId="0" fontId="41" fillId="57" borderId="240" applyNumberFormat="0" applyFont="0" applyAlignment="0" applyProtection="0">
      <alignment vertical="center"/>
    </xf>
    <xf numFmtId="0" fontId="63" fillId="0" borderId="241" applyNumberFormat="0" applyFill="0" applyAlignment="0" applyProtection="0">
      <alignment vertical="center"/>
    </xf>
    <xf numFmtId="0" fontId="64" fillId="43" borderId="239" applyNumberFormat="0" applyAlignment="0" applyProtection="0">
      <alignment vertical="center"/>
    </xf>
    <xf numFmtId="0" fontId="70" fillId="56" borderId="242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3">
      <alignment horizontal="left" vertical="center"/>
    </xf>
    <xf numFmtId="0" fontId="56" fillId="56" borderId="244" applyNumberFormat="0" applyAlignment="0" applyProtection="0">
      <alignment vertical="center"/>
    </xf>
    <xf numFmtId="0" fontId="41" fillId="57" borderId="245" applyNumberFormat="0" applyFont="0" applyAlignment="0" applyProtection="0">
      <alignment vertical="center"/>
    </xf>
    <xf numFmtId="0" fontId="63" fillId="0" borderId="246" applyNumberFormat="0" applyFill="0" applyAlignment="0" applyProtection="0">
      <alignment vertical="center"/>
    </xf>
    <xf numFmtId="0" fontId="64" fillId="43" borderId="244" applyNumberFormat="0" applyAlignment="0" applyProtection="0">
      <alignment vertical="center"/>
    </xf>
    <xf numFmtId="0" fontId="70" fillId="56" borderId="247" applyNumberFormat="0" applyAlignment="0" applyProtection="0">
      <alignment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3">
      <alignment horizontal="left" vertical="center"/>
    </xf>
    <xf numFmtId="0" fontId="56" fillId="56" borderId="204" applyNumberFormat="0" applyAlignment="0" applyProtection="0">
      <alignment vertical="center"/>
    </xf>
    <xf numFmtId="0" fontId="41" fillId="57" borderId="205" applyNumberFormat="0" applyFont="0" applyAlignment="0" applyProtection="0">
      <alignment vertical="center"/>
    </xf>
    <xf numFmtId="0" fontId="63" fillId="0" borderId="206" applyNumberFormat="0" applyFill="0" applyAlignment="0" applyProtection="0">
      <alignment vertical="center"/>
    </xf>
    <xf numFmtId="0" fontId="64" fillId="43" borderId="204" applyNumberFormat="0" applyAlignment="0" applyProtection="0">
      <alignment vertical="center"/>
    </xf>
    <xf numFmtId="0" fontId="70" fillId="56" borderId="20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0" fillId="56" borderId="257" applyNumberForma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54" fillId="0" borderId="253">
      <alignment horizontal="left" vertical="center"/>
    </xf>
    <xf numFmtId="0" fontId="56" fillId="56" borderId="249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48">
      <alignment horizontal="left" vertical="center"/>
    </xf>
    <xf numFmtId="0" fontId="16" fillId="0" borderId="0">
      <alignment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56" fillId="56" borderId="249" applyNumberFormat="0" applyAlignment="0" applyProtection="0">
      <alignment vertical="center"/>
    </xf>
    <xf numFmtId="0" fontId="56" fillId="56" borderId="249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3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42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6" fillId="56" borderId="249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48">
      <alignment horizontal="left" vertical="center"/>
    </xf>
    <xf numFmtId="0" fontId="16" fillId="0" borderId="0">
      <alignment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56" fillId="56" borderId="249" applyNumberFormat="0" applyAlignment="0" applyProtection="0">
      <alignment vertical="center"/>
    </xf>
    <xf numFmtId="0" fontId="56" fillId="56" borderId="249" applyNumberFormat="0" applyAlignment="0" applyProtection="0">
      <alignment vertical="center"/>
    </xf>
    <xf numFmtId="0" fontId="54" fillId="0" borderId="248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48">
      <alignment horizontal="left" vertical="center"/>
    </xf>
    <xf numFmtId="0" fontId="56" fillId="56" borderId="249" applyNumberFormat="0" applyAlignment="0" applyProtection="0">
      <alignment vertical="center"/>
    </xf>
    <xf numFmtId="0" fontId="41" fillId="57" borderId="250" applyNumberFormat="0" applyFont="0" applyAlignment="0" applyProtection="0">
      <alignment vertical="center"/>
    </xf>
    <xf numFmtId="0" fontId="63" fillId="0" borderId="251" applyNumberFormat="0" applyFill="0" applyAlignment="0" applyProtection="0">
      <alignment vertical="center"/>
    </xf>
    <xf numFmtId="0" fontId="64" fillId="43" borderId="249" applyNumberFormat="0" applyAlignment="0" applyProtection="0">
      <alignment vertical="center"/>
    </xf>
    <xf numFmtId="0" fontId="70" fillId="56" borderId="252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56" fillId="56" borderId="254" applyNumberFormat="0" applyAlignment="0" applyProtection="0">
      <alignment vertical="center"/>
    </xf>
    <xf numFmtId="0" fontId="54" fillId="0" borderId="253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4" fillId="0" borderId="258">
      <alignment horizontal="left"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56" fillId="56" borderId="259" applyNumberFormat="0" applyAlignment="0" applyProtection="0">
      <alignment vertical="center"/>
    </xf>
    <xf numFmtId="0" fontId="41" fillId="57" borderId="260" applyNumberFormat="0" applyFont="0" applyAlignment="0" applyProtection="0">
      <alignment vertical="center"/>
    </xf>
    <xf numFmtId="0" fontId="63" fillId="0" borderId="261" applyNumberFormat="0" applyFill="0" applyAlignment="0" applyProtection="0">
      <alignment vertical="center"/>
    </xf>
    <xf numFmtId="0" fontId="64" fillId="43" borderId="259" applyNumberFormat="0" applyAlignment="0" applyProtection="0">
      <alignment vertical="center"/>
    </xf>
    <xf numFmtId="0" fontId="70" fillId="56" borderId="262" applyNumberFormat="0" applyAlignment="0" applyProtection="0">
      <alignment vertical="center"/>
    </xf>
    <xf numFmtId="0" fontId="54" fillId="0" borderId="253">
      <alignment horizontal="left" vertical="center"/>
    </xf>
    <xf numFmtId="0" fontId="56" fillId="56" borderId="254" applyNumberFormat="0" applyAlignment="0" applyProtection="0">
      <alignment vertical="center"/>
    </xf>
    <xf numFmtId="0" fontId="41" fillId="57" borderId="255" applyNumberFormat="0" applyFont="0" applyAlignment="0" applyProtection="0">
      <alignment vertical="center"/>
    </xf>
    <xf numFmtId="0" fontId="63" fillId="0" borderId="256" applyNumberFormat="0" applyFill="0" applyAlignment="0" applyProtection="0">
      <alignment vertical="center"/>
    </xf>
    <xf numFmtId="0" fontId="64" fillId="43" borderId="254" applyNumberFormat="0" applyAlignment="0" applyProtection="0">
      <alignment vertical="center"/>
    </xf>
    <xf numFmtId="0" fontId="70" fillId="56" borderId="25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63" fillId="0" borderId="231" applyNumberFormat="0" applyFill="0" applyAlignment="0" applyProtection="0">
      <alignment vertical="center"/>
    </xf>
    <xf numFmtId="0" fontId="16" fillId="0" borderId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16" fillId="0" borderId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41" fontId="16" fillId="0" borderId="0" applyFont="0" applyFill="0" applyBorder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64" fillId="43" borderId="234" applyNumberFormat="0" applyAlignment="0" applyProtection="0">
      <alignment vertical="center"/>
    </xf>
    <xf numFmtId="0" fontId="16" fillId="0" borderId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4" fillId="0" borderId="208">
      <alignment horizontal="left"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41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16" fillId="0" borderId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54" fillId="0" borderId="208">
      <alignment horizontal="left" vertical="center"/>
    </xf>
    <xf numFmtId="0" fontId="54" fillId="0" borderId="208">
      <alignment horizontal="left" vertical="center"/>
    </xf>
    <xf numFmtId="0" fontId="56" fillId="56" borderId="234" applyNumberFormat="0" applyAlignment="0" applyProtection="0">
      <alignment vertical="center"/>
    </xf>
    <xf numFmtId="0" fontId="56" fillId="56" borderId="234" applyNumberForma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41" fillId="57" borderId="235" applyNumberFormat="0" applyFont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3" fillId="0" borderId="231" applyNumberFormat="0" applyFill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64" fillId="43" borderId="234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70" fillId="56" borderId="217" applyNumberFormat="0" applyAlignment="0" applyProtection="0">
      <alignment vertical="center"/>
    </xf>
    <xf numFmtId="0" fontId="36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0" borderId="0"/>
    <xf numFmtId="0" fontId="36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0" borderId="0"/>
    <xf numFmtId="0" fontId="36" fillId="0" borderId="0"/>
    <xf numFmtId="0" fontId="15" fillId="0" borderId="0">
      <alignment vertical="center"/>
    </xf>
    <xf numFmtId="0" fontId="36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0" borderId="0"/>
    <xf numFmtId="0" fontId="36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36" fillId="0" borderId="0"/>
    <xf numFmtId="0" fontId="14" fillId="0" borderId="0">
      <alignment vertical="center"/>
    </xf>
    <xf numFmtId="0" fontId="36" fillId="0" borderId="0"/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4" fillId="0" borderId="266">
      <alignment horizontal="left" vertical="center"/>
    </xf>
    <xf numFmtId="0" fontId="56" fillId="56" borderId="27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267">
      <alignment horizontal="left" vertical="center"/>
    </xf>
    <xf numFmtId="0" fontId="14" fillId="0" borderId="0">
      <alignment vertical="center"/>
    </xf>
    <xf numFmtId="0" fontId="56" fillId="56" borderId="268" applyNumberFormat="0" applyAlignment="0" applyProtection="0">
      <alignment vertical="center"/>
    </xf>
    <xf numFmtId="0" fontId="41" fillId="57" borderId="269" applyNumberFormat="0" applyFont="0" applyAlignment="0" applyProtection="0">
      <alignment vertical="center"/>
    </xf>
    <xf numFmtId="0" fontId="63" fillId="0" borderId="270" applyNumberFormat="0" applyFill="0" applyAlignment="0" applyProtection="0">
      <alignment vertical="center"/>
    </xf>
    <xf numFmtId="0" fontId="64" fillId="43" borderId="268" applyNumberFormat="0" applyAlignment="0" applyProtection="0">
      <alignment vertical="center"/>
    </xf>
    <xf numFmtId="0" fontId="70" fillId="56" borderId="271" applyNumberFormat="0" applyAlignment="0" applyProtection="0">
      <alignment vertical="center"/>
    </xf>
    <xf numFmtId="0" fontId="54" fillId="0" borderId="282">
      <alignment horizontal="left" vertical="center"/>
    </xf>
    <xf numFmtId="0" fontId="54" fillId="0" borderId="287">
      <alignment horizontal="left" vertical="center"/>
    </xf>
    <xf numFmtId="0" fontId="56" fillId="56" borderId="283" applyNumberFormat="0" applyAlignment="0" applyProtection="0">
      <alignment vertical="center"/>
    </xf>
    <xf numFmtId="0" fontId="54" fillId="0" borderId="277">
      <alignment horizontal="left" vertical="center"/>
    </xf>
    <xf numFmtId="0" fontId="54" fillId="0" borderId="292">
      <alignment horizontal="left" vertical="center"/>
    </xf>
    <xf numFmtId="0" fontId="56" fillId="56" borderId="293" applyNumberFormat="0" applyAlignment="0" applyProtection="0">
      <alignment vertical="center"/>
    </xf>
    <xf numFmtId="0" fontId="56" fillId="56" borderId="293" applyNumberFormat="0" applyAlignment="0" applyProtection="0">
      <alignment vertical="center"/>
    </xf>
    <xf numFmtId="0" fontId="56" fillId="56" borderId="288" applyNumberFormat="0" applyAlignment="0" applyProtection="0">
      <alignment vertical="center"/>
    </xf>
    <xf numFmtId="0" fontId="54" fillId="0" borderId="292">
      <alignment horizontal="left" vertical="center"/>
    </xf>
    <xf numFmtId="0" fontId="54" fillId="0" borderId="272">
      <alignment horizontal="left" vertical="center"/>
    </xf>
    <xf numFmtId="0" fontId="56" fillId="56" borderId="273" applyNumberFormat="0" applyAlignment="0" applyProtection="0">
      <alignment vertical="center"/>
    </xf>
    <xf numFmtId="0" fontId="41" fillId="57" borderId="274" applyNumberFormat="0" applyFont="0" applyAlignment="0" applyProtection="0">
      <alignment vertical="center"/>
    </xf>
    <xf numFmtId="0" fontId="63" fillId="0" borderId="275" applyNumberFormat="0" applyFill="0" applyAlignment="0" applyProtection="0">
      <alignment vertical="center"/>
    </xf>
    <xf numFmtId="0" fontId="64" fillId="43" borderId="273" applyNumberFormat="0" applyAlignment="0" applyProtection="0">
      <alignment vertical="center"/>
    </xf>
    <xf numFmtId="0" fontId="70" fillId="56" borderId="276" applyNumberFormat="0" applyAlignment="0" applyProtection="0">
      <alignment vertical="center"/>
    </xf>
    <xf numFmtId="0" fontId="41" fillId="57" borderId="279" applyNumberFormat="0" applyFont="0" applyAlignment="0" applyProtection="0">
      <alignment vertical="center"/>
    </xf>
    <xf numFmtId="0" fontId="63" fillId="0" borderId="280" applyNumberFormat="0" applyFill="0" applyAlignment="0" applyProtection="0">
      <alignment vertical="center"/>
    </xf>
    <xf numFmtId="0" fontId="64" fillId="43" borderId="278" applyNumberFormat="0" applyAlignment="0" applyProtection="0">
      <alignment vertical="center"/>
    </xf>
    <xf numFmtId="0" fontId="70" fillId="56" borderId="281" applyNumberFormat="0" applyAlignment="0" applyProtection="0">
      <alignment vertical="center"/>
    </xf>
    <xf numFmtId="0" fontId="41" fillId="57" borderId="284" applyNumberFormat="0" applyFont="0" applyAlignment="0" applyProtection="0">
      <alignment vertical="center"/>
    </xf>
    <xf numFmtId="0" fontId="63" fillId="0" borderId="285" applyNumberFormat="0" applyFill="0" applyAlignment="0" applyProtection="0">
      <alignment vertical="center"/>
    </xf>
    <xf numFmtId="0" fontId="64" fillId="43" borderId="283" applyNumberFormat="0" applyAlignment="0" applyProtection="0">
      <alignment vertical="center"/>
    </xf>
    <xf numFmtId="0" fontId="70" fillId="56" borderId="286" applyNumberFormat="0" applyAlignment="0" applyProtection="0">
      <alignment vertical="center"/>
    </xf>
    <xf numFmtId="0" fontId="41" fillId="57" borderId="289" applyNumberFormat="0" applyFont="0" applyAlignment="0" applyProtection="0">
      <alignment vertical="center"/>
    </xf>
    <xf numFmtId="0" fontId="63" fillId="0" borderId="290" applyNumberFormat="0" applyFill="0" applyAlignment="0" applyProtection="0">
      <alignment vertical="center"/>
    </xf>
    <xf numFmtId="0" fontId="64" fillId="43" borderId="288" applyNumberFormat="0" applyAlignment="0" applyProtection="0">
      <alignment vertical="center"/>
    </xf>
    <xf numFmtId="0" fontId="70" fillId="56" borderId="291" applyNumberFormat="0" applyAlignment="0" applyProtection="0">
      <alignment vertical="center"/>
    </xf>
    <xf numFmtId="0" fontId="41" fillId="57" borderId="294" applyNumberFormat="0" applyFont="0" applyAlignment="0" applyProtection="0">
      <alignment vertical="center"/>
    </xf>
    <xf numFmtId="0" fontId="63" fillId="0" borderId="295" applyNumberFormat="0" applyFill="0" applyAlignment="0" applyProtection="0">
      <alignment vertical="center"/>
    </xf>
    <xf numFmtId="0" fontId="64" fillId="43" borderId="293" applyNumberFormat="0" applyAlignment="0" applyProtection="0">
      <alignment vertical="center"/>
    </xf>
    <xf numFmtId="0" fontId="70" fillId="56" borderId="296" applyNumberFormat="0" applyAlignment="0" applyProtection="0">
      <alignment vertical="center"/>
    </xf>
    <xf numFmtId="0" fontId="41" fillId="57" borderId="294" applyNumberFormat="0" applyFont="0" applyAlignment="0" applyProtection="0">
      <alignment vertical="center"/>
    </xf>
    <xf numFmtId="0" fontId="63" fillId="0" borderId="295" applyNumberFormat="0" applyFill="0" applyAlignment="0" applyProtection="0">
      <alignment vertical="center"/>
    </xf>
    <xf numFmtId="0" fontId="64" fillId="43" borderId="293" applyNumberFormat="0" applyAlignment="0" applyProtection="0">
      <alignment vertical="center"/>
    </xf>
    <xf numFmtId="0" fontId="70" fillId="56" borderId="296" applyNumberFormat="0" applyAlignment="0" applyProtection="0">
      <alignment vertical="center"/>
    </xf>
    <xf numFmtId="0" fontId="54" fillId="0" borderId="292">
      <alignment horizontal="left" vertical="center"/>
    </xf>
    <xf numFmtId="0" fontId="56" fillId="56" borderId="293" applyNumberFormat="0" applyAlignment="0" applyProtection="0">
      <alignment vertical="center"/>
    </xf>
    <xf numFmtId="0" fontId="41" fillId="57" borderId="294" applyNumberFormat="0" applyFont="0" applyAlignment="0" applyProtection="0">
      <alignment vertical="center"/>
    </xf>
    <xf numFmtId="0" fontId="63" fillId="0" borderId="295" applyNumberFormat="0" applyFill="0" applyAlignment="0" applyProtection="0">
      <alignment vertical="center"/>
    </xf>
    <xf numFmtId="0" fontId="64" fillId="43" borderId="293" applyNumberFormat="0" applyAlignment="0" applyProtection="0">
      <alignment vertical="center"/>
    </xf>
    <xf numFmtId="0" fontId="70" fillId="56" borderId="296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2">
      <alignment horizontal="left" vertical="center"/>
    </xf>
    <xf numFmtId="0" fontId="56" fillId="56" borderId="293" applyNumberFormat="0" applyAlignment="0" applyProtection="0">
      <alignment vertical="center"/>
    </xf>
    <xf numFmtId="0" fontId="41" fillId="57" borderId="294" applyNumberFormat="0" applyFont="0" applyAlignment="0" applyProtection="0">
      <alignment vertical="center"/>
    </xf>
    <xf numFmtId="0" fontId="63" fillId="0" borderId="295" applyNumberFormat="0" applyFill="0" applyAlignment="0" applyProtection="0">
      <alignment vertical="center"/>
    </xf>
    <xf numFmtId="0" fontId="64" fillId="43" borderId="293" applyNumberFormat="0" applyAlignment="0" applyProtection="0">
      <alignment vertical="center"/>
    </xf>
    <xf numFmtId="0" fontId="70" fillId="56" borderId="296" applyNumberFormat="0" applyAlignment="0" applyProtection="0">
      <alignment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266">
      <alignment horizontal="left" vertical="center"/>
    </xf>
    <xf numFmtId="0" fontId="56" fillId="56" borderId="259" applyNumberFormat="0" applyAlignment="0" applyProtection="0">
      <alignment vertical="center"/>
    </xf>
    <xf numFmtId="0" fontId="41" fillId="57" borderId="260" applyNumberFormat="0" applyFont="0" applyAlignment="0" applyProtection="0">
      <alignment vertical="center"/>
    </xf>
    <xf numFmtId="0" fontId="63" fillId="0" borderId="261" applyNumberFormat="0" applyFill="0" applyAlignment="0" applyProtection="0">
      <alignment vertical="center"/>
    </xf>
    <xf numFmtId="0" fontId="64" fillId="43" borderId="259" applyNumberFormat="0" applyAlignment="0" applyProtection="0">
      <alignment vertical="center"/>
    </xf>
    <xf numFmtId="0" fontId="70" fillId="56" borderId="26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0" fillId="56" borderId="306" applyNumberForma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54" fillId="0" borderId="302">
      <alignment horizontal="left" vertical="center"/>
    </xf>
    <xf numFmtId="0" fontId="56" fillId="56" borderId="29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297">
      <alignment horizontal="left" vertical="center"/>
    </xf>
    <xf numFmtId="0" fontId="14" fillId="0" borderId="0">
      <alignment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56" fillId="56" borderId="298" applyNumberFormat="0" applyAlignment="0" applyProtection="0">
      <alignment vertical="center"/>
    </xf>
    <xf numFmtId="0" fontId="56" fillId="56" borderId="298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292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29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6" fillId="56" borderId="29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297">
      <alignment horizontal="left" vertical="center"/>
    </xf>
    <xf numFmtId="0" fontId="14" fillId="0" borderId="0">
      <alignment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56" fillId="56" borderId="298" applyNumberFormat="0" applyAlignment="0" applyProtection="0">
      <alignment vertical="center"/>
    </xf>
    <xf numFmtId="0" fontId="56" fillId="56" borderId="298" applyNumberFormat="0" applyAlignment="0" applyProtection="0">
      <alignment vertical="center"/>
    </xf>
    <xf numFmtId="0" fontId="54" fillId="0" borderId="297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297">
      <alignment horizontal="left" vertical="center"/>
    </xf>
    <xf numFmtId="0" fontId="56" fillId="56" borderId="298" applyNumberFormat="0" applyAlignment="0" applyProtection="0">
      <alignment vertical="center"/>
    </xf>
    <xf numFmtId="0" fontId="41" fillId="57" borderId="299" applyNumberFormat="0" applyFont="0" applyAlignment="0" applyProtection="0">
      <alignment vertical="center"/>
    </xf>
    <xf numFmtId="0" fontId="63" fillId="0" borderId="300" applyNumberFormat="0" applyFill="0" applyAlignment="0" applyProtection="0">
      <alignment vertical="center"/>
    </xf>
    <xf numFmtId="0" fontId="64" fillId="43" borderId="298" applyNumberFormat="0" applyAlignment="0" applyProtection="0">
      <alignment vertical="center"/>
    </xf>
    <xf numFmtId="0" fontId="70" fillId="56" borderId="30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56" fillId="56" borderId="303" applyNumberFormat="0" applyAlignment="0" applyProtection="0">
      <alignment vertical="center"/>
    </xf>
    <xf numFmtId="0" fontId="54" fillId="0" borderId="302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2">
      <alignment horizontal="left" vertical="center"/>
    </xf>
    <xf numFmtId="0" fontId="56" fillId="56" borderId="303" applyNumberFormat="0" applyAlignment="0" applyProtection="0">
      <alignment vertical="center"/>
    </xf>
    <xf numFmtId="0" fontId="41" fillId="57" borderId="304" applyNumberFormat="0" applyFont="0" applyAlignment="0" applyProtection="0">
      <alignment vertical="center"/>
    </xf>
    <xf numFmtId="0" fontId="63" fillId="0" borderId="305" applyNumberFormat="0" applyFill="0" applyAlignment="0" applyProtection="0">
      <alignment vertical="center"/>
    </xf>
    <xf numFmtId="0" fontId="64" fillId="43" borderId="303" applyNumberFormat="0" applyAlignment="0" applyProtection="0">
      <alignment vertical="center"/>
    </xf>
    <xf numFmtId="0" fontId="70" fillId="56" borderId="30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4" fillId="0" borderId="267">
      <alignment horizontal="left" vertical="center"/>
    </xf>
    <xf numFmtId="0" fontId="54" fillId="0" borderId="267">
      <alignment horizontal="left" vertical="center"/>
    </xf>
    <xf numFmtId="0" fontId="56" fillId="56" borderId="288" applyNumberFormat="0" applyAlignment="0" applyProtection="0">
      <alignment vertical="center"/>
    </xf>
    <xf numFmtId="0" fontId="56" fillId="56" borderId="288" applyNumberFormat="0" applyAlignment="0" applyProtection="0">
      <alignment vertical="center"/>
    </xf>
    <xf numFmtId="0" fontId="41" fillId="57" borderId="289" applyNumberFormat="0" applyFont="0" applyAlignment="0" applyProtection="0">
      <alignment vertical="center"/>
    </xf>
    <xf numFmtId="0" fontId="41" fillId="57" borderId="289" applyNumberFormat="0" applyFont="0" applyAlignment="0" applyProtection="0">
      <alignment vertical="center"/>
    </xf>
    <xf numFmtId="0" fontId="63" fillId="0" borderId="290" applyNumberFormat="0" applyFill="0" applyAlignment="0" applyProtection="0">
      <alignment vertical="center"/>
    </xf>
    <xf numFmtId="0" fontId="63" fillId="0" borderId="290" applyNumberFormat="0" applyFill="0" applyAlignment="0" applyProtection="0">
      <alignment vertical="center"/>
    </xf>
    <xf numFmtId="0" fontId="64" fillId="43" borderId="288" applyNumberFormat="0" applyAlignment="0" applyProtection="0">
      <alignment vertical="center"/>
    </xf>
    <xf numFmtId="0" fontId="64" fillId="43" borderId="288" applyNumberFormat="0" applyAlignment="0" applyProtection="0">
      <alignment vertical="center"/>
    </xf>
    <xf numFmtId="0" fontId="70" fillId="56" borderId="286" applyNumberFormat="0" applyAlignment="0" applyProtection="0">
      <alignment vertical="center"/>
    </xf>
    <xf numFmtId="0" fontId="70" fillId="56" borderId="28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63" fillId="0" borderId="310" applyNumberFormat="0" applyFill="0" applyAlignment="0" applyProtection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14" fillId="0" borderId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41" fontId="14" fillId="0" borderId="0" applyFont="0" applyFill="0" applyBorder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64" fillId="43" borderId="308" applyNumberFormat="0" applyAlignment="0" applyProtection="0">
      <alignment vertical="center"/>
    </xf>
    <xf numFmtId="0" fontId="14" fillId="0" borderId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54" fillId="0" borderId="307">
      <alignment horizontal="left" vertical="center"/>
    </xf>
    <xf numFmtId="0" fontId="54" fillId="0" borderId="307">
      <alignment horizontal="left" vertical="center"/>
    </xf>
    <xf numFmtId="0" fontId="56" fillId="56" borderId="308" applyNumberFormat="0" applyAlignment="0" applyProtection="0">
      <alignment vertical="center"/>
    </xf>
    <xf numFmtId="0" fontId="56" fillId="56" borderId="308" applyNumberForma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41" fillId="57" borderId="309" applyNumberFormat="0" applyFont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3" fillId="0" borderId="310" applyNumberFormat="0" applyFill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64" fillId="43" borderId="308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70" fillId="56" borderId="31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11" fillId="0" borderId="0">
      <alignment vertical="center"/>
    </xf>
    <xf numFmtId="0" fontId="41" fillId="0" borderId="0">
      <alignment vertical="center"/>
    </xf>
    <xf numFmtId="0" fontId="10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0" fillId="56" borderId="326" applyNumberFormat="0" applyAlignment="0" applyProtection="0">
      <alignment vertical="center"/>
    </xf>
    <xf numFmtId="41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0" fontId="64" fillId="43" borderId="323" applyNumberFormat="0" applyAlignment="0" applyProtection="0">
      <alignment vertical="center"/>
    </xf>
    <xf numFmtId="0" fontId="63" fillId="0" borderId="325" applyNumberFormat="0" applyFill="0" applyAlignment="0" applyProtection="0">
      <alignment vertical="center"/>
    </xf>
    <xf numFmtId="0" fontId="41" fillId="57" borderId="324" applyNumberFormat="0" applyFont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0" fontId="56" fillId="56" borderId="323" applyNumberFormat="0" applyAlignment="0" applyProtection="0">
      <alignment vertical="center"/>
    </xf>
    <xf numFmtId="0" fontId="54" fillId="0" borderId="322">
      <alignment horizontal="left"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03" fillId="0" borderId="0"/>
    <xf numFmtId="0" fontId="8" fillId="0" borderId="0">
      <alignment vertical="center"/>
    </xf>
    <xf numFmtId="0" fontId="41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800">
    <xf numFmtId="0" fontId="0" fillId="0" borderId="0" xfId="0">
      <alignment vertical="center"/>
    </xf>
    <xf numFmtId="0" fontId="0" fillId="0" borderId="0" xfId="0" applyAlignment="1">
      <alignment vertical="center" shrinkToFit="1"/>
    </xf>
    <xf numFmtId="0" fontId="0" fillId="0" borderId="5" xfId="0" applyBorder="1">
      <alignment vertical="center"/>
    </xf>
    <xf numFmtId="41" fontId="0" fillId="0" borderId="5" xfId="0" applyNumberFormat="1" applyBorder="1">
      <alignment vertical="center"/>
    </xf>
    <xf numFmtId="41" fontId="0" fillId="0" borderId="5" xfId="7" applyFont="1" applyBorder="1">
      <alignment vertical="center"/>
    </xf>
    <xf numFmtId="0" fontId="0" fillId="0" borderId="3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6" borderId="5" xfId="0" applyFill="1" applyBorder="1">
      <alignment vertical="center"/>
    </xf>
    <xf numFmtId="0" fontId="0" fillId="6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 wrapText="1"/>
    </xf>
    <xf numFmtId="0" fontId="0" fillId="6" borderId="3" xfId="0" applyFill="1" applyBorder="1" applyAlignment="1">
      <alignment vertical="center" wrapText="1"/>
    </xf>
    <xf numFmtId="41" fontId="0" fillId="5" borderId="3" xfId="7" applyFont="1" applyFill="1" applyBorder="1" applyAlignment="1">
      <alignment horizontal="center" vertical="center"/>
    </xf>
    <xf numFmtId="41" fontId="0" fillId="0" borderId="0" xfId="0" applyNumberFormat="1">
      <alignment vertical="center"/>
    </xf>
    <xf numFmtId="0" fontId="0" fillId="3" borderId="3" xfId="0" applyFill="1" applyBorder="1" applyAlignment="1">
      <alignment horizontal="center" vertical="center"/>
    </xf>
    <xf numFmtId="0" fontId="0" fillId="3" borderId="3" xfId="0" applyFill="1" applyBorder="1">
      <alignment vertical="center"/>
    </xf>
    <xf numFmtId="0" fontId="0" fillId="0" borderId="0" xfId="0" applyFont="1" applyAlignment="1">
      <alignment horizontal="center" vertical="center" shrinkToFit="1"/>
    </xf>
    <xf numFmtId="41" fontId="0" fillId="2" borderId="73" xfId="7" applyFont="1" applyFill="1" applyBorder="1" applyAlignment="1">
      <alignment horizontal="center" vertical="center" shrinkToFit="1"/>
    </xf>
    <xf numFmtId="0" fontId="0" fillId="2" borderId="5" xfId="0" applyFill="1" applyBorder="1">
      <alignment vertical="center"/>
    </xf>
    <xf numFmtId="41" fontId="0" fillId="2" borderId="5" xfId="0" applyNumberFormat="1" applyFill="1" applyBorder="1">
      <alignment vertical="center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8" fillId="6" borderId="196" xfId="0" applyFont="1" applyFill="1" applyBorder="1" applyAlignment="1">
      <alignment horizontal="center" vertical="center" shrinkToFit="1"/>
    </xf>
    <xf numFmtId="0" fontId="88" fillId="6" borderId="197" xfId="0" applyFont="1" applyFill="1" applyBorder="1" applyAlignment="1">
      <alignment horizontal="center" vertical="center" shrinkToFit="1"/>
    </xf>
    <xf numFmtId="0" fontId="88" fillId="6" borderId="197" xfId="0" applyFont="1" applyFill="1" applyBorder="1" applyAlignment="1">
      <alignment horizontal="center" vertical="center" wrapText="1" shrinkToFit="1"/>
    </xf>
    <xf numFmtId="0" fontId="88" fillId="6" borderId="198" xfId="0" applyFont="1" applyFill="1" applyBorder="1" applyAlignment="1">
      <alignment horizontal="center" vertical="center" wrapText="1" shrinkToFit="1"/>
    </xf>
    <xf numFmtId="0" fontId="86" fillId="0" borderId="0" xfId="0" applyFont="1" applyBorder="1" applyAlignment="1">
      <alignment horizontal="center" vertical="center" shrinkToFit="1"/>
    </xf>
    <xf numFmtId="0" fontId="89" fillId="0" borderId="0" xfId="0" applyFont="1" applyBorder="1" applyAlignment="1">
      <alignment horizontal="center" vertical="center" shrinkToFit="1"/>
    </xf>
    <xf numFmtId="41" fontId="87" fillId="2" borderId="1" xfId="7" applyFont="1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/>
    </xf>
    <xf numFmtId="0" fontId="90" fillId="4" borderId="0" xfId="0" applyFont="1" applyFill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43" fillId="2" borderId="199" xfId="0" applyFont="1" applyFill="1" applyBorder="1" applyAlignment="1">
      <alignment horizontal="center" vertical="center" shrinkToFit="1"/>
    </xf>
    <xf numFmtId="0" fontId="43" fillId="2" borderId="6" xfId="0" applyFont="1" applyFill="1" applyBorder="1" applyAlignment="1">
      <alignment horizontal="center" vertical="center" shrinkToFit="1"/>
    </xf>
    <xf numFmtId="0" fontId="43" fillId="2" borderId="190" xfId="0" applyFont="1" applyFill="1" applyBorder="1" applyAlignment="1">
      <alignment horizontal="center" vertical="center" shrinkToFit="1"/>
    </xf>
    <xf numFmtId="0" fontId="51" fillId="2" borderId="190" xfId="0" applyFont="1" applyFill="1" applyBorder="1" applyAlignment="1">
      <alignment horizontal="center" vertical="center" shrinkToFit="1"/>
    </xf>
    <xf numFmtId="0" fontId="43" fillId="2" borderId="193" xfId="0" applyFont="1" applyFill="1" applyBorder="1" applyAlignment="1">
      <alignment horizontal="center" vertical="center" shrinkToFit="1"/>
    </xf>
    <xf numFmtId="41" fontId="91" fillId="2" borderId="200" xfId="7" applyFont="1" applyFill="1" applyBorder="1" applyAlignment="1">
      <alignment horizontal="center" vertical="center" shrinkToFit="1"/>
    </xf>
    <xf numFmtId="41" fontId="91" fillId="2" borderId="201" xfId="7" applyFont="1" applyFill="1" applyBorder="1" applyAlignment="1">
      <alignment horizontal="center" vertical="center" shrinkToFit="1"/>
    </xf>
    <xf numFmtId="41" fontId="91" fillId="2" borderId="1" xfId="7" applyFont="1" applyFill="1" applyBorder="1" applyAlignment="1">
      <alignment horizontal="center" vertical="center" shrinkToFit="1"/>
    </xf>
    <xf numFmtId="41" fontId="91" fillId="2" borderId="7" xfId="7" applyFont="1" applyFill="1" applyBorder="1" applyAlignment="1">
      <alignment horizontal="center" vertical="center" shrinkToFit="1"/>
    </xf>
    <xf numFmtId="41" fontId="91" fillId="2" borderId="191" xfId="7" applyFont="1" applyFill="1" applyBorder="1" applyAlignment="1">
      <alignment horizontal="center" vertical="center" shrinkToFit="1"/>
    </xf>
    <xf numFmtId="41" fontId="91" fillId="2" borderId="192" xfId="7" applyFont="1" applyFill="1" applyBorder="1" applyAlignment="1">
      <alignment horizontal="center" vertical="center" shrinkToFit="1"/>
    </xf>
    <xf numFmtId="41" fontId="92" fillId="2" borderId="191" xfId="7" applyFont="1" applyFill="1" applyBorder="1" applyAlignment="1">
      <alignment horizontal="center" vertical="center" shrinkToFit="1"/>
    </xf>
    <xf numFmtId="41" fontId="92" fillId="2" borderId="192" xfId="7" applyFont="1" applyFill="1" applyBorder="1" applyAlignment="1">
      <alignment horizontal="center" vertical="center" shrinkToFit="1"/>
    </xf>
    <xf numFmtId="41" fontId="91" fillId="2" borderId="194" xfId="7" applyFont="1" applyFill="1" applyBorder="1" applyAlignment="1">
      <alignment horizontal="center" vertical="center" shrinkToFit="1"/>
    </xf>
    <xf numFmtId="41" fontId="91" fillId="2" borderId="195" xfId="7" applyFont="1" applyFill="1" applyBorder="1" applyAlignment="1">
      <alignment horizontal="center" vertical="center" shrinkToFit="1"/>
    </xf>
    <xf numFmtId="0" fontId="88" fillId="0" borderId="199" xfId="0" applyFont="1" applyBorder="1" applyAlignment="1">
      <alignment horizontal="center" vertical="center" shrinkToFit="1"/>
    </xf>
    <xf numFmtId="41" fontId="91" fillId="0" borderId="200" xfId="7" applyFont="1" applyBorder="1" applyAlignment="1">
      <alignment horizontal="center" vertical="center" shrinkToFit="1"/>
    </xf>
    <xf numFmtId="0" fontId="93" fillId="6" borderId="202" xfId="0" applyFont="1" applyFill="1" applyBorder="1" applyAlignment="1">
      <alignment horizontal="center" vertical="center" shrinkToFit="1"/>
    </xf>
    <xf numFmtId="0" fontId="93" fillId="6" borderId="202" xfId="0" applyFont="1" applyFill="1" applyBorder="1" applyAlignment="1">
      <alignment horizontal="center" vertical="center" wrapText="1" shrinkToFit="1"/>
    </xf>
    <xf numFmtId="0" fontId="93" fillId="6" borderId="196" xfId="0" applyFont="1" applyFill="1" applyBorder="1" applyAlignment="1">
      <alignment horizontal="center" vertical="center" shrinkToFit="1"/>
    </xf>
    <xf numFmtId="0" fontId="93" fillId="6" borderId="197" xfId="0" applyFont="1" applyFill="1" applyBorder="1" applyAlignment="1">
      <alignment horizontal="center" vertical="center" shrinkToFit="1"/>
    </xf>
    <xf numFmtId="0" fontId="93" fillId="6" borderId="197" xfId="0" applyFont="1" applyFill="1" applyBorder="1" applyAlignment="1">
      <alignment horizontal="center" vertical="center" wrapText="1" shrinkToFit="1"/>
    </xf>
    <xf numFmtId="0" fontId="88" fillId="2" borderId="6" xfId="0" applyFont="1" applyFill="1" applyBorder="1" applyAlignment="1">
      <alignment horizontal="center" vertical="center" shrinkToFit="1"/>
    </xf>
    <xf numFmtId="0" fontId="88" fillId="2" borderId="190" xfId="0" applyFont="1" applyFill="1" applyBorder="1" applyAlignment="1">
      <alignment horizontal="center" vertical="center" shrinkToFit="1"/>
    </xf>
    <xf numFmtId="0" fontId="88" fillId="2" borderId="193" xfId="0" applyFont="1" applyFill="1" applyBorder="1" applyAlignment="1">
      <alignment horizontal="center" vertical="center" shrinkToFit="1"/>
    </xf>
    <xf numFmtId="0" fontId="88" fillId="2" borderId="202" xfId="0" applyFont="1" applyFill="1" applyBorder="1" applyAlignment="1">
      <alignment horizontal="center" vertical="center" shrinkToFit="1"/>
    </xf>
    <xf numFmtId="41" fontId="91" fillId="2" borderId="202" xfId="7" applyFont="1" applyFill="1" applyBorder="1" applyAlignment="1">
      <alignment horizontal="center" vertical="center" shrinkToFit="1"/>
    </xf>
    <xf numFmtId="0" fontId="91" fillId="2" borderId="202" xfId="0" applyFont="1" applyFill="1" applyBorder="1" applyAlignment="1">
      <alignment horizontal="center" vertical="center"/>
    </xf>
    <xf numFmtId="0" fontId="88" fillId="2" borderId="1" xfId="0" applyFont="1" applyFill="1" applyBorder="1" applyAlignment="1">
      <alignment horizontal="center" vertical="center" shrinkToFit="1"/>
    </xf>
    <xf numFmtId="0" fontId="91" fillId="2" borderId="1" xfId="0" applyFont="1" applyFill="1" applyBorder="1" applyAlignment="1">
      <alignment horizontal="center" vertical="center"/>
    </xf>
    <xf numFmtId="0" fontId="88" fillId="2" borderId="313" xfId="0" applyFont="1" applyFill="1" applyBorder="1" applyAlignment="1">
      <alignment horizontal="center" vertical="center" shrinkToFit="1"/>
    </xf>
    <xf numFmtId="41" fontId="91" fillId="2" borderId="313" xfId="7" applyFont="1" applyFill="1" applyBorder="1" applyAlignment="1">
      <alignment horizontal="center" vertical="center" shrinkToFit="1"/>
    </xf>
    <xf numFmtId="0" fontId="91" fillId="2" borderId="313" xfId="0" applyFont="1" applyFill="1" applyBorder="1">
      <alignment vertical="center"/>
    </xf>
    <xf numFmtId="0" fontId="0" fillId="4" borderId="0" xfId="0" applyFill="1" applyAlignment="1">
      <alignment horizontal="center" vertical="center"/>
    </xf>
    <xf numFmtId="0" fontId="93" fillId="6" borderId="312" xfId="0" applyFont="1" applyFill="1" applyBorder="1" applyAlignment="1">
      <alignment horizontal="center" vertical="center" wrapText="1" shrinkToFit="1"/>
    </xf>
    <xf numFmtId="41" fontId="91" fillId="2" borderId="312" xfId="7" applyFont="1" applyFill="1" applyBorder="1" applyAlignment="1">
      <alignment horizontal="center" vertical="center" shrinkToFit="1"/>
    </xf>
    <xf numFmtId="41" fontId="97" fillId="2" borderId="313" xfId="7" applyFont="1" applyFill="1" applyBorder="1" applyAlignment="1">
      <alignment horizontal="center" vertical="center" shrinkToFit="1"/>
    </xf>
    <xf numFmtId="41" fontId="97" fillId="2" borderId="1" xfId="7" applyFont="1" applyFill="1" applyBorder="1" applyAlignment="1">
      <alignment horizontal="center" vertical="center" shrinkToFit="1"/>
    </xf>
    <xf numFmtId="41" fontId="97" fillId="2" borderId="202" xfId="7" applyFont="1" applyFill="1" applyBorder="1" applyAlignment="1">
      <alignment horizontal="center" vertical="center" shrinkToFit="1"/>
    </xf>
    <xf numFmtId="0" fontId="93" fillId="6" borderId="312" xfId="0" applyFont="1" applyFill="1" applyBorder="1" applyAlignment="1">
      <alignment horizontal="center" vertical="center" shrinkToFit="1"/>
    </xf>
    <xf numFmtId="41" fontId="0" fillId="0" borderId="0" xfId="7" applyFont="1" applyFill="1" applyBorder="1" applyAlignment="1">
      <alignment vertical="center"/>
    </xf>
    <xf numFmtId="41" fontId="0" fillId="0" borderId="0" xfId="0" applyNumberFormat="1" applyAlignment="1">
      <alignment horizontal="center" vertical="center"/>
    </xf>
    <xf numFmtId="41" fontId="0" fillId="2" borderId="0" xfId="7" applyFont="1" applyFill="1" applyBorder="1" applyAlignment="1">
      <alignment horizontal="center" vertical="center" shrinkToFi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41" fontId="35" fillId="0" borderId="0" xfId="0" applyNumberFormat="1" applyFont="1" applyAlignment="1">
      <alignment horizontal="center" vertical="center"/>
    </xf>
    <xf numFmtId="0" fontId="35" fillId="60" borderId="312" xfId="0" applyFont="1" applyFill="1" applyBorder="1" applyAlignment="1">
      <alignment horizontal="center" vertical="center"/>
    </xf>
    <xf numFmtId="180" fontId="35" fillId="60" borderId="312" xfId="0" applyNumberFormat="1" applyFont="1" applyFill="1" applyBorder="1" applyAlignment="1">
      <alignment horizontal="center" vertical="center"/>
    </xf>
    <xf numFmtId="0" fontId="35" fillId="60" borderId="312" xfId="0" applyFont="1" applyFill="1" applyBorder="1" applyAlignment="1">
      <alignment horizontal="center" vertical="center" wrapText="1"/>
    </xf>
    <xf numFmtId="41" fontId="35" fillId="2" borderId="312" xfId="7" quotePrefix="1" applyFont="1" applyFill="1" applyBorder="1" applyAlignment="1">
      <alignment horizontal="center" vertical="center"/>
    </xf>
    <xf numFmtId="41" fontId="35" fillId="2" borderId="312" xfId="7" applyFont="1" applyFill="1" applyBorder="1" applyAlignment="1">
      <alignment vertical="center"/>
    </xf>
    <xf numFmtId="0" fontId="50" fillId="2" borderId="312" xfId="0" applyFont="1" applyFill="1" applyBorder="1" applyAlignment="1">
      <alignment horizontal="center" vertical="center" shrinkToFit="1"/>
    </xf>
    <xf numFmtId="41" fontId="92" fillId="2" borderId="312" xfId="7" applyFont="1" applyFill="1" applyBorder="1" applyAlignment="1">
      <alignment horizontal="center" vertical="center" shrinkToFit="1"/>
    </xf>
    <xf numFmtId="41" fontId="35" fillId="2" borderId="312" xfId="7" applyFont="1" applyFill="1" applyBorder="1" applyAlignment="1">
      <alignment horizontal="center" vertical="center"/>
    </xf>
    <xf numFmtId="41" fontId="35" fillId="4" borderId="312" xfId="7" applyFont="1" applyFill="1" applyBorder="1" applyAlignment="1">
      <alignment horizontal="center" vertical="center"/>
    </xf>
    <xf numFmtId="41" fontId="35" fillId="4" borderId="312" xfId="7" applyFont="1" applyFill="1" applyBorder="1" applyAlignment="1">
      <alignment vertical="center"/>
    </xf>
    <xf numFmtId="180" fontId="35" fillId="60" borderId="314" xfId="0" applyNumberFormat="1" applyFont="1" applyFill="1" applyBorder="1" applyAlignment="1">
      <alignment horizontal="center" vertical="center"/>
    </xf>
    <xf numFmtId="0" fontId="35" fillId="60" borderId="314" xfId="0" applyFont="1" applyFill="1" applyBorder="1" applyAlignment="1">
      <alignment horizontal="center" vertical="center" wrapText="1"/>
    </xf>
    <xf numFmtId="41" fontId="35" fillId="2" borderId="314" xfId="7" quotePrefix="1" applyFont="1" applyFill="1" applyBorder="1" applyAlignment="1">
      <alignment horizontal="center" vertical="center"/>
    </xf>
    <xf numFmtId="41" fontId="35" fillId="2" borderId="314" xfId="7" applyFont="1" applyFill="1" applyBorder="1" applyAlignment="1">
      <alignment horizontal="center" vertical="center"/>
    </xf>
    <xf numFmtId="41" fontId="35" fillId="2" borderId="314" xfId="7" applyFont="1" applyFill="1" applyBorder="1" applyAlignment="1">
      <alignment vertical="center"/>
    </xf>
    <xf numFmtId="0" fontId="35" fillId="60" borderId="315" xfId="0" applyFont="1" applyFill="1" applyBorder="1" applyAlignment="1">
      <alignment horizontal="center" vertical="center"/>
    </xf>
    <xf numFmtId="0" fontId="35" fillId="60" borderId="315" xfId="0" applyFont="1" applyFill="1" applyBorder="1" applyAlignment="1">
      <alignment horizontal="center" vertical="center" wrapText="1"/>
    </xf>
    <xf numFmtId="41" fontId="35" fillId="2" borderId="315" xfId="7" applyFont="1" applyFill="1" applyBorder="1" applyAlignment="1">
      <alignment horizontal="center" vertical="center"/>
    </xf>
    <xf numFmtId="41" fontId="35" fillId="3" borderId="318" xfId="7" applyFont="1" applyFill="1" applyBorder="1" applyAlignment="1">
      <alignment horizontal="center" vertical="center"/>
    </xf>
    <xf numFmtId="41" fontId="35" fillId="3" borderId="319" xfId="7" applyFont="1" applyFill="1" applyBorder="1" applyAlignment="1">
      <alignment horizontal="center" vertical="center"/>
    </xf>
    <xf numFmtId="41" fontId="35" fillId="3" borderId="318" xfId="7" quotePrefix="1" applyFont="1" applyFill="1" applyBorder="1" applyAlignment="1">
      <alignment horizontal="center" vertical="center"/>
    </xf>
    <xf numFmtId="41" fontId="35" fillId="3" borderId="319" xfId="7" quotePrefix="1" applyFont="1" applyFill="1" applyBorder="1" applyAlignment="1">
      <alignment horizontal="center" vertical="center"/>
    </xf>
    <xf numFmtId="41" fontId="35" fillId="3" borderId="318" xfId="7" applyFont="1" applyFill="1" applyBorder="1" applyAlignment="1">
      <alignment vertical="center"/>
    </xf>
    <xf numFmtId="41" fontId="35" fillId="3" borderId="319" xfId="7" applyFont="1" applyFill="1" applyBorder="1" applyAlignment="1">
      <alignment vertical="center"/>
    </xf>
    <xf numFmtId="41" fontId="35" fillId="3" borderId="320" xfId="7" applyFont="1" applyFill="1" applyBorder="1" applyAlignment="1">
      <alignment vertical="center"/>
    </xf>
    <xf numFmtId="41" fontId="35" fillId="3" borderId="321" xfId="7" applyFont="1" applyFill="1" applyBorder="1" applyAlignment="1">
      <alignment vertical="center"/>
    </xf>
    <xf numFmtId="0" fontId="35" fillId="4" borderId="312" xfId="0" applyFont="1" applyFill="1" applyBorder="1" applyAlignment="1">
      <alignment horizontal="center" vertical="center"/>
    </xf>
    <xf numFmtId="180" fontId="35" fillId="4" borderId="312" xfId="0" applyNumberFormat="1" applyFont="1" applyFill="1" applyBorder="1" applyAlignment="1">
      <alignment horizontal="center" vertical="center"/>
    </xf>
    <xf numFmtId="0" fontId="35" fillId="4" borderId="312" xfId="0" applyFont="1" applyFill="1" applyBorder="1" applyAlignment="1">
      <alignment horizontal="center" vertical="center" wrapText="1"/>
    </xf>
    <xf numFmtId="41" fontId="35" fillId="4" borderId="312" xfId="7" quotePrefix="1" applyFont="1" applyFill="1" applyBorder="1" applyAlignment="1">
      <alignment horizontal="center" vertical="center"/>
    </xf>
    <xf numFmtId="0" fontId="35" fillId="3" borderId="318" xfId="0" applyFont="1" applyFill="1" applyBorder="1" applyAlignment="1">
      <alignment horizontal="center" vertical="center"/>
    </xf>
    <xf numFmtId="180" fontId="35" fillId="3" borderId="319" xfId="0" applyNumberFormat="1" applyFont="1" applyFill="1" applyBorder="1" applyAlignment="1">
      <alignment horizontal="center" vertical="center"/>
    </xf>
    <xf numFmtId="0" fontId="35" fillId="3" borderId="318" xfId="0" applyFont="1" applyFill="1" applyBorder="1" applyAlignment="1">
      <alignment horizontal="center" vertical="center" wrapText="1"/>
    </xf>
    <xf numFmtId="0" fontId="35" fillId="3" borderId="319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41" fontId="46" fillId="0" borderId="0" xfId="7" applyFont="1" applyBorder="1" applyAlignment="1">
      <alignment horizontal="center" vertical="center" shrinkToFit="1"/>
    </xf>
    <xf numFmtId="0" fontId="116" fillId="0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 shrinkToFit="1"/>
    </xf>
    <xf numFmtId="0" fontId="118" fillId="0" borderId="0" xfId="0" applyFont="1" applyBorder="1" applyAlignment="1">
      <alignment horizontal="center" vertical="center" shrinkToFit="1"/>
    </xf>
    <xf numFmtId="41" fontId="118" fillId="0" borderId="0" xfId="7" applyFont="1" applyBorder="1" applyAlignment="1">
      <alignment horizontal="center" vertical="center" shrinkToFit="1"/>
    </xf>
    <xf numFmtId="0" fontId="118" fillId="0" borderId="0" xfId="0" applyFont="1" applyAlignment="1">
      <alignment horizontal="center" vertical="center" shrinkToFit="1"/>
    </xf>
    <xf numFmtId="0" fontId="0" fillId="2" borderId="0" xfId="0" applyFill="1">
      <alignment vertical="center"/>
    </xf>
    <xf numFmtId="0" fontId="34" fillId="61" borderId="327" xfId="0" applyFont="1" applyFill="1" applyBorder="1" applyAlignment="1">
      <alignment horizontal="center" vertical="center"/>
    </xf>
    <xf numFmtId="0" fontId="34" fillId="61" borderId="328" xfId="0" applyFont="1" applyFill="1" applyBorder="1" applyAlignment="1">
      <alignment horizontal="center" vertical="center"/>
    </xf>
    <xf numFmtId="0" fontId="34" fillId="61" borderId="327" xfId="0" applyNumberFormat="1" applyFont="1" applyFill="1" applyBorder="1" applyAlignment="1">
      <alignment horizontal="center" vertical="center" shrinkToFit="1"/>
    </xf>
    <xf numFmtId="0" fontId="34" fillId="61" borderId="327" xfId="0" applyFont="1" applyFill="1" applyBorder="1" applyAlignment="1">
      <alignment horizontal="center" vertical="center" shrinkToFit="1"/>
    </xf>
    <xf numFmtId="0" fontId="34" fillId="2" borderId="327" xfId="0" applyFont="1" applyFill="1" applyBorder="1" applyAlignment="1">
      <alignment horizontal="center" vertical="center"/>
    </xf>
    <xf numFmtId="0" fontId="34" fillId="61" borderId="327" xfId="55922" applyFont="1" applyFill="1" applyBorder="1" applyAlignment="1">
      <alignment horizontal="center" vertical="center"/>
    </xf>
    <xf numFmtId="0" fontId="34" fillId="61" borderId="327" xfId="55922" applyFont="1" applyFill="1" applyBorder="1" applyAlignment="1">
      <alignment horizontal="center" vertical="center" shrinkToFit="1"/>
    </xf>
    <xf numFmtId="0" fontId="34" fillId="61" borderId="328" xfId="55922" applyFont="1" applyFill="1" applyBorder="1" applyAlignment="1">
      <alignment horizontal="center" vertical="center" wrapText="1"/>
    </xf>
    <xf numFmtId="0" fontId="34" fillId="61" borderId="328" xfId="55922" applyFont="1" applyFill="1" applyBorder="1" applyAlignment="1">
      <alignment horizontal="center" vertical="center"/>
    </xf>
    <xf numFmtId="0" fontId="34" fillId="61" borderId="328" xfId="0" applyFont="1" applyFill="1" applyBorder="1" applyAlignment="1">
      <alignment horizontal="center" vertical="center" wrapText="1"/>
    </xf>
    <xf numFmtId="0" fontId="0" fillId="61" borderId="327" xfId="0" applyFont="1" applyFill="1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19" fillId="6" borderId="334" xfId="0" applyFont="1" applyFill="1" applyBorder="1" applyAlignment="1">
      <alignment horizontal="center" vertical="center" shrinkToFit="1"/>
    </xf>
    <xf numFmtId="0" fontId="121" fillId="6" borderId="334" xfId="55958" applyFont="1" applyFill="1" applyBorder="1" applyAlignment="1">
      <alignment horizontal="center" vertical="center" wrapText="1"/>
    </xf>
    <xf numFmtId="0" fontId="122" fillId="6" borderId="334" xfId="55958" applyFont="1" applyFill="1" applyBorder="1" applyAlignment="1">
      <alignment horizontal="center" vertical="center"/>
    </xf>
    <xf numFmtId="0" fontId="122" fillId="6" borderId="334" xfId="55958" applyFont="1" applyFill="1" applyBorder="1" applyAlignment="1">
      <alignment horizontal="center" vertical="center" wrapText="1"/>
    </xf>
    <xf numFmtId="0" fontId="126" fillId="0" borderId="334" xfId="0" applyFont="1" applyBorder="1" applyAlignment="1">
      <alignment horizontal="center" vertical="center"/>
    </xf>
    <xf numFmtId="0" fontId="126" fillId="0" borderId="334" xfId="0" applyFont="1" applyBorder="1">
      <alignment vertical="center"/>
    </xf>
    <xf numFmtId="0" fontId="126" fillId="0" borderId="0" xfId="0" applyFont="1">
      <alignment vertical="center"/>
    </xf>
    <xf numFmtId="0" fontId="128" fillId="2" borderId="334" xfId="0" applyFont="1" applyFill="1" applyBorder="1" applyAlignment="1">
      <alignment horizontal="center" vertical="center"/>
    </xf>
    <xf numFmtId="0" fontId="128" fillId="0" borderId="334" xfId="0" applyFont="1" applyBorder="1" applyAlignment="1">
      <alignment horizontal="center" vertical="center"/>
    </xf>
    <xf numFmtId="0" fontId="128" fillId="2" borderId="334" xfId="0" applyFont="1" applyFill="1" applyBorder="1">
      <alignment vertical="center"/>
    </xf>
    <xf numFmtId="0" fontId="128" fillId="0" borderId="334" xfId="0" applyFont="1" applyBorder="1">
      <alignment vertical="center"/>
    </xf>
    <xf numFmtId="0" fontId="128" fillId="0" borderId="0" xfId="0" applyFont="1">
      <alignment vertical="center"/>
    </xf>
    <xf numFmtId="0" fontId="128" fillId="0" borderId="327" xfId="0" applyFont="1" applyBorder="1" applyAlignment="1">
      <alignment horizontal="center" vertical="center"/>
    </xf>
    <xf numFmtId="0" fontId="128" fillId="0" borderId="330" xfId="0" applyFont="1" applyBorder="1" applyAlignment="1">
      <alignment horizontal="center" vertical="center"/>
    </xf>
    <xf numFmtId="0" fontId="128" fillId="0" borderId="340" xfId="0" applyFont="1" applyBorder="1">
      <alignment vertical="center"/>
    </xf>
    <xf numFmtId="0" fontId="45" fillId="2" borderId="327" xfId="55922" applyNumberFormat="1" applyFont="1" applyFill="1" applyBorder="1" applyAlignment="1">
      <alignment horizontal="center" vertical="center"/>
    </xf>
    <xf numFmtId="0" fontId="0" fillId="2" borderId="327" xfId="0" applyNumberFormat="1" applyFill="1" applyBorder="1" applyAlignment="1">
      <alignment horizontal="center" vertical="center"/>
    </xf>
    <xf numFmtId="0" fontId="0" fillId="2" borderId="328" xfId="0" applyNumberFormat="1" applyFill="1" applyBorder="1" applyAlignment="1">
      <alignment horizontal="center" vertical="center"/>
    </xf>
    <xf numFmtId="0" fontId="34" fillId="2" borderId="327" xfId="55922" applyNumberFormat="1" applyFill="1" applyBorder="1" applyAlignment="1">
      <alignment horizontal="center" vertical="center"/>
    </xf>
    <xf numFmtId="0" fontId="34" fillId="2" borderId="327" xfId="55922" applyNumberFormat="1" applyFill="1" applyBorder="1" applyAlignment="1">
      <alignment horizontal="center" vertical="center" wrapText="1"/>
    </xf>
    <xf numFmtId="0" fontId="34" fillId="0" borderId="327" xfId="55922" applyNumberFormat="1" applyFill="1" applyBorder="1" applyAlignment="1">
      <alignment horizontal="center" vertical="center"/>
    </xf>
    <xf numFmtId="0" fontId="34" fillId="2" borderId="343" xfId="0" applyFont="1" applyFill="1" applyBorder="1" applyAlignment="1">
      <alignment horizontal="center" vertical="center"/>
    </xf>
    <xf numFmtId="0" fontId="46" fillId="2" borderId="343" xfId="0" applyFont="1" applyFill="1" applyBorder="1" applyAlignment="1">
      <alignment horizontal="center" vertical="center"/>
    </xf>
    <xf numFmtId="0" fontId="0" fillId="2" borderId="343" xfId="0" applyFill="1" applyBorder="1">
      <alignment vertical="center"/>
    </xf>
    <xf numFmtId="0" fontId="0" fillId="2" borderId="343" xfId="0" applyFill="1" applyBorder="1" applyAlignment="1">
      <alignment horizontal="center" vertical="center"/>
    </xf>
    <xf numFmtId="0" fontId="0" fillId="2" borderId="343" xfId="0" applyFont="1" applyFill="1" applyBorder="1" applyAlignment="1">
      <alignment horizontal="center" vertical="center"/>
    </xf>
    <xf numFmtId="0" fontId="34" fillId="2" borderId="343" xfId="0" applyFont="1" applyFill="1" applyBorder="1" applyAlignment="1">
      <alignment horizontal="center" vertical="center" wrapText="1"/>
    </xf>
    <xf numFmtId="0" fontId="34" fillId="2" borderId="328" xfId="55922" applyNumberFormat="1" applyFill="1" applyBorder="1" applyAlignment="1">
      <alignment horizontal="center" vertical="center"/>
    </xf>
    <xf numFmtId="0" fontId="45" fillId="61" borderId="327" xfId="55922" applyNumberFormat="1" applyFont="1" applyFill="1" applyBorder="1" applyAlignment="1">
      <alignment horizontal="center" vertical="center"/>
    </xf>
    <xf numFmtId="0" fontId="46" fillId="2" borderId="327" xfId="0" quotePrefix="1" applyFont="1" applyFill="1" applyBorder="1" applyAlignment="1">
      <alignment horizontal="center" vertical="center"/>
    </xf>
    <xf numFmtId="0" fontId="0" fillId="2" borderId="343" xfId="0" applyFont="1" applyFill="1" applyBorder="1" applyAlignment="1">
      <alignment horizontal="center" vertical="center" wrapText="1"/>
    </xf>
    <xf numFmtId="0" fontId="0" fillId="2" borderId="343" xfId="0" quotePrefix="1" applyFont="1" applyFill="1" applyBorder="1" applyAlignment="1">
      <alignment horizontal="center" vertical="center"/>
    </xf>
    <xf numFmtId="0" fontId="104" fillId="2" borderId="328" xfId="0" applyFont="1" applyFill="1" applyBorder="1" applyAlignment="1">
      <alignment horizontal="center" vertical="center"/>
    </xf>
    <xf numFmtId="0" fontId="35" fillId="0" borderId="343" xfId="0" applyFont="1" applyBorder="1" applyAlignment="1">
      <alignment horizontal="center" vertical="center"/>
    </xf>
    <xf numFmtId="0" fontId="0" fillId="0" borderId="343" xfId="0" applyFill="1" applyBorder="1" applyAlignment="1">
      <alignment horizontal="center" vertical="center"/>
    </xf>
    <xf numFmtId="0" fontId="45" fillId="61" borderId="327" xfId="55922" applyFont="1" applyFill="1" applyBorder="1" applyAlignment="1">
      <alignment horizontal="center" vertical="center"/>
    </xf>
    <xf numFmtId="0" fontId="34" fillId="0" borderId="343" xfId="55922" applyBorder="1" applyAlignment="1">
      <alignment horizontal="center" vertical="center"/>
    </xf>
    <xf numFmtId="0" fontId="34" fillId="0" borderId="343" xfId="0" applyFont="1" applyBorder="1" applyAlignment="1">
      <alignment horizontal="center" vertical="center" wrapText="1"/>
    </xf>
    <xf numFmtId="0" fontId="34" fillId="0" borderId="343" xfId="0" applyFont="1" applyBorder="1" applyAlignment="1">
      <alignment horizontal="center" vertical="center"/>
    </xf>
    <xf numFmtId="0" fontId="0" fillId="0" borderId="343" xfId="0" applyFont="1" applyBorder="1" applyAlignment="1">
      <alignment horizontal="center" vertical="center" wrapText="1"/>
    </xf>
    <xf numFmtId="0" fontId="34" fillId="0" borderId="343" xfId="55922" applyBorder="1" applyAlignment="1">
      <alignment horizontal="center" vertical="center" wrapText="1"/>
    </xf>
    <xf numFmtId="0" fontId="0" fillId="0" borderId="343" xfId="0" applyFont="1" applyBorder="1" applyAlignment="1">
      <alignment horizontal="center" vertical="center"/>
    </xf>
    <xf numFmtId="0" fontId="0" fillId="0" borderId="343" xfId="55922" applyFont="1" applyBorder="1" applyAlignment="1">
      <alignment horizontal="center" vertical="center"/>
    </xf>
    <xf numFmtId="0" fontId="0" fillId="0" borderId="343" xfId="55922" applyFont="1" applyBorder="1" applyAlignment="1">
      <alignment horizontal="center" vertical="center" wrapText="1"/>
    </xf>
    <xf numFmtId="0" fontId="0" fillId="0" borderId="343" xfId="0" applyBorder="1">
      <alignment vertical="center"/>
    </xf>
    <xf numFmtId="49" fontId="45" fillId="61" borderId="327" xfId="55922" applyNumberFormat="1" applyFont="1" applyFill="1" applyBorder="1" applyAlignment="1">
      <alignment horizontal="center" vertical="center"/>
    </xf>
    <xf numFmtId="0" fontId="45" fillId="61" borderId="343" xfId="55922" applyFont="1" applyFill="1" applyBorder="1" applyAlignment="1">
      <alignment horizontal="center" vertical="center"/>
    </xf>
    <xf numFmtId="0" fontId="34" fillId="0" borderId="343" xfId="55922" applyFill="1" applyBorder="1" applyAlignment="1">
      <alignment horizontal="center" vertical="center"/>
    </xf>
    <xf numFmtId="0" fontId="0" fillId="0" borderId="343" xfId="0" applyBorder="1" applyAlignment="1">
      <alignment horizontal="center" vertical="center" wrapText="1"/>
    </xf>
    <xf numFmtId="0" fontId="0" fillId="0" borderId="343" xfId="0" applyBorder="1" applyAlignment="1">
      <alignment horizontal="center" vertical="center"/>
    </xf>
    <xf numFmtId="0" fontId="0" fillId="0" borderId="343" xfId="55922" applyFont="1" applyFill="1" applyBorder="1" applyAlignment="1">
      <alignment horizontal="center" vertical="center" wrapText="1"/>
    </xf>
    <xf numFmtId="0" fontId="34" fillId="0" borderId="343" xfId="55922" applyFill="1" applyBorder="1" applyAlignment="1">
      <alignment horizontal="center" vertical="center" wrapText="1"/>
    </xf>
    <xf numFmtId="0" fontId="45" fillId="0" borderId="343" xfId="55922" applyFont="1" applyFill="1" applyBorder="1" applyAlignment="1">
      <alignment horizontal="center" vertical="center"/>
    </xf>
    <xf numFmtId="0" fontId="45" fillId="0" borderId="343" xfId="55922" applyFont="1" applyFill="1" applyBorder="1" applyAlignment="1">
      <alignment horizontal="center" vertical="center" wrapText="1"/>
    </xf>
    <xf numFmtId="0" fontId="46" fillId="2" borderId="343" xfId="0" applyNumberFormat="1" applyFont="1" applyFill="1" applyBorder="1" applyAlignment="1">
      <alignment horizontal="center" vertical="center"/>
    </xf>
    <xf numFmtId="0" fontId="35" fillId="0" borderId="343" xfId="0" applyFont="1" applyFill="1" applyBorder="1" applyAlignment="1">
      <alignment horizontal="center" vertical="center"/>
    </xf>
    <xf numFmtId="0" fontId="35" fillId="0" borderId="343" xfId="55922" applyFont="1" applyBorder="1" applyAlignment="1">
      <alignment horizontal="center" vertical="center"/>
    </xf>
    <xf numFmtId="0" fontId="35" fillId="62" borderId="343" xfId="0" applyNumberFormat="1" applyFont="1" applyFill="1" applyBorder="1" applyAlignment="1">
      <alignment horizontal="center" vertical="center"/>
    </xf>
    <xf numFmtId="0" fontId="46" fillId="0" borderId="343" xfId="0" applyNumberFormat="1" applyFont="1" applyFill="1" applyBorder="1" applyAlignment="1">
      <alignment horizontal="center" vertical="center"/>
    </xf>
    <xf numFmtId="0" fontId="35" fillId="2" borderId="343" xfId="0" applyFont="1" applyFill="1" applyBorder="1" applyAlignment="1">
      <alignment horizontal="center" vertical="center"/>
    </xf>
    <xf numFmtId="0" fontId="35" fillId="0" borderId="343" xfId="0" applyFont="1" applyFill="1" applyBorder="1" applyAlignment="1">
      <alignment horizontal="center" vertical="center" wrapText="1"/>
    </xf>
    <xf numFmtId="0" fontId="35" fillId="0" borderId="343" xfId="0" applyFont="1" applyBorder="1" applyAlignment="1">
      <alignment horizontal="center" vertical="center" wrapText="1"/>
    </xf>
    <xf numFmtId="0" fontId="46" fillId="0" borderId="343" xfId="0" applyFont="1" applyFill="1" applyBorder="1" applyAlignment="1">
      <alignment horizontal="center" vertical="center"/>
    </xf>
    <xf numFmtId="0" fontId="35" fillId="62" borderId="343" xfId="0" applyFont="1" applyFill="1" applyBorder="1" applyAlignment="1">
      <alignment horizontal="center" vertical="center"/>
    </xf>
    <xf numFmtId="0" fontId="35" fillId="0" borderId="343" xfId="55922" applyFont="1" applyFill="1" applyBorder="1" applyAlignment="1">
      <alignment horizontal="center" vertical="center"/>
    </xf>
    <xf numFmtId="0" fontId="46" fillId="0" borderId="343" xfId="0" applyFont="1" applyFill="1" applyBorder="1" applyAlignment="1">
      <alignment horizontal="center" vertical="center" shrinkToFit="1"/>
    </xf>
    <xf numFmtId="0" fontId="46" fillId="2" borderId="343" xfId="0" quotePrefix="1" applyFont="1" applyFill="1" applyBorder="1" applyAlignment="1">
      <alignment horizontal="center" vertical="center" shrinkToFit="1"/>
    </xf>
    <xf numFmtId="0" fontId="46" fillId="2" borderId="343" xfId="0" applyFont="1" applyFill="1" applyBorder="1" applyAlignment="1">
      <alignment horizontal="center" vertical="center" shrinkToFit="1"/>
    </xf>
    <xf numFmtId="0" fontId="46" fillId="0" borderId="343" xfId="0" applyNumberFormat="1" applyFont="1" applyFill="1" applyBorder="1" applyAlignment="1" applyProtection="1">
      <alignment horizontal="center" vertical="center" shrinkToFit="1"/>
      <protection locked="0"/>
    </xf>
    <xf numFmtId="0" fontId="46" fillId="62" borderId="343" xfId="0" applyNumberFormat="1" applyFont="1" applyFill="1" applyBorder="1" applyAlignment="1">
      <alignment horizontal="center" vertical="center" shrinkToFit="1"/>
    </xf>
    <xf numFmtId="0" fontId="46" fillId="62" borderId="343" xfId="28041" applyNumberFormat="1" applyFont="1" applyFill="1" applyBorder="1" applyAlignment="1">
      <alignment horizontal="center" vertical="center"/>
    </xf>
    <xf numFmtId="0" fontId="46" fillId="2" borderId="343" xfId="0" applyNumberFormat="1" applyFont="1" applyFill="1" applyBorder="1" applyAlignment="1">
      <alignment horizontal="center" vertical="center" wrapText="1"/>
    </xf>
    <xf numFmtId="0" fontId="46" fillId="62" borderId="343" xfId="0" applyNumberFormat="1" applyFont="1" applyFill="1" applyBorder="1" applyAlignment="1">
      <alignment horizontal="center" vertical="center"/>
    </xf>
    <xf numFmtId="0" fontId="46" fillId="2" borderId="343" xfId="0" quotePrefix="1" applyNumberFormat="1" applyFont="1" applyFill="1" applyBorder="1" applyAlignment="1">
      <alignment horizontal="center" vertical="center"/>
    </xf>
    <xf numFmtId="0" fontId="128" fillId="2" borderId="327" xfId="0" applyFont="1" applyFill="1" applyBorder="1" applyAlignment="1">
      <alignment horizontal="center" vertical="center"/>
    </xf>
    <xf numFmtId="0" fontId="128" fillId="2" borderId="0" xfId="0" applyFont="1" applyFill="1">
      <alignment vertical="center"/>
    </xf>
    <xf numFmtId="0" fontId="0" fillId="61" borderId="343" xfId="0" applyFont="1" applyFill="1" applyBorder="1" applyAlignment="1">
      <alignment horizontal="center" vertical="center" shrinkToFit="1"/>
    </xf>
    <xf numFmtId="0" fontId="0" fillId="2" borderId="343" xfId="0" applyFill="1" applyBorder="1" applyAlignment="1">
      <alignment horizontal="center" vertical="center" wrapText="1"/>
    </xf>
    <xf numFmtId="14" fontId="0" fillId="2" borderId="343" xfId="0" applyNumberFormat="1" applyFill="1" applyBorder="1" applyAlignment="1">
      <alignment horizontal="center" vertical="center"/>
    </xf>
    <xf numFmtId="0" fontId="34" fillId="61" borderId="343" xfId="0" applyFont="1" applyFill="1" applyBorder="1" applyAlignment="1">
      <alignment horizontal="center" vertical="center" shrinkToFit="1"/>
    </xf>
    <xf numFmtId="0" fontId="34" fillId="61" borderId="343" xfId="0" applyFont="1" applyFill="1" applyBorder="1" applyAlignment="1">
      <alignment horizontal="center" vertical="center"/>
    </xf>
    <xf numFmtId="0" fontId="35" fillId="2" borderId="343" xfId="0" applyFont="1" applyFill="1" applyBorder="1" applyAlignment="1">
      <alignment horizontal="center" vertical="center" shrinkToFit="1"/>
    </xf>
    <xf numFmtId="0" fontId="35" fillId="2" borderId="343" xfId="0" applyFont="1" applyFill="1" applyBorder="1" applyAlignment="1">
      <alignment horizontal="center" vertical="center" wrapText="1" shrinkToFit="1"/>
    </xf>
    <xf numFmtId="0" fontId="0" fillId="61" borderId="343" xfId="0" applyFont="1" applyFill="1" applyBorder="1" applyAlignment="1">
      <alignment horizontal="center" vertical="center"/>
    </xf>
    <xf numFmtId="0" fontId="121" fillId="61" borderId="343" xfId="0" applyFont="1" applyFill="1" applyBorder="1" applyAlignment="1">
      <alignment horizontal="center" vertical="center"/>
    </xf>
    <xf numFmtId="0" fontId="111" fillId="61" borderId="343" xfId="0" applyFont="1" applyFill="1" applyBorder="1" applyAlignment="1">
      <alignment horizontal="center" vertical="center" shrinkToFit="1"/>
    </xf>
    <xf numFmtId="0" fontId="47" fillId="2" borderId="343" xfId="0" applyFont="1" applyFill="1" applyBorder="1" applyAlignment="1">
      <alignment horizontal="center" vertical="center"/>
    </xf>
    <xf numFmtId="0" fontId="34" fillId="61" borderId="343" xfId="0" applyNumberFormat="1" applyFont="1" applyFill="1" applyBorder="1" applyAlignment="1">
      <alignment horizontal="center" vertical="center" shrinkToFit="1"/>
    </xf>
    <xf numFmtId="0" fontId="34" fillId="61" borderId="343" xfId="0" applyNumberFormat="1" applyFont="1" applyFill="1" applyBorder="1" applyAlignment="1">
      <alignment horizontal="center" vertical="center" wrapText="1" shrinkToFit="1"/>
    </xf>
    <xf numFmtId="0" fontId="121" fillId="2" borderId="343" xfId="0" applyFont="1" applyFill="1" applyBorder="1" applyAlignment="1">
      <alignment horizontal="center" vertical="center"/>
    </xf>
    <xf numFmtId="0" fontId="109" fillId="6" borderId="343" xfId="0" applyFont="1" applyFill="1" applyBorder="1" applyAlignment="1">
      <alignment horizontal="center" vertical="center" shrinkToFit="1"/>
    </xf>
    <xf numFmtId="0" fontId="111" fillId="6" borderId="343" xfId="55970" applyFont="1" applyFill="1" applyBorder="1" applyAlignment="1">
      <alignment horizontal="center" vertical="center" wrapText="1"/>
    </xf>
    <xf numFmtId="0" fontId="112" fillId="6" borderId="343" xfId="55970" applyFont="1" applyFill="1" applyBorder="1" applyAlignment="1">
      <alignment horizontal="center" vertical="center"/>
    </xf>
    <xf numFmtId="0" fontId="112" fillId="6" borderId="343" xfId="55970" applyFont="1" applyFill="1" applyBorder="1" applyAlignment="1">
      <alignment horizontal="center" vertical="center" wrapText="1"/>
    </xf>
    <xf numFmtId="0" fontId="115" fillId="2" borderId="343" xfId="0" applyFont="1" applyFill="1" applyBorder="1" applyAlignment="1">
      <alignment horizontal="center" vertical="center" shrinkToFit="1"/>
    </xf>
    <xf numFmtId="0" fontId="115" fillId="2" borderId="343" xfId="0" applyFont="1" applyFill="1" applyBorder="1" applyAlignment="1">
      <alignment horizontal="center" vertical="center"/>
    </xf>
    <xf numFmtId="0" fontId="115" fillId="2" borderId="0" xfId="0" applyFont="1" applyFill="1" applyAlignment="1">
      <alignment horizontal="center" vertical="center"/>
    </xf>
    <xf numFmtId="0" fontId="116" fillId="0" borderId="343" xfId="0" applyFont="1" applyFill="1" applyBorder="1" applyAlignment="1">
      <alignment horizontal="center" vertical="center"/>
    </xf>
    <xf numFmtId="0" fontId="116" fillId="0" borderId="264" xfId="0" applyFont="1" applyFill="1" applyBorder="1" applyAlignment="1">
      <alignment horizontal="center" vertical="center"/>
    </xf>
    <xf numFmtId="0" fontId="115" fillId="2" borderId="351" xfId="0" applyFont="1" applyFill="1" applyBorder="1" applyAlignment="1">
      <alignment horizontal="center" vertical="center"/>
    </xf>
    <xf numFmtId="14" fontId="35" fillId="2" borderId="343" xfId="0" applyNumberFormat="1" applyFont="1" applyFill="1" applyBorder="1" applyAlignment="1">
      <alignment horizontal="center" vertical="center" shrinkToFit="1"/>
    </xf>
    <xf numFmtId="0" fontId="35" fillId="2" borderId="0" xfId="0" applyFont="1" applyFill="1" applyAlignment="1">
      <alignment horizontal="center" vertical="center"/>
    </xf>
    <xf numFmtId="0" fontId="115" fillId="2" borderId="0" xfId="0" applyFont="1" applyFill="1" applyBorder="1" applyAlignment="1">
      <alignment horizontal="center" vertical="center"/>
    </xf>
    <xf numFmtId="0" fontId="115" fillId="2" borderId="333" xfId="0" applyFont="1" applyFill="1" applyBorder="1" applyAlignment="1">
      <alignment horizontal="center" vertical="center"/>
    </xf>
    <xf numFmtId="0" fontId="129" fillId="2" borderId="343" xfId="0" applyFont="1" applyFill="1" applyBorder="1" applyAlignment="1">
      <alignment horizontal="center" vertical="center"/>
    </xf>
    <xf numFmtId="0" fontId="129" fillId="2" borderId="0" xfId="0" applyFont="1" applyFill="1" applyAlignment="1">
      <alignment horizontal="center" vertical="center"/>
    </xf>
    <xf numFmtId="0" fontId="129" fillId="2" borderId="0" xfId="0" applyFont="1" applyFill="1" applyBorder="1" applyAlignment="1">
      <alignment horizontal="center" vertical="center"/>
    </xf>
    <xf numFmtId="0" fontId="35" fillId="61" borderId="343" xfId="0" applyFont="1" applyFill="1" applyBorder="1" applyAlignment="1">
      <alignment horizontal="center" vertical="center" shrinkToFit="1"/>
    </xf>
    <xf numFmtId="0" fontId="35" fillId="2" borderId="343" xfId="0" applyNumberFormat="1" applyFont="1" applyFill="1" applyBorder="1" applyAlignment="1">
      <alignment horizontal="center" vertical="center"/>
    </xf>
    <xf numFmtId="0" fontId="35" fillId="2" borderId="0" xfId="0" applyFont="1" applyFill="1">
      <alignment vertical="center"/>
    </xf>
    <xf numFmtId="0" fontId="35" fillId="2" borderId="340" xfId="0" applyFont="1" applyFill="1" applyBorder="1" applyAlignment="1">
      <alignment horizontal="center" vertical="center"/>
    </xf>
    <xf numFmtId="0" fontId="119" fillId="6" borderId="350" xfId="0" applyFont="1" applyFill="1" applyBorder="1" applyAlignment="1">
      <alignment horizontal="center" vertical="center" shrinkToFit="1"/>
    </xf>
    <xf numFmtId="0" fontId="121" fillId="6" borderId="350" xfId="55975" applyFont="1" applyFill="1" applyBorder="1" applyAlignment="1">
      <alignment horizontal="center" vertical="center" wrapText="1"/>
    </xf>
    <xf numFmtId="0" fontId="122" fillId="6" borderId="350" xfId="55975" applyFont="1" applyFill="1" applyBorder="1" applyAlignment="1">
      <alignment horizontal="center" vertical="center"/>
    </xf>
    <xf numFmtId="0" fontId="122" fillId="6" borderId="350" xfId="55975" applyFont="1" applyFill="1" applyBorder="1" applyAlignment="1">
      <alignment horizontal="center" vertical="center" wrapText="1"/>
    </xf>
    <xf numFmtId="0" fontId="0" fillId="2" borderId="355" xfId="0" applyFont="1" applyFill="1" applyBorder="1" applyAlignment="1">
      <alignment horizontal="center" vertical="center"/>
    </xf>
    <xf numFmtId="14" fontId="34" fillId="2" borderId="343" xfId="55977" applyNumberFormat="1" applyFont="1" applyFill="1" applyBorder="1" applyAlignment="1">
      <alignment horizontal="center" vertical="center"/>
    </xf>
    <xf numFmtId="14" fontId="35" fillId="2" borderId="343" xfId="55977" quotePrefix="1" applyNumberFormat="1" applyFont="1" applyFill="1" applyBorder="1" applyAlignment="1">
      <alignment horizontal="center" vertical="center"/>
    </xf>
    <xf numFmtId="14" fontId="35" fillId="0" borderId="343" xfId="55979" applyNumberFormat="1" applyFont="1" applyFill="1" applyBorder="1" applyAlignment="1">
      <alignment horizontal="center" vertical="center"/>
    </xf>
    <xf numFmtId="0" fontId="34" fillId="2" borderId="343" xfId="0" applyFont="1" applyFill="1" applyBorder="1" applyAlignment="1">
      <alignment horizontal="center" vertical="center" shrinkToFit="1"/>
    </xf>
    <xf numFmtId="0" fontId="35" fillId="61" borderId="328" xfId="0" applyFont="1" applyFill="1" applyBorder="1" applyAlignment="1">
      <alignment horizontal="center" vertical="center" shrinkToFit="1"/>
    </xf>
    <xf numFmtId="0" fontId="35" fillId="61" borderId="327" xfId="55949" applyFont="1" applyFill="1" applyBorder="1" applyAlignment="1">
      <alignment horizontal="center" vertical="center" shrinkToFit="1"/>
    </xf>
    <xf numFmtId="49" fontId="35" fillId="61" borderId="327" xfId="55949" applyNumberFormat="1" applyFont="1" applyFill="1" applyBorder="1" applyAlignment="1">
      <alignment horizontal="center" vertical="center" shrinkToFit="1"/>
    </xf>
    <xf numFmtId="0" fontId="35" fillId="61" borderId="327" xfId="55922" applyFont="1" applyFill="1" applyBorder="1" applyAlignment="1">
      <alignment horizontal="center" vertical="center" shrinkToFit="1"/>
    </xf>
    <xf numFmtId="0" fontId="35" fillId="61" borderId="328" xfId="55922" applyFont="1" applyFill="1" applyBorder="1" applyAlignment="1">
      <alignment horizontal="center" vertical="center" shrinkToFit="1"/>
    </xf>
    <xf numFmtId="0" fontId="35" fillId="61" borderId="343" xfId="55922" applyFont="1" applyFill="1" applyBorder="1" applyAlignment="1">
      <alignment horizontal="center" vertical="center" shrinkToFit="1"/>
    </xf>
    <xf numFmtId="0" fontId="35" fillId="61" borderId="327" xfId="55922" applyNumberFormat="1" applyFont="1" applyFill="1" applyBorder="1" applyAlignment="1">
      <alignment horizontal="center" vertical="center"/>
    </xf>
    <xf numFmtId="0" fontId="35" fillId="61" borderId="343" xfId="55922" applyFont="1" applyFill="1" applyBorder="1" applyAlignment="1">
      <alignment horizontal="center" vertical="center"/>
    </xf>
    <xf numFmtId="0" fontId="34" fillId="2" borderId="343" xfId="0" applyFont="1" applyFill="1" applyBorder="1" applyAlignment="1">
      <alignment horizontal="center" vertical="center" wrapText="1" shrinkToFit="1"/>
    </xf>
    <xf numFmtId="49" fontId="35" fillId="61" borderId="343" xfId="55949" applyNumberFormat="1" applyFont="1" applyFill="1" applyBorder="1" applyAlignment="1">
      <alignment horizontal="center" vertical="center" shrinkToFit="1"/>
    </xf>
    <xf numFmtId="3" fontId="35" fillId="61" borderId="343" xfId="0" applyNumberFormat="1" applyFont="1" applyFill="1" applyBorder="1" applyAlignment="1">
      <alignment horizontal="center" vertical="center" shrinkToFit="1"/>
    </xf>
    <xf numFmtId="0" fontId="35" fillId="61" borderId="332" xfId="0" applyFont="1" applyFill="1" applyBorder="1" applyAlignment="1">
      <alignment horizontal="center" vertical="center" shrinkToFit="1"/>
    </xf>
    <xf numFmtId="3" fontId="35" fillId="61" borderId="343" xfId="55952" applyNumberFormat="1" applyFont="1" applyFill="1" applyBorder="1" applyAlignment="1">
      <alignment horizontal="center" vertical="center" shrinkToFit="1"/>
    </xf>
    <xf numFmtId="49" fontId="35" fillId="61" borderId="343" xfId="55952" applyNumberFormat="1" applyFont="1" applyFill="1" applyBorder="1" applyAlignment="1">
      <alignment horizontal="center" vertical="center" shrinkToFit="1"/>
    </xf>
    <xf numFmtId="0" fontId="126" fillId="2" borderId="343" xfId="0" applyFont="1" applyFill="1" applyBorder="1" applyAlignment="1">
      <alignment horizontal="center" vertical="center"/>
    </xf>
    <xf numFmtId="0" fontId="112" fillId="6" borderId="343" xfId="55970" applyFont="1" applyFill="1" applyBorder="1" applyAlignment="1">
      <alignment horizontal="center" vertical="center"/>
    </xf>
    <xf numFmtId="0" fontId="0" fillId="61" borderId="327" xfId="0" applyNumberFormat="1" applyFont="1" applyFill="1" applyBorder="1" applyAlignment="1">
      <alignment horizontal="center" vertical="center" wrapText="1" shrinkToFit="1"/>
    </xf>
    <xf numFmtId="0" fontId="0" fillId="61" borderId="327" xfId="0" applyNumberFormat="1" applyFont="1" applyFill="1" applyBorder="1" applyAlignment="1">
      <alignment horizontal="center" vertical="center" shrinkToFit="1"/>
    </xf>
    <xf numFmtId="0" fontId="122" fillId="6" borderId="334" xfId="55958" applyFont="1" applyFill="1" applyBorder="1" applyAlignment="1">
      <alignment horizontal="center" vertical="center"/>
    </xf>
    <xf numFmtId="0" fontId="126" fillId="2" borderId="343" xfId="0" applyFont="1" applyFill="1" applyBorder="1" applyAlignment="1">
      <alignment vertical="center" wrapText="1"/>
    </xf>
    <xf numFmtId="0" fontId="126" fillId="0" borderId="343" xfId="0" applyFont="1" applyFill="1" applyBorder="1" applyAlignment="1">
      <alignment horizontal="center" vertical="center"/>
    </xf>
    <xf numFmtId="0" fontId="127" fillId="0" borderId="327" xfId="55922" applyFont="1" applyFill="1" applyBorder="1" applyAlignment="1">
      <alignment horizontal="center" vertical="center"/>
    </xf>
    <xf numFmtId="0" fontId="126" fillId="2" borderId="343" xfId="0" applyFont="1" applyFill="1" applyBorder="1">
      <alignment vertical="center"/>
    </xf>
    <xf numFmtId="14" fontId="128" fillId="2" borderId="343" xfId="0" applyNumberFormat="1" applyFont="1" applyFill="1" applyBorder="1" applyAlignment="1">
      <alignment horizontal="center" vertical="center"/>
    </xf>
    <xf numFmtId="0" fontId="126" fillId="2" borderId="343" xfId="55925" applyFont="1" applyFill="1" applyBorder="1" applyAlignment="1">
      <alignment horizontal="center" vertical="center"/>
    </xf>
    <xf numFmtId="0" fontId="126" fillId="0" borderId="343" xfId="0" applyFont="1" applyBorder="1">
      <alignment vertical="center"/>
    </xf>
    <xf numFmtId="0" fontId="126" fillId="0" borderId="340" xfId="0" applyFont="1" applyFill="1" applyBorder="1" applyAlignment="1">
      <alignment horizontal="center" vertical="center"/>
    </xf>
    <xf numFmtId="0" fontId="128" fillId="0" borderId="343" xfId="0" applyFont="1" applyFill="1" applyBorder="1" applyAlignment="1">
      <alignment horizontal="center" vertical="center"/>
    </xf>
    <xf numFmtId="0" fontId="128" fillId="0" borderId="327" xfId="55922" applyFont="1" applyFill="1" applyBorder="1" applyAlignment="1">
      <alignment horizontal="center" vertical="center"/>
    </xf>
    <xf numFmtId="0" fontId="128" fillId="2" borderId="343" xfId="0" applyFont="1" applyFill="1" applyBorder="1">
      <alignment vertical="center"/>
    </xf>
    <xf numFmtId="0" fontId="128" fillId="2" borderId="343" xfId="0" applyFont="1" applyFill="1" applyBorder="1" applyAlignment="1">
      <alignment horizontal="center" vertical="center"/>
    </xf>
    <xf numFmtId="0" fontId="128" fillId="2" borderId="343" xfId="55925" applyFont="1" applyFill="1" applyBorder="1" applyAlignment="1">
      <alignment horizontal="center" vertical="center"/>
    </xf>
    <xf numFmtId="0" fontId="128" fillId="0" borderId="343" xfId="0" applyFont="1" applyBorder="1">
      <alignment vertical="center"/>
    </xf>
    <xf numFmtId="0" fontId="128" fillId="0" borderId="343" xfId="0" applyFont="1" applyFill="1" applyBorder="1" applyAlignment="1">
      <alignment horizontal="center" vertical="center" wrapText="1"/>
    </xf>
    <xf numFmtId="0" fontId="128" fillId="2" borderId="343" xfId="0" applyFont="1" applyFill="1" applyBorder="1" applyAlignment="1">
      <alignment vertical="center" wrapText="1"/>
    </xf>
    <xf numFmtId="0" fontId="0" fillId="2" borderId="343" xfId="0" applyFill="1" applyBorder="1" applyAlignment="1">
      <alignment vertical="center"/>
    </xf>
    <xf numFmtId="0" fontId="0" fillId="2" borderId="343" xfId="0" applyFill="1" applyBorder="1" applyAlignment="1">
      <alignment vertical="center" wrapText="1"/>
    </xf>
    <xf numFmtId="0" fontId="128" fillId="0" borderId="327" xfId="0" applyFont="1" applyFill="1" applyBorder="1" applyAlignment="1">
      <alignment horizontal="center" vertical="center"/>
    </xf>
    <xf numFmtId="0" fontId="0" fillId="2" borderId="343" xfId="0" applyFill="1" applyBorder="1" applyAlignment="1">
      <alignment horizontal="left" vertical="center"/>
    </xf>
    <xf numFmtId="0" fontId="128" fillId="0" borderId="362" xfId="0" applyFont="1" applyFill="1" applyBorder="1" applyAlignment="1">
      <alignment horizontal="center" vertical="center"/>
    </xf>
    <xf numFmtId="0" fontId="128" fillId="0" borderId="329" xfId="0" applyFont="1" applyFill="1" applyBorder="1" applyAlignment="1">
      <alignment horizontal="center" vertical="center"/>
    </xf>
    <xf numFmtId="0" fontId="128" fillId="0" borderId="329" xfId="55922" applyFont="1" applyFill="1" applyBorder="1" applyAlignment="1">
      <alignment horizontal="center" vertical="center"/>
    </xf>
    <xf numFmtId="0" fontId="128" fillId="0" borderId="341" xfId="55922" applyFont="1" applyFill="1" applyBorder="1" applyAlignment="1">
      <alignment horizontal="center" vertical="center"/>
    </xf>
    <xf numFmtId="0" fontId="128" fillId="0" borderId="342" xfId="0" applyFont="1" applyFill="1" applyBorder="1" applyAlignment="1">
      <alignment horizontal="center" vertical="center"/>
    </xf>
    <xf numFmtId="0" fontId="128" fillId="0" borderId="341" xfId="0" applyFont="1" applyFill="1" applyBorder="1" applyAlignment="1">
      <alignment horizontal="center" vertical="center"/>
    </xf>
    <xf numFmtId="0" fontId="0" fillId="2" borderId="343" xfId="0" applyFill="1" applyBorder="1" applyAlignment="1">
      <alignment horizontal="left" vertical="center" wrapText="1"/>
    </xf>
    <xf numFmtId="49" fontId="128" fillId="0" borderId="343" xfId="0" applyNumberFormat="1" applyFont="1" applyFill="1" applyBorder="1" applyAlignment="1">
      <alignment horizontal="center" vertical="center"/>
    </xf>
    <xf numFmtId="0" fontId="128" fillId="2" borderId="362" xfId="0" applyFont="1" applyFill="1" applyBorder="1">
      <alignment vertical="center"/>
    </xf>
    <xf numFmtId="0" fontId="128" fillId="0" borderId="343" xfId="55922" applyFont="1" applyFill="1" applyBorder="1" applyAlignment="1">
      <alignment horizontal="center" vertical="center"/>
    </xf>
    <xf numFmtId="41" fontId="128" fillId="0" borderId="327" xfId="7" applyFont="1" applyFill="1" applyBorder="1" applyAlignment="1">
      <alignment horizontal="center" vertical="center"/>
    </xf>
    <xf numFmtId="0" fontId="128" fillId="0" borderId="343" xfId="55954" applyNumberFormat="1" applyFont="1" applyFill="1" applyBorder="1" applyAlignment="1">
      <alignment horizontal="center" vertical="center"/>
    </xf>
    <xf numFmtId="0" fontId="131" fillId="0" borderId="343" xfId="64" applyNumberFormat="1" applyFont="1" applyFill="1" applyBorder="1" applyAlignment="1">
      <alignment horizontal="center" vertical="center"/>
    </xf>
    <xf numFmtId="176" fontId="128" fillId="0" borderId="343" xfId="291" applyNumberFormat="1" applyFont="1" applyFill="1" applyBorder="1" applyAlignment="1">
      <alignment horizontal="center" vertical="center"/>
    </xf>
    <xf numFmtId="1" fontId="128" fillId="0" borderId="343" xfId="0" applyNumberFormat="1" applyFont="1" applyFill="1" applyBorder="1" applyAlignment="1">
      <alignment horizontal="center" vertical="center"/>
    </xf>
    <xf numFmtId="0" fontId="126" fillId="0" borderId="343" xfId="0" applyFont="1" applyBorder="1" applyAlignment="1">
      <alignment horizontal="center" vertical="center"/>
    </xf>
    <xf numFmtId="0" fontId="0" fillId="0" borderId="343" xfId="0" applyBorder="1" applyAlignment="1">
      <alignment vertical="center"/>
    </xf>
    <xf numFmtId="0" fontId="128" fillId="0" borderId="343" xfId="0" applyNumberFormat="1" applyFont="1" applyFill="1" applyBorder="1" applyAlignment="1">
      <alignment horizontal="center" vertical="center"/>
    </xf>
    <xf numFmtId="0" fontId="132" fillId="0" borderId="343" xfId="0" applyFont="1" applyBorder="1" applyAlignment="1">
      <alignment horizontal="center" vertical="center" shrinkToFit="1"/>
    </xf>
    <xf numFmtId="14" fontId="126" fillId="0" borderId="343" xfId="0" applyNumberFormat="1" applyFont="1" applyBorder="1" applyAlignment="1">
      <alignment horizontal="center" vertical="center"/>
    </xf>
    <xf numFmtId="0" fontId="126" fillId="0" borderId="343" xfId="0" applyFont="1" applyBorder="1" applyAlignment="1">
      <alignment vertical="center"/>
    </xf>
    <xf numFmtId="0" fontId="0" fillId="2" borderId="327" xfId="55922" applyNumberFormat="1" applyFont="1" applyFill="1" applyBorder="1" applyAlignment="1">
      <alignment horizontal="center" vertical="center"/>
    </xf>
    <xf numFmtId="14" fontId="34" fillId="2" borderId="343" xfId="55925" applyNumberFormat="1" applyFont="1" applyFill="1" applyBorder="1" applyAlignment="1">
      <alignment horizontal="center" vertical="center"/>
    </xf>
    <xf numFmtId="0" fontId="34" fillId="2" borderId="343" xfId="55922" applyNumberFormat="1" applyFill="1" applyBorder="1" applyAlignment="1">
      <alignment horizontal="center" vertical="center"/>
    </xf>
    <xf numFmtId="0" fontId="0" fillId="2" borderId="327" xfId="55922" applyNumberFormat="1" applyFont="1" applyFill="1" applyBorder="1" applyAlignment="1">
      <alignment horizontal="center" vertical="center" wrapText="1"/>
    </xf>
    <xf numFmtId="0" fontId="34" fillId="2" borderId="347" xfId="55922" applyNumberFormat="1" applyFill="1" applyBorder="1" applyAlignment="1">
      <alignment horizontal="center" vertical="center"/>
    </xf>
    <xf numFmtId="0" fontId="0" fillId="62" borderId="347" xfId="0" applyNumberFormat="1" applyFill="1" applyBorder="1" applyAlignment="1">
      <alignment horizontal="center" vertical="center"/>
    </xf>
    <xf numFmtId="0" fontId="0" fillId="62" borderId="347" xfId="0" applyNumberFormat="1" applyFill="1" applyBorder="1" applyAlignment="1">
      <alignment horizontal="center"/>
    </xf>
    <xf numFmtId="0" fontId="0" fillId="2" borderId="347" xfId="0" applyNumberFormat="1" applyFill="1" applyBorder="1" applyAlignment="1">
      <alignment horizontal="center" vertical="center"/>
    </xf>
    <xf numFmtId="0" fontId="34" fillId="0" borderId="343" xfId="55964" applyFont="1" applyBorder="1" applyAlignment="1">
      <alignment horizontal="center" vertical="center" wrapText="1"/>
    </xf>
    <xf numFmtId="0" fontId="34" fillId="0" borderId="343" xfId="55964" applyFont="1" applyBorder="1" applyAlignment="1">
      <alignment horizontal="center" vertical="center"/>
    </xf>
    <xf numFmtId="0" fontId="133" fillId="61" borderId="343" xfId="55922" applyFont="1" applyFill="1" applyBorder="1" applyAlignment="1">
      <alignment horizontal="center" vertical="center"/>
    </xf>
    <xf numFmtId="0" fontId="0" fillId="0" borderId="343" xfId="0" quotePrefix="1" applyBorder="1" applyAlignment="1">
      <alignment horizontal="center" vertical="center"/>
    </xf>
    <xf numFmtId="0" fontId="0" fillId="0" borderId="327" xfId="55922" applyNumberFormat="1" applyFont="1" applyFill="1" applyBorder="1" applyAlignment="1">
      <alignment horizontal="center" vertical="center"/>
    </xf>
    <xf numFmtId="14" fontId="34" fillId="0" borderId="343" xfId="55925" applyNumberFormat="1" applyFont="1" applyFill="1" applyBorder="1" applyAlignment="1">
      <alignment horizontal="center" vertical="center"/>
    </xf>
    <xf numFmtId="0" fontId="35" fillId="0" borderId="343" xfId="0" quotePrefix="1" applyFont="1" applyFill="1" applyBorder="1" applyAlignment="1">
      <alignment horizontal="center" vertical="center"/>
    </xf>
    <xf numFmtId="0" fontId="0" fillId="0" borderId="327" xfId="55922" applyNumberFormat="1" applyFont="1" applyFill="1" applyBorder="1" applyAlignment="1">
      <alignment horizontal="center" vertical="center" wrapText="1"/>
    </xf>
    <xf numFmtId="0" fontId="0" fillId="0" borderId="343" xfId="0" applyFill="1" applyBorder="1">
      <alignment vertical="center"/>
    </xf>
    <xf numFmtId="0" fontId="133" fillId="0" borderId="343" xfId="0" applyFont="1" applyBorder="1" applyAlignment="1">
      <alignment horizontal="center" vertical="center"/>
    </xf>
    <xf numFmtId="0" fontId="133" fillId="0" borderId="343" xfId="0" applyFont="1" applyFill="1" applyBorder="1" applyAlignment="1">
      <alignment horizontal="center" vertical="center"/>
    </xf>
    <xf numFmtId="0" fontId="0" fillId="0" borderId="343" xfId="0" applyFont="1" applyFill="1" applyBorder="1" applyAlignment="1">
      <alignment horizontal="center" vertical="center" wrapText="1"/>
    </xf>
    <xf numFmtId="0" fontId="0" fillId="0" borderId="343" xfId="0" applyFont="1" applyFill="1" applyBorder="1" applyAlignment="1">
      <alignment horizontal="center" vertical="center"/>
    </xf>
    <xf numFmtId="14" fontId="35" fillId="0" borderId="343" xfId="55956" applyNumberFormat="1" applyFont="1" applyFill="1" applyBorder="1" applyAlignment="1">
      <alignment horizontal="center" vertical="center"/>
    </xf>
    <xf numFmtId="0" fontId="0" fillId="0" borderId="340" xfId="0" applyBorder="1" applyAlignment="1">
      <alignment horizontal="center" vertical="center"/>
    </xf>
    <xf numFmtId="0" fontId="0" fillId="0" borderId="362" xfId="0" applyBorder="1" applyAlignment="1">
      <alignment horizontal="center" vertical="center"/>
    </xf>
    <xf numFmtId="0" fontId="34" fillId="0" borderId="343" xfId="0" applyFont="1" applyFill="1" applyBorder="1" applyAlignment="1">
      <alignment horizontal="center" vertical="center" wrapText="1"/>
    </xf>
    <xf numFmtId="0" fontId="34" fillId="0" borderId="343" xfId="0" applyFont="1" applyFill="1" applyBorder="1" applyAlignment="1">
      <alignment horizontal="center" vertical="center"/>
    </xf>
    <xf numFmtId="14" fontId="34" fillId="0" borderId="343" xfId="55925" quotePrefix="1" applyNumberFormat="1" applyFont="1" applyFill="1" applyBorder="1" applyAlignment="1">
      <alignment horizontal="center" vertical="center"/>
    </xf>
    <xf numFmtId="0" fontId="34" fillId="0" borderId="362" xfId="0" applyFont="1" applyBorder="1" applyAlignment="1">
      <alignment horizontal="center" vertical="center"/>
    </xf>
    <xf numFmtId="0" fontId="0" fillId="0" borderId="362" xfId="0" quotePrefix="1" applyFont="1" applyBorder="1" applyAlignment="1">
      <alignment horizontal="center" vertical="center"/>
    </xf>
    <xf numFmtId="0" fontId="121" fillId="61" borderId="343" xfId="0" applyFont="1" applyFill="1" applyBorder="1" applyAlignment="1">
      <alignment horizontal="center" vertical="center" shrinkToFit="1"/>
    </xf>
    <xf numFmtId="0" fontId="121" fillId="61" borderId="360" xfId="0" applyFont="1" applyFill="1" applyBorder="1" applyAlignment="1">
      <alignment horizontal="center" vertical="center"/>
    </xf>
    <xf numFmtId="0" fontId="34" fillId="61" borderId="364" xfId="0" applyFont="1" applyFill="1" applyBorder="1" applyAlignment="1">
      <alignment horizontal="center" vertical="center"/>
    </xf>
    <xf numFmtId="0" fontId="0" fillId="2" borderId="364" xfId="0" applyFill="1" applyBorder="1" applyAlignment="1">
      <alignment horizontal="center" vertical="center"/>
    </xf>
    <xf numFmtId="0" fontId="0" fillId="2" borderId="366" xfId="0" applyFill="1" applyBorder="1" applyAlignment="1">
      <alignment horizontal="center" vertical="center"/>
    </xf>
    <xf numFmtId="14" fontId="0" fillId="2" borderId="364" xfId="0" applyNumberFormat="1" applyFill="1" applyBorder="1" applyAlignment="1">
      <alignment horizontal="center" vertical="center"/>
    </xf>
    <xf numFmtId="0" fontId="0" fillId="2" borderId="358" xfId="0" applyFill="1" applyBorder="1" applyAlignment="1">
      <alignment horizontal="center" vertical="center"/>
    </xf>
    <xf numFmtId="0" fontId="34" fillId="61" borderId="358" xfId="0" applyFont="1" applyFill="1" applyBorder="1" applyAlignment="1">
      <alignment horizontal="center" vertical="center" shrinkToFit="1"/>
    </xf>
    <xf numFmtId="0" fontId="34" fillId="61" borderId="340" xfId="0" applyFont="1" applyFill="1" applyBorder="1" applyAlignment="1">
      <alignment horizontal="center" vertical="center" wrapText="1" shrinkToFit="1"/>
    </xf>
    <xf numFmtId="0" fontId="34" fillId="61" borderId="360" xfId="0" applyFont="1" applyFill="1" applyBorder="1" applyAlignment="1">
      <alignment horizontal="center" vertical="center" shrinkToFit="1"/>
    </xf>
    <xf numFmtId="0" fontId="34" fillId="61" borderId="340" xfId="0" applyNumberFormat="1" applyFont="1" applyFill="1" applyBorder="1" applyAlignment="1">
      <alignment horizontal="center" vertical="center" wrapText="1" shrinkToFit="1"/>
    </xf>
    <xf numFmtId="0" fontId="0" fillId="61" borderId="343" xfId="55922" applyFont="1" applyFill="1" applyBorder="1" applyAlignment="1">
      <alignment horizontal="center" vertical="center" shrinkToFit="1"/>
    </xf>
    <xf numFmtId="0" fontId="34" fillId="61" borderId="343" xfId="0" applyFont="1" applyFill="1" applyBorder="1" applyAlignment="1">
      <alignment horizontal="center" vertical="center" wrapText="1" shrinkToFit="1"/>
    </xf>
    <xf numFmtId="0" fontId="34" fillId="2" borderId="358" xfId="0" applyFont="1" applyFill="1" applyBorder="1" applyAlignment="1">
      <alignment horizontal="center" vertical="center"/>
    </xf>
    <xf numFmtId="0" fontId="34" fillId="61" borderId="340" xfId="55922" applyFont="1" applyFill="1" applyBorder="1" applyAlignment="1">
      <alignment horizontal="center" vertical="center" wrapText="1" shrinkToFit="1"/>
    </xf>
    <xf numFmtId="0" fontId="34" fillId="61" borderId="343" xfId="55922" applyFont="1" applyFill="1" applyBorder="1" applyAlignment="1">
      <alignment horizontal="center" vertical="center" wrapText="1" shrinkToFit="1"/>
    </xf>
    <xf numFmtId="185" fontId="34" fillId="61" borderId="343" xfId="55922" quotePrefix="1" applyNumberFormat="1" applyFont="1" applyFill="1" applyBorder="1" applyAlignment="1">
      <alignment horizontal="center" vertical="center" shrinkToFit="1"/>
    </xf>
    <xf numFmtId="0" fontId="34" fillId="61" borderId="343" xfId="55922" applyFont="1" applyFill="1" applyBorder="1" applyAlignment="1">
      <alignment horizontal="center" vertical="center" shrinkToFit="1"/>
    </xf>
    <xf numFmtId="0" fontId="34" fillId="61" borderId="343" xfId="55922" applyFont="1" applyFill="1" applyBorder="1" applyAlignment="1">
      <alignment horizontal="center" vertical="center"/>
    </xf>
    <xf numFmtId="0" fontId="34" fillId="61" borderId="360" xfId="55922" applyFont="1" applyFill="1" applyBorder="1" applyAlignment="1">
      <alignment horizontal="center" vertical="center" shrinkToFit="1"/>
    </xf>
    <xf numFmtId="0" fontId="34" fillId="61" borderId="343" xfId="55922" quotePrefix="1" applyFont="1" applyFill="1" applyBorder="1" applyAlignment="1">
      <alignment horizontal="center" vertical="center" shrinkToFit="1"/>
    </xf>
    <xf numFmtId="0" fontId="34" fillId="61" borderId="360" xfId="55922" applyFont="1" applyFill="1" applyBorder="1" applyAlignment="1">
      <alignment horizontal="center" vertical="center" wrapText="1" shrinkToFit="1"/>
    </xf>
    <xf numFmtId="0" fontId="0" fillId="2" borderId="358" xfId="0" applyFont="1" applyFill="1" applyBorder="1" applyAlignment="1">
      <alignment horizontal="center" vertical="center"/>
    </xf>
    <xf numFmtId="0" fontId="0" fillId="61" borderId="340" xfId="55922" applyFont="1" applyFill="1" applyBorder="1" applyAlignment="1">
      <alignment horizontal="center" vertical="center" wrapText="1" shrinkToFit="1"/>
    </xf>
    <xf numFmtId="0" fontId="0" fillId="61" borderId="362" xfId="55922" applyFont="1" applyFill="1" applyBorder="1" applyAlignment="1">
      <alignment horizontal="center" vertical="center" wrapText="1" shrinkToFit="1"/>
    </xf>
    <xf numFmtId="0" fontId="0" fillId="61" borderId="362" xfId="55922" applyFont="1" applyFill="1" applyBorder="1" applyAlignment="1">
      <alignment horizontal="center" vertical="center" shrinkToFit="1"/>
    </xf>
    <xf numFmtId="0" fontId="0" fillId="61" borderId="362" xfId="0" applyFont="1" applyFill="1" applyBorder="1" applyAlignment="1">
      <alignment horizontal="center" vertical="center" wrapText="1" shrinkToFit="1"/>
    </xf>
    <xf numFmtId="0" fontId="0" fillId="61" borderId="329" xfId="55922" applyFont="1" applyFill="1" applyBorder="1" applyAlignment="1">
      <alignment horizontal="center" vertical="center" shrinkToFit="1"/>
    </xf>
    <xf numFmtId="0" fontId="0" fillId="61" borderId="364" xfId="55922" applyFont="1" applyFill="1" applyBorder="1" applyAlignment="1">
      <alignment horizontal="center" vertical="center"/>
    </xf>
    <xf numFmtId="0" fontId="0" fillId="61" borderId="367" xfId="55922" applyFont="1" applyFill="1" applyBorder="1" applyAlignment="1">
      <alignment horizontal="center" vertical="center" shrinkToFit="1"/>
    </xf>
    <xf numFmtId="0" fontId="0" fillId="61" borderId="364" xfId="0" applyFont="1" applyFill="1" applyBorder="1" applyAlignment="1">
      <alignment horizontal="center" vertical="center" wrapText="1" shrinkToFit="1"/>
    </xf>
    <xf numFmtId="0" fontId="0" fillId="0" borderId="364" xfId="0" applyNumberFormat="1" applyFont="1" applyFill="1" applyBorder="1" applyAlignment="1">
      <alignment horizontal="center" vertical="center"/>
    </xf>
    <xf numFmtId="0" fontId="0" fillId="2" borderId="364" xfId="0" applyFont="1" applyFill="1" applyBorder="1" applyAlignment="1">
      <alignment horizontal="center" vertical="center"/>
    </xf>
    <xf numFmtId="0" fontId="0" fillId="2" borderId="359" xfId="0" applyFont="1" applyFill="1" applyBorder="1" applyAlignment="1">
      <alignment horizontal="center" vertical="center"/>
    </xf>
    <xf numFmtId="14" fontId="0" fillId="2" borderId="364" xfId="0" quotePrefix="1" applyNumberFormat="1" applyFont="1" applyFill="1" applyBorder="1" applyAlignment="1">
      <alignment horizontal="center" vertical="center"/>
    </xf>
    <xf numFmtId="181" fontId="0" fillId="2" borderId="364" xfId="0" quotePrefix="1" applyNumberFormat="1" applyFont="1" applyFill="1" applyBorder="1" applyAlignment="1">
      <alignment horizontal="center" vertical="center"/>
    </xf>
    <xf numFmtId="0" fontId="0" fillId="2" borderId="364" xfId="0" applyFill="1" applyBorder="1">
      <alignment vertical="center"/>
    </xf>
    <xf numFmtId="0" fontId="0" fillId="61" borderId="364" xfId="55922" applyFont="1" applyFill="1" applyBorder="1" applyAlignment="1">
      <alignment horizontal="center" vertical="center" wrapText="1" shrinkToFit="1"/>
    </xf>
    <xf numFmtId="0" fontId="0" fillId="61" borderId="364" xfId="55922" applyFont="1" applyFill="1" applyBorder="1" applyAlignment="1">
      <alignment horizontal="center" vertical="center" shrinkToFit="1"/>
    </xf>
    <xf numFmtId="0" fontId="0" fillId="61" borderId="365" xfId="55922" applyFont="1" applyFill="1" applyBorder="1" applyAlignment="1">
      <alignment horizontal="center" vertical="center" shrinkToFit="1"/>
    </xf>
    <xf numFmtId="0" fontId="0" fillId="2" borderId="366" xfId="0" applyFont="1" applyFill="1" applyBorder="1" applyAlignment="1">
      <alignment horizontal="center" vertical="center"/>
    </xf>
    <xf numFmtId="0" fontId="0" fillId="61" borderId="327" xfId="55922" applyFont="1" applyFill="1" applyBorder="1" applyAlignment="1">
      <alignment horizontal="center" vertical="center" shrinkToFit="1"/>
    </xf>
    <xf numFmtId="0" fontId="0" fillId="0" borderId="364" xfId="0" applyNumberFormat="1" applyFont="1" applyFill="1" applyBorder="1" applyAlignment="1">
      <alignment horizontal="center" vertical="center" wrapText="1"/>
    </xf>
    <xf numFmtId="0" fontId="0" fillId="2" borderId="364" xfId="0" applyFont="1" applyFill="1" applyBorder="1" applyAlignment="1">
      <alignment horizontal="center" vertical="center" wrapText="1"/>
    </xf>
    <xf numFmtId="0" fontId="0" fillId="61" borderId="366" xfId="0" applyNumberFormat="1" applyFont="1" applyFill="1" applyBorder="1" applyAlignment="1">
      <alignment horizontal="center" vertical="center" shrinkToFit="1"/>
    </xf>
    <xf numFmtId="0" fontId="0" fillId="61" borderId="340" xfId="0" applyFont="1" applyFill="1" applyBorder="1" applyAlignment="1">
      <alignment horizontal="center" vertical="center" shrinkToFit="1"/>
    </xf>
    <xf numFmtId="0" fontId="0" fillId="61" borderId="364" xfId="0" applyFont="1" applyFill="1" applyBorder="1" applyAlignment="1">
      <alignment horizontal="center" vertical="center" shrinkToFit="1"/>
    </xf>
    <xf numFmtId="0" fontId="0" fillId="61" borderId="364" xfId="0" applyFont="1" applyFill="1" applyBorder="1" applyAlignment="1">
      <alignment horizontal="center" vertical="center"/>
    </xf>
    <xf numFmtId="0" fontId="0" fillId="61" borderId="365" xfId="0" applyFont="1" applyFill="1" applyBorder="1" applyAlignment="1">
      <alignment horizontal="center" vertical="center" shrinkToFit="1"/>
    </xf>
    <xf numFmtId="0" fontId="45" fillId="0" borderId="364" xfId="0" applyFont="1" applyBorder="1" applyAlignment="1">
      <alignment horizontal="center" vertical="center"/>
    </xf>
    <xf numFmtId="0" fontId="0" fillId="61" borderId="365" xfId="0" applyFont="1" applyFill="1" applyBorder="1" applyAlignment="1">
      <alignment horizontal="center" vertical="center" wrapText="1" shrinkToFit="1"/>
    </xf>
    <xf numFmtId="0" fontId="125" fillId="0" borderId="364" xfId="0" applyFont="1" applyBorder="1" applyAlignment="1">
      <alignment horizontal="center" vertical="center" wrapText="1"/>
    </xf>
    <xf numFmtId="0" fontId="0" fillId="61" borderId="364" xfId="0" quotePrefix="1" applyFont="1" applyFill="1" applyBorder="1" applyAlignment="1">
      <alignment horizontal="center" vertical="center" shrinkToFit="1"/>
    </xf>
    <xf numFmtId="177" fontId="35" fillId="0" borderId="364" xfId="0" applyNumberFormat="1" applyFont="1" applyFill="1" applyBorder="1" applyAlignment="1">
      <alignment horizontal="center" vertical="center"/>
    </xf>
    <xf numFmtId="0" fontId="125" fillId="61" borderId="364" xfId="0" applyFont="1" applyFill="1" applyBorder="1" applyAlignment="1">
      <alignment horizontal="center" vertical="center" wrapText="1" shrinkToFit="1"/>
    </xf>
    <xf numFmtId="0" fontId="0" fillId="0" borderId="364" xfId="0" applyFont="1" applyFill="1" applyBorder="1" applyAlignment="1">
      <alignment horizontal="center" vertical="center"/>
    </xf>
    <xf numFmtId="0" fontId="0" fillId="2" borderId="364" xfId="0" applyFont="1" applyFill="1" applyBorder="1" applyAlignment="1">
      <alignment horizontal="center" vertical="center" shrinkToFit="1"/>
    </xf>
    <xf numFmtId="0" fontId="0" fillId="61" borderId="331" xfId="0" applyFont="1" applyFill="1" applyBorder="1" applyAlignment="1">
      <alignment horizontal="center" vertical="center" shrinkToFit="1"/>
    </xf>
    <xf numFmtId="0" fontId="0" fillId="2" borderId="364" xfId="0" quotePrefix="1" applyFont="1" applyFill="1" applyBorder="1" applyAlignment="1">
      <alignment horizontal="center" vertical="center" shrinkToFit="1"/>
    </xf>
    <xf numFmtId="0" fontId="0" fillId="0" borderId="364" xfId="0" quotePrefix="1" applyFont="1" applyFill="1" applyBorder="1" applyAlignment="1">
      <alignment horizontal="center" vertical="center"/>
    </xf>
    <xf numFmtId="49" fontId="0" fillId="61" borderId="364" xfId="0" quotePrefix="1" applyNumberFormat="1" applyFont="1" applyFill="1" applyBorder="1" applyAlignment="1">
      <alignment horizontal="center" vertical="center" shrinkToFit="1"/>
    </xf>
    <xf numFmtId="0" fontId="0" fillId="61" borderId="366" xfId="291" applyFont="1" applyFill="1" applyBorder="1" applyAlignment="1">
      <alignment horizontal="center" vertical="center" shrinkToFit="1"/>
    </xf>
    <xf numFmtId="0" fontId="0" fillId="61" borderId="340" xfId="291" applyFont="1" applyFill="1" applyBorder="1" applyAlignment="1">
      <alignment horizontal="center" vertical="center" shrinkToFit="1"/>
    </xf>
    <xf numFmtId="0" fontId="0" fillId="61" borderId="364" xfId="291" applyFont="1" applyFill="1" applyBorder="1" applyAlignment="1">
      <alignment horizontal="center" vertical="center" shrinkToFit="1"/>
    </xf>
    <xf numFmtId="0" fontId="34" fillId="61" borderId="366" xfId="28047" applyFont="1" applyFill="1" applyBorder="1" applyAlignment="1">
      <alignment horizontal="center" vertical="center" shrinkToFit="1"/>
    </xf>
    <xf numFmtId="0" fontId="34" fillId="61" borderId="340" xfId="28047" applyFont="1" applyFill="1" applyBorder="1" applyAlignment="1">
      <alignment horizontal="center" vertical="center" shrinkToFit="1"/>
    </xf>
    <xf numFmtId="0" fontId="34" fillId="61" borderId="364" xfId="28047" applyFont="1" applyFill="1" applyBorder="1" applyAlignment="1">
      <alignment horizontal="center" vertical="center" shrinkToFit="1"/>
    </xf>
    <xf numFmtId="0" fontId="34" fillId="61" borderId="364" xfId="0" applyFont="1" applyFill="1" applyBorder="1" applyAlignment="1">
      <alignment horizontal="center" vertical="center" shrinkToFit="1"/>
    </xf>
    <xf numFmtId="0" fontId="121" fillId="61" borderId="364" xfId="0" applyFont="1" applyFill="1" applyBorder="1" applyAlignment="1">
      <alignment horizontal="center" vertical="center"/>
    </xf>
    <xf numFmtId="0" fontId="121" fillId="61" borderId="365" xfId="0" applyFont="1" applyFill="1" applyBorder="1" applyAlignment="1">
      <alignment horizontal="center" vertical="center"/>
    </xf>
    <xf numFmtId="0" fontId="0" fillId="0" borderId="364" xfId="0" applyBorder="1" applyAlignment="1">
      <alignment horizontal="center" vertical="center"/>
    </xf>
    <xf numFmtId="0" fontId="0" fillId="2" borderId="364" xfId="0" applyFill="1" applyBorder="1" applyAlignment="1">
      <alignment horizontal="center" vertical="center" wrapText="1"/>
    </xf>
    <xf numFmtId="0" fontId="47" fillId="2" borderId="364" xfId="0" applyFont="1" applyFill="1" applyBorder="1" applyAlignment="1">
      <alignment horizontal="center" vertical="center" wrapText="1"/>
    </xf>
    <xf numFmtId="0" fontId="47" fillId="61" borderId="364" xfId="0" applyFont="1" applyFill="1" applyBorder="1" applyAlignment="1">
      <alignment horizontal="center" vertical="center" wrapText="1" shrinkToFit="1"/>
    </xf>
    <xf numFmtId="0" fontId="34" fillId="2" borderId="366" xfId="0" applyFont="1" applyFill="1" applyBorder="1" applyAlignment="1">
      <alignment horizontal="center" vertical="center"/>
    </xf>
    <xf numFmtId="0" fontId="34" fillId="61" borderId="340" xfId="291" applyFont="1" applyFill="1" applyBorder="1" applyAlignment="1">
      <alignment horizontal="center" vertical="center" shrinkToFit="1"/>
    </xf>
    <xf numFmtId="0" fontId="34" fillId="61" borderId="364" xfId="291" applyFont="1" applyFill="1" applyBorder="1" applyAlignment="1">
      <alignment horizontal="center" vertical="center" shrinkToFit="1"/>
    </xf>
    <xf numFmtId="0" fontId="34" fillId="61" borderId="365" xfId="0" applyFont="1" applyFill="1" applyBorder="1" applyAlignment="1">
      <alignment horizontal="center" vertical="center" shrinkToFit="1"/>
    </xf>
    <xf numFmtId="0" fontId="35" fillId="2" borderId="364" xfId="0" applyFont="1" applyFill="1" applyBorder="1" applyAlignment="1">
      <alignment horizontal="center" vertical="center" shrinkToFit="1"/>
    </xf>
    <xf numFmtId="0" fontId="0" fillId="0" borderId="366" xfId="0" applyBorder="1" applyAlignment="1">
      <alignment horizontal="center" vertical="center"/>
    </xf>
    <xf numFmtId="0" fontId="35" fillId="0" borderId="364" xfId="0" applyFont="1" applyFill="1" applyBorder="1" applyAlignment="1">
      <alignment horizontal="center" vertical="center"/>
    </xf>
    <xf numFmtId="0" fontId="35" fillId="2" borderId="364" xfId="0" applyFont="1" applyFill="1" applyBorder="1" applyAlignment="1">
      <alignment horizontal="center" vertical="center"/>
    </xf>
    <xf numFmtId="0" fontId="35" fillId="2" borderId="364" xfId="0" applyFont="1" applyFill="1" applyBorder="1" applyAlignment="1">
      <alignment horizontal="center" vertical="center" wrapText="1" shrinkToFit="1"/>
    </xf>
    <xf numFmtId="14" fontId="0" fillId="0" borderId="364" xfId="0" applyNumberFormat="1" applyBorder="1" applyAlignment="1">
      <alignment horizontal="center" vertical="center"/>
    </xf>
    <xf numFmtId="0" fontId="34" fillId="61" borderId="340" xfId="0" applyFont="1" applyFill="1" applyBorder="1" applyAlignment="1">
      <alignment horizontal="center" vertical="center" shrinkToFit="1"/>
    </xf>
    <xf numFmtId="0" fontId="34" fillId="61" borderId="352" xfId="0" applyFont="1" applyFill="1" applyBorder="1" applyAlignment="1">
      <alignment horizontal="center" vertical="center" shrinkToFit="1"/>
    </xf>
    <xf numFmtId="0" fontId="34" fillId="61" borderId="365" xfId="0" applyFont="1" applyFill="1" applyBorder="1" applyAlignment="1">
      <alignment horizontal="center" vertical="center" wrapText="1" shrinkToFit="1"/>
    </xf>
    <xf numFmtId="0" fontId="34" fillId="61" borderId="366" xfId="0" applyFont="1" applyFill="1" applyBorder="1" applyAlignment="1">
      <alignment horizontal="center" vertical="center" shrinkToFit="1"/>
    </xf>
    <xf numFmtId="0" fontId="34" fillId="61" borderId="366" xfId="55954" applyNumberFormat="1" applyFont="1" applyFill="1" applyBorder="1" applyAlignment="1">
      <alignment horizontal="center" vertical="center" shrinkToFit="1"/>
    </xf>
    <xf numFmtId="0" fontId="34" fillId="61" borderId="364" xfId="55954" applyNumberFormat="1" applyFont="1" applyFill="1" applyBorder="1" applyAlignment="1">
      <alignment horizontal="center" vertical="center" shrinkToFit="1"/>
    </xf>
    <xf numFmtId="0" fontId="34" fillId="61" borderId="364" xfId="0" applyNumberFormat="1" applyFont="1" applyFill="1" applyBorder="1" applyAlignment="1">
      <alignment horizontal="center" vertical="center" shrinkToFit="1"/>
    </xf>
    <xf numFmtId="0" fontId="34" fillId="61" borderId="364" xfId="0" applyNumberFormat="1" applyFont="1" applyFill="1" applyBorder="1" applyAlignment="1">
      <alignment horizontal="center" vertical="center" wrapText="1" shrinkToFit="1"/>
    </xf>
    <xf numFmtId="0" fontId="34" fillId="61" borderId="365" xfId="0" applyFont="1" applyFill="1" applyBorder="1" applyAlignment="1">
      <alignment horizontal="center" vertical="center" wrapText="1"/>
    </xf>
    <xf numFmtId="0" fontId="0" fillId="61" borderId="364" xfId="0" applyFont="1" applyFill="1" applyBorder="1" applyAlignment="1">
      <alignment horizontal="center" vertical="center" wrapText="1"/>
    </xf>
    <xf numFmtId="0" fontId="34" fillId="61" borderId="362" xfId="55954" applyNumberFormat="1" applyFont="1" applyFill="1" applyBorder="1" applyAlignment="1">
      <alignment horizontal="center" vertical="center" shrinkToFit="1"/>
    </xf>
    <xf numFmtId="0" fontId="34" fillId="61" borderId="362" xfId="0" applyNumberFormat="1" applyFont="1" applyFill="1" applyBorder="1" applyAlignment="1">
      <alignment horizontal="center" vertical="center" shrinkToFit="1"/>
    </xf>
    <xf numFmtId="0" fontId="34" fillId="61" borderId="362" xfId="0" applyNumberFormat="1" applyFont="1" applyFill="1" applyBorder="1" applyAlignment="1">
      <alignment horizontal="center" vertical="center" wrapText="1" shrinkToFit="1"/>
    </xf>
    <xf numFmtId="0" fontId="34" fillId="61" borderId="362" xfId="0" applyFont="1" applyFill="1" applyBorder="1" applyAlignment="1">
      <alignment horizontal="center" vertical="center" shrinkToFit="1"/>
    </xf>
    <xf numFmtId="0" fontId="34" fillId="61" borderId="362" xfId="0" applyFont="1" applyFill="1" applyBorder="1" applyAlignment="1">
      <alignment horizontal="center" vertical="center" wrapText="1"/>
    </xf>
    <xf numFmtId="0" fontId="34" fillId="61" borderId="329" xfId="0" applyFont="1" applyFill="1" applyBorder="1" applyAlignment="1">
      <alignment horizontal="center" vertical="center" shrinkToFit="1"/>
    </xf>
    <xf numFmtId="0" fontId="34" fillId="61" borderId="362" xfId="0" applyFont="1" applyFill="1" applyBorder="1" applyAlignment="1">
      <alignment horizontal="center" vertical="center"/>
    </xf>
    <xf numFmtId="0" fontId="34" fillId="61" borderId="367" xfId="0" applyFont="1" applyFill="1" applyBorder="1" applyAlignment="1">
      <alignment horizontal="center" vertical="center" wrapText="1"/>
    </xf>
    <xf numFmtId="0" fontId="34" fillId="61" borderId="364" xfId="0" applyFont="1" applyFill="1" applyBorder="1" applyAlignment="1">
      <alignment horizontal="center" vertical="center" wrapText="1"/>
    </xf>
    <xf numFmtId="0" fontId="0" fillId="61" borderId="362" xfId="0" applyFont="1" applyFill="1" applyBorder="1" applyAlignment="1">
      <alignment horizontal="center" vertical="center"/>
    </xf>
    <xf numFmtId="0" fontId="34" fillId="61" borderId="366" xfId="0" applyNumberFormat="1" applyFont="1" applyFill="1" applyBorder="1" applyAlignment="1">
      <alignment horizontal="center" vertical="center" shrinkToFit="1"/>
    </xf>
    <xf numFmtId="0" fontId="34" fillId="61" borderId="331" xfId="0" applyFont="1" applyFill="1" applyBorder="1" applyAlignment="1">
      <alignment horizontal="center" vertical="center" shrinkToFit="1"/>
    </xf>
    <xf numFmtId="0" fontId="0" fillId="61" borderId="366" xfId="55954" applyNumberFormat="1" applyFont="1" applyFill="1" applyBorder="1" applyAlignment="1">
      <alignment horizontal="center" vertical="center" shrinkToFit="1"/>
    </xf>
    <xf numFmtId="0" fontId="0" fillId="61" borderId="364" xfId="55954" applyNumberFormat="1" applyFont="1" applyFill="1" applyBorder="1" applyAlignment="1">
      <alignment horizontal="center" vertical="center" shrinkToFit="1"/>
    </xf>
    <xf numFmtId="0" fontId="0" fillId="61" borderId="364" xfId="0" applyNumberFormat="1" applyFont="1" applyFill="1" applyBorder="1" applyAlignment="1">
      <alignment horizontal="center" vertical="center" shrinkToFit="1"/>
    </xf>
    <xf numFmtId="0" fontId="0" fillId="61" borderId="364" xfId="0" applyNumberFormat="1" applyFont="1" applyFill="1" applyBorder="1" applyAlignment="1">
      <alignment horizontal="center" vertical="center" wrapText="1" shrinkToFit="1"/>
    </xf>
    <xf numFmtId="0" fontId="34" fillId="61" borderId="364" xfId="55922" applyNumberFormat="1" applyFont="1" applyFill="1" applyBorder="1" applyAlignment="1">
      <alignment horizontal="center" vertical="center" shrinkToFit="1"/>
    </xf>
    <xf numFmtId="0" fontId="34" fillId="61" borderId="364" xfId="55922" applyFont="1" applyFill="1" applyBorder="1" applyAlignment="1">
      <alignment horizontal="center" vertical="center" shrinkToFit="1"/>
    </xf>
    <xf numFmtId="0" fontId="34" fillId="61" borderId="364" xfId="55922" applyFont="1" applyFill="1" applyBorder="1" applyAlignment="1">
      <alignment horizontal="center" vertical="center" wrapText="1"/>
    </xf>
    <xf numFmtId="0" fontId="34" fillId="61" borderId="364" xfId="55922" applyFont="1" applyFill="1" applyBorder="1" applyAlignment="1">
      <alignment horizontal="center" vertical="center"/>
    </xf>
    <xf numFmtId="0" fontId="34" fillId="61" borderId="365" xfId="55922" applyFont="1" applyFill="1" applyBorder="1" applyAlignment="1">
      <alignment horizontal="center" vertical="center" wrapText="1"/>
    </xf>
    <xf numFmtId="0" fontId="0" fillId="61" borderId="364" xfId="55922" applyFont="1" applyFill="1" applyBorder="1" applyAlignment="1">
      <alignment horizontal="center" vertical="center" wrapText="1"/>
    </xf>
    <xf numFmtId="0" fontId="34" fillId="61" borderId="365" xfId="55922" applyFont="1" applyFill="1" applyBorder="1" applyAlignment="1">
      <alignment horizontal="center" vertical="center" shrinkToFit="1"/>
    </xf>
    <xf numFmtId="0" fontId="34" fillId="61" borderId="327" xfId="55922" applyNumberFormat="1" applyFont="1" applyFill="1" applyBorder="1" applyAlignment="1">
      <alignment horizontal="center" vertical="center"/>
    </xf>
    <xf numFmtId="0" fontId="34" fillId="61" borderId="327" xfId="55922" applyNumberFormat="1" applyFont="1" applyFill="1" applyBorder="1" applyAlignment="1">
      <alignment horizontal="center" vertical="center" shrinkToFit="1"/>
    </xf>
    <xf numFmtId="0" fontId="34" fillId="61" borderId="327" xfId="55922" applyFont="1" applyFill="1" applyBorder="1" applyAlignment="1">
      <alignment horizontal="center" vertical="center" wrapText="1"/>
    </xf>
    <xf numFmtId="0" fontId="34" fillId="61" borderId="327" xfId="0" applyNumberFormat="1" applyFont="1" applyFill="1" applyBorder="1" applyAlignment="1">
      <alignment horizontal="center" vertical="center" wrapText="1" shrinkToFit="1"/>
    </xf>
    <xf numFmtId="0" fontId="34" fillId="61" borderId="327" xfId="0" applyFont="1" applyFill="1" applyBorder="1" applyAlignment="1">
      <alignment horizontal="center" vertical="center" wrapText="1"/>
    </xf>
    <xf numFmtId="0" fontId="34" fillId="61" borderId="366" xfId="0" applyNumberFormat="1" applyFont="1" applyFill="1" applyBorder="1" applyAlignment="1">
      <alignment horizontal="center" vertical="center"/>
    </xf>
    <xf numFmtId="0" fontId="34" fillId="61" borderId="327" xfId="0" applyNumberFormat="1" applyFont="1" applyFill="1" applyBorder="1" applyAlignment="1">
      <alignment horizontal="center" vertical="center"/>
    </xf>
    <xf numFmtId="0" fontId="0" fillId="2" borderId="327" xfId="0" applyFont="1" applyFill="1" applyBorder="1" applyAlignment="1">
      <alignment horizontal="center" vertical="center"/>
    </xf>
    <xf numFmtId="0" fontId="0" fillId="61" borderId="327" xfId="0" applyFont="1" applyFill="1" applyBorder="1" applyAlignment="1">
      <alignment horizontal="center" vertical="center"/>
    </xf>
    <xf numFmtId="0" fontId="0" fillId="61" borderId="328" xfId="0" applyFont="1" applyFill="1" applyBorder="1" applyAlignment="1">
      <alignment horizontal="center" vertical="center" shrinkToFit="1"/>
    </xf>
    <xf numFmtId="177" fontId="35" fillId="0" borderId="365" xfId="0" applyNumberFormat="1" applyFont="1" applyFill="1" applyBorder="1" applyAlignment="1">
      <alignment horizontal="center" vertical="center"/>
    </xf>
    <xf numFmtId="0" fontId="0" fillId="61" borderId="328" xfId="0" applyFont="1" applyFill="1" applyBorder="1" applyAlignment="1">
      <alignment horizontal="center" vertical="center" wrapText="1" shrinkToFit="1"/>
    </xf>
    <xf numFmtId="0" fontId="0" fillId="61" borderId="366" xfId="0" applyNumberFormat="1" applyFont="1" applyFill="1" applyBorder="1" applyAlignment="1">
      <alignment horizontal="center" vertical="center" wrapText="1" shrinkToFit="1"/>
    </xf>
    <xf numFmtId="0" fontId="0" fillId="61" borderId="366" xfId="0" applyFont="1" applyFill="1" applyBorder="1" applyAlignment="1">
      <alignment horizontal="center" vertical="center" shrinkToFit="1"/>
    </xf>
    <xf numFmtId="0" fontId="0" fillId="61" borderId="327" xfId="0" applyFont="1" applyFill="1" applyBorder="1" applyAlignment="1">
      <alignment horizontal="center" vertical="center" wrapText="1" shrinkToFit="1"/>
    </xf>
    <xf numFmtId="0" fontId="0" fillId="61" borderId="327" xfId="55922" applyNumberFormat="1" applyFont="1" applyFill="1" applyBorder="1" applyAlignment="1">
      <alignment horizontal="center" vertical="center" wrapText="1" shrinkToFit="1"/>
    </xf>
    <xf numFmtId="0" fontId="0" fillId="61" borderId="327" xfId="55922" applyNumberFormat="1" applyFont="1" applyFill="1" applyBorder="1" applyAlignment="1">
      <alignment horizontal="center" vertical="center" shrinkToFit="1"/>
    </xf>
    <xf numFmtId="0" fontId="0" fillId="61" borderId="327" xfId="55922" applyFont="1" applyFill="1" applyBorder="1" applyAlignment="1">
      <alignment horizontal="center" vertical="center"/>
    </xf>
    <xf numFmtId="0" fontId="0" fillId="61" borderId="328" xfId="55922" applyFont="1" applyFill="1" applyBorder="1" applyAlignment="1">
      <alignment horizontal="center" vertical="center" shrinkToFit="1"/>
    </xf>
    <xf numFmtId="0" fontId="0" fillId="61" borderId="328" xfId="55922" applyFont="1" applyFill="1" applyBorder="1" applyAlignment="1">
      <alignment horizontal="center" vertical="center" wrapText="1" shrinkToFit="1"/>
    </xf>
    <xf numFmtId="0" fontId="0" fillId="61" borderId="364" xfId="55922" applyNumberFormat="1" applyFont="1" applyFill="1" applyBorder="1" applyAlignment="1">
      <alignment horizontal="center" vertical="center" wrapText="1" shrinkToFit="1"/>
    </xf>
    <xf numFmtId="0" fontId="0" fillId="61" borderId="364" xfId="55922" applyNumberFormat="1" applyFont="1" applyFill="1" applyBorder="1" applyAlignment="1">
      <alignment horizontal="center" vertical="center" shrinkToFit="1"/>
    </xf>
    <xf numFmtId="0" fontId="0" fillId="61" borderId="365" xfId="55922" applyFont="1" applyFill="1" applyBorder="1" applyAlignment="1">
      <alignment horizontal="center" vertical="center" wrapText="1" shrinkToFit="1"/>
    </xf>
    <xf numFmtId="0" fontId="135" fillId="61" borderId="327" xfId="0" applyNumberFormat="1" applyFont="1" applyFill="1" applyBorder="1" applyAlignment="1">
      <alignment horizontal="center" vertical="center" wrapText="1" shrinkToFit="1"/>
    </xf>
    <xf numFmtId="0" fontId="0" fillId="2" borderId="327" xfId="0" applyFill="1" applyBorder="1" applyAlignment="1">
      <alignment horizontal="center" vertical="center"/>
    </xf>
    <xf numFmtId="0" fontId="34" fillId="0" borderId="327" xfId="0" applyFont="1" applyFill="1" applyBorder="1" applyAlignment="1">
      <alignment horizontal="center" vertical="center" shrinkToFit="1"/>
    </xf>
    <xf numFmtId="0" fontId="34" fillId="0" borderId="327" xfId="0" applyFont="1" applyFill="1" applyBorder="1" applyAlignment="1">
      <alignment horizontal="center" vertical="center"/>
    </xf>
    <xf numFmtId="0" fontId="34" fillId="0" borderId="328" xfId="0" applyFont="1" applyFill="1" applyBorder="1" applyAlignment="1">
      <alignment horizontal="center" vertical="center" shrinkToFit="1"/>
    </xf>
    <xf numFmtId="0" fontId="0" fillId="0" borderId="364" xfId="0" applyFont="1" applyFill="1" applyBorder="1" applyAlignment="1">
      <alignment horizontal="center" vertical="center" shrinkToFit="1"/>
    </xf>
    <xf numFmtId="0" fontId="47" fillId="0" borderId="364" xfId="0" applyFont="1" applyFill="1" applyBorder="1" applyAlignment="1">
      <alignment horizontal="center" vertical="center" wrapText="1"/>
    </xf>
    <xf numFmtId="0" fontId="0" fillId="0" borderId="364" xfId="0" applyFill="1" applyBorder="1" applyAlignment="1">
      <alignment horizontal="center" vertical="center"/>
    </xf>
    <xf numFmtId="0" fontId="34" fillId="0" borderId="364" xfId="0" applyFont="1" applyFill="1" applyBorder="1" applyAlignment="1">
      <alignment horizontal="center" vertical="center" shrinkToFit="1"/>
    </xf>
    <xf numFmtId="0" fontId="34" fillId="0" borderId="364" xfId="0" applyFont="1" applyFill="1" applyBorder="1" applyAlignment="1">
      <alignment horizontal="center" vertical="center"/>
    </xf>
    <xf numFmtId="0" fontId="34" fillId="0" borderId="365" xfId="0" applyFont="1" applyFill="1" applyBorder="1" applyAlignment="1">
      <alignment horizontal="center" vertical="center" shrinkToFit="1"/>
    </xf>
    <xf numFmtId="0" fontId="0" fillId="2" borderId="364" xfId="0" applyNumberFormat="1" applyFont="1" applyFill="1" applyBorder="1" applyAlignment="1">
      <alignment horizontal="center" vertical="center" wrapText="1" shrinkToFit="1"/>
    </xf>
    <xf numFmtId="0" fontId="0" fillId="2" borderId="364" xfId="0" applyNumberFormat="1" applyFont="1" applyFill="1" applyBorder="1" applyAlignment="1">
      <alignment horizontal="center" vertical="center" shrinkToFit="1"/>
    </xf>
    <xf numFmtId="0" fontId="47" fillId="0" borderId="364" xfId="0" applyFont="1" applyFill="1" applyBorder="1" applyAlignment="1">
      <alignment horizontal="center" vertical="center"/>
    </xf>
    <xf numFmtId="0" fontId="0" fillId="0" borderId="364" xfId="0" applyFill="1" applyBorder="1" applyAlignment="1">
      <alignment horizontal="center" vertical="center" wrapText="1"/>
    </xf>
    <xf numFmtId="0" fontId="47" fillId="2" borderId="364" xfId="0" applyFont="1" applyFill="1" applyBorder="1" applyAlignment="1">
      <alignment horizontal="center" vertical="center"/>
    </xf>
    <xf numFmtId="0" fontId="0" fillId="0" borderId="364" xfId="0" applyNumberFormat="1" applyFont="1" applyFill="1" applyBorder="1" applyAlignment="1">
      <alignment horizontal="center" vertical="center" wrapText="1" shrinkToFit="1"/>
    </xf>
    <xf numFmtId="14" fontId="0" fillId="0" borderId="364" xfId="0" applyNumberFormat="1" applyFill="1" applyBorder="1" applyAlignment="1">
      <alignment horizontal="center" vertical="center"/>
    </xf>
    <xf numFmtId="0" fontId="35" fillId="2" borderId="366" xfId="0" applyFont="1" applyFill="1" applyBorder="1" applyAlignment="1">
      <alignment horizontal="center" vertical="center"/>
    </xf>
    <xf numFmtId="0" fontId="35" fillId="61" borderId="364" xfId="0" applyNumberFormat="1" applyFont="1" applyFill="1" applyBorder="1" applyAlignment="1">
      <alignment horizontal="center" vertical="center" shrinkToFit="1"/>
    </xf>
    <xf numFmtId="0" fontId="35" fillId="0" borderId="364" xfId="0" applyFont="1" applyFill="1" applyBorder="1" applyAlignment="1">
      <alignment horizontal="center" vertical="center" shrinkToFit="1"/>
    </xf>
    <xf numFmtId="0" fontId="35" fillId="0" borderId="365" xfId="0" applyFont="1" applyFill="1" applyBorder="1" applyAlignment="1">
      <alignment horizontal="center" vertical="center" shrinkToFit="1"/>
    </xf>
    <xf numFmtId="0" fontId="47" fillId="0" borderId="364" xfId="0" applyFont="1" applyFill="1" applyBorder="1" applyAlignment="1">
      <alignment horizontal="center" vertical="center" shrinkToFit="1"/>
    </xf>
    <xf numFmtId="14" fontId="35" fillId="2" borderId="364" xfId="0" applyNumberFormat="1" applyFont="1" applyFill="1" applyBorder="1" applyAlignment="1">
      <alignment horizontal="center" vertical="center"/>
    </xf>
    <xf numFmtId="49" fontId="34" fillId="61" borderId="364" xfId="0" applyNumberFormat="1" applyFont="1" applyFill="1" applyBorder="1" applyAlignment="1">
      <alignment horizontal="center" vertical="center" shrinkToFit="1"/>
    </xf>
    <xf numFmtId="0" fontId="101" fillId="0" borderId="364" xfId="0" applyFont="1" applyFill="1" applyBorder="1" applyAlignment="1">
      <alignment horizontal="center" vertical="center" wrapText="1"/>
    </xf>
    <xf numFmtId="0" fontId="47" fillId="63" borderId="364" xfId="0" applyFont="1" applyFill="1" applyBorder="1" applyAlignment="1">
      <alignment horizontal="center" vertical="center" wrapText="1"/>
    </xf>
    <xf numFmtId="0" fontId="47" fillId="63" borderId="364" xfId="0" applyFont="1" applyFill="1" applyBorder="1" applyAlignment="1">
      <alignment horizontal="center" vertical="center"/>
    </xf>
    <xf numFmtId="0" fontId="47" fillId="61" borderId="364" xfId="0" applyNumberFormat="1" applyFont="1" applyFill="1" applyBorder="1" applyAlignment="1">
      <alignment horizontal="center" vertical="center" wrapText="1" shrinkToFit="1"/>
    </xf>
    <xf numFmtId="0" fontId="135" fillId="61" borderId="364" xfId="0" applyNumberFormat="1" applyFont="1" applyFill="1" applyBorder="1" applyAlignment="1">
      <alignment horizontal="center" vertical="center" wrapText="1" shrinkToFit="1"/>
    </xf>
    <xf numFmtId="0" fontId="0" fillId="2" borderId="364" xfId="28049" applyFont="1" applyFill="1" applyBorder="1" applyAlignment="1">
      <alignment horizontal="center" vertical="center" wrapText="1"/>
    </xf>
    <xf numFmtId="49" fontId="35" fillId="61" borderId="366" xfId="55949" applyNumberFormat="1" applyFont="1" applyFill="1" applyBorder="1" applyAlignment="1">
      <alignment horizontal="center" vertical="center" shrinkToFit="1"/>
    </xf>
    <xf numFmtId="49" fontId="35" fillId="61" borderId="364" xfId="55949" applyNumberFormat="1" applyFont="1" applyFill="1" applyBorder="1" applyAlignment="1">
      <alignment horizontal="center" vertical="center" shrinkToFit="1"/>
    </xf>
    <xf numFmtId="0" fontId="35" fillId="61" borderId="364" xfId="0" applyFont="1" applyFill="1" applyBorder="1" applyAlignment="1">
      <alignment horizontal="center" vertical="center" shrinkToFit="1"/>
    </xf>
    <xf numFmtId="0" fontId="35" fillId="61" borderId="365" xfId="0" applyFont="1" applyFill="1" applyBorder="1" applyAlignment="1">
      <alignment horizontal="center" vertical="center" shrinkToFit="1"/>
    </xf>
    <xf numFmtId="0" fontId="35" fillId="61" borderId="364" xfId="55922" applyFont="1" applyFill="1" applyBorder="1" applyAlignment="1">
      <alignment horizontal="center" vertical="center" shrinkToFit="1"/>
    </xf>
    <xf numFmtId="0" fontId="35" fillId="0" borderId="364" xfId="0" applyFont="1" applyBorder="1" applyAlignment="1">
      <alignment horizontal="center" vertical="center" shrinkToFit="1"/>
    </xf>
    <xf numFmtId="0" fontId="35" fillId="2" borderId="366" xfId="0" applyFont="1" applyFill="1" applyBorder="1" applyAlignment="1">
      <alignment horizontal="center" vertical="center" shrinkToFit="1"/>
    </xf>
    <xf numFmtId="14" fontId="35" fillId="2" borderId="364" xfId="0" applyNumberFormat="1" applyFont="1" applyFill="1" applyBorder="1" applyAlignment="1">
      <alignment horizontal="center" vertical="center" shrinkToFit="1"/>
    </xf>
    <xf numFmtId="181" fontId="35" fillId="2" borderId="364" xfId="0" applyNumberFormat="1" applyFont="1" applyFill="1" applyBorder="1" applyAlignment="1">
      <alignment horizontal="center" vertical="center" shrinkToFit="1"/>
    </xf>
    <xf numFmtId="3" fontId="35" fillId="61" borderId="364" xfId="0" applyNumberFormat="1" applyFont="1" applyFill="1" applyBorder="1" applyAlignment="1">
      <alignment horizontal="center" vertical="center" shrinkToFit="1"/>
    </xf>
    <xf numFmtId="49" fontId="35" fillId="61" borderId="363" xfId="55949" applyNumberFormat="1" applyFont="1" applyFill="1" applyBorder="1" applyAlignment="1">
      <alignment horizontal="center" vertical="center" shrinkToFit="1"/>
    </xf>
    <xf numFmtId="0" fontId="35" fillId="61" borderId="363" xfId="0" applyFont="1" applyFill="1" applyBorder="1" applyAlignment="1">
      <alignment horizontal="center" vertical="center" shrinkToFit="1"/>
    </xf>
    <xf numFmtId="0" fontId="35" fillId="61" borderId="360" xfId="0" applyFont="1" applyFill="1" applyBorder="1" applyAlignment="1">
      <alignment horizontal="center" vertical="center" shrinkToFit="1"/>
    </xf>
    <xf numFmtId="0" fontId="35" fillId="0" borderId="343" xfId="0" applyFont="1" applyFill="1" applyBorder="1" applyAlignment="1">
      <alignment horizontal="center" vertical="center" shrinkToFit="1"/>
    </xf>
    <xf numFmtId="0" fontId="35" fillId="2" borderId="358" xfId="0" applyFont="1" applyFill="1" applyBorder="1" applyAlignment="1">
      <alignment horizontal="center" vertical="center" shrinkToFit="1"/>
    </xf>
    <xf numFmtId="181" fontId="35" fillId="2" borderId="343" xfId="0" applyNumberFormat="1" applyFont="1" applyFill="1" applyBorder="1" applyAlignment="1">
      <alignment horizontal="center" vertical="center" shrinkToFit="1"/>
    </xf>
    <xf numFmtId="0" fontId="35" fillId="0" borderId="360" xfId="0" applyFont="1" applyFill="1" applyBorder="1" applyAlignment="1">
      <alignment horizontal="center" vertical="center" shrinkToFit="1"/>
    </xf>
    <xf numFmtId="49" fontId="35" fillId="61" borderId="368" xfId="55949" applyNumberFormat="1" applyFont="1" applyFill="1" applyBorder="1" applyAlignment="1">
      <alignment horizontal="center" vertical="center" shrinkToFit="1"/>
    </xf>
    <xf numFmtId="3" fontId="35" fillId="61" borderId="363" xfId="0" applyNumberFormat="1" applyFont="1" applyFill="1" applyBorder="1" applyAlignment="1">
      <alignment horizontal="center" vertical="center" shrinkToFit="1"/>
    </xf>
    <xf numFmtId="3" fontId="35" fillId="61" borderId="363" xfId="55952" applyNumberFormat="1" applyFont="1" applyFill="1" applyBorder="1" applyAlignment="1">
      <alignment horizontal="center" vertical="center" shrinkToFit="1"/>
    </xf>
    <xf numFmtId="49" fontId="35" fillId="0" borderId="343" xfId="55949" applyNumberFormat="1" applyFont="1" applyFill="1" applyBorder="1" applyAlignment="1">
      <alignment horizontal="center" vertical="center" shrinkToFit="1"/>
    </xf>
    <xf numFmtId="3" fontId="35" fillId="0" borderId="343" xfId="55952" applyNumberFormat="1" applyFont="1" applyFill="1" applyBorder="1" applyAlignment="1">
      <alignment horizontal="center" vertical="center" shrinkToFit="1"/>
    </xf>
    <xf numFmtId="3" fontId="35" fillId="0" borderId="363" xfId="55952" applyNumberFormat="1" applyFont="1" applyFill="1" applyBorder="1" applyAlignment="1">
      <alignment horizontal="center" vertical="center" shrinkToFit="1"/>
    </xf>
    <xf numFmtId="49" fontId="35" fillId="0" borderId="343" xfId="55952" applyNumberFormat="1" applyFont="1" applyFill="1" applyBorder="1" applyAlignment="1">
      <alignment horizontal="center" vertical="center" shrinkToFit="1"/>
    </xf>
    <xf numFmtId="0" fontId="35" fillId="0" borderId="363" xfId="0" applyFont="1" applyFill="1" applyBorder="1" applyAlignment="1">
      <alignment horizontal="center" vertical="center" shrinkToFit="1"/>
    </xf>
    <xf numFmtId="3" fontId="35" fillId="61" borderId="369" xfId="55952" applyNumberFormat="1" applyFont="1" applyFill="1" applyBorder="1" applyAlignment="1">
      <alignment horizontal="center" vertical="center" shrinkToFit="1"/>
    </xf>
    <xf numFmtId="0" fontId="35" fillId="0" borderId="343" xfId="0" applyFont="1" applyBorder="1" applyAlignment="1">
      <alignment horizontal="center" vertical="center" shrinkToFit="1"/>
    </xf>
    <xf numFmtId="49" fontId="35" fillId="61" borderId="358" xfId="55949" applyNumberFormat="1" applyFont="1" applyFill="1" applyBorder="1" applyAlignment="1">
      <alignment horizontal="center" vertical="center" shrinkToFit="1"/>
    </xf>
    <xf numFmtId="0" fontId="35" fillId="61" borderId="343" xfId="55949" applyFont="1" applyFill="1" applyBorder="1" applyAlignment="1">
      <alignment horizontal="center" vertical="center" shrinkToFit="1"/>
    </xf>
    <xf numFmtId="0" fontId="121" fillId="61" borderId="358" xfId="0" applyFont="1" applyFill="1" applyBorder="1" applyAlignment="1">
      <alignment horizontal="center" vertical="center"/>
    </xf>
    <xf numFmtId="0" fontId="121" fillId="61" borderId="360" xfId="0" applyFont="1" applyFill="1" applyBorder="1" applyAlignment="1">
      <alignment horizontal="center" vertical="center" shrinkToFit="1"/>
    </xf>
    <xf numFmtId="0" fontId="0" fillId="2" borderId="343" xfId="0" applyFont="1" applyFill="1" applyBorder="1" applyAlignment="1">
      <alignment horizontal="center" vertical="center" shrinkToFit="1"/>
    </xf>
    <xf numFmtId="14" fontId="0" fillId="2" borderId="343" xfId="0" applyNumberFormat="1" applyFont="1" applyFill="1" applyBorder="1" applyAlignment="1">
      <alignment horizontal="center" vertical="center"/>
    </xf>
    <xf numFmtId="0" fontId="121" fillId="61" borderId="358" xfId="0" applyFont="1" applyFill="1" applyBorder="1" applyAlignment="1">
      <alignment horizontal="center" vertical="center" shrinkToFit="1"/>
    </xf>
    <xf numFmtId="0" fontId="121" fillId="61" borderId="343" xfId="0" applyFont="1" applyFill="1" applyBorder="1" applyAlignment="1">
      <alignment horizontal="center" vertical="center" wrapText="1" shrinkToFit="1"/>
    </xf>
    <xf numFmtId="0" fontId="121" fillId="61" borderId="360" xfId="0" applyFont="1" applyFill="1" applyBorder="1" applyAlignment="1">
      <alignment horizontal="center" vertical="center" wrapText="1" shrinkToFit="1"/>
    </xf>
    <xf numFmtId="0" fontId="0" fillId="61" borderId="358" xfId="0" applyFont="1" applyFill="1" applyBorder="1" applyAlignment="1">
      <alignment horizontal="center" vertical="center" shrinkToFit="1"/>
    </xf>
    <xf numFmtId="0" fontId="118" fillId="61" borderId="360" xfId="28055" applyFont="1" applyFill="1" applyBorder="1" applyAlignment="1">
      <alignment horizontal="center" vertical="center" wrapText="1" shrinkToFit="1"/>
    </xf>
    <xf numFmtId="0" fontId="118" fillId="61" borderId="343" xfId="28055" applyFont="1" applyFill="1" applyBorder="1" applyAlignment="1">
      <alignment horizontal="center" vertical="center" wrapText="1" shrinkToFit="1"/>
    </xf>
    <xf numFmtId="0" fontId="119" fillId="61" borderId="343" xfId="28055" applyFont="1" applyFill="1" applyBorder="1" applyAlignment="1">
      <alignment horizontal="center" vertical="center" wrapText="1" shrinkToFit="1"/>
    </xf>
    <xf numFmtId="0" fontId="119" fillId="61" borderId="360" xfId="28055" applyFont="1" applyFill="1" applyBorder="1" applyAlignment="1">
      <alignment horizontal="center" vertical="center" wrapText="1" shrinkToFit="1"/>
    </xf>
    <xf numFmtId="14" fontId="47" fillId="2" borderId="343" xfId="0" applyNumberFormat="1" applyFont="1" applyFill="1" applyBorder="1" applyAlignment="1">
      <alignment horizontal="center" vertical="center" wrapText="1"/>
    </xf>
    <xf numFmtId="14" fontId="0" fillId="2" borderId="343" xfId="0" applyNumberFormat="1" applyFill="1" applyBorder="1" applyAlignment="1">
      <alignment horizontal="center" vertical="center" wrapText="1"/>
    </xf>
    <xf numFmtId="0" fontId="0" fillId="61" borderId="360" xfId="0" applyFont="1" applyFill="1" applyBorder="1" applyAlignment="1">
      <alignment horizontal="center" vertical="center" wrapText="1" shrinkToFit="1"/>
    </xf>
    <xf numFmtId="0" fontId="0" fillId="61" borderId="343" xfId="0" applyFont="1" applyFill="1" applyBorder="1" applyAlignment="1">
      <alignment horizontal="center" vertical="center" wrapText="1" shrinkToFit="1"/>
    </xf>
    <xf numFmtId="0" fontId="34" fillId="61" borderId="343" xfId="91" applyFont="1" applyFill="1" applyBorder="1" applyAlignment="1">
      <alignment horizontal="center" vertical="center" wrapText="1" shrinkToFit="1"/>
    </xf>
    <xf numFmtId="0" fontId="47" fillId="2" borderId="343" xfId="0" applyFont="1" applyFill="1" applyBorder="1" applyAlignment="1">
      <alignment horizontal="center" vertical="center" wrapText="1" shrinkToFit="1"/>
    </xf>
    <xf numFmtId="0" fontId="34" fillId="61" borderId="360" xfId="0" applyFont="1" applyFill="1" applyBorder="1" applyAlignment="1">
      <alignment horizontal="center" vertical="center" wrapText="1" shrinkToFit="1"/>
    </xf>
    <xf numFmtId="0" fontId="118" fillId="61" borderId="343" xfId="291" applyFont="1" applyFill="1" applyBorder="1" applyAlignment="1">
      <alignment horizontal="center" vertical="center" wrapText="1" shrinkToFit="1"/>
    </xf>
    <xf numFmtId="0" fontId="118" fillId="61" borderId="343" xfId="650" applyFont="1" applyFill="1" applyBorder="1" applyAlignment="1">
      <alignment horizontal="center" vertical="center" wrapText="1" shrinkToFit="1"/>
    </xf>
    <xf numFmtId="0" fontId="118" fillId="61" borderId="360" xfId="650" applyFont="1" applyFill="1" applyBorder="1" applyAlignment="1">
      <alignment horizontal="center" vertical="center" wrapText="1" shrinkToFit="1"/>
    </xf>
    <xf numFmtId="0" fontId="125" fillId="61" borderId="343" xfId="0" applyFont="1" applyFill="1" applyBorder="1" applyAlignment="1">
      <alignment horizontal="center" vertical="center" shrinkToFit="1"/>
    </xf>
    <xf numFmtId="186" fontId="0" fillId="0" borderId="343" xfId="0" applyNumberFormat="1" applyBorder="1" applyAlignment="1">
      <alignment horizontal="center" vertical="center" wrapText="1"/>
    </xf>
    <xf numFmtId="0" fontId="35" fillId="0" borderId="343" xfId="0" applyFont="1" applyFill="1" applyBorder="1" applyAlignment="1">
      <alignment horizontal="center" vertical="center" wrapText="1" shrinkToFit="1"/>
    </xf>
    <xf numFmtId="0" fontId="35" fillId="0" borderId="343" xfId="0" applyFont="1" applyBorder="1" applyAlignment="1">
      <alignment horizontal="center" vertical="center" wrapText="1" shrinkToFit="1"/>
    </xf>
    <xf numFmtId="0" fontId="47" fillId="61" borderId="343" xfId="0" applyFont="1" applyFill="1" applyBorder="1" applyAlignment="1">
      <alignment horizontal="center" vertical="center" wrapText="1" shrinkToFit="1"/>
    </xf>
    <xf numFmtId="0" fontId="47" fillId="0" borderId="343" xfId="0" applyFont="1" applyBorder="1" applyAlignment="1">
      <alignment horizontal="center" vertical="center" wrapText="1"/>
    </xf>
    <xf numFmtId="0" fontId="34" fillId="0" borderId="358" xfId="0" applyFont="1" applyFill="1" applyBorder="1" applyAlignment="1">
      <alignment horizontal="center" vertical="center" shrinkToFit="1"/>
    </xf>
    <xf numFmtId="0" fontId="34" fillId="0" borderId="343" xfId="0" applyFont="1" applyFill="1" applyBorder="1" applyAlignment="1">
      <alignment horizontal="center" vertical="center" wrapText="1" shrinkToFit="1"/>
    </xf>
    <xf numFmtId="0" fontId="34" fillId="0" borderId="343" xfId="0" applyFont="1" applyFill="1" applyBorder="1" applyAlignment="1">
      <alignment horizontal="center" vertical="center" shrinkToFit="1"/>
    </xf>
    <xf numFmtId="0" fontId="34" fillId="0" borderId="360" xfId="0" applyFont="1" applyFill="1" applyBorder="1" applyAlignment="1">
      <alignment horizontal="center" vertical="center" shrinkToFit="1"/>
    </xf>
    <xf numFmtId="0" fontId="0" fillId="0" borderId="343" xfId="0" applyFont="1" applyFill="1" applyBorder="1" applyAlignment="1">
      <alignment horizontal="center" vertical="center" wrapText="1" shrinkToFit="1"/>
    </xf>
    <xf numFmtId="0" fontId="0" fillId="0" borderId="343" xfId="0" applyFill="1" applyBorder="1" applyAlignment="1">
      <alignment horizontal="center" vertical="center" wrapText="1"/>
    </xf>
    <xf numFmtId="0" fontId="0" fillId="0" borderId="358" xfId="0" applyFont="1" applyFill="1" applyBorder="1" applyAlignment="1">
      <alignment horizontal="center" vertical="center"/>
    </xf>
    <xf numFmtId="0" fontId="121" fillId="0" borderId="343" xfId="0" applyFont="1" applyFill="1" applyBorder="1" applyAlignment="1">
      <alignment horizontal="center" vertical="center"/>
    </xf>
    <xf numFmtId="0" fontId="34" fillId="2" borderId="358" xfId="0" applyFont="1" applyFill="1" applyBorder="1" applyAlignment="1">
      <alignment horizontal="center" vertical="center" shrinkToFit="1"/>
    </xf>
    <xf numFmtId="0" fontId="34" fillId="2" borderId="360" xfId="0" applyFont="1" applyFill="1" applyBorder="1" applyAlignment="1">
      <alignment horizontal="center" vertical="center" shrinkToFit="1"/>
    </xf>
    <xf numFmtId="0" fontId="0" fillId="2" borderId="343" xfId="0" applyFont="1" applyFill="1" applyBorder="1" applyAlignment="1">
      <alignment horizontal="center" vertical="center" wrapText="1" shrinkToFit="1"/>
    </xf>
    <xf numFmtId="0" fontId="0" fillId="0" borderId="343" xfId="0" applyFont="1" applyFill="1" applyBorder="1" applyAlignment="1">
      <alignment horizontal="center" vertical="center" shrinkToFit="1"/>
    </xf>
    <xf numFmtId="0" fontId="47" fillId="0" borderId="343" xfId="0" applyFont="1" applyBorder="1" applyAlignment="1">
      <alignment horizontal="center" vertical="center" wrapText="1" shrinkToFit="1"/>
    </xf>
    <xf numFmtId="0" fontId="47" fillId="0" borderId="343" xfId="0" applyFont="1" applyFill="1" applyBorder="1" applyAlignment="1">
      <alignment horizontal="center" vertical="center" wrapText="1" shrinkToFit="1"/>
    </xf>
    <xf numFmtId="0" fontId="34" fillId="2" borderId="358" xfId="28" applyFont="1" applyFill="1" applyBorder="1" applyAlignment="1">
      <alignment horizontal="center" vertical="center" shrinkToFit="1"/>
    </xf>
    <xf numFmtId="0" fontId="34" fillId="2" borderId="343" xfId="28" applyFont="1" applyFill="1" applyBorder="1" applyAlignment="1">
      <alignment horizontal="center" vertical="center" wrapText="1" shrinkToFit="1"/>
    </xf>
    <xf numFmtId="0" fontId="34" fillId="2" borderId="343" xfId="28" applyFont="1" applyFill="1" applyBorder="1" applyAlignment="1">
      <alignment horizontal="center" vertical="center" shrinkToFit="1"/>
    </xf>
    <xf numFmtId="0" fontId="34" fillId="2" borderId="343" xfId="55923" applyFont="1" applyFill="1" applyBorder="1" applyAlignment="1">
      <alignment horizontal="center" vertical="center" shrinkToFit="1"/>
    </xf>
    <xf numFmtId="0" fontId="34" fillId="2" borderId="360" xfId="55923" applyFont="1" applyFill="1" applyBorder="1" applyAlignment="1">
      <alignment horizontal="center" vertical="center" shrinkToFit="1"/>
    </xf>
    <xf numFmtId="0" fontId="34" fillId="61" borderId="358" xfId="28047" applyFont="1" applyFill="1" applyBorder="1" applyAlignment="1">
      <alignment horizontal="center" vertical="center" shrinkToFit="1"/>
    </xf>
    <xf numFmtId="0" fontId="34" fillId="61" borderId="343" xfId="28047" applyFont="1" applyFill="1" applyBorder="1" applyAlignment="1">
      <alignment horizontal="center" vertical="center" wrapText="1" shrinkToFit="1"/>
    </xf>
    <xf numFmtId="0" fontId="34" fillId="61" borderId="343" xfId="28047" applyFont="1" applyFill="1" applyBorder="1" applyAlignment="1">
      <alignment horizontal="center" vertical="center" shrinkToFit="1"/>
    </xf>
    <xf numFmtId="0" fontId="118" fillId="61" borderId="360" xfId="28071" applyFont="1" applyFill="1" applyBorder="1" applyAlignment="1">
      <alignment horizontal="center" vertical="center" wrapText="1" shrinkToFit="1"/>
    </xf>
    <xf numFmtId="0" fontId="118" fillId="61" borderId="343" xfId="28071" applyFont="1" applyFill="1" applyBorder="1" applyAlignment="1">
      <alignment horizontal="center" vertical="center" wrapText="1" shrinkToFit="1"/>
    </xf>
    <xf numFmtId="0" fontId="0" fillId="61" borderId="360" xfId="0" applyFont="1" applyFill="1" applyBorder="1" applyAlignment="1">
      <alignment horizontal="center" vertical="center" shrinkToFit="1"/>
    </xf>
    <xf numFmtId="0" fontId="47" fillId="61" borderId="360" xfId="0" applyFont="1" applyFill="1" applyBorder="1" applyAlignment="1">
      <alignment horizontal="center" vertical="center" wrapText="1" shrinkToFit="1"/>
    </xf>
    <xf numFmtId="0" fontId="34" fillId="61" borderId="343" xfId="28047" applyNumberFormat="1" applyFont="1" applyFill="1" applyBorder="1" applyAlignment="1">
      <alignment horizontal="center" vertical="center" shrinkToFit="1"/>
    </xf>
    <xf numFmtId="0" fontId="118" fillId="61" borderId="358" xfId="28071" applyFont="1" applyFill="1" applyBorder="1" applyAlignment="1">
      <alignment horizontal="center" vertical="center" shrinkToFit="1"/>
    </xf>
    <xf numFmtId="0" fontId="118" fillId="61" borderId="343" xfId="28071" applyNumberFormat="1" applyFont="1" applyFill="1" applyBorder="1" applyAlignment="1">
      <alignment horizontal="center" vertical="center" shrinkToFit="1"/>
    </xf>
    <xf numFmtId="0" fontId="118" fillId="61" borderId="343" xfId="28071" applyFont="1" applyFill="1" applyBorder="1" applyAlignment="1">
      <alignment horizontal="center" vertical="center" shrinkToFit="1"/>
    </xf>
    <xf numFmtId="0" fontId="34" fillId="61" borderId="343" xfId="291" applyFont="1" applyFill="1" applyBorder="1" applyAlignment="1">
      <alignment horizontal="center" vertical="center" shrinkToFit="1"/>
    </xf>
    <xf numFmtId="0" fontId="118" fillId="2" borderId="343" xfId="55905" applyFont="1" applyFill="1" applyBorder="1" applyAlignment="1">
      <alignment horizontal="center" vertical="center" wrapText="1" shrinkToFit="1"/>
    </xf>
    <xf numFmtId="0" fontId="47" fillId="2" borderId="343" xfId="0" applyFont="1" applyFill="1" applyBorder="1" applyAlignment="1">
      <alignment horizontal="center" vertical="center" wrapText="1"/>
    </xf>
    <xf numFmtId="0" fontId="118" fillId="61" borderId="343" xfId="55922" applyFont="1" applyFill="1" applyBorder="1" applyAlignment="1">
      <alignment horizontal="center" vertical="center" wrapText="1" shrinkToFit="1"/>
    </xf>
    <xf numFmtId="3" fontId="118" fillId="61" borderId="343" xfId="55954" applyNumberFormat="1" applyFont="1" applyFill="1" applyBorder="1" applyAlignment="1">
      <alignment horizontal="center" vertical="center" wrapText="1" shrinkToFit="1"/>
    </xf>
    <xf numFmtId="0" fontId="0" fillId="61" borderId="358" xfId="291" applyFont="1" applyFill="1" applyBorder="1" applyAlignment="1">
      <alignment horizontal="center" vertical="center" shrinkToFit="1"/>
    </xf>
    <xf numFmtId="0" fontId="0" fillId="61" borderId="343" xfId="291" applyFont="1" applyFill="1" applyBorder="1" applyAlignment="1">
      <alignment horizontal="center" vertical="center" shrinkToFit="1"/>
    </xf>
    <xf numFmtId="14" fontId="0" fillId="2" borderId="343" xfId="0" quotePrefix="1" applyNumberFormat="1" applyFont="1" applyFill="1" applyBorder="1" applyAlignment="1">
      <alignment horizontal="center" vertical="center"/>
    </xf>
    <xf numFmtId="181" fontId="0" fillId="2" borderId="343" xfId="0" quotePrefix="1" applyNumberFormat="1" applyFont="1" applyFill="1" applyBorder="1" applyAlignment="1">
      <alignment horizontal="center" vertical="center"/>
    </xf>
    <xf numFmtId="0" fontId="0" fillId="2" borderId="336" xfId="0" applyFont="1" applyFill="1" applyBorder="1" applyAlignment="1">
      <alignment horizontal="center" vertical="center"/>
    </xf>
    <xf numFmtId="0" fontId="0" fillId="61" borderId="327" xfId="291" applyFont="1" applyFill="1" applyBorder="1" applyAlignment="1">
      <alignment horizontal="center" vertical="center" shrinkToFit="1"/>
    </xf>
    <xf numFmtId="0" fontId="138" fillId="0" borderId="343" xfId="0" applyFont="1" applyFill="1" applyBorder="1" applyAlignment="1">
      <alignment horizontal="center" vertical="center"/>
    </xf>
    <xf numFmtId="0" fontId="115" fillId="0" borderId="343" xfId="0" applyFont="1" applyFill="1" applyBorder="1" applyAlignment="1">
      <alignment horizontal="center" vertical="center"/>
    </xf>
    <xf numFmtId="14" fontId="115" fillId="0" borderId="343" xfId="0" applyNumberFormat="1" applyFont="1" applyFill="1" applyBorder="1" applyAlignment="1">
      <alignment horizontal="center" vertical="center"/>
    </xf>
    <xf numFmtId="0" fontId="138" fillId="0" borderId="343" xfId="0" applyFont="1" applyFill="1" applyBorder="1" applyAlignment="1">
      <alignment horizontal="center" vertical="center" shrinkToFit="1"/>
    </xf>
    <xf numFmtId="0" fontId="138" fillId="0" borderId="340" xfId="0" applyFont="1" applyFill="1" applyBorder="1" applyAlignment="1">
      <alignment horizontal="center" vertical="center"/>
    </xf>
    <xf numFmtId="182" fontId="138" fillId="0" borderId="340" xfId="0" applyNumberFormat="1" applyFont="1" applyFill="1" applyBorder="1" applyAlignment="1">
      <alignment horizontal="center" vertical="center"/>
    </xf>
    <xf numFmtId="0" fontId="138" fillId="0" borderId="340" xfId="0" applyFont="1" applyFill="1" applyBorder="1" applyAlignment="1">
      <alignment horizontal="center" vertical="center" shrinkToFit="1"/>
    </xf>
    <xf numFmtId="14" fontId="138" fillId="0" borderId="343" xfId="0" applyNumberFormat="1" applyFont="1" applyFill="1" applyBorder="1" applyAlignment="1">
      <alignment horizontal="center" vertical="center" shrinkToFit="1"/>
    </xf>
    <xf numFmtId="182" fontId="138" fillId="0" borderId="343" xfId="0" applyNumberFormat="1" applyFont="1" applyFill="1" applyBorder="1" applyAlignment="1">
      <alignment horizontal="center" vertical="center"/>
    </xf>
    <xf numFmtId="0" fontId="138" fillId="0" borderId="343" xfId="36" applyFont="1" applyFill="1" applyBorder="1" applyAlignment="1">
      <alignment horizontal="center" vertical="center" shrinkToFit="1"/>
    </xf>
    <xf numFmtId="0" fontId="138" fillId="0" borderId="370" xfId="0" applyFont="1" applyFill="1" applyBorder="1" applyAlignment="1">
      <alignment horizontal="center" vertical="center"/>
    </xf>
    <xf numFmtId="0" fontId="139" fillId="0" borderId="343" xfId="0" applyFont="1" applyFill="1" applyBorder="1" applyAlignment="1">
      <alignment horizontal="center" vertical="center" shrinkToFit="1"/>
    </xf>
    <xf numFmtId="0" fontId="139" fillId="0" borderId="343" xfId="36" applyFont="1" applyFill="1" applyBorder="1" applyAlignment="1">
      <alignment horizontal="center" vertical="center" shrinkToFit="1"/>
    </xf>
    <xf numFmtId="0" fontId="139" fillId="0" borderId="343" xfId="0" applyFont="1" applyFill="1" applyBorder="1" applyAlignment="1">
      <alignment horizontal="center" vertical="center"/>
    </xf>
    <xf numFmtId="182" fontId="139" fillId="0" borderId="343" xfId="0" applyNumberFormat="1" applyFont="1" applyFill="1" applyBorder="1" applyAlignment="1">
      <alignment horizontal="center" vertical="center"/>
    </xf>
    <xf numFmtId="14" fontId="139" fillId="0" borderId="343" xfId="0" applyNumberFormat="1" applyFont="1" applyFill="1" applyBorder="1" applyAlignment="1">
      <alignment horizontal="center" vertical="center" shrinkToFit="1"/>
    </xf>
    <xf numFmtId="0" fontId="139" fillId="0" borderId="343" xfId="2" applyFont="1" applyFill="1" applyBorder="1" applyAlignment="1">
      <alignment horizontal="center" vertical="center" shrinkToFit="1"/>
    </xf>
    <xf numFmtId="0" fontId="139" fillId="0" borderId="360" xfId="0" applyFont="1" applyFill="1" applyBorder="1" applyAlignment="1">
      <alignment horizontal="center" vertical="center" shrinkToFit="1"/>
    </xf>
    <xf numFmtId="0" fontId="139" fillId="0" borderId="358" xfId="0" applyFont="1" applyFill="1" applyBorder="1" applyAlignment="1">
      <alignment horizontal="center" vertical="center"/>
    </xf>
    <xf numFmtId="0" fontId="139" fillId="0" borderId="0" xfId="0" applyFont="1" applyFill="1" applyAlignment="1">
      <alignment horizontal="center" vertical="center" shrinkToFit="1"/>
    </xf>
    <xf numFmtId="0" fontId="140" fillId="0" borderId="343" xfId="0" applyFont="1" applyFill="1" applyBorder="1" applyAlignment="1">
      <alignment horizontal="center" vertical="center" shrinkToFit="1"/>
    </xf>
    <xf numFmtId="0" fontId="138" fillId="0" borderId="343" xfId="2" applyFont="1" applyFill="1" applyBorder="1" applyAlignment="1">
      <alignment horizontal="center" vertical="center" shrinkToFit="1"/>
    </xf>
    <xf numFmtId="14" fontId="138" fillId="0" borderId="343" xfId="0" applyNumberFormat="1" applyFont="1" applyFill="1" applyBorder="1" applyAlignment="1">
      <alignment horizontal="center" vertical="center"/>
    </xf>
    <xf numFmtId="0" fontId="141" fillId="0" borderId="343" xfId="0" applyFont="1" applyFill="1" applyBorder="1" applyAlignment="1">
      <alignment horizontal="center" vertical="center" shrinkToFit="1"/>
    </xf>
    <xf numFmtId="0" fontId="138" fillId="0" borderId="340" xfId="0" applyFont="1" applyFill="1" applyBorder="1" applyAlignment="1" applyProtection="1">
      <alignment horizontal="center" vertical="center" shrinkToFit="1"/>
      <protection locked="0"/>
    </xf>
    <xf numFmtId="0" fontId="138" fillId="0" borderId="340" xfId="2" applyFont="1" applyFill="1" applyBorder="1" applyAlignment="1" applyProtection="1">
      <alignment horizontal="center" vertical="center" shrinkToFit="1"/>
      <protection locked="0"/>
    </xf>
    <xf numFmtId="0" fontId="138" fillId="0" borderId="343" xfId="36" applyFont="1" applyFill="1" applyBorder="1" applyAlignment="1" applyProtection="1">
      <alignment horizontal="center" vertical="center" shrinkToFit="1"/>
      <protection locked="0"/>
    </xf>
    <xf numFmtId="177" fontId="138" fillId="0" borderId="343" xfId="0" applyNumberFormat="1" applyFont="1" applyFill="1" applyBorder="1" applyAlignment="1" applyProtection="1">
      <alignment horizontal="center" vertical="center" shrinkToFit="1"/>
      <protection locked="0"/>
    </xf>
    <xf numFmtId="183" fontId="138" fillId="0" borderId="343" xfId="0" applyNumberFormat="1" applyFont="1" applyFill="1" applyBorder="1" applyAlignment="1" applyProtection="1">
      <alignment horizontal="center" vertical="center" shrinkToFit="1"/>
      <protection locked="0"/>
    </xf>
    <xf numFmtId="14" fontId="138" fillId="0" borderId="340" xfId="0" applyNumberFormat="1" applyFont="1" applyFill="1" applyBorder="1" applyAlignment="1">
      <alignment horizontal="center" vertical="center"/>
    </xf>
    <xf numFmtId="0" fontId="138" fillId="0" borderId="363" xfId="0" applyFont="1" applyFill="1" applyBorder="1" applyAlignment="1">
      <alignment horizontal="center" vertical="center"/>
    </xf>
    <xf numFmtId="14" fontId="139" fillId="0" borderId="343" xfId="0" applyNumberFormat="1" applyFont="1" applyFill="1" applyBorder="1" applyAlignment="1">
      <alignment horizontal="center" vertical="center"/>
    </xf>
    <xf numFmtId="0" fontId="138" fillId="0" borderId="364" xfId="0" applyFont="1" applyFill="1" applyBorder="1" applyAlignment="1">
      <alignment horizontal="center" vertical="center" shrinkToFit="1"/>
    </xf>
    <xf numFmtId="0" fontId="138" fillId="0" borderId="364" xfId="0" applyFont="1" applyFill="1" applyBorder="1" applyAlignment="1">
      <alignment horizontal="center" vertical="center"/>
    </xf>
    <xf numFmtId="0" fontId="138" fillId="0" borderId="364" xfId="0" applyFont="1" applyFill="1" applyBorder="1" applyAlignment="1" applyProtection="1">
      <alignment horizontal="center" vertical="center" shrinkToFit="1"/>
      <protection locked="0"/>
    </xf>
    <xf numFmtId="0" fontId="138" fillId="0" borderId="364" xfId="2" applyFont="1" applyFill="1" applyBorder="1" applyAlignment="1">
      <alignment horizontal="center" vertical="center" shrinkToFit="1"/>
    </xf>
    <xf numFmtId="0" fontId="138" fillId="0" borderId="364" xfId="2" applyFont="1" applyFill="1" applyBorder="1" applyAlignment="1" applyProtection="1">
      <alignment horizontal="center" vertical="center" shrinkToFit="1"/>
      <protection locked="0"/>
    </xf>
    <xf numFmtId="0" fontId="138" fillId="0" borderId="364" xfId="36" applyFont="1" applyFill="1" applyBorder="1" applyAlignment="1" applyProtection="1">
      <alignment horizontal="center" vertical="center" shrinkToFit="1"/>
      <protection locked="0"/>
    </xf>
    <xf numFmtId="182" fontId="138" fillId="0" borderId="364" xfId="0" applyNumberFormat="1" applyFont="1" applyFill="1" applyBorder="1" applyAlignment="1">
      <alignment horizontal="center" vertical="center"/>
    </xf>
    <xf numFmtId="177" fontId="138" fillId="0" borderId="364" xfId="0" applyNumberFormat="1" applyFont="1" applyFill="1" applyBorder="1" applyAlignment="1" applyProtection="1">
      <alignment horizontal="center" vertical="center" shrinkToFit="1"/>
      <protection locked="0"/>
    </xf>
    <xf numFmtId="183" fontId="138" fillId="0" borderId="364" xfId="0" applyNumberFormat="1" applyFont="1" applyFill="1" applyBorder="1" applyAlignment="1" applyProtection="1">
      <alignment horizontal="center" vertical="center" shrinkToFit="1"/>
      <protection locked="0"/>
    </xf>
    <xf numFmtId="0" fontId="138" fillId="0" borderId="343" xfId="0" applyFont="1" applyFill="1" applyBorder="1" applyAlignment="1" applyProtection="1">
      <alignment horizontal="center" vertical="center" shrinkToFit="1"/>
      <protection locked="0"/>
    </xf>
    <xf numFmtId="0" fontId="138" fillId="0" borderId="343" xfId="2" applyFont="1" applyFill="1" applyBorder="1" applyAlignment="1" applyProtection="1">
      <alignment horizontal="center" vertical="center" shrinkToFit="1"/>
      <protection locked="0"/>
    </xf>
    <xf numFmtId="0" fontId="139" fillId="0" borderId="343" xfId="0" applyFont="1" applyFill="1" applyBorder="1" applyAlignment="1" applyProtection="1">
      <alignment horizontal="center" vertical="center" shrinkToFit="1"/>
      <protection locked="0"/>
    </xf>
    <xf numFmtId="0" fontId="139" fillId="0" borderId="343" xfId="2" applyFont="1" applyFill="1" applyBorder="1" applyAlignment="1" applyProtection="1">
      <alignment horizontal="center" vertical="center" shrinkToFit="1"/>
      <protection locked="0"/>
    </xf>
    <xf numFmtId="0" fontId="139" fillId="0" borderId="343" xfId="36" applyFont="1" applyFill="1" applyBorder="1" applyAlignment="1" applyProtection="1">
      <alignment horizontal="center" vertical="center" shrinkToFit="1"/>
      <protection locked="0"/>
    </xf>
    <xf numFmtId="177" fontId="139" fillId="0" borderId="343" xfId="0" applyNumberFormat="1" applyFont="1" applyFill="1" applyBorder="1" applyAlignment="1" applyProtection="1">
      <alignment horizontal="center" vertical="center" shrinkToFit="1"/>
      <protection locked="0"/>
    </xf>
    <xf numFmtId="176" fontId="139" fillId="0" borderId="343" xfId="0" applyNumberFormat="1" applyFont="1" applyFill="1" applyBorder="1" applyAlignment="1" applyProtection="1">
      <alignment horizontal="center" vertical="center" shrinkToFit="1"/>
      <protection locked="0"/>
    </xf>
    <xf numFmtId="0" fontId="139" fillId="0" borderId="363" xfId="0" applyFont="1" applyFill="1" applyBorder="1" applyAlignment="1">
      <alignment horizontal="center" vertical="center"/>
    </xf>
    <xf numFmtId="183" fontId="139" fillId="0" borderId="343" xfId="0" applyNumberFormat="1" applyFont="1" applyFill="1" applyBorder="1" applyAlignment="1" applyProtection="1">
      <alignment horizontal="center" vertical="center" shrinkToFit="1"/>
      <protection locked="0"/>
    </xf>
    <xf numFmtId="0" fontId="139" fillId="0" borderId="343" xfId="0" applyNumberFormat="1" applyFont="1" applyFill="1" applyBorder="1" applyAlignment="1">
      <alignment horizontal="center" vertical="center"/>
    </xf>
    <xf numFmtId="0" fontId="139" fillId="0" borderId="340" xfId="0" applyFont="1" applyFill="1" applyBorder="1" applyAlignment="1">
      <alignment horizontal="center" vertical="center"/>
    </xf>
    <xf numFmtId="0" fontId="139" fillId="0" borderId="343" xfId="0" applyFont="1" applyFill="1" applyBorder="1" applyAlignment="1">
      <alignment horizontal="center" vertical="center" wrapText="1" shrinkToFit="1"/>
    </xf>
    <xf numFmtId="176" fontId="139" fillId="0" borderId="343" xfId="0" applyNumberFormat="1" applyFont="1" applyFill="1" applyBorder="1" applyAlignment="1">
      <alignment horizontal="center" vertical="center"/>
    </xf>
    <xf numFmtId="14" fontId="115" fillId="0" borderId="343" xfId="0" applyNumberFormat="1" applyFont="1" applyFill="1" applyBorder="1" applyAlignment="1">
      <alignment horizontal="center" vertical="center" shrinkToFit="1"/>
    </xf>
    <xf numFmtId="0" fontId="139" fillId="0" borderId="340" xfId="2" applyFont="1" applyFill="1" applyBorder="1" applyAlignment="1">
      <alignment horizontal="center" vertical="center" shrinkToFit="1"/>
    </xf>
    <xf numFmtId="0" fontId="139" fillId="0" borderId="340" xfId="0" applyFont="1" applyFill="1" applyBorder="1" applyAlignment="1">
      <alignment horizontal="center" vertical="center" shrinkToFit="1"/>
    </xf>
    <xf numFmtId="0" fontId="139" fillId="0" borderId="349" xfId="0" applyFont="1" applyFill="1" applyBorder="1" applyAlignment="1">
      <alignment horizontal="center" vertical="center"/>
    </xf>
    <xf numFmtId="0" fontId="139" fillId="0" borderId="370" xfId="2" applyFont="1" applyFill="1" applyBorder="1" applyAlignment="1">
      <alignment horizontal="center" vertical="center" shrinkToFit="1"/>
    </xf>
    <xf numFmtId="0" fontId="139" fillId="0" borderId="370" xfId="0" applyFont="1" applyFill="1" applyBorder="1" applyAlignment="1">
      <alignment horizontal="center" vertical="center" shrinkToFit="1"/>
    </xf>
    <xf numFmtId="0" fontId="139" fillId="0" borderId="370" xfId="0" applyFont="1" applyFill="1" applyBorder="1" applyAlignment="1">
      <alignment horizontal="center" vertical="center"/>
    </xf>
    <xf numFmtId="0" fontId="139" fillId="0" borderId="371" xfId="0" applyFont="1" applyFill="1" applyBorder="1" applyAlignment="1">
      <alignment horizontal="center" vertical="center"/>
    </xf>
    <xf numFmtId="14" fontId="139" fillId="0" borderId="364" xfId="0" applyNumberFormat="1" applyFont="1" applyFill="1" applyBorder="1" applyAlignment="1">
      <alignment horizontal="center" vertical="center"/>
    </xf>
    <xf numFmtId="0" fontId="139" fillId="0" borderId="364" xfId="0" applyFont="1" applyFill="1" applyBorder="1" applyAlignment="1">
      <alignment horizontal="center" vertical="center"/>
    </xf>
    <xf numFmtId="0" fontId="139" fillId="0" borderId="364" xfId="0" applyFont="1" applyFill="1" applyBorder="1" applyAlignment="1">
      <alignment horizontal="center" vertical="center" shrinkToFit="1"/>
    </xf>
    <xf numFmtId="0" fontId="115" fillId="0" borderId="364" xfId="0" applyFont="1" applyFill="1" applyBorder="1" applyAlignment="1">
      <alignment horizontal="center" vertical="center"/>
    </xf>
    <xf numFmtId="0" fontId="139" fillId="0" borderId="364" xfId="2" applyFont="1" applyFill="1" applyBorder="1" applyAlignment="1">
      <alignment horizontal="center" vertical="center" shrinkToFit="1"/>
    </xf>
    <xf numFmtId="182" fontId="139" fillId="0" borderId="364" xfId="0" applyNumberFormat="1" applyFont="1" applyFill="1" applyBorder="1" applyAlignment="1">
      <alignment horizontal="center" vertical="center"/>
    </xf>
    <xf numFmtId="0" fontId="139" fillId="0" borderId="364" xfId="36" applyFont="1" applyFill="1" applyBorder="1" applyAlignment="1">
      <alignment horizontal="center" vertical="center" shrinkToFit="1"/>
    </xf>
    <xf numFmtId="14" fontId="139" fillId="0" borderId="364" xfId="0" applyNumberFormat="1" applyFont="1" applyFill="1" applyBorder="1" applyAlignment="1">
      <alignment horizontal="center" vertical="center" shrinkToFit="1"/>
    </xf>
    <xf numFmtId="0" fontId="139" fillId="0" borderId="364" xfId="0" applyNumberFormat="1" applyFont="1" applyFill="1" applyBorder="1" applyAlignment="1">
      <alignment horizontal="center" vertical="center"/>
    </xf>
    <xf numFmtId="14" fontId="139" fillId="0" borderId="364" xfId="0" applyNumberFormat="1" applyFont="1" applyFill="1" applyBorder="1" applyAlignment="1">
      <alignment horizontal="center" vertical="center" wrapText="1"/>
    </xf>
    <xf numFmtId="0" fontId="139" fillId="0" borderId="352" xfId="2" applyFont="1" applyFill="1" applyBorder="1" applyAlignment="1">
      <alignment horizontal="center" vertical="center" shrinkToFit="1"/>
    </xf>
    <xf numFmtId="182" fontId="139" fillId="0" borderId="340" xfId="0" applyNumberFormat="1" applyFont="1" applyFill="1" applyBorder="1" applyAlignment="1">
      <alignment horizontal="center" vertical="center"/>
    </xf>
    <xf numFmtId="0" fontId="139" fillId="0" borderId="340" xfId="36" applyFont="1" applyFill="1" applyBorder="1" applyAlignment="1">
      <alignment horizontal="center" vertical="center" shrinkToFit="1"/>
    </xf>
    <xf numFmtId="0" fontId="139" fillId="0" borderId="364" xfId="36" applyFont="1" applyFill="1" applyBorder="1" applyAlignment="1" applyProtection="1">
      <alignment horizontal="center" vertical="center" shrinkToFit="1"/>
      <protection locked="0"/>
    </xf>
    <xf numFmtId="14" fontId="115" fillId="0" borderId="364" xfId="0" applyNumberFormat="1" applyFont="1" applyFill="1" applyBorder="1" applyAlignment="1">
      <alignment horizontal="center" vertical="center"/>
    </xf>
    <xf numFmtId="0" fontId="139" fillId="0" borderId="365" xfId="2" applyFont="1" applyFill="1" applyBorder="1" applyAlignment="1">
      <alignment horizontal="center" vertical="center" shrinkToFit="1"/>
    </xf>
    <xf numFmtId="14" fontId="138" fillId="0" borderId="364" xfId="0" applyNumberFormat="1" applyFont="1" applyFill="1" applyBorder="1" applyAlignment="1">
      <alignment horizontal="center" vertical="center"/>
    </xf>
    <xf numFmtId="0" fontId="139" fillId="0" borderId="362" xfId="2" applyFont="1" applyFill="1" applyBorder="1" applyAlignment="1">
      <alignment horizontal="center" vertical="center" shrinkToFit="1"/>
    </xf>
    <xf numFmtId="0" fontId="139" fillId="0" borderId="365" xfId="0" applyFont="1" applyFill="1" applyBorder="1" applyAlignment="1">
      <alignment horizontal="center" vertical="center"/>
    </xf>
    <xf numFmtId="0" fontId="139" fillId="0" borderId="364" xfId="55942" applyFont="1" applyFill="1" applyBorder="1" applyAlignment="1">
      <alignment horizontal="center" vertical="center" wrapText="1"/>
    </xf>
    <xf numFmtId="0" fontId="139" fillId="0" borderId="364" xfId="55942" applyFont="1" applyFill="1" applyBorder="1" applyAlignment="1">
      <alignment horizontal="center" vertical="center"/>
    </xf>
    <xf numFmtId="0" fontId="139" fillId="0" borderId="365" xfId="0" applyFont="1" applyFill="1" applyBorder="1" applyAlignment="1">
      <alignment horizontal="center" vertical="center" shrinkToFit="1"/>
    </xf>
    <xf numFmtId="0" fontId="139" fillId="0" borderId="366" xfId="0" applyFont="1" applyFill="1" applyBorder="1" applyAlignment="1">
      <alignment horizontal="center" vertical="center"/>
    </xf>
    <xf numFmtId="0" fontId="142" fillId="0" borderId="364" xfId="0" applyFont="1" applyFill="1" applyBorder="1" applyAlignment="1">
      <alignment horizontal="center" vertical="center"/>
    </xf>
    <xf numFmtId="181" fontId="142" fillId="0" borderId="364" xfId="0" applyNumberFormat="1" applyFont="1" applyFill="1" applyBorder="1" applyAlignment="1">
      <alignment horizontal="center" vertical="center"/>
    </xf>
    <xf numFmtId="0" fontId="139" fillId="0" borderId="364" xfId="0" applyFont="1" applyFill="1" applyBorder="1" applyAlignment="1">
      <alignment horizontal="center" vertical="center" wrapText="1"/>
    </xf>
    <xf numFmtId="0" fontId="115" fillId="0" borderId="364" xfId="0" applyFont="1" applyFill="1" applyBorder="1" applyAlignment="1">
      <alignment horizontal="center" vertical="center" shrinkToFit="1"/>
    </xf>
    <xf numFmtId="14" fontId="138" fillId="0" borderId="364" xfId="0" applyNumberFormat="1" applyFont="1" applyFill="1" applyBorder="1" applyAlignment="1">
      <alignment horizontal="center" vertical="center" wrapText="1"/>
    </xf>
    <xf numFmtId="0" fontId="139" fillId="0" borderId="364" xfId="0" applyFont="1" applyFill="1" applyBorder="1" applyAlignment="1" applyProtection="1">
      <alignment horizontal="center" vertical="center" shrinkToFit="1"/>
      <protection locked="0"/>
    </xf>
    <xf numFmtId="0" fontId="139" fillId="0" borderId="362" xfId="0" applyFont="1" applyFill="1" applyBorder="1" applyAlignment="1">
      <alignment horizontal="center" vertical="center"/>
    </xf>
    <xf numFmtId="14" fontId="138" fillId="0" borderId="364" xfId="0" applyNumberFormat="1" applyFont="1" applyFill="1" applyBorder="1" applyAlignment="1">
      <alignment horizontal="center" vertical="center" shrinkToFit="1"/>
    </xf>
    <xf numFmtId="0" fontId="139" fillId="0" borderId="364" xfId="2" applyFont="1" applyFill="1" applyBorder="1" applyAlignment="1" applyProtection="1">
      <alignment horizontal="center" vertical="center" shrinkToFit="1"/>
      <protection locked="0"/>
    </xf>
    <xf numFmtId="0" fontId="139" fillId="0" borderId="370" xfId="0" applyFont="1" applyFill="1" applyBorder="1" applyAlignment="1" applyProtection="1">
      <alignment horizontal="center" vertical="center" shrinkToFit="1"/>
      <protection locked="0"/>
    </xf>
    <xf numFmtId="0" fontId="139" fillId="0" borderId="370" xfId="2" applyFont="1" applyFill="1" applyBorder="1" applyAlignment="1" applyProtection="1">
      <alignment horizontal="center" vertical="center" shrinkToFit="1"/>
      <protection locked="0"/>
    </xf>
    <xf numFmtId="177" fontId="138" fillId="0" borderId="343" xfId="0" applyNumberFormat="1" applyFont="1" applyFill="1" applyBorder="1" applyAlignment="1">
      <alignment horizontal="center" vertical="center" shrinkToFit="1"/>
    </xf>
    <xf numFmtId="176" fontId="138" fillId="0" borderId="343" xfId="0" applyNumberFormat="1" applyFont="1" applyFill="1" applyBorder="1" applyAlignment="1">
      <alignment horizontal="center" vertical="center" shrinkToFit="1"/>
    </xf>
    <xf numFmtId="0" fontId="138" fillId="0" borderId="370" xfId="0" applyFont="1" applyFill="1" applyBorder="1" applyAlignment="1">
      <alignment horizontal="center" vertical="center" shrinkToFit="1"/>
    </xf>
    <xf numFmtId="182" fontId="138" fillId="0" borderId="370" xfId="0" applyNumberFormat="1" applyFont="1" applyFill="1" applyBorder="1" applyAlignment="1">
      <alignment horizontal="center" vertical="center"/>
    </xf>
    <xf numFmtId="177" fontId="138" fillId="0" borderId="370" xfId="0" applyNumberFormat="1" applyFont="1" applyFill="1" applyBorder="1" applyAlignment="1">
      <alignment horizontal="center" vertical="center" shrinkToFit="1"/>
    </xf>
    <xf numFmtId="176" fontId="138" fillId="0" borderId="370" xfId="0" applyNumberFormat="1" applyFont="1" applyFill="1" applyBorder="1" applyAlignment="1">
      <alignment horizontal="center" vertical="center" shrinkToFit="1"/>
    </xf>
    <xf numFmtId="0" fontId="139" fillId="0" borderId="343" xfId="0" quotePrefix="1" applyFont="1" applyFill="1" applyBorder="1" applyAlignment="1">
      <alignment horizontal="center" vertical="center" shrinkToFit="1"/>
    </xf>
    <xf numFmtId="177" fontId="139" fillId="0" borderId="343" xfId="0" applyNumberFormat="1" applyFont="1" applyFill="1" applyBorder="1" applyAlignment="1">
      <alignment horizontal="center" vertical="center" shrinkToFit="1"/>
    </xf>
    <xf numFmtId="176" fontId="139" fillId="0" borderId="343" xfId="0" applyNumberFormat="1" applyFont="1" applyFill="1" applyBorder="1" applyAlignment="1">
      <alignment horizontal="center" vertical="center" shrinkToFit="1"/>
    </xf>
    <xf numFmtId="0" fontId="139" fillId="0" borderId="360" xfId="28062" applyFont="1" applyFill="1" applyBorder="1" applyAlignment="1">
      <alignment horizontal="center" vertical="center" shrinkToFit="1"/>
    </xf>
    <xf numFmtId="0" fontId="139" fillId="0" borderId="360" xfId="0" applyFont="1" applyFill="1" applyBorder="1" applyAlignment="1">
      <alignment horizontal="center" vertical="center"/>
    </xf>
    <xf numFmtId="0" fontId="142" fillId="0" borderId="343" xfId="0" applyFont="1" applyFill="1" applyBorder="1" applyAlignment="1">
      <alignment horizontal="center" vertical="center"/>
    </xf>
    <xf numFmtId="181" fontId="142" fillId="0" borderId="343" xfId="0" applyNumberFormat="1" applyFont="1" applyFill="1" applyBorder="1" applyAlignment="1">
      <alignment horizontal="center" vertical="center"/>
    </xf>
    <xf numFmtId="177" fontId="139" fillId="0" borderId="364" xfId="0" applyNumberFormat="1" applyFont="1" applyFill="1" applyBorder="1" applyAlignment="1">
      <alignment horizontal="center" vertical="center" shrinkToFit="1"/>
    </xf>
    <xf numFmtId="176" fontId="139" fillId="0" borderId="364" xfId="0" applyNumberFormat="1" applyFont="1" applyFill="1" applyBorder="1" applyAlignment="1">
      <alignment horizontal="center" vertical="center" shrinkToFit="1"/>
    </xf>
    <xf numFmtId="2" fontId="139" fillId="0" borderId="364" xfId="0" applyNumberFormat="1" applyFont="1" applyFill="1" applyBorder="1" applyAlignment="1">
      <alignment horizontal="center" vertical="center"/>
    </xf>
    <xf numFmtId="184" fontId="139" fillId="0" borderId="364" xfId="0" applyNumberFormat="1" applyFont="1" applyFill="1" applyBorder="1" applyAlignment="1">
      <alignment horizontal="center" vertical="center"/>
    </xf>
    <xf numFmtId="181" fontId="139" fillId="0" borderId="364" xfId="0" applyNumberFormat="1" applyFont="1" applyFill="1" applyBorder="1" applyAlignment="1">
      <alignment horizontal="center" vertical="center"/>
    </xf>
    <xf numFmtId="0" fontId="139" fillId="0" borderId="369" xfId="0" applyFont="1" applyFill="1" applyBorder="1" applyAlignment="1">
      <alignment horizontal="center" vertical="center"/>
    </xf>
    <xf numFmtId="0" fontId="139" fillId="0" borderId="365" xfId="0" applyFont="1" applyFill="1" applyBorder="1" applyAlignment="1">
      <alignment horizontal="center" vertical="center" wrapText="1" shrinkToFit="1"/>
    </xf>
    <xf numFmtId="0" fontId="139" fillId="0" borderId="364" xfId="0" applyFont="1" applyFill="1" applyBorder="1" applyAlignment="1">
      <alignment horizontal="center" vertical="center" wrapText="1" shrinkToFit="1"/>
    </xf>
    <xf numFmtId="0" fontId="139" fillId="0" borderId="364" xfId="55943" applyFont="1" applyFill="1" applyBorder="1" applyAlignment="1">
      <alignment horizontal="center" vertical="center" wrapText="1"/>
    </xf>
    <xf numFmtId="0" fontId="139" fillId="0" borderId="362" xfId="0" applyFont="1" applyFill="1" applyBorder="1" applyAlignment="1">
      <alignment horizontal="center" vertical="center" shrinkToFit="1"/>
    </xf>
    <xf numFmtId="0" fontId="139" fillId="0" borderId="367" xfId="0" applyFont="1" applyFill="1" applyBorder="1" applyAlignment="1">
      <alignment horizontal="center" vertical="center"/>
    </xf>
    <xf numFmtId="181" fontId="139" fillId="0" borderId="362" xfId="0" applyNumberFormat="1" applyFont="1" applyFill="1" applyBorder="1" applyAlignment="1">
      <alignment horizontal="center" vertical="center"/>
    </xf>
    <xf numFmtId="0" fontId="139" fillId="0" borderId="372" xfId="0" applyFont="1" applyFill="1" applyBorder="1" applyAlignment="1">
      <alignment horizontal="center" vertical="center"/>
    </xf>
    <xf numFmtId="0" fontId="128" fillId="0" borderId="34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shrinkToFit="1"/>
    </xf>
    <xf numFmtId="0" fontId="95" fillId="0" borderId="0" xfId="0" applyFont="1" applyAlignment="1">
      <alignment horizontal="center" vertical="center" shrinkToFit="1"/>
    </xf>
    <xf numFmtId="0" fontId="95" fillId="0" borderId="0" xfId="0" applyFont="1" applyBorder="1" applyAlignment="1">
      <alignment horizontal="center" vertical="center" shrinkToFit="1"/>
    </xf>
    <xf numFmtId="0" fontId="94" fillId="0" borderId="264" xfId="0" applyFont="1" applyBorder="1" applyAlignment="1">
      <alignment horizontal="center" vertical="center" shrinkToFit="1"/>
    </xf>
    <xf numFmtId="0" fontId="93" fillId="6" borderId="202" xfId="0" applyFont="1" applyFill="1" applyBorder="1" applyAlignment="1">
      <alignment horizontal="center" vertical="center" shrinkToFit="1"/>
    </xf>
    <xf numFmtId="0" fontId="93" fillId="6" borderId="202" xfId="0" applyFont="1" applyFill="1" applyBorder="1" applyAlignment="1">
      <alignment horizontal="center" vertical="center" wrapText="1" shrinkToFit="1"/>
    </xf>
    <xf numFmtId="0" fontId="93" fillId="6" borderId="202" xfId="0" applyFont="1" applyFill="1" applyBorder="1" applyAlignment="1">
      <alignment horizontal="center" vertical="center"/>
    </xf>
    <xf numFmtId="0" fontId="93" fillId="6" borderId="312" xfId="0" applyFont="1" applyFill="1" applyBorder="1" applyAlignment="1">
      <alignment horizontal="center" vertical="center" wrapText="1" shrinkToFit="1"/>
    </xf>
    <xf numFmtId="0" fontId="93" fillId="6" borderId="265" xfId="0" applyFont="1" applyFill="1" applyBorder="1" applyAlignment="1">
      <alignment horizontal="center" vertical="center" shrinkToFit="1"/>
    </xf>
    <xf numFmtId="0" fontId="93" fillId="6" borderId="4" xfId="0" applyFont="1" applyFill="1" applyBorder="1" applyAlignment="1">
      <alignment horizontal="center" vertical="center" shrinkToFit="1"/>
    </xf>
    <xf numFmtId="0" fontId="93" fillId="6" borderId="1" xfId="0" applyFont="1" applyFill="1" applyBorder="1" applyAlignment="1">
      <alignment horizontal="center" vertical="center" shrinkToFit="1"/>
    </xf>
    <xf numFmtId="0" fontId="93" fillId="6" borderId="265" xfId="0" applyFont="1" applyFill="1" applyBorder="1" applyAlignment="1">
      <alignment horizontal="center" vertical="center" wrapText="1" shrinkToFit="1"/>
    </xf>
    <xf numFmtId="0" fontId="93" fillId="6" borderId="4" xfId="0" applyFont="1" applyFill="1" applyBorder="1" applyAlignment="1">
      <alignment horizontal="center" vertical="center" wrapText="1" shrinkToFit="1"/>
    </xf>
    <xf numFmtId="0" fontId="93" fillId="6" borderId="1" xfId="0" applyFont="1" applyFill="1" applyBorder="1" applyAlignment="1">
      <alignment horizontal="center" vertical="center" wrapText="1" shrinkToFit="1"/>
    </xf>
    <xf numFmtId="0" fontId="96" fillId="0" borderId="0" xfId="0" applyFont="1" applyAlignment="1">
      <alignment horizontal="center" vertical="center" shrinkToFit="1"/>
    </xf>
    <xf numFmtId="0" fontId="96" fillId="0" borderId="264" xfId="0" applyFont="1" applyBorder="1" applyAlignment="1">
      <alignment horizontal="center" vertical="center" shrinkToFit="1"/>
    </xf>
    <xf numFmtId="0" fontId="96" fillId="6" borderId="312" xfId="0" applyFont="1" applyFill="1" applyBorder="1" applyAlignment="1">
      <alignment horizontal="center" vertical="center" shrinkToFit="1"/>
    </xf>
    <xf numFmtId="0" fontId="50" fillId="2" borderId="312" xfId="0" applyFont="1" applyFill="1" applyBorder="1" applyAlignment="1">
      <alignment horizontal="center" vertical="center" shrinkToFit="1"/>
    </xf>
    <xf numFmtId="41" fontId="92" fillId="2" borderId="312" xfId="7" applyFont="1" applyFill="1" applyBorder="1" applyAlignment="1">
      <alignment horizontal="center" vertical="center" shrinkToFit="1"/>
    </xf>
    <xf numFmtId="41" fontId="35" fillId="2" borderId="312" xfId="7" applyFont="1" applyFill="1" applyBorder="1" applyAlignment="1">
      <alignment horizontal="center" vertical="center"/>
    </xf>
    <xf numFmtId="41" fontId="35" fillId="2" borderId="265" xfId="7" applyFont="1" applyFill="1" applyBorder="1" applyAlignment="1">
      <alignment horizontal="center" vertical="center"/>
    </xf>
    <xf numFmtId="41" fontId="35" fillId="2" borderId="1" xfId="7" applyFont="1" applyFill="1" applyBorder="1" applyAlignment="1">
      <alignment horizontal="center" vertical="center"/>
    </xf>
    <xf numFmtId="0" fontId="35" fillId="3" borderId="316" xfId="0" applyFont="1" applyFill="1" applyBorder="1" applyAlignment="1">
      <alignment horizontal="center" vertical="center"/>
    </xf>
    <xf numFmtId="0" fontId="35" fillId="3" borderId="317" xfId="0" applyFont="1" applyFill="1" applyBorder="1" applyAlignment="1">
      <alignment horizontal="center" vertical="center"/>
    </xf>
    <xf numFmtId="0" fontId="35" fillId="60" borderId="315" xfId="0" applyFont="1" applyFill="1" applyBorder="1" applyAlignment="1">
      <alignment horizontal="center" vertical="center"/>
    </xf>
    <xf numFmtId="0" fontId="35" fillId="60" borderId="312" xfId="0" applyFont="1" applyFill="1" applyBorder="1" applyAlignment="1">
      <alignment horizontal="center" vertical="center"/>
    </xf>
    <xf numFmtId="0" fontId="35" fillId="60" borderId="312" xfId="0" applyFont="1" applyFill="1" applyBorder="1" applyAlignment="1">
      <alignment horizontal="center" vertical="center" wrapText="1"/>
    </xf>
    <xf numFmtId="0" fontId="35" fillId="4" borderId="312" xfId="0" applyFont="1" applyFill="1" applyBorder="1" applyAlignment="1">
      <alignment horizontal="center" vertical="center"/>
    </xf>
    <xf numFmtId="0" fontId="35" fillId="60" borderId="314" xfId="0" applyFont="1" applyFill="1" applyBorder="1" applyAlignment="1">
      <alignment horizontal="center" vertical="center"/>
    </xf>
    <xf numFmtId="41" fontId="35" fillId="2" borderId="263" xfId="7" applyFont="1" applyFill="1" applyBorder="1" applyAlignment="1">
      <alignment horizontal="center" vertical="center"/>
    </xf>
    <xf numFmtId="41" fontId="35" fillId="2" borderId="184" xfId="7" applyFont="1" applyFill="1" applyBorder="1" applyAlignment="1">
      <alignment horizontal="center" vertical="center"/>
    </xf>
    <xf numFmtId="0" fontId="121" fillId="6" borderId="361" xfId="0" applyFont="1" applyFill="1" applyBorder="1" applyAlignment="1">
      <alignment horizontal="center" vertical="center"/>
    </xf>
    <xf numFmtId="0" fontId="121" fillId="6" borderId="340" xfId="0" applyFont="1" applyFill="1" applyBorder="1" applyAlignment="1">
      <alignment horizontal="center" vertical="center"/>
    </xf>
    <xf numFmtId="0" fontId="117" fillId="0" borderId="0" xfId="0" applyFont="1" applyAlignment="1">
      <alignment horizontal="center" vertical="center" shrinkToFit="1"/>
    </xf>
    <xf numFmtId="0" fontId="117" fillId="0" borderId="0" xfId="0" applyFont="1" applyAlignment="1">
      <alignment vertical="center" shrinkToFit="1"/>
    </xf>
    <xf numFmtId="0" fontId="119" fillId="6" borderId="337" xfId="0" applyFont="1" applyFill="1" applyBorder="1" applyAlignment="1">
      <alignment horizontal="center" vertical="center" shrinkToFit="1"/>
    </xf>
    <xf numFmtId="0" fontId="119" fillId="6" borderId="338" xfId="0" applyFont="1" applyFill="1" applyBorder="1" applyAlignment="1">
      <alignment horizontal="center" vertical="center" shrinkToFit="1"/>
    </xf>
    <xf numFmtId="0" fontId="119" fillId="6" borderId="339" xfId="0" applyFont="1" applyFill="1" applyBorder="1" applyAlignment="1">
      <alignment horizontal="center" vertical="center" shrinkToFit="1"/>
    </xf>
    <xf numFmtId="0" fontId="121" fillId="6" borderId="334" xfId="55958" applyFont="1" applyFill="1" applyBorder="1" applyAlignment="1">
      <alignment horizontal="center" vertical="center"/>
    </xf>
    <xf numFmtId="0" fontId="122" fillId="6" borderId="334" xfId="55958" applyFont="1" applyFill="1" applyBorder="1" applyAlignment="1">
      <alignment horizontal="center" vertical="center"/>
    </xf>
    <xf numFmtId="0" fontId="123" fillId="6" borderId="334" xfId="55958" applyFont="1" applyFill="1" applyBorder="1" applyAlignment="1">
      <alignment horizontal="center" vertical="center"/>
    </xf>
    <xf numFmtId="0" fontId="123" fillId="6" borderId="334" xfId="55958" applyFont="1" applyFill="1" applyBorder="1" applyAlignment="1">
      <alignment vertical="center"/>
    </xf>
    <xf numFmtId="0" fontId="121" fillId="6" borderId="361" xfId="0" applyFont="1" applyFill="1" applyBorder="1" applyAlignment="1">
      <alignment horizontal="center" vertical="center" wrapText="1"/>
    </xf>
    <xf numFmtId="0" fontId="121" fillId="6" borderId="350" xfId="0" applyFont="1" applyFill="1" applyBorder="1" applyAlignment="1">
      <alignment horizontal="center" vertical="center"/>
    </xf>
    <xf numFmtId="0" fontId="119" fillId="6" borderId="348" xfId="0" applyFont="1" applyFill="1" applyBorder="1" applyAlignment="1">
      <alignment horizontal="center" vertical="center" shrinkToFit="1"/>
    </xf>
    <xf numFmtId="0" fontId="119" fillId="6" borderId="353" xfId="0" applyFont="1" applyFill="1" applyBorder="1" applyAlignment="1">
      <alignment horizontal="center" vertical="center" shrinkToFit="1"/>
    </xf>
    <xf numFmtId="0" fontId="119" fillId="6" borderId="354" xfId="0" applyFont="1" applyFill="1" applyBorder="1" applyAlignment="1">
      <alignment horizontal="center" vertical="center" shrinkToFit="1"/>
    </xf>
    <xf numFmtId="0" fontId="121" fillId="6" borderId="350" xfId="55975" applyFont="1" applyFill="1" applyBorder="1" applyAlignment="1">
      <alignment horizontal="center" vertical="center"/>
    </xf>
    <xf numFmtId="0" fontId="122" fillId="6" borderId="350" xfId="55975" applyFont="1" applyFill="1" applyBorder="1" applyAlignment="1">
      <alignment horizontal="center" vertical="center"/>
    </xf>
    <xf numFmtId="0" fontId="123" fillId="6" borderId="350" xfId="55975" applyFont="1" applyFill="1" applyBorder="1" applyAlignment="1">
      <alignment horizontal="center" vertical="center"/>
    </xf>
    <xf numFmtId="0" fontId="121" fillId="6" borderId="350" xfId="0" applyFont="1" applyFill="1" applyBorder="1" applyAlignment="1">
      <alignment horizontal="center" vertical="center" wrapText="1"/>
    </xf>
    <xf numFmtId="0" fontId="111" fillId="6" borderId="343" xfId="0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 shrinkToFit="1"/>
    </xf>
    <xf numFmtId="0" fontId="109" fillId="6" borderId="344" xfId="0" applyFont="1" applyFill="1" applyBorder="1" applyAlignment="1">
      <alignment horizontal="center" vertical="center" shrinkToFit="1"/>
    </xf>
    <xf numFmtId="0" fontId="109" fillId="6" borderId="345" xfId="0" applyFont="1" applyFill="1" applyBorder="1" applyAlignment="1">
      <alignment horizontal="center" vertical="center" shrinkToFit="1"/>
    </xf>
    <xf numFmtId="0" fontId="109" fillId="6" borderId="346" xfId="0" applyFont="1" applyFill="1" applyBorder="1" applyAlignment="1">
      <alignment horizontal="center" vertical="center" shrinkToFit="1"/>
    </xf>
    <xf numFmtId="0" fontId="111" fillId="6" borderId="343" xfId="55970" applyFont="1" applyFill="1" applyBorder="1" applyAlignment="1">
      <alignment horizontal="center" vertical="center"/>
    </xf>
    <xf numFmtId="0" fontId="112" fillId="6" borderId="343" xfId="55970" applyFont="1" applyFill="1" applyBorder="1" applyAlignment="1">
      <alignment horizontal="center" vertical="center"/>
    </xf>
    <xf numFmtId="0" fontId="113" fillId="6" borderId="343" xfId="55970" applyFont="1" applyFill="1" applyBorder="1" applyAlignment="1">
      <alignment horizontal="center" vertical="center"/>
    </xf>
    <xf numFmtId="0" fontId="112" fillId="6" borderId="335" xfId="55970" applyFont="1" applyFill="1" applyBorder="1" applyAlignment="1">
      <alignment horizontal="center" vertical="center"/>
    </xf>
    <xf numFmtId="0" fontId="112" fillId="6" borderId="356" xfId="55970" applyFont="1" applyFill="1" applyBorder="1" applyAlignment="1">
      <alignment horizontal="center" vertical="center"/>
    </xf>
    <xf numFmtId="0" fontId="112" fillId="6" borderId="357" xfId="55970" applyFont="1" applyFill="1" applyBorder="1" applyAlignment="1">
      <alignment horizontal="center" vertical="center"/>
    </xf>
    <xf numFmtId="0" fontId="112" fillId="6" borderId="351" xfId="55970" applyFont="1" applyFill="1" applyBorder="1" applyAlignment="1">
      <alignment horizontal="center" vertical="center"/>
    </xf>
    <xf numFmtId="0" fontId="112" fillId="6" borderId="340" xfId="55970" applyFont="1" applyFill="1" applyBorder="1" applyAlignment="1">
      <alignment horizontal="center" vertical="center"/>
    </xf>
    <xf numFmtId="0" fontId="112" fillId="6" borderId="351" xfId="55970" applyFont="1" applyFill="1" applyBorder="1" applyAlignment="1">
      <alignment horizontal="center" vertical="center" wrapText="1"/>
    </xf>
  </cellXfs>
  <cellStyles count="55990">
    <cellStyle name="20% - 강조색1 2" xfId="53"/>
    <cellStyle name="20% - 강조색1 2 2" xfId="116"/>
    <cellStyle name="20% - 강조색1 3" xfId="117"/>
    <cellStyle name="20% - 강조색2 2" xfId="54"/>
    <cellStyle name="20% - 강조색2 2 2" xfId="118"/>
    <cellStyle name="20% - 강조색2 3" xfId="119"/>
    <cellStyle name="20% - 강조색3 2" xfId="55"/>
    <cellStyle name="20% - 강조색3 2 2" xfId="120"/>
    <cellStyle name="20% - 강조색3 3" xfId="121"/>
    <cellStyle name="20% - 강조색4 2" xfId="56"/>
    <cellStyle name="20% - 강조색4 2 2" xfId="122"/>
    <cellStyle name="20% - 강조색4 3" xfId="123"/>
    <cellStyle name="20% - 강조색5 2" xfId="57"/>
    <cellStyle name="20% - 강조색5 2 2" xfId="124"/>
    <cellStyle name="20% - 강조색5 3" xfId="125"/>
    <cellStyle name="20% - 강조색6 2" xfId="58"/>
    <cellStyle name="20% - 강조색6 2 2" xfId="126"/>
    <cellStyle name="20% - 강조색6 3" xfId="127"/>
    <cellStyle name="40% - 강조색1 2" xfId="59"/>
    <cellStyle name="40% - 강조색1 2 2" xfId="128"/>
    <cellStyle name="40% - 강조색1 3" xfId="129"/>
    <cellStyle name="40% - 강조색2 2" xfId="60"/>
    <cellStyle name="40% - 강조색2 2 2" xfId="130"/>
    <cellStyle name="40% - 강조색2 3" xfId="131"/>
    <cellStyle name="40% - 강조색3 2" xfId="61"/>
    <cellStyle name="40% - 강조색3 2 2" xfId="132"/>
    <cellStyle name="40% - 강조색3 3" xfId="133"/>
    <cellStyle name="40% - 강조색4 2" xfId="62"/>
    <cellStyle name="40% - 강조색4 2 2" xfId="134"/>
    <cellStyle name="40% - 강조색4 3" xfId="135"/>
    <cellStyle name="40% - 강조색5 2" xfId="63"/>
    <cellStyle name="40% - 강조색5 2 2" xfId="136"/>
    <cellStyle name="40% - 강조색5 3" xfId="137"/>
    <cellStyle name="40% - 강조색6 2" xfId="64"/>
    <cellStyle name="40% - 강조색6 2 2" xfId="138"/>
    <cellStyle name="40% - 강조색6 3" xfId="139"/>
    <cellStyle name="60% - 강조색1 2" xfId="65"/>
    <cellStyle name="60% - 강조색1 2 2" xfId="140"/>
    <cellStyle name="60% - 강조색1 3" xfId="141"/>
    <cellStyle name="60% - 강조색2 2" xfId="66"/>
    <cellStyle name="60% - 강조색2 2 2" xfId="142"/>
    <cellStyle name="60% - 강조색2 3" xfId="143"/>
    <cellStyle name="60% - 강조색3 2" xfId="67"/>
    <cellStyle name="60% - 강조색3 2 2" xfId="144"/>
    <cellStyle name="60% - 강조색3 3" xfId="145"/>
    <cellStyle name="60% - 강조색4 2" xfId="68"/>
    <cellStyle name="60% - 강조색4 2 2" xfId="146"/>
    <cellStyle name="60% - 강조색4 3" xfId="147"/>
    <cellStyle name="60% - 강조색5 2" xfId="69"/>
    <cellStyle name="60% - 강조색5 2 2" xfId="148"/>
    <cellStyle name="60% - 강조색5 3" xfId="149"/>
    <cellStyle name="60% - 강조색6 2" xfId="70"/>
    <cellStyle name="60% - 강조색6 2 2" xfId="150"/>
    <cellStyle name="60% - 강조색6 3" xfId="151"/>
    <cellStyle name="AeE­ [0]_INQUIRY ¿μ¾÷AßAø " xfId="71"/>
    <cellStyle name="AeE­_INQUIRY ¿μ¾÷AßAø " xfId="72"/>
    <cellStyle name="AÞ¸¶ [0]_INQUIRY ¿μ¾÷AßAø " xfId="73"/>
    <cellStyle name="AÞ¸¶_INQUIRY ¿μ¾÷AßAø " xfId="74"/>
    <cellStyle name="C￥AØ_¿μ¾÷CoE² " xfId="75"/>
    <cellStyle name="Comma [0]_ SG&amp;A Bridge " xfId="76"/>
    <cellStyle name="Comma_ SG&amp;A Bridge " xfId="77"/>
    <cellStyle name="Currency [0]_ SG&amp;A Bridge " xfId="78"/>
    <cellStyle name="Currency_ SG&amp;A Bridge " xfId="79"/>
    <cellStyle name="Header1" xfId="80"/>
    <cellStyle name="Header2" xfId="81"/>
    <cellStyle name="Header2 10" xfId="2430"/>
    <cellStyle name="Header2 10 2" xfId="5881"/>
    <cellStyle name="Header2 10 2 2" xfId="33740"/>
    <cellStyle name="Header2 10 3" xfId="9137"/>
    <cellStyle name="Header2 10 3 2" xfId="36996"/>
    <cellStyle name="Header2 10 4" xfId="12401"/>
    <cellStyle name="Header2 10 4 2" xfId="40260"/>
    <cellStyle name="Header2 10 5" xfId="15988"/>
    <cellStyle name="Header2 10 5 2" xfId="43847"/>
    <cellStyle name="Header2 10 6" xfId="19205"/>
    <cellStyle name="Header2 10 6 2" xfId="47064"/>
    <cellStyle name="Header2 10 7" xfId="22387"/>
    <cellStyle name="Header2 10 7 2" xfId="50246"/>
    <cellStyle name="Header2 10 8" xfId="30289"/>
    <cellStyle name="Header2 11" xfId="1894"/>
    <cellStyle name="Header2 11 2" xfId="5348"/>
    <cellStyle name="Header2 11 2 2" xfId="33207"/>
    <cellStyle name="Header2 11 3" xfId="8603"/>
    <cellStyle name="Header2 11 3 2" xfId="36462"/>
    <cellStyle name="Header2 11 4" xfId="11866"/>
    <cellStyle name="Header2 11 4 2" xfId="39725"/>
    <cellStyle name="Header2 11 5" xfId="15727"/>
    <cellStyle name="Header2 11 5 2" xfId="43586"/>
    <cellStyle name="Header2 11 6" xfId="18688"/>
    <cellStyle name="Header2 11 6 2" xfId="46547"/>
    <cellStyle name="Header2 11 7" xfId="21896"/>
    <cellStyle name="Header2 11 7 2" xfId="49755"/>
    <cellStyle name="Header2 11 8" xfId="29753"/>
    <cellStyle name="Header2 12" xfId="2993"/>
    <cellStyle name="Header2 12 2" xfId="6444"/>
    <cellStyle name="Header2 12 2 2" xfId="34303"/>
    <cellStyle name="Header2 12 3" xfId="9700"/>
    <cellStyle name="Header2 12 3 2" xfId="37559"/>
    <cellStyle name="Header2 12 4" xfId="12964"/>
    <cellStyle name="Header2 12 4 2" xfId="40823"/>
    <cellStyle name="Header2 12 5" xfId="16664"/>
    <cellStyle name="Header2 12 5 2" xfId="44523"/>
    <cellStyle name="Header2 12 6" xfId="19768"/>
    <cellStyle name="Header2 12 6 2" xfId="47627"/>
    <cellStyle name="Header2 12 7" xfId="22950"/>
    <cellStyle name="Header2 12 7 2" xfId="50809"/>
    <cellStyle name="Header2 12 8" xfId="30852"/>
    <cellStyle name="Header2 13" xfId="1205"/>
    <cellStyle name="Header2 13 2" xfId="29064"/>
    <cellStyle name="Header2 14" xfId="4875"/>
    <cellStyle name="Header2 14 2" xfId="32734"/>
    <cellStyle name="Header2 15" xfId="1255"/>
    <cellStyle name="Header2 15 2" xfId="29114"/>
    <cellStyle name="Header2 16" xfId="1142"/>
    <cellStyle name="Header2 16 2" xfId="29001"/>
    <cellStyle name="Header2 17" xfId="5213"/>
    <cellStyle name="Header2 17 2" xfId="33072"/>
    <cellStyle name="Header2 18" xfId="18327"/>
    <cellStyle name="Header2 18 2" xfId="46186"/>
    <cellStyle name="Header2 19" xfId="22220"/>
    <cellStyle name="Header2 19 2" xfId="50079"/>
    <cellStyle name="Header2 2" xfId="203"/>
    <cellStyle name="Header2 2 10" xfId="292"/>
    <cellStyle name="Header2 2 10 10" xfId="3649"/>
    <cellStyle name="Header2 2 10 10 2" xfId="7100"/>
    <cellStyle name="Header2 2 10 10 2 2" xfId="34959"/>
    <cellStyle name="Header2 2 10 10 3" xfId="10356"/>
    <cellStyle name="Header2 2 10 10 3 2" xfId="38215"/>
    <cellStyle name="Header2 2 10 10 4" xfId="13620"/>
    <cellStyle name="Header2 2 10 10 4 2" xfId="41479"/>
    <cellStyle name="Header2 2 10 10 5" xfId="17401"/>
    <cellStyle name="Header2 2 10 10 5 2" xfId="45260"/>
    <cellStyle name="Header2 2 10 10 6" xfId="20424"/>
    <cellStyle name="Header2 2 10 10 6 2" xfId="48283"/>
    <cellStyle name="Header2 2 10 10 7" xfId="23606"/>
    <cellStyle name="Header2 2 10 10 7 2" xfId="51465"/>
    <cellStyle name="Header2 2 10 10 8" xfId="31508"/>
    <cellStyle name="Header2 2 10 11" xfId="1407"/>
    <cellStyle name="Header2 2 10 11 2" xfId="29266"/>
    <cellStyle name="Header2 2 10 12" xfId="1250"/>
    <cellStyle name="Header2 2 10 12 2" xfId="29109"/>
    <cellStyle name="Header2 2 10 13" xfId="4783"/>
    <cellStyle name="Header2 2 10 13 2" xfId="32642"/>
    <cellStyle name="Header2 2 10 14" xfId="1291"/>
    <cellStyle name="Header2 2 10 14 2" xfId="29150"/>
    <cellStyle name="Header2 2 10 15" xfId="15371"/>
    <cellStyle name="Header2 2 10 15 2" xfId="43230"/>
    <cellStyle name="Header2 2 10 16" xfId="16776"/>
    <cellStyle name="Header2 2 10 16 2" xfId="44635"/>
    <cellStyle name="Header2 2 10 17" xfId="15701"/>
    <cellStyle name="Header2 2 10 17 2" xfId="43560"/>
    <cellStyle name="Header2 2 10 18" xfId="17488"/>
    <cellStyle name="Header2 2 10 18 2" xfId="45347"/>
    <cellStyle name="Header2 2 10 19" xfId="24827"/>
    <cellStyle name="Header2 2 10 19 2" xfId="52686"/>
    <cellStyle name="Header2 2 10 2" xfId="494"/>
    <cellStyle name="Header2 2 10 2 10" xfId="4620"/>
    <cellStyle name="Header2 2 10 2 10 2" xfId="8071"/>
    <cellStyle name="Header2 2 10 2 10 2 2" xfId="35930"/>
    <cellStyle name="Header2 2 10 2 10 3" xfId="11327"/>
    <cellStyle name="Header2 2 10 2 10 3 2" xfId="39186"/>
    <cellStyle name="Header2 2 10 2 10 4" xfId="14591"/>
    <cellStyle name="Header2 2 10 2 10 4 2" xfId="42450"/>
    <cellStyle name="Header2 2 10 2 10 5" xfId="18162"/>
    <cellStyle name="Header2 2 10 2 10 5 2" xfId="46021"/>
    <cellStyle name="Header2 2 10 2 10 6" xfId="21395"/>
    <cellStyle name="Header2 2 10 2 10 6 2" xfId="49254"/>
    <cellStyle name="Header2 2 10 2 10 7" xfId="24577"/>
    <cellStyle name="Header2 2 10 2 10 7 2" xfId="52436"/>
    <cellStyle name="Header2 2 10 2 10 8" xfId="32479"/>
    <cellStyle name="Header2 2 10 2 11" xfId="1609"/>
    <cellStyle name="Header2 2 10 2 11 2" xfId="29468"/>
    <cellStyle name="Header2 2 10 2 12" xfId="5065"/>
    <cellStyle name="Header2 2 10 2 12 2" xfId="32924"/>
    <cellStyle name="Header2 2 10 2 13" xfId="8319"/>
    <cellStyle name="Header2 2 10 2 13 2" xfId="36178"/>
    <cellStyle name="Header2 2 10 2 14" xfId="11584"/>
    <cellStyle name="Header2 2 10 2 14 2" xfId="39443"/>
    <cellStyle name="Header2 2 10 2 15" xfId="14847"/>
    <cellStyle name="Header2 2 10 2 15 2" xfId="42706"/>
    <cellStyle name="Header2 2 10 2 16" xfId="17199"/>
    <cellStyle name="Header2 2 10 2 16 2" xfId="45058"/>
    <cellStyle name="Header2 2 10 2 17" xfId="18413"/>
    <cellStyle name="Header2 2 10 2 17 2" xfId="46272"/>
    <cellStyle name="Header2 2 10 2 18" xfId="21632"/>
    <cellStyle name="Header2 2 10 2 18 2" xfId="49491"/>
    <cellStyle name="Header2 2 10 2 19" xfId="24828"/>
    <cellStyle name="Header2 2 10 2 19 2" xfId="52687"/>
    <cellStyle name="Header2 2 10 2 2" xfId="637"/>
    <cellStyle name="Header2 2 10 2 2 10" xfId="1752"/>
    <cellStyle name="Header2 2 10 2 2 10 2" xfId="29611"/>
    <cellStyle name="Header2 2 10 2 2 11" xfId="5207"/>
    <cellStyle name="Header2 2 10 2 2 11 2" xfId="33066"/>
    <cellStyle name="Header2 2 10 2 2 12" xfId="8462"/>
    <cellStyle name="Header2 2 10 2 2 12 2" xfId="36321"/>
    <cellStyle name="Header2 2 10 2 2 13" xfId="11727"/>
    <cellStyle name="Header2 2 10 2 2 13 2" xfId="39586"/>
    <cellStyle name="Header2 2 10 2 2 14" xfId="14990"/>
    <cellStyle name="Header2 2 10 2 2 14 2" xfId="42849"/>
    <cellStyle name="Header2 2 10 2 2 15" xfId="16014"/>
    <cellStyle name="Header2 2 10 2 2 15 2" xfId="43873"/>
    <cellStyle name="Header2 2 10 2 2 16" xfId="18554"/>
    <cellStyle name="Header2 2 10 2 2 16 2" xfId="46413"/>
    <cellStyle name="Header2 2 10 2 2 17" xfId="21771"/>
    <cellStyle name="Header2 2 10 2 2 17 2" xfId="49630"/>
    <cellStyle name="Header2 2 10 2 2 18" xfId="24966"/>
    <cellStyle name="Header2 2 10 2 2 18 2" xfId="52825"/>
    <cellStyle name="Header2 2 10 2 2 19" xfId="25902"/>
    <cellStyle name="Header2 2 10 2 2 19 2" xfId="53761"/>
    <cellStyle name="Header2 2 10 2 2 2" xfId="2389"/>
    <cellStyle name="Header2 2 10 2 2 2 2" xfId="5841"/>
    <cellStyle name="Header2 2 10 2 2 2 2 2" xfId="33700"/>
    <cellStyle name="Header2 2 10 2 2 2 3" xfId="9097"/>
    <cellStyle name="Header2 2 10 2 2 2 3 2" xfId="36956"/>
    <cellStyle name="Header2 2 10 2 2 2 4" xfId="12360"/>
    <cellStyle name="Header2 2 10 2 2 2 4 2" xfId="40219"/>
    <cellStyle name="Header2 2 10 2 2 2 5" xfId="16336"/>
    <cellStyle name="Header2 2 10 2 2 2 5 2" xfId="44195"/>
    <cellStyle name="Header2 2 10 2 2 2 6" xfId="19167"/>
    <cellStyle name="Header2 2 10 2 2 2 6 2" xfId="47026"/>
    <cellStyle name="Header2 2 10 2 2 2 7" xfId="22352"/>
    <cellStyle name="Header2 2 10 2 2 2 7 2" xfId="50211"/>
    <cellStyle name="Header2 2 10 2 2 2 8" xfId="30248"/>
    <cellStyle name="Header2 2 10 2 2 20" xfId="28023"/>
    <cellStyle name="Header2 2 10 2 2 20 2" xfId="55882"/>
    <cellStyle name="Header2 2 10 2 2 21" xfId="1099"/>
    <cellStyle name="Header2 2 10 2 2 21 2" xfId="28958"/>
    <cellStyle name="Header2 2 10 2 2 22" xfId="28497"/>
    <cellStyle name="Header2 2 10 2 2 3" xfId="2848"/>
    <cellStyle name="Header2 2 10 2 2 3 2" xfId="6299"/>
    <cellStyle name="Header2 2 10 2 2 3 2 2" xfId="34158"/>
    <cellStyle name="Header2 2 10 2 2 3 3" xfId="9555"/>
    <cellStyle name="Header2 2 10 2 2 3 3 2" xfId="37414"/>
    <cellStyle name="Header2 2 10 2 2 3 4" xfId="12819"/>
    <cellStyle name="Header2 2 10 2 2 3 4 2" xfId="40678"/>
    <cellStyle name="Header2 2 10 2 2 3 5" xfId="15622"/>
    <cellStyle name="Header2 2 10 2 2 3 5 2" xfId="43481"/>
    <cellStyle name="Header2 2 10 2 2 3 6" xfId="19623"/>
    <cellStyle name="Header2 2 10 2 2 3 6 2" xfId="47482"/>
    <cellStyle name="Header2 2 10 2 2 3 7" xfId="22805"/>
    <cellStyle name="Header2 2 10 2 2 3 7 2" xfId="50664"/>
    <cellStyle name="Header2 2 10 2 2 3 8" xfId="30707"/>
    <cellStyle name="Header2 2 10 2 2 4" xfId="3198"/>
    <cellStyle name="Header2 2 10 2 2 4 2" xfId="6649"/>
    <cellStyle name="Header2 2 10 2 2 4 2 2" xfId="34508"/>
    <cellStyle name="Header2 2 10 2 2 4 3" xfId="9905"/>
    <cellStyle name="Header2 2 10 2 2 4 3 2" xfId="37764"/>
    <cellStyle name="Header2 2 10 2 2 4 4" xfId="13169"/>
    <cellStyle name="Header2 2 10 2 2 4 4 2" xfId="41028"/>
    <cellStyle name="Header2 2 10 2 2 4 5" xfId="17414"/>
    <cellStyle name="Header2 2 10 2 2 4 5 2" xfId="45273"/>
    <cellStyle name="Header2 2 10 2 2 4 6" xfId="19973"/>
    <cellStyle name="Header2 2 10 2 2 4 6 2" xfId="47832"/>
    <cellStyle name="Header2 2 10 2 2 4 7" xfId="23155"/>
    <cellStyle name="Header2 2 10 2 2 4 7 2" xfId="51014"/>
    <cellStyle name="Header2 2 10 2 2 4 8" xfId="31057"/>
    <cellStyle name="Header2 2 10 2 2 5" xfId="3535"/>
    <cellStyle name="Header2 2 10 2 2 5 2" xfId="6986"/>
    <cellStyle name="Header2 2 10 2 2 5 2 2" xfId="34845"/>
    <cellStyle name="Header2 2 10 2 2 5 3" xfId="10242"/>
    <cellStyle name="Header2 2 10 2 2 5 3 2" xfId="38101"/>
    <cellStyle name="Header2 2 10 2 2 5 4" xfId="13506"/>
    <cellStyle name="Header2 2 10 2 2 5 4 2" xfId="41365"/>
    <cellStyle name="Header2 2 10 2 2 5 5" xfId="15325"/>
    <cellStyle name="Header2 2 10 2 2 5 5 2" xfId="43184"/>
    <cellStyle name="Header2 2 10 2 2 5 6" xfId="20310"/>
    <cellStyle name="Header2 2 10 2 2 5 6 2" xfId="48169"/>
    <cellStyle name="Header2 2 10 2 2 5 7" xfId="23492"/>
    <cellStyle name="Header2 2 10 2 2 5 7 2" xfId="51351"/>
    <cellStyle name="Header2 2 10 2 2 5 8" xfId="31394"/>
    <cellStyle name="Header2 2 10 2 2 6" xfId="3868"/>
    <cellStyle name="Header2 2 10 2 2 6 2" xfId="7319"/>
    <cellStyle name="Header2 2 10 2 2 6 2 2" xfId="35178"/>
    <cellStyle name="Header2 2 10 2 2 6 3" xfId="10575"/>
    <cellStyle name="Header2 2 10 2 2 6 3 2" xfId="38434"/>
    <cellStyle name="Header2 2 10 2 2 6 4" xfId="13839"/>
    <cellStyle name="Header2 2 10 2 2 6 4 2" xfId="41698"/>
    <cellStyle name="Header2 2 10 2 2 6 5" xfId="12126"/>
    <cellStyle name="Header2 2 10 2 2 6 5 2" xfId="39985"/>
    <cellStyle name="Header2 2 10 2 2 6 6" xfId="20643"/>
    <cellStyle name="Header2 2 10 2 2 6 6 2" xfId="48502"/>
    <cellStyle name="Header2 2 10 2 2 6 7" xfId="23825"/>
    <cellStyle name="Header2 2 10 2 2 6 7 2" xfId="51684"/>
    <cellStyle name="Header2 2 10 2 2 6 8" xfId="31727"/>
    <cellStyle name="Header2 2 10 2 2 7" xfId="4164"/>
    <cellStyle name="Header2 2 10 2 2 7 2" xfId="7615"/>
    <cellStyle name="Header2 2 10 2 2 7 2 2" xfId="35474"/>
    <cellStyle name="Header2 2 10 2 2 7 3" xfId="10871"/>
    <cellStyle name="Header2 2 10 2 2 7 3 2" xfId="38730"/>
    <cellStyle name="Header2 2 10 2 2 7 4" xfId="14135"/>
    <cellStyle name="Header2 2 10 2 2 7 4 2" xfId="41994"/>
    <cellStyle name="Header2 2 10 2 2 7 5" xfId="16121"/>
    <cellStyle name="Header2 2 10 2 2 7 5 2" xfId="43980"/>
    <cellStyle name="Header2 2 10 2 2 7 6" xfId="20939"/>
    <cellStyle name="Header2 2 10 2 2 7 6 2" xfId="48798"/>
    <cellStyle name="Header2 2 10 2 2 7 7" xfId="24121"/>
    <cellStyle name="Header2 2 10 2 2 7 7 2" xfId="51980"/>
    <cellStyle name="Header2 2 10 2 2 7 8" xfId="32023"/>
    <cellStyle name="Header2 2 10 2 2 8" xfId="4461"/>
    <cellStyle name="Header2 2 10 2 2 8 2" xfId="7912"/>
    <cellStyle name="Header2 2 10 2 2 8 2 2" xfId="35771"/>
    <cellStyle name="Header2 2 10 2 2 8 3" xfId="11168"/>
    <cellStyle name="Header2 2 10 2 2 8 3 2" xfId="39027"/>
    <cellStyle name="Header2 2 10 2 2 8 4" xfId="14432"/>
    <cellStyle name="Header2 2 10 2 2 8 4 2" xfId="42291"/>
    <cellStyle name="Header2 2 10 2 2 8 5" xfId="18003"/>
    <cellStyle name="Header2 2 10 2 2 8 5 2" xfId="45862"/>
    <cellStyle name="Header2 2 10 2 2 8 6" xfId="21236"/>
    <cellStyle name="Header2 2 10 2 2 8 6 2" xfId="49095"/>
    <cellStyle name="Header2 2 10 2 2 8 7" xfId="24418"/>
    <cellStyle name="Header2 2 10 2 2 8 7 2" xfId="52277"/>
    <cellStyle name="Header2 2 10 2 2 8 8" xfId="32320"/>
    <cellStyle name="Header2 2 10 2 2 9" xfId="4756"/>
    <cellStyle name="Header2 2 10 2 2 9 2" xfId="8207"/>
    <cellStyle name="Header2 2 10 2 2 9 2 2" xfId="36066"/>
    <cellStyle name="Header2 2 10 2 2 9 3" xfId="11463"/>
    <cellStyle name="Header2 2 10 2 2 9 3 2" xfId="39322"/>
    <cellStyle name="Header2 2 10 2 2 9 4" xfId="14727"/>
    <cellStyle name="Header2 2 10 2 2 9 4 2" xfId="42586"/>
    <cellStyle name="Header2 2 10 2 2 9 5" xfId="18298"/>
    <cellStyle name="Header2 2 10 2 2 9 5 2" xfId="46157"/>
    <cellStyle name="Header2 2 10 2 2 9 6" xfId="21531"/>
    <cellStyle name="Header2 2 10 2 2 9 6 2" xfId="49390"/>
    <cellStyle name="Header2 2 10 2 2 9 7" xfId="24713"/>
    <cellStyle name="Header2 2 10 2 2 9 7 2" xfId="52572"/>
    <cellStyle name="Header2 2 10 2 2 9 8" xfId="32615"/>
    <cellStyle name="Header2 2 10 2 20" xfId="25838"/>
    <cellStyle name="Header2 2 10 2 20 2" xfId="53697"/>
    <cellStyle name="Header2 2 10 2 21" xfId="27887"/>
    <cellStyle name="Header2 2 10 2 21 2" xfId="55746"/>
    <cellStyle name="Header2 2 10 2 22" xfId="956"/>
    <cellStyle name="Header2 2 10 2 22 2" xfId="28815"/>
    <cellStyle name="Header2 2 10 2 23" xfId="28354"/>
    <cellStyle name="Header2 2 10 2 3" xfId="2246"/>
    <cellStyle name="Header2 2 10 2 3 2" xfId="5698"/>
    <cellStyle name="Header2 2 10 2 3 2 2" xfId="33557"/>
    <cellStyle name="Header2 2 10 2 3 3" xfId="8954"/>
    <cellStyle name="Header2 2 10 2 3 3 2" xfId="36813"/>
    <cellStyle name="Header2 2 10 2 3 4" xfId="12217"/>
    <cellStyle name="Header2 2 10 2 3 4 2" xfId="40076"/>
    <cellStyle name="Header2 2 10 2 3 5" xfId="16548"/>
    <cellStyle name="Header2 2 10 2 3 5 2" xfId="44407"/>
    <cellStyle name="Header2 2 10 2 3 6" xfId="19028"/>
    <cellStyle name="Header2 2 10 2 3 6 2" xfId="46887"/>
    <cellStyle name="Header2 2 10 2 3 7" xfId="22213"/>
    <cellStyle name="Header2 2 10 2 3 7 2" xfId="50072"/>
    <cellStyle name="Header2 2 10 2 3 8" xfId="30105"/>
    <cellStyle name="Header2 2 10 2 4" xfId="2705"/>
    <cellStyle name="Header2 2 10 2 4 2" xfId="6156"/>
    <cellStyle name="Header2 2 10 2 4 2 2" xfId="34015"/>
    <cellStyle name="Header2 2 10 2 4 3" xfId="9412"/>
    <cellStyle name="Header2 2 10 2 4 3 2" xfId="37271"/>
    <cellStyle name="Header2 2 10 2 4 4" xfId="12676"/>
    <cellStyle name="Header2 2 10 2 4 4 2" xfId="40535"/>
    <cellStyle name="Header2 2 10 2 4 5" xfId="15671"/>
    <cellStyle name="Header2 2 10 2 4 5 2" xfId="43530"/>
    <cellStyle name="Header2 2 10 2 4 6" xfId="19480"/>
    <cellStyle name="Header2 2 10 2 4 6 2" xfId="47339"/>
    <cellStyle name="Header2 2 10 2 4 7" xfId="22662"/>
    <cellStyle name="Header2 2 10 2 4 7 2" xfId="50521"/>
    <cellStyle name="Header2 2 10 2 4 8" xfId="30564"/>
    <cellStyle name="Header2 2 10 2 5" xfId="3055"/>
    <cellStyle name="Header2 2 10 2 5 2" xfId="6506"/>
    <cellStyle name="Header2 2 10 2 5 2 2" xfId="34365"/>
    <cellStyle name="Header2 2 10 2 5 3" xfId="9762"/>
    <cellStyle name="Header2 2 10 2 5 3 2" xfId="37621"/>
    <cellStyle name="Header2 2 10 2 5 4" xfId="13026"/>
    <cellStyle name="Header2 2 10 2 5 4 2" xfId="40885"/>
    <cellStyle name="Header2 2 10 2 5 5" xfId="17049"/>
    <cellStyle name="Header2 2 10 2 5 5 2" xfId="44908"/>
    <cellStyle name="Header2 2 10 2 5 6" xfId="19830"/>
    <cellStyle name="Header2 2 10 2 5 6 2" xfId="47689"/>
    <cellStyle name="Header2 2 10 2 5 7" xfId="23012"/>
    <cellStyle name="Header2 2 10 2 5 7 2" xfId="50871"/>
    <cellStyle name="Header2 2 10 2 5 8" xfId="30914"/>
    <cellStyle name="Header2 2 10 2 6" xfId="3394"/>
    <cellStyle name="Header2 2 10 2 6 2" xfId="6845"/>
    <cellStyle name="Header2 2 10 2 6 2 2" xfId="34704"/>
    <cellStyle name="Header2 2 10 2 6 3" xfId="10101"/>
    <cellStyle name="Header2 2 10 2 6 3 2" xfId="37960"/>
    <cellStyle name="Header2 2 10 2 6 4" xfId="13365"/>
    <cellStyle name="Header2 2 10 2 6 4 2" xfId="41224"/>
    <cellStyle name="Header2 2 10 2 6 5" xfId="17749"/>
    <cellStyle name="Header2 2 10 2 6 5 2" xfId="45608"/>
    <cellStyle name="Header2 2 10 2 6 6" xfId="20169"/>
    <cellStyle name="Header2 2 10 2 6 6 2" xfId="48028"/>
    <cellStyle name="Header2 2 10 2 6 7" xfId="23351"/>
    <cellStyle name="Header2 2 10 2 6 7 2" xfId="51210"/>
    <cellStyle name="Header2 2 10 2 6 8" xfId="31253"/>
    <cellStyle name="Header2 2 10 2 7" xfId="3726"/>
    <cellStyle name="Header2 2 10 2 7 2" xfId="7177"/>
    <cellStyle name="Header2 2 10 2 7 2 2" xfId="35036"/>
    <cellStyle name="Header2 2 10 2 7 3" xfId="10433"/>
    <cellStyle name="Header2 2 10 2 7 3 2" xfId="38292"/>
    <cellStyle name="Header2 2 10 2 7 4" xfId="13697"/>
    <cellStyle name="Header2 2 10 2 7 4 2" xfId="41556"/>
    <cellStyle name="Header2 2 10 2 7 5" xfId="16957"/>
    <cellStyle name="Header2 2 10 2 7 5 2" xfId="44816"/>
    <cellStyle name="Header2 2 10 2 7 6" xfId="20501"/>
    <cellStyle name="Header2 2 10 2 7 6 2" xfId="48360"/>
    <cellStyle name="Header2 2 10 2 7 7" xfId="23683"/>
    <cellStyle name="Header2 2 10 2 7 7 2" xfId="51542"/>
    <cellStyle name="Header2 2 10 2 7 8" xfId="31585"/>
    <cellStyle name="Header2 2 10 2 8" xfId="4028"/>
    <cellStyle name="Header2 2 10 2 8 2" xfId="7479"/>
    <cellStyle name="Header2 2 10 2 8 2 2" xfId="35338"/>
    <cellStyle name="Header2 2 10 2 8 3" xfId="10735"/>
    <cellStyle name="Header2 2 10 2 8 3 2" xfId="38594"/>
    <cellStyle name="Header2 2 10 2 8 4" xfId="13999"/>
    <cellStyle name="Header2 2 10 2 8 4 2" xfId="41858"/>
    <cellStyle name="Header2 2 10 2 8 5" xfId="15732"/>
    <cellStyle name="Header2 2 10 2 8 5 2" xfId="43591"/>
    <cellStyle name="Header2 2 10 2 8 6" xfId="20803"/>
    <cellStyle name="Header2 2 10 2 8 6 2" xfId="48662"/>
    <cellStyle name="Header2 2 10 2 8 7" xfId="23985"/>
    <cellStyle name="Header2 2 10 2 8 7 2" xfId="51844"/>
    <cellStyle name="Header2 2 10 2 8 8" xfId="31887"/>
    <cellStyle name="Header2 2 10 2 9" xfId="4325"/>
    <cellStyle name="Header2 2 10 2 9 2" xfId="7776"/>
    <cellStyle name="Header2 2 10 2 9 2 2" xfId="35635"/>
    <cellStyle name="Header2 2 10 2 9 3" xfId="11032"/>
    <cellStyle name="Header2 2 10 2 9 3 2" xfId="38891"/>
    <cellStyle name="Header2 2 10 2 9 4" xfId="14296"/>
    <cellStyle name="Header2 2 10 2 9 4 2" xfId="42155"/>
    <cellStyle name="Header2 2 10 2 9 5" xfId="16339"/>
    <cellStyle name="Header2 2 10 2 9 5 2" xfId="44198"/>
    <cellStyle name="Header2 2 10 2 9 6" xfId="21100"/>
    <cellStyle name="Header2 2 10 2 9 6 2" xfId="48959"/>
    <cellStyle name="Header2 2 10 2 9 7" xfId="24282"/>
    <cellStyle name="Header2 2 10 2 9 7 2" xfId="52141"/>
    <cellStyle name="Header2 2 10 2 9 8" xfId="32184"/>
    <cellStyle name="Header2 2 10 20" xfId="754"/>
    <cellStyle name="Header2 2 10 20 2" xfId="28613"/>
    <cellStyle name="Header2 2 10 21" xfId="28152"/>
    <cellStyle name="Header2 2 10 3" xfId="394"/>
    <cellStyle name="Header2 2 10 3 10" xfId="1509"/>
    <cellStyle name="Header2 2 10 3 10 2" xfId="29368"/>
    <cellStyle name="Header2 2 10 3 11" xfId="4965"/>
    <cellStyle name="Header2 2 10 3 11 2" xfId="32824"/>
    <cellStyle name="Header2 2 10 3 12" xfId="1324"/>
    <cellStyle name="Header2 2 10 3 12 2" xfId="29183"/>
    <cellStyle name="Header2 2 10 3 13" xfId="11484"/>
    <cellStyle name="Header2 2 10 3 13 2" xfId="39343"/>
    <cellStyle name="Header2 2 10 3 14" xfId="14748"/>
    <cellStyle name="Header2 2 10 3 14 2" xfId="42607"/>
    <cellStyle name="Header2 2 10 3 15" xfId="15107"/>
    <cellStyle name="Header2 2 10 3 15 2" xfId="42966"/>
    <cellStyle name="Header2 2 10 3 16" xfId="18319"/>
    <cellStyle name="Header2 2 10 3 16 2" xfId="46178"/>
    <cellStyle name="Header2 2 10 3 17" xfId="15837"/>
    <cellStyle name="Header2 2 10 3 17 2" xfId="43696"/>
    <cellStyle name="Header2 2 10 3 18" xfId="24737"/>
    <cellStyle name="Header2 2 10 3 18 2" xfId="52596"/>
    <cellStyle name="Header2 2 10 3 19" xfId="26887"/>
    <cellStyle name="Header2 2 10 3 19 2" xfId="54746"/>
    <cellStyle name="Header2 2 10 3 2" xfId="2146"/>
    <cellStyle name="Header2 2 10 3 2 2" xfId="5599"/>
    <cellStyle name="Header2 2 10 3 2 2 2" xfId="33458"/>
    <cellStyle name="Header2 2 10 3 2 3" xfId="8855"/>
    <cellStyle name="Header2 2 10 3 2 3 2" xfId="36714"/>
    <cellStyle name="Header2 2 10 3 2 4" xfId="12118"/>
    <cellStyle name="Header2 2 10 3 2 4 2" xfId="39977"/>
    <cellStyle name="Header2 2 10 3 2 5" xfId="17121"/>
    <cellStyle name="Header2 2 10 3 2 5 2" xfId="44980"/>
    <cellStyle name="Header2 2 10 3 2 6" xfId="18933"/>
    <cellStyle name="Header2 2 10 3 2 6 2" xfId="46792"/>
    <cellStyle name="Header2 2 10 3 2 7" xfId="22131"/>
    <cellStyle name="Header2 2 10 3 2 7 2" xfId="49990"/>
    <cellStyle name="Header2 2 10 3 2 8" xfId="30005"/>
    <cellStyle name="Header2 2 10 3 20" xfId="27815"/>
    <cellStyle name="Header2 2 10 3 20 2" xfId="55674"/>
    <cellStyle name="Header2 2 10 3 21" xfId="856"/>
    <cellStyle name="Header2 2 10 3 21 2" xfId="28715"/>
    <cellStyle name="Header2 2 10 3 22" xfId="28254"/>
    <cellStyle name="Header2 2 10 3 3" xfId="2606"/>
    <cellStyle name="Header2 2 10 3 3 2" xfId="6057"/>
    <cellStyle name="Header2 2 10 3 3 2 2" xfId="33916"/>
    <cellStyle name="Header2 2 10 3 3 3" xfId="9313"/>
    <cellStyle name="Header2 2 10 3 3 3 2" xfId="37172"/>
    <cellStyle name="Header2 2 10 3 3 4" xfId="12577"/>
    <cellStyle name="Header2 2 10 3 3 4 2" xfId="40436"/>
    <cellStyle name="Header2 2 10 3 3 5" xfId="15435"/>
    <cellStyle name="Header2 2 10 3 3 5 2" xfId="43294"/>
    <cellStyle name="Header2 2 10 3 3 6" xfId="19381"/>
    <cellStyle name="Header2 2 10 3 3 6 2" xfId="47240"/>
    <cellStyle name="Header2 2 10 3 3 7" xfId="22563"/>
    <cellStyle name="Header2 2 10 3 3 7 2" xfId="50422"/>
    <cellStyle name="Header2 2 10 3 3 8" xfId="30465"/>
    <cellStyle name="Header2 2 10 3 4" xfId="2958"/>
    <cellStyle name="Header2 2 10 3 4 2" xfId="6409"/>
    <cellStyle name="Header2 2 10 3 4 2 2" xfId="34268"/>
    <cellStyle name="Header2 2 10 3 4 3" xfId="9665"/>
    <cellStyle name="Header2 2 10 3 4 3 2" xfId="37524"/>
    <cellStyle name="Header2 2 10 3 4 4" xfId="12929"/>
    <cellStyle name="Header2 2 10 3 4 4 2" xfId="40788"/>
    <cellStyle name="Header2 2 10 3 4 5" xfId="17448"/>
    <cellStyle name="Header2 2 10 3 4 5 2" xfId="45307"/>
    <cellStyle name="Header2 2 10 3 4 6" xfId="19733"/>
    <cellStyle name="Header2 2 10 3 4 6 2" xfId="47592"/>
    <cellStyle name="Header2 2 10 3 4 7" xfId="22915"/>
    <cellStyle name="Header2 2 10 3 4 7 2" xfId="50774"/>
    <cellStyle name="Header2 2 10 3 4 8" xfId="30817"/>
    <cellStyle name="Header2 2 10 3 5" xfId="3305"/>
    <cellStyle name="Header2 2 10 3 5 2" xfId="6756"/>
    <cellStyle name="Header2 2 10 3 5 2 2" xfId="34615"/>
    <cellStyle name="Header2 2 10 3 5 3" xfId="10012"/>
    <cellStyle name="Header2 2 10 3 5 3 2" xfId="37871"/>
    <cellStyle name="Header2 2 10 3 5 4" xfId="13276"/>
    <cellStyle name="Header2 2 10 3 5 4 2" xfId="41135"/>
    <cellStyle name="Header2 2 10 3 5 5" xfId="17308"/>
    <cellStyle name="Header2 2 10 3 5 5 2" xfId="45167"/>
    <cellStyle name="Header2 2 10 3 5 6" xfId="20080"/>
    <cellStyle name="Header2 2 10 3 5 6 2" xfId="47939"/>
    <cellStyle name="Header2 2 10 3 5 7" xfId="23262"/>
    <cellStyle name="Header2 2 10 3 5 7 2" xfId="51121"/>
    <cellStyle name="Header2 2 10 3 5 8" xfId="31164"/>
    <cellStyle name="Header2 2 10 3 6" xfId="3640"/>
    <cellStyle name="Header2 2 10 3 6 2" xfId="7091"/>
    <cellStyle name="Header2 2 10 3 6 2 2" xfId="34950"/>
    <cellStyle name="Header2 2 10 3 6 3" xfId="10347"/>
    <cellStyle name="Header2 2 10 3 6 3 2" xfId="38206"/>
    <cellStyle name="Header2 2 10 3 6 4" xfId="13611"/>
    <cellStyle name="Header2 2 10 3 6 4 2" xfId="41470"/>
    <cellStyle name="Header2 2 10 3 6 5" xfId="17825"/>
    <cellStyle name="Header2 2 10 3 6 5 2" xfId="45684"/>
    <cellStyle name="Header2 2 10 3 6 6" xfId="20415"/>
    <cellStyle name="Header2 2 10 3 6 6 2" xfId="48274"/>
    <cellStyle name="Header2 2 10 3 6 7" xfId="23597"/>
    <cellStyle name="Header2 2 10 3 6 7 2" xfId="51456"/>
    <cellStyle name="Header2 2 10 3 6 8" xfId="31499"/>
    <cellStyle name="Header2 2 10 3 7" xfId="3954"/>
    <cellStyle name="Header2 2 10 3 7 2" xfId="7405"/>
    <cellStyle name="Header2 2 10 3 7 2 2" xfId="35264"/>
    <cellStyle name="Header2 2 10 3 7 3" xfId="10661"/>
    <cellStyle name="Header2 2 10 3 7 3 2" xfId="38520"/>
    <cellStyle name="Header2 2 10 3 7 4" xfId="13925"/>
    <cellStyle name="Header2 2 10 3 7 4 2" xfId="41784"/>
    <cellStyle name="Header2 2 10 3 7 5" xfId="16988"/>
    <cellStyle name="Header2 2 10 3 7 5 2" xfId="44847"/>
    <cellStyle name="Header2 2 10 3 7 6" xfId="20729"/>
    <cellStyle name="Header2 2 10 3 7 6 2" xfId="48588"/>
    <cellStyle name="Header2 2 10 3 7 7" xfId="23911"/>
    <cellStyle name="Header2 2 10 3 7 7 2" xfId="51770"/>
    <cellStyle name="Header2 2 10 3 7 8" xfId="31813"/>
    <cellStyle name="Header2 2 10 3 8" xfId="4252"/>
    <cellStyle name="Header2 2 10 3 8 2" xfId="7703"/>
    <cellStyle name="Header2 2 10 3 8 2 2" xfId="35562"/>
    <cellStyle name="Header2 2 10 3 8 3" xfId="10959"/>
    <cellStyle name="Header2 2 10 3 8 3 2" xfId="38818"/>
    <cellStyle name="Header2 2 10 3 8 4" xfId="14223"/>
    <cellStyle name="Header2 2 10 3 8 4 2" xfId="42082"/>
    <cellStyle name="Header2 2 10 3 8 5" xfId="16887"/>
    <cellStyle name="Header2 2 10 3 8 5 2" xfId="44746"/>
    <cellStyle name="Header2 2 10 3 8 6" xfId="21027"/>
    <cellStyle name="Header2 2 10 3 8 6 2" xfId="48886"/>
    <cellStyle name="Header2 2 10 3 8 7" xfId="24209"/>
    <cellStyle name="Header2 2 10 3 8 7 2" xfId="52068"/>
    <cellStyle name="Header2 2 10 3 8 8" xfId="32111"/>
    <cellStyle name="Header2 2 10 3 9" xfId="4548"/>
    <cellStyle name="Header2 2 10 3 9 2" xfId="7999"/>
    <cellStyle name="Header2 2 10 3 9 2 2" xfId="35858"/>
    <cellStyle name="Header2 2 10 3 9 3" xfId="11255"/>
    <cellStyle name="Header2 2 10 3 9 3 2" xfId="39114"/>
    <cellStyle name="Header2 2 10 3 9 4" xfId="14519"/>
    <cellStyle name="Header2 2 10 3 9 4 2" xfId="42378"/>
    <cellStyle name="Header2 2 10 3 9 5" xfId="18090"/>
    <cellStyle name="Header2 2 10 3 9 5 2" xfId="45949"/>
    <cellStyle name="Header2 2 10 3 9 6" xfId="21323"/>
    <cellStyle name="Header2 2 10 3 9 6 2" xfId="49182"/>
    <cellStyle name="Header2 2 10 3 9 7" xfId="24505"/>
    <cellStyle name="Header2 2 10 3 9 7 2" xfId="52364"/>
    <cellStyle name="Header2 2 10 3 9 8" xfId="32407"/>
    <cellStyle name="Header2 2 10 4" xfId="565"/>
    <cellStyle name="Header2 2 10 4 10" xfId="1680"/>
    <cellStyle name="Header2 2 10 4 10 2" xfId="29539"/>
    <cellStyle name="Header2 2 10 4 11" xfId="5135"/>
    <cellStyle name="Header2 2 10 4 11 2" xfId="32994"/>
    <cellStyle name="Header2 2 10 4 12" xfId="8390"/>
    <cellStyle name="Header2 2 10 4 12 2" xfId="36249"/>
    <cellStyle name="Header2 2 10 4 13" xfId="11655"/>
    <cellStyle name="Header2 2 10 4 13 2" xfId="39514"/>
    <cellStyle name="Header2 2 10 4 14" xfId="14918"/>
    <cellStyle name="Header2 2 10 4 14 2" xfId="42777"/>
    <cellStyle name="Header2 2 10 4 15" xfId="16301"/>
    <cellStyle name="Header2 2 10 4 15 2" xfId="44160"/>
    <cellStyle name="Header2 2 10 4 16" xfId="18482"/>
    <cellStyle name="Header2 2 10 4 16 2" xfId="46341"/>
    <cellStyle name="Header2 2 10 4 17" xfId="21699"/>
    <cellStyle name="Header2 2 10 4 17 2" xfId="49558"/>
    <cellStyle name="Header2 2 10 4 18" xfId="24894"/>
    <cellStyle name="Header2 2 10 4 18 2" xfId="52753"/>
    <cellStyle name="Header2 2 10 4 19" xfId="25036"/>
    <cellStyle name="Header2 2 10 4 19 2" xfId="52895"/>
    <cellStyle name="Header2 2 10 4 2" xfId="2317"/>
    <cellStyle name="Header2 2 10 4 2 2" xfId="5769"/>
    <cellStyle name="Header2 2 10 4 2 2 2" xfId="33628"/>
    <cellStyle name="Header2 2 10 4 2 3" xfId="9025"/>
    <cellStyle name="Header2 2 10 4 2 3 2" xfId="36884"/>
    <cellStyle name="Header2 2 10 4 2 4" xfId="12288"/>
    <cellStyle name="Header2 2 10 4 2 4 2" xfId="40147"/>
    <cellStyle name="Header2 2 10 4 2 5" xfId="17090"/>
    <cellStyle name="Header2 2 10 4 2 5 2" xfId="44949"/>
    <cellStyle name="Header2 2 10 4 2 6" xfId="19095"/>
    <cellStyle name="Header2 2 10 4 2 6 2" xfId="46954"/>
    <cellStyle name="Header2 2 10 4 2 7" xfId="22280"/>
    <cellStyle name="Header2 2 10 4 2 7 2" xfId="50139"/>
    <cellStyle name="Header2 2 10 4 2 8" xfId="30176"/>
    <cellStyle name="Header2 2 10 4 20" xfId="27951"/>
    <cellStyle name="Header2 2 10 4 20 2" xfId="55810"/>
    <cellStyle name="Header2 2 10 4 21" xfId="1027"/>
    <cellStyle name="Header2 2 10 4 21 2" xfId="28886"/>
    <cellStyle name="Header2 2 10 4 22" xfId="28425"/>
    <cellStyle name="Header2 2 10 4 3" xfId="2776"/>
    <cellStyle name="Header2 2 10 4 3 2" xfId="6227"/>
    <cellStyle name="Header2 2 10 4 3 2 2" xfId="34086"/>
    <cellStyle name="Header2 2 10 4 3 3" xfId="9483"/>
    <cellStyle name="Header2 2 10 4 3 3 2" xfId="37342"/>
    <cellStyle name="Header2 2 10 4 3 4" xfId="12747"/>
    <cellStyle name="Header2 2 10 4 3 4 2" xfId="40606"/>
    <cellStyle name="Header2 2 10 4 3 5" xfId="17660"/>
    <cellStyle name="Header2 2 10 4 3 5 2" xfId="45519"/>
    <cellStyle name="Header2 2 10 4 3 6" xfId="19551"/>
    <cellStyle name="Header2 2 10 4 3 6 2" xfId="47410"/>
    <cellStyle name="Header2 2 10 4 3 7" xfId="22733"/>
    <cellStyle name="Header2 2 10 4 3 7 2" xfId="50592"/>
    <cellStyle name="Header2 2 10 4 3 8" xfId="30635"/>
    <cellStyle name="Header2 2 10 4 4" xfId="3126"/>
    <cellStyle name="Header2 2 10 4 4 2" xfId="6577"/>
    <cellStyle name="Header2 2 10 4 4 2 2" xfId="34436"/>
    <cellStyle name="Header2 2 10 4 4 3" xfId="9833"/>
    <cellStyle name="Header2 2 10 4 4 3 2" xfId="37692"/>
    <cellStyle name="Header2 2 10 4 4 4" xfId="13097"/>
    <cellStyle name="Header2 2 10 4 4 4 2" xfId="40956"/>
    <cellStyle name="Header2 2 10 4 4 5" xfId="17200"/>
    <cellStyle name="Header2 2 10 4 4 5 2" xfId="45059"/>
    <cellStyle name="Header2 2 10 4 4 6" xfId="19901"/>
    <cellStyle name="Header2 2 10 4 4 6 2" xfId="47760"/>
    <cellStyle name="Header2 2 10 4 4 7" xfId="23083"/>
    <cellStyle name="Header2 2 10 4 4 7 2" xfId="50942"/>
    <cellStyle name="Header2 2 10 4 4 8" xfId="30985"/>
    <cellStyle name="Header2 2 10 4 5" xfId="3463"/>
    <cellStyle name="Header2 2 10 4 5 2" xfId="6914"/>
    <cellStyle name="Header2 2 10 4 5 2 2" xfId="34773"/>
    <cellStyle name="Header2 2 10 4 5 3" xfId="10170"/>
    <cellStyle name="Header2 2 10 4 5 3 2" xfId="38029"/>
    <cellStyle name="Header2 2 10 4 5 4" xfId="13434"/>
    <cellStyle name="Header2 2 10 4 5 4 2" xfId="41293"/>
    <cellStyle name="Header2 2 10 4 5 5" xfId="17939"/>
    <cellStyle name="Header2 2 10 4 5 5 2" xfId="45798"/>
    <cellStyle name="Header2 2 10 4 5 6" xfId="20238"/>
    <cellStyle name="Header2 2 10 4 5 6 2" xfId="48097"/>
    <cellStyle name="Header2 2 10 4 5 7" xfId="23420"/>
    <cellStyle name="Header2 2 10 4 5 7 2" xfId="51279"/>
    <cellStyle name="Header2 2 10 4 5 8" xfId="31322"/>
    <cellStyle name="Header2 2 10 4 6" xfId="3796"/>
    <cellStyle name="Header2 2 10 4 6 2" xfId="7247"/>
    <cellStyle name="Header2 2 10 4 6 2 2" xfId="35106"/>
    <cellStyle name="Header2 2 10 4 6 3" xfId="10503"/>
    <cellStyle name="Header2 2 10 4 6 3 2" xfId="38362"/>
    <cellStyle name="Header2 2 10 4 6 4" xfId="13767"/>
    <cellStyle name="Header2 2 10 4 6 4 2" xfId="41626"/>
    <cellStyle name="Header2 2 10 4 6 5" xfId="17307"/>
    <cellStyle name="Header2 2 10 4 6 5 2" xfId="45166"/>
    <cellStyle name="Header2 2 10 4 6 6" xfId="20571"/>
    <cellStyle name="Header2 2 10 4 6 6 2" xfId="48430"/>
    <cellStyle name="Header2 2 10 4 6 7" xfId="23753"/>
    <cellStyle name="Header2 2 10 4 6 7 2" xfId="51612"/>
    <cellStyle name="Header2 2 10 4 6 8" xfId="31655"/>
    <cellStyle name="Header2 2 10 4 7" xfId="4092"/>
    <cellStyle name="Header2 2 10 4 7 2" xfId="7543"/>
    <cellStyle name="Header2 2 10 4 7 2 2" xfId="35402"/>
    <cellStyle name="Header2 2 10 4 7 3" xfId="10799"/>
    <cellStyle name="Header2 2 10 4 7 3 2" xfId="38658"/>
    <cellStyle name="Header2 2 10 4 7 4" xfId="14063"/>
    <cellStyle name="Header2 2 10 4 7 4 2" xfId="41922"/>
    <cellStyle name="Header2 2 10 4 7 5" xfId="15878"/>
    <cellStyle name="Header2 2 10 4 7 5 2" xfId="43737"/>
    <cellStyle name="Header2 2 10 4 7 6" xfId="20867"/>
    <cellStyle name="Header2 2 10 4 7 6 2" xfId="48726"/>
    <cellStyle name="Header2 2 10 4 7 7" xfId="24049"/>
    <cellStyle name="Header2 2 10 4 7 7 2" xfId="51908"/>
    <cellStyle name="Header2 2 10 4 7 8" xfId="31951"/>
    <cellStyle name="Header2 2 10 4 8" xfId="4389"/>
    <cellStyle name="Header2 2 10 4 8 2" xfId="7840"/>
    <cellStyle name="Header2 2 10 4 8 2 2" xfId="35699"/>
    <cellStyle name="Header2 2 10 4 8 3" xfId="11096"/>
    <cellStyle name="Header2 2 10 4 8 3 2" xfId="38955"/>
    <cellStyle name="Header2 2 10 4 8 4" xfId="14360"/>
    <cellStyle name="Header2 2 10 4 8 4 2" xfId="42219"/>
    <cellStyle name="Header2 2 10 4 8 5" xfId="11793"/>
    <cellStyle name="Header2 2 10 4 8 5 2" xfId="39652"/>
    <cellStyle name="Header2 2 10 4 8 6" xfId="21164"/>
    <cellStyle name="Header2 2 10 4 8 6 2" xfId="49023"/>
    <cellStyle name="Header2 2 10 4 8 7" xfId="24346"/>
    <cellStyle name="Header2 2 10 4 8 7 2" xfId="52205"/>
    <cellStyle name="Header2 2 10 4 8 8" xfId="32248"/>
    <cellStyle name="Header2 2 10 4 9" xfId="4684"/>
    <cellStyle name="Header2 2 10 4 9 2" xfId="8135"/>
    <cellStyle name="Header2 2 10 4 9 2 2" xfId="35994"/>
    <cellStyle name="Header2 2 10 4 9 3" xfId="11391"/>
    <cellStyle name="Header2 2 10 4 9 3 2" xfId="39250"/>
    <cellStyle name="Header2 2 10 4 9 4" xfId="14655"/>
    <cellStyle name="Header2 2 10 4 9 4 2" xfId="42514"/>
    <cellStyle name="Header2 2 10 4 9 5" xfId="18226"/>
    <cellStyle name="Header2 2 10 4 9 5 2" xfId="46085"/>
    <cellStyle name="Header2 2 10 4 9 6" xfId="21459"/>
    <cellStyle name="Header2 2 10 4 9 6 2" xfId="49318"/>
    <cellStyle name="Header2 2 10 4 9 7" xfId="24641"/>
    <cellStyle name="Header2 2 10 4 9 7 2" xfId="52500"/>
    <cellStyle name="Header2 2 10 4 9 8" xfId="32543"/>
    <cellStyle name="Header2 2 10 5" xfId="2044"/>
    <cellStyle name="Header2 2 10 5 2" xfId="5498"/>
    <cellStyle name="Header2 2 10 5 2 2" xfId="33357"/>
    <cellStyle name="Header2 2 10 5 3" xfId="8753"/>
    <cellStyle name="Header2 2 10 5 3 2" xfId="36612"/>
    <cellStyle name="Header2 2 10 5 4" xfId="12016"/>
    <cellStyle name="Header2 2 10 5 4 2" xfId="39875"/>
    <cellStyle name="Header2 2 10 5 5" xfId="16386"/>
    <cellStyle name="Header2 2 10 5 5 2" xfId="44245"/>
    <cellStyle name="Header2 2 10 5 6" xfId="18837"/>
    <cellStyle name="Header2 2 10 5 6 2" xfId="46696"/>
    <cellStyle name="Header2 2 10 5 7" xfId="22044"/>
    <cellStyle name="Header2 2 10 5 7 2" xfId="49903"/>
    <cellStyle name="Header2 2 10 5 8" xfId="29903"/>
    <cellStyle name="Header2 2 10 6" xfId="1916"/>
    <cellStyle name="Header2 2 10 6 2" xfId="5370"/>
    <cellStyle name="Header2 2 10 6 2 2" xfId="33229"/>
    <cellStyle name="Header2 2 10 6 3" xfId="8625"/>
    <cellStyle name="Header2 2 10 6 3 2" xfId="36484"/>
    <cellStyle name="Header2 2 10 6 4" xfId="11888"/>
    <cellStyle name="Header2 2 10 6 4 2" xfId="39747"/>
    <cellStyle name="Header2 2 10 6 5" xfId="16267"/>
    <cellStyle name="Header2 2 10 6 5 2" xfId="44126"/>
    <cellStyle name="Header2 2 10 6 6" xfId="18710"/>
    <cellStyle name="Header2 2 10 6 6 2" xfId="46569"/>
    <cellStyle name="Header2 2 10 6 7" xfId="21918"/>
    <cellStyle name="Header2 2 10 6 7 2" xfId="49777"/>
    <cellStyle name="Header2 2 10 6 8" xfId="29775"/>
    <cellStyle name="Header2 2 10 7" xfId="2714"/>
    <cellStyle name="Header2 2 10 7 2" xfId="6165"/>
    <cellStyle name="Header2 2 10 7 2 2" xfId="34024"/>
    <cellStyle name="Header2 2 10 7 3" xfId="9421"/>
    <cellStyle name="Header2 2 10 7 3 2" xfId="37280"/>
    <cellStyle name="Header2 2 10 7 4" xfId="12685"/>
    <cellStyle name="Header2 2 10 7 4 2" xfId="40544"/>
    <cellStyle name="Header2 2 10 7 5" xfId="15009"/>
    <cellStyle name="Header2 2 10 7 5 2" xfId="42868"/>
    <cellStyle name="Header2 2 10 7 6" xfId="19489"/>
    <cellStyle name="Header2 2 10 7 6 2" xfId="47348"/>
    <cellStyle name="Header2 2 10 7 7" xfId="22671"/>
    <cellStyle name="Header2 2 10 7 7 2" xfId="50530"/>
    <cellStyle name="Header2 2 10 7 8" xfId="30573"/>
    <cellStyle name="Header2 2 10 8" xfId="3064"/>
    <cellStyle name="Header2 2 10 8 2" xfId="6515"/>
    <cellStyle name="Header2 2 10 8 2 2" xfId="34374"/>
    <cellStyle name="Header2 2 10 8 3" xfId="9771"/>
    <cellStyle name="Header2 2 10 8 3 2" xfId="37630"/>
    <cellStyle name="Header2 2 10 8 4" xfId="13035"/>
    <cellStyle name="Header2 2 10 8 4 2" xfId="40894"/>
    <cellStyle name="Header2 2 10 8 5" xfId="16074"/>
    <cellStyle name="Header2 2 10 8 5 2" xfId="43933"/>
    <cellStyle name="Header2 2 10 8 6" xfId="19839"/>
    <cellStyle name="Header2 2 10 8 6 2" xfId="47698"/>
    <cellStyle name="Header2 2 10 8 7" xfId="23021"/>
    <cellStyle name="Header2 2 10 8 7 2" xfId="50880"/>
    <cellStyle name="Header2 2 10 8 8" xfId="30923"/>
    <cellStyle name="Header2 2 10 9" xfId="2642"/>
    <cellStyle name="Header2 2 10 9 2" xfId="6093"/>
    <cellStyle name="Header2 2 10 9 2 2" xfId="33952"/>
    <cellStyle name="Header2 2 10 9 3" xfId="9349"/>
    <cellStyle name="Header2 2 10 9 3 2" xfId="37208"/>
    <cellStyle name="Header2 2 10 9 4" xfId="12613"/>
    <cellStyle name="Header2 2 10 9 4 2" xfId="40472"/>
    <cellStyle name="Header2 2 10 9 5" xfId="16894"/>
    <cellStyle name="Header2 2 10 9 5 2" xfId="44753"/>
    <cellStyle name="Header2 2 10 9 6" xfId="19417"/>
    <cellStyle name="Header2 2 10 9 6 2" xfId="47276"/>
    <cellStyle name="Header2 2 10 9 7" xfId="22599"/>
    <cellStyle name="Header2 2 10 9 7 2" xfId="50458"/>
    <cellStyle name="Header2 2 10 9 8" xfId="30501"/>
    <cellStyle name="Header2 2 11" xfId="432"/>
    <cellStyle name="Header2 2 11 10" xfId="4561"/>
    <cellStyle name="Header2 2 11 10 2" xfId="8012"/>
    <cellStyle name="Header2 2 11 10 2 2" xfId="35871"/>
    <cellStyle name="Header2 2 11 10 3" xfId="11268"/>
    <cellStyle name="Header2 2 11 10 3 2" xfId="39127"/>
    <cellStyle name="Header2 2 11 10 4" xfId="14532"/>
    <cellStyle name="Header2 2 11 10 4 2" xfId="42391"/>
    <cellStyle name="Header2 2 11 10 5" xfId="18103"/>
    <cellStyle name="Header2 2 11 10 5 2" xfId="45962"/>
    <cellStyle name="Header2 2 11 10 6" xfId="21336"/>
    <cellStyle name="Header2 2 11 10 6 2" xfId="49195"/>
    <cellStyle name="Header2 2 11 10 7" xfId="24518"/>
    <cellStyle name="Header2 2 11 10 7 2" xfId="52377"/>
    <cellStyle name="Header2 2 11 10 8" xfId="32420"/>
    <cellStyle name="Header2 2 11 11" xfId="1547"/>
    <cellStyle name="Header2 2 11 11 2" xfId="29406"/>
    <cellStyle name="Header2 2 11 12" xfId="5003"/>
    <cellStyle name="Header2 2 11 12 2" xfId="32862"/>
    <cellStyle name="Header2 2 11 13" xfId="8257"/>
    <cellStyle name="Header2 2 11 13 2" xfId="36116"/>
    <cellStyle name="Header2 2 11 14" xfId="11522"/>
    <cellStyle name="Header2 2 11 14 2" xfId="39381"/>
    <cellStyle name="Header2 2 11 15" xfId="14785"/>
    <cellStyle name="Header2 2 11 15 2" xfId="42644"/>
    <cellStyle name="Header2 2 11 16" xfId="15129"/>
    <cellStyle name="Header2 2 11 16 2" xfId="42988"/>
    <cellStyle name="Header2 2 11 17" xfId="18352"/>
    <cellStyle name="Header2 2 11 17 2" xfId="46211"/>
    <cellStyle name="Header2 2 11 18" xfId="21571"/>
    <cellStyle name="Header2 2 11 18 2" xfId="49430"/>
    <cellStyle name="Header2 2 11 19" xfId="24767"/>
    <cellStyle name="Header2 2 11 19 2" xfId="52626"/>
    <cellStyle name="Header2 2 11 2" xfId="578"/>
    <cellStyle name="Header2 2 11 2 10" xfId="1693"/>
    <cellStyle name="Header2 2 11 2 10 2" xfId="29552"/>
    <cellStyle name="Header2 2 11 2 11" xfId="5148"/>
    <cellStyle name="Header2 2 11 2 11 2" xfId="33007"/>
    <cellStyle name="Header2 2 11 2 12" xfId="8403"/>
    <cellStyle name="Header2 2 11 2 12 2" xfId="36262"/>
    <cellStyle name="Header2 2 11 2 13" xfId="11668"/>
    <cellStyle name="Header2 2 11 2 13 2" xfId="39527"/>
    <cellStyle name="Header2 2 11 2 14" xfId="14931"/>
    <cellStyle name="Header2 2 11 2 14 2" xfId="42790"/>
    <cellStyle name="Header2 2 11 2 15" xfId="16892"/>
    <cellStyle name="Header2 2 11 2 15 2" xfId="44751"/>
    <cellStyle name="Header2 2 11 2 16" xfId="18495"/>
    <cellStyle name="Header2 2 11 2 16 2" xfId="46354"/>
    <cellStyle name="Header2 2 11 2 17" xfId="21712"/>
    <cellStyle name="Header2 2 11 2 17 2" xfId="49571"/>
    <cellStyle name="Header2 2 11 2 18" xfId="24907"/>
    <cellStyle name="Header2 2 11 2 18 2" xfId="52766"/>
    <cellStyle name="Header2 2 11 2 19" xfId="26935"/>
    <cellStyle name="Header2 2 11 2 19 2" xfId="54794"/>
    <cellStyle name="Header2 2 11 2 2" xfId="2330"/>
    <cellStyle name="Header2 2 11 2 2 2" xfId="5782"/>
    <cellStyle name="Header2 2 11 2 2 2 2" xfId="33641"/>
    <cellStyle name="Header2 2 11 2 2 3" xfId="9038"/>
    <cellStyle name="Header2 2 11 2 2 3 2" xfId="36897"/>
    <cellStyle name="Header2 2 11 2 2 4" xfId="12301"/>
    <cellStyle name="Header2 2 11 2 2 4 2" xfId="40160"/>
    <cellStyle name="Header2 2 11 2 2 5" xfId="17884"/>
    <cellStyle name="Header2 2 11 2 2 5 2" xfId="45743"/>
    <cellStyle name="Header2 2 11 2 2 6" xfId="19108"/>
    <cellStyle name="Header2 2 11 2 2 6 2" xfId="46967"/>
    <cellStyle name="Header2 2 11 2 2 7" xfId="22293"/>
    <cellStyle name="Header2 2 11 2 2 7 2" xfId="50152"/>
    <cellStyle name="Header2 2 11 2 2 8" xfId="30189"/>
    <cellStyle name="Header2 2 11 2 20" xfId="27964"/>
    <cellStyle name="Header2 2 11 2 20 2" xfId="55823"/>
    <cellStyle name="Header2 2 11 2 21" xfId="1040"/>
    <cellStyle name="Header2 2 11 2 21 2" xfId="28899"/>
    <cellStyle name="Header2 2 11 2 22" xfId="28438"/>
    <cellStyle name="Header2 2 11 2 3" xfId="2789"/>
    <cellStyle name="Header2 2 11 2 3 2" xfId="6240"/>
    <cellStyle name="Header2 2 11 2 3 2 2" xfId="34099"/>
    <cellStyle name="Header2 2 11 2 3 3" xfId="9496"/>
    <cellStyle name="Header2 2 11 2 3 3 2" xfId="37355"/>
    <cellStyle name="Header2 2 11 2 3 4" xfId="12760"/>
    <cellStyle name="Header2 2 11 2 3 4 2" xfId="40619"/>
    <cellStyle name="Header2 2 11 2 3 5" xfId="16863"/>
    <cellStyle name="Header2 2 11 2 3 5 2" xfId="44722"/>
    <cellStyle name="Header2 2 11 2 3 6" xfId="19564"/>
    <cellStyle name="Header2 2 11 2 3 6 2" xfId="47423"/>
    <cellStyle name="Header2 2 11 2 3 7" xfId="22746"/>
    <cellStyle name="Header2 2 11 2 3 7 2" xfId="50605"/>
    <cellStyle name="Header2 2 11 2 3 8" xfId="30648"/>
    <cellStyle name="Header2 2 11 2 4" xfId="3139"/>
    <cellStyle name="Header2 2 11 2 4 2" xfId="6590"/>
    <cellStyle name="Header2 2 11 2 4 2 2" xfId="34449"/>
    <cellStyle name="Header2 2 11 2 4 3" xfId="9846"/>
    <cellStyle name="Header2 2 11 2 4 3 2" xfId="37705"/>
    <cellStyle name="Header2 2 11 2 4 4" xfId="13110"/>
    <cellStyle name="Header2 2 11 2 4 4 2" xfId="40969"/>
    <cellStyle name="Header2 2 11 2 4 5" xfId="15582"/>
    <cellStyle name="Header2 2 11 2 4 5 2" xfId="43441"/>
    <cellStyle name="Header2 2 11 2 4 6" xfId="19914"/>
    <cellStyle name="Header2 2 11 2 4 6 2" xfId="47773"/>
    <cellStyle name="Header2 2 11 2 4 7" xfId="23096"/>
    <cellStyle name="Header2 2 11 2 4 7 2" xfId="50955"/>
    <cellStyle name="Header2 2 11 2 4 8" xfId="30998"/>
    <cellStyle name="Header2 2 11 2 5" xfId="3476"/>
    <cellStyle name="Header2 2 11 2 5 2" xfId="6927"/>
    <cellStyle name="Header2 2 11 2 5 2 2" xfId="34786"/>
    <cellStyle name="Header2 2 11 2 5 3" xfId="10183"/>
    <cellStyle name="Header2 2 11 2 5 3 2" xfId="38042"/>
    <cellStyle name="Header2 2 11 2 5 4" xfId="13447"/>
    <cellStyle name="Header2 2 11 2 5 4 2" xfId="41306"/>
    <cellStyle name="Header2 2 11 2 5 5" xfId="15211"/>
    <cellStyle name="Header2 2 11 2 5 5 2" xfId="43070"/>
    <cellStyle name="Header2 2 11 2 5 6" xfId="20251"/>
    <cellStyle name="Header2 2 11 2 5 6 2" xfId="48110"/>
    <cellStyle name="Header2 2 11 2 5 7" xfId="23433"/>
    <cellStyle name="Header2 2 11 2 5 7 2" xfId="51292"/>
    <cellStyle name="Header2 2 11 2 5 8" xfId="31335"/>
    <cellStyle name="Header2 2 11 2 6" xfId="3809"/>
    <cellStyle name="Header2 2 11 2 6 2" xfId="7260"/>
    <cellStyle name="Header2 2 11 2 6 2 2" xfId="35119"/>
    <cellStyle name="Header2 2 11 2 6 3" xfId="10516"/>
    <cellStyle name="Header2 2 11 2 6 3 2" xfId="38375"/>
    <cellStyle name="Header2 2 11 2 6 4" xfId="13780"/>
    <cellStyle name="Header2 2 11 2 6 4 2" xfId="41639"/>
    <cellStyle name="Header2 2 11 2 6 5" xfId="17589"/>
    <cellStyle name="Header2 2 11 2 6 5 2" xfId="45448"/>
    <cellStyle name="Header2 2 11 2 6 6" xfId="20584"/>
    <cellStyle name="Header2 2 11 2 6 6 2" xfId="48443"/>
    <cellStyle name="Header2 2 11 2 6 7" xfId="23766"/>
    <cellStyle name="Header2 2 11 2 6 7 2" xfId="51625"/>
    <cellStyle name="Header2 2 11 2 6 8" xfId="31668"/>
    <cellStyle name="Header2 2 11 2 7" xfId="4105"/>
    <cellStyle name="Header2 2 11 2 7 2" xfId="7556"/>
    <cellStyle name="Header2 2 11 2 7 2 2" xfId="35415"/>
    <cellStyle name="Header2 2 11 2 7 3" xfId="10812"/>
    <cellStyle name="Header2 2 11 2 7 3 2" xfId="38671"/>
    <cellStyle name="Header2 2 11 2 7 4" xfId="14076"/>
    <cellStyle name="Header2 2 11 2 7 4 2" xfId="41935"/>
    <cellStyle name="Header2 2 11 2 7 5" xfId="15029"/>
    <cellStyle name="Header2 2 11 2 7 5 2" xfId="42888"/>
    <cellStyle name="Header2 2 11 2 7 6" xfId="20880"/>
    <cellStyle name="Header2 2 11 2 7 6 2" xfId="48739"/>
    <cellStyle name="Header2 2 11 2 7 7" xfId="24062"/>
    <cellStyle name="Header2 2 11 2 7 7 2" xfId="51921"/>
    <cellStyle name="Header2 2 11 2 7 8" xfId="31964"/>
    <cellStyle name="Header2 2 11 2 8" xfId="4402"/>
    <cellStyle name="Header2 2 11 2 8 2" xfId="7853"/>
    <cellStyle name="Header2 2 11 2 8 2 2" xfId="35712"/>
    <cellStyle name="Header2 2 11 2 8 3" xfId="11109"/>
    <cellStyle name="Header2 2 11 2 8 3 2" xfId="38968"/>
    <cellStyle name="Header2 2 11 2 8 4" xfId="14373"/>
    <cellStyle name="Header2 2 11 2 8 4 2" xfId="42232"/>
    <cellStyle name="Header2 2 11 2 8 5" xfId="11787"/>
    <cellStyle name="Header2 2 11 2 8 5 2" xfId="39646"/>
    <cellStyle name="Header2 2 11 2 8 6" xfId="21177"/>
    <cellStyle name="Header2 2 11 2 8 6 2" xfId="49036"/>
    <cellStyle name="Header2 2 11 2 8 7" xfId="24359"/>
    <cellStyle name="Header2 2 11 2 8 7 2" xfId="52218"/>
    <cellStyle name="Header2 2 11 2 8 8" xfId="32261"/>
    <cellStyle name="Header2 2 11 2 9" xfId="4697"/>
    <cellStyle name="Header2 2 11 2 9 2" xfId="8148"/>
    <cellStyle name="Header2 2 11 2 9 2 2" xfId="36007"/>
    <cellStyle name="Header2 2 11 2 9 3" xfId="11404"/>
    <cellStyle name="Header2 2 11 2 9 3 2" xfId="39263"/>
    <cellStyle name="Header2 2 11 2 9 4" xfId="14668"/>
    <cellStyle name="Header2 2 11 2 9 4 2" xfId="42527"/>
    <cellStyle name="Header2 2 11 2 9 5" xfId="18239"/>
    <cellStyle name="Header2 2 11 2 9 5 2" xfId="46098"/>
    <cellStyle name="Header2 2 11 2 9 6" xfId="21472"/>
    <cellStyle name="Header2 2 11 2 9 6 2" xfId="49331"/>
    <cellStyle name="Header2 2 11 2 9 7" xfId="24654"/>
    <cellStyle name="Header2 2 11 2 9 7 2" xfId="52513"/>
    <cellStyle name="Header2 2 11 2 9 8" xfId="32556"/>
    <cellStyle name="Header2 2 11 20" xfId="27444"/>
    <cellStyle name="Header2 2 11 20 2" xfId="55303"/>
    <cellStyle name="Header2 2 11 21" xfId="27828"/>
    <cellStyle name="Header2 2 11 21 2" xfId="55687"/>
    <cellStyle name="Header2 2 11 22" xfId="894"/>
    <cellStyle name="Header2 2 11 22 2" xfId="28753"/>
    <cellStyle name="Header2 2 11 23" xfId="28292"/>
    <cellStyle name="Header2 2 11 3" xfId="2184"/>
    <cellStyle name="Header2 2 11 3 2" xfId="5636"/>
    <cellStyle name="Header2 2 11 3 2 2" xfId="33495"/>
    <cellStyle name="Header2 2 11 3 3" xfId="8892"/>
    <cellStyle name="Header2 2 11 3 3 2" xfId="36751"/>
    <cellStyle name="Header2 2 11 3 4" xfId="12155"/>
    <cellStyle name="Header2 2 11 3 4 2" xfId="40014"/>
    <cellStyle name="Header2 2 11 3 5" xfId="16300"/>
    <cellStyle name="Header2 2 11 3 5 2" xfId="44159"/>
    <cellStyle name="Header2 2 11 3 6" xfId="18967"/>
    <cellStyle name="Header2 2 11 3 6 2" xfId="46826"/>
    <cellStyle name="Header2 2 11 3 7" xfId="22152"/>
    <cellStyle name="Header2 2 11 3 7 2" xfId="50011"/>
    <cellStyle name="Header2 2 11 3 8" xfId="30043"/>
    <cellStyle name="Header2 2 11 4" xfId="2643"/>
    <cellStyle name="Header2 2 11 4 2" xfId="6094"/>
    <cellStyle name="Header2 2 11 4 2 2" xfId="33953"/>
    <cellStyle name="Header2 2 11 4 3" xfId="9350"/>
    <cellStyle name="Header2 2 11 4 3 2" xfId="37209"/>
    <cellStyle name="Header2 2 11 4 4" xfId="12614"/>
    <cellStyle name="Header2 2 11 4 4 2" xfId="40473"/>
    <cellStyle name="Header2 2 11 4 5" xfId="16566"/>
    <cellStyle name="Header2 2 11 4 5 2" xfId="44425"/>
    <cellStyle name="Header2 2 11 4 6" xfId="19418"/>
    <cellStyle name="Header2 2 11 4 6 2" xfId="47277"/>
    <cellStyle name="Header2 2 11 4 7" xfId="22600"/>
    <cellStyle name="Header2 2 11 4 7 2" xfId="50459"/>
    <cellStyle name="Header2 2 11 4 8" xfId="30502"/>
    <cellStyle name="Header2 2 11 5" xfId="2994"/>
    <cellStyle name="Header2 2 11 5 2" xfId="6445"/>
    <cellStyle name="Header2 2 11 5 2 2" xfId="34304"/>
    <cellStyle name="Header2 2 11 5 3" xfId="9701"/>
    <cellStyle name="Header2 2 11 5 3 2" xfId="37560"/>
    <cellStyle name="Header2 2 11 5 4" xfId="12965"/>
    <cellStyle name="Header2 2 11 5 4 2" xfId="40824"/>
    <cellStyle name="Header2 2 11 5 5" xfId="16330"/>
    <cellStyle name="Header2 2 11 5 5 2" xfId="44189"/>
    <cellStyle name="Header2 2 11 5 6" xfId="19769"/>
    <cellStyle name="Header2 2 11 5 6 2" xfId="47628"/>
    <cellStyle name="Header2 2 11 5 7" xfId="22951"/>
    <cellStyle name="Header2 2 11 5 7 2" xfId="50810"/>
    <cellStyle name="Header2 2 11 5 8" xfId="30853"/>
    <cellStyle name="Header2 2 11 6" xfId="3333"/>
    <cellStyle name="Header2 2 11 6 2" xfId="6784"/>
    <cellStyle name="Header2 2 11 6 2 2" xfId="34643"/>
    <cellStyle name="Header2 2 11 6 3" xfId="10040"/>
    <cellStyle name="Header2 2 11 6 3 2" xfId="37899"/>
    <cellStyle name="Header2 2 11 6 4" xfId="13304"/>
    <cellStyle name="Header2 2 11 6 4 2" xfId="41163"/>
    <cellStyle name="Header2 2 11 6 5" xfId="17526"/>
    <cellStyle name="Header2 2 11 6 5 2" xfId="45385"/>
    <cellStyle name="Header2 2 11 6 6" xfId="20108"/>
    <cellStyle name="Header2 2 11 6 6 2" xfId="47967"/>
    <cellStyle name="Header2 2 11 6 7" xfId="23290"/>
    <cellStyle name="Header2 2 11 6 7 2" xfId="51149"/>
    <cellStyle name="Header2 2 11 6 8" xfId="31192"/>
    <cellStyle name="Header2 2 11 7" xfId="3667"/>
    <cellStyle name="Header2 2 11 7 2" xfId="7118"/>
    <cellStyle name="Header2 2 11 7 2 2" xfId="34977"/>
    <cellStyle name="Header2 2 11 7 3" xfId="10374"/>
    <cellStyle name="Header2 2 11 7 3 2" xfId="38233"/>
    <cellStyle name="Header2 2 11 7 4" xfId="13638"/>
    <cellStyle name="Header2 2 11 7 4 2" xfId="41497"/>
    <cellStyle name="Header2 2 11 7 5" xfId="16692"/>
    <cellStyle name="Header2 2 11 7 5 2" xfId="44551"/>
    <cellStyle name="Header2 2 11 7 6" xfId="20442"/>
    <cellStyle name="Header2 2 11 7 6 2" xfId="48301"/>
    <cellStyle name="Header2 2 11 7 7" xfId="23624"/>
    <cellStyle name="Header2 2 11 7 7 2" xfId="51483"/>
    <cellStyle name="Header2 2 11 7 8" xfId="31526"/>
    <cellStyle name="Header2 2 11 8" xfId="3969"/>
    <cellStyle name="Header2 2 11 8 2" xfId="7420"/>
    <cellStyle name="Header2 2 11 8 2 2" xfId="35279"/>
    <cellStyle name="Header2 2 11 8 3" xfId="10676"/>
    <cellStyle name="Header2 2 11 8 3 2" xfId="38535"/>
    <cellStyle name="Header2 2 11 8 4" xfId="13940"/>
    <cellStyle name="Header2 2 11 8 4 2" xfId="41799"/>
    <cellStyle name="Header2 2 11 8 5" xfId="16918"/>
    <cellStyle name="Header2 2 11 8 5 2" xfId="44777"/>
    <cellStyle name="Header2 2 11 8 6" xfId="20744"/>
    <cellStyle name="Header2 2 11 8 6 2" xfId="48603"/>
    <cellStyle name="Header2 2 11 8 7" xfId="23926"/>
    <cellStyle name="Header2 2 11 8 7 2" xfId="51785"/>
    <cellStyle name="Header2 2 11 8 8" xfId="31828"/>
    <cellStyle name="Header2 2 11 9" xfId="4266"/>
    <cellStyle name="Header2 2 11 9 2" xfId="7717"/>
    <cellStyle name="Header2 2 11 9 2 2" xfId="35576"/>
    <cellStyle name="Header2 2 11 9 3" xfId="10973"/>
    <cellStyle name="Header2 2 11 9 3 2" xfId="38832"/>
    <cellStyle name="Header2 2 11 9 4" xfId="14237"/>
    <cellStyle name="Header2 2 11 9 4 2" xfId="42096"/>
    <cellStyle name="Header2 2 11 9 5" xfId="16746"/>
    <cellStyle name="Header2 2 11 9 5 2" xfId="44605"/>
    <cellStyle name="Header2 2 11 9 6" xfId="21041"/>
    <cellStyle name="Header2 2 11 9 6 2" xfId="48900"/>
    <cellStyle name="Header2 2 11 9 7" xfId="24223"/>
    <cellStyle name="Header2 2 11 9 7 2" xfId="52082"/>
    <cellStyle name="Header2 2 11 9 8" xfId="32125"/>
    <cellStyle name="Header2 2 12" xfId="331"/>
    <cellStyle name="Header2 2 12 10" xfId="1446"/>
    <cellStyle name="Header2 2 12 10 2" xfId="29305"/>
    <cellStyle name="Header2 2 12 11" xfId="4902"/>
    <cellStyle name="Header2 2 12 11 2" xfId="32761"/>
    <cellStyle name="Header2 2 12 12" xfId="1225"/>
    <cellStyle name="Header2 2 12 12 2" xfId="29084"/>
    <cellStyle name="Header2 2 12 13" xfId="5510"/>
    <cellStyle name="Header2 2 12 13 2" xfId="33369"/>
    <cellStyle name="Header2 2 12 14" xfId="8765"/>
    <cellStyle name="Header2 2 12 14 2" xfId="36624"/>
    <cellStyle name="Header2 2 12 15" xfId="15819"/>
    <cellStyle name="Header2 2 12 15 2" xfId="43678"/>
    <cellStyle name="Header2 2 12 16" xfId="15286"/>
    <cellStyle name="Header2 2 12 16 2" xfId="43145"/>
    <cellStyle name="Header2 2 12 17" xfId="16036"/>
    <cellStyle name="Header2 2 12 17 2" xfId="43895"/>
    <cellStyle name="Header2 2 12 18" xfId="18353"/>
    <cellStyle name="Header2 2 12 18 2" xfId="46212"/>
    <cellStyle name="Header2 2 12 19" xfId="27462"/>
    <cellStyle name="Header2 2 12 19 2" xfId="55321"/>
    <cellStyle name="Header2 2 12 2" xfId="2083"/>
    <cellStyle name="Header2 2 12 2 2" xfId="5537"/>
    <cellStyle name="Header2 2 12 2 2 2" xfId="33396"/>
    <cellStyle name="Header2 2 12 2 3" xfId="8792"/>
    <cellStyle name="Header2 2 12 2 3 2" xfId="36651"/>
    <cellStyle name="Header2 2 12 2 4" xfId="12055"/>
    <cellStyle name="Header2 2 12 2 4 2" xfId="39914"/>
    <cellStyle name="Header2 2 12 2 5" xfId="16713"/>
    <cellStyle name="Header2 2 12 2 5 2" xfId="44572"/>
    <cellStyle name="Header2 2 12 2 6" xfId="18871"/>
    <cellStyle name="Header2 2 12 2 6 2" xfId="46730"/>
    <cellStyle name="Header2 2 12 2 7" xfId="22070"/>
    <cellStyle name="Header2 2 12 2 7 2" xfId="49929"/>
    <cellStyle name="Header2 2 12 2 8" xfId="29942"/>
    <cellStyle name="Header2 2 12 20" xfId="27755"/>
    <cellStyle name="Header2 2 12 20 2" xfId="55614"/>
    <cellStyle name="Header2 2 12 21" xfId="793"/>
    <cellStyle name="Header2 2 12 21 2" xfId="28652"/>
    <cellStyle name="Header2 2 12 22" xfId="28191"/>
    <cellStyle name="Header2 2 12 3" xfId="2545"/>
    <cellStyle name="Header2 2 12 3 2" xfId="5996"/>
    <cellStyle name="Header2 2 12 3 2 2" xfId="33855"/>
    <cellStyle name="Header2 2 12 3 3" xfId="9252"/>
    <cellStyle name="Header2 2 12 3 3 2" xfId="37111"/>
    <cellStyle name="Header2 2 12 3 4" xfId="12516"/>
    <cellStyle name="Header2 2 12 3 4 2" xfId="40375"/>
    <cellStyle name="Header2 2 12 3 5" xfId="17559"/>
    <cellStyle name="Header2 2 12 3 5 2" xfId="45418"/>
    <cellStyle name="Header2 2 12 3 6" xfId="19320"/>
    <cellStyle name="Header2 2 12 3 6 2" xfId="47179"/>
    <cellStyle name="Header2 2 12 3 7" xfId="22502"/>
    <cellStyle name="Header2 2 12 3 7 2" xfId="50361"/>
    <cellStyle name="Header2 2 12 3 8" xfId="30404"/>
    <cellStyle name="Header2 2 12 4" xfId="2898"/>
    <cellStyle name="Header2 2 12 4 2" xfId="6349"/>
    <cellStyle name="Header2 2 12 4 2 2" xfId="34208"/>
    <cellStyle name="Header2 2 12 4 3" xfId="9605"/>
    <cellStyle name="Header2 2 12 4 3 2" xfId="37464"/>
    <cellStyle name="Header2 2 12 4 4" xfId="12869"/>
    <cellStyle name="Header2 2 12 4 4 2" xfId="40728"/>
    <cellStyle name="Header2 2 12 4 5" xfId="17008"/>
    <cellStyle name="Header2 2 12 4 5 2" xfId="44867"/>
    <cellStyle name="Header2 2 12 4 6" xfId="19673"/>
    <cellStyle name="Header2 2 12 4 6 2" xfId="47532"/>
    <cellStyle name="Header2 2 12 4 7" xfId="22855"/>
    <cellStyle name="Header2 2 12 4 7 2" xfId="50714"/>
    <cellStyle name="Header2 2 12 4 8" xfId="30757"/>
    <cellStyle name="Header2 2 12 5" xfId="3244"/>
    <cellStyle name="Header2 2 12 5 2" xfId="6695"/>
    <cellStyle name="Header2 2 12 5 2 2" xfId="34554"/>
    <cellStyle name="Header2 2 12 5 3" xfId="9951"/>
    <cellStyle name="Header2 2 12 5 3 2" xfId="37810"/>
    <cellStyle name="Header2 2 12 5 4" xfId="13215"/>
    <cellStyle name="Header2 2 12 5 4 2" xfId="41074"/>
    <cellStyle name="Header2 2 12 5 5" xfId="16473"/>
    <cellStyle name="Header2 2 12 5 5 2" xfId="44332"/>
    <cellStyle name="Header2 2 12 5 6" xfId="20019"/>
    <cellStyle name="Header2 2 12 5 6 2" xfId="47878"/>
    <cellStyle name="Header2 2 12 5 7" xfId="23201"/>
    <cellStyle name="Header2 2 12 5 7 2" xfId="51060"/>
    <cellStyle name="Header2 2 12 5 8" xfId="31103"/>
    <cellStyle name="Header2 2 12 6" xfId="3580"/>
    <cellStyle name="Header2 2 12 6 2" xfId="7031"/>
    <cellStyle name="Header2 2 12 6 2 2" xfId="34890"/>
    <cellStyle name="Header2 2 12 6 3" xfId="10287"/>
    <cellStyle name="Header2 2 12 6 3 2" xfId="38146"/>
    <cellStyle name="Header2 2 12 6 4" xfId="13551"/>
    <cellStyle name="Header2 2 12 6 4 2" xfId="41410"/>
    <cellStyle name="Header2 2 12 6 5" xfId="16221"/>
    <cellStyle name="Header2 2 12 6 5 2" xfId="44080"/>
    <cellStyle name="Header2 2 12 6 6" xfId="20355"/>
    <cellStyle name="Header2 2 12 6 6 2" xfId="48214"/>
    <cellStyle name="Header2 2 12 6 7" xfId="23537"/>
    <cellStyle name="Header2 2 12 6 7 2" xfId="51396"/>
    <cellStyle name="Header2 2 12 6 8" xfId="31439"/>
    <cellStyle name="Header2 2 12 7" xfId="3894"/>
    <cellStyle name="Header2 2 12 7 2" xfId="7345"/>
    <cellStyle name="Header2 2 12 7 2 2" xfId="35204"/>
    <cellStyle name="Header2 2 12 7 3" xfId="10601"/>
    <cellStyle name="Header2 2 12 7 3 2" xfId="38460"/>
    <cellStyle name="Header2 2 12 7 4" xfId="13865"/>
    <cellStyle name="Header2 2 12 7 4 2" xfId="41724"/>
    <cellStyle name="Header2 2 12 7 5" xfId="16201"/>
    <cellStyle name="Header2 2 12 7 5 2" xfId="44060"/>
    <cellStyle name="Header2 2 12 7 6" xfId="20669"/>
    <cellStyle name="Header2 2 12 7 6 2" xfId="48528"/>
    <cellStyle name="Header2 2 12 7 7" xfId="23851"/>
    <cellStyle name="Header2 2 12 7 7 2" xfId="51710"/>
    <cellStyle name="Header2 2 12 7 8" xfId="31753"/>
    <cellStyle name="Header2 2 12 8" xfId="4192"/>
    <cellStyle name="Header2 2 12 8 2" xfId="7643"/>
    <cellStyle name="Header2 2 12 8 2 2" xfId="35502"/>
    <cellStyle name="Header2 2 12 8 3" xfId="10899"/>
    <cellStyle name="Header2 2 12 8 3 2" xfId="38758"/>
    <cellStyle name="Header2 2 12 8 4" xfId="14163"/>
    <cellStyle name="Header2 2 12 8 4 2" xfId="42022"/>
    <cellStyle name="Header2 2 12 8 5" xfId="17538"/>
    <cellStyle name="Header2 2 12 8 5 2" xfId="45397"/>
    <cellStyle name="Header2 2 12 8 6" xfId="20967"/>
    <cellStyle name="Header2 2 12 8 6 2" xfId="48826"/>
    <cellStyle name="Header2 2 12 8 7" xfId="24149"/>
    <cellStyle name="Header2 2 12 8 7 2" xfId="52008"/>
    <cellStyle name="Header2 2 12 8 8" xfId="32051"/>
    <cellStyle name="Header2 2 12 9" xfId="4488"/>
    <cellStyle name="Header2 2 12 9 2" xfId="7939"/>
    <cellStyle name="Header2 2 12 9 2 2" xfId="35798"/>
    <cellStyle name="Header2 2 12 9 3" xfId="11195"/>
    <cellStyle name="Header2 2 12 9 3 2" xfId="39054"/>
    <cellStyle name="Header2 2 12 9 4" xfId="14459"/>
    <cellStyle name="Header2 2 12 9 4 2" xfId="42318"/>
    <cellStyle name="Header2 2 12 9 5" xfId="18030"/>
    <cellStyle name="Header2 2 12 9 5 2" xfId="45889"/>
    <cellStyle name="Header2 2 12 9 6" xfId="21263"/>
    <cellStyle name="Header2 2 12 9 6 2" xfId="49122"/>
    <cellStyle name="Header2 2 12 9 7" xfId="24445"/>
    <cellStyle name="Header2 2 12 9 7 2" xfId="52304"/>
    <cellStyle name="Header2 2 12 9 8" xfId="32347"/>
    <cellStyle name="Header2 2 13" xfId="325"/>
    <cellStyle name="Header2 2 13 10" xfId="1440"/>
    <cellStyle name="Header2 2 13 10 2" xfId="29299"/>
    <cellStyle name="Header2 2 13 11" xfId="4896"/>
    <cellStyle name="Header2 2 13 11 2" xfId="32755"/>
    <cellStyle name="Header2 2 13 12" xfId="1264"/>
    <cellStyle name="Header2 2 13 12 2" xfId="29123"/>
    <cellStyle name="Header2 2 13 13" xfId="5608"/>
    <cellStyle name="Header2 2 13 13 2" xfId="33467"/>
    <cellStyle name="Header2 2 13 14" xfId="8863"/>
    <cellStyle name="Header2 2 13 14 2" xfId="36722"/>
    <cellStyle name="Header2 2 13 15" xfId="17736"/>
    <cellStyle name="Header2 2 13 15 2" xfId="45595"/>
    <cellStyle name="Header2 2 13 16" xfId="15382"/>
    <cellStyle name="Header2 2 13 16 2" xfId="43241"/>
    <cellStyle name="Header2 2 13 17" xfId="1215"/>
    <cellStyle name="Header2 2 13 17 2" xfId="29074"/>
    <cellStyle name="Header2 2 13 18" xfId="11733"/>
    <cellStyle name="Header2 2 13 18 2" xfId="39592"/>
    <cellStyle name="Header2 2 13 19" xfId="4780"/>
    <cellStyle name="Header2 2 13 19 2" xfId="32639"/>
    <cellStyle name="Header2 2 13 2" xfId="2077"/>
    <cellStyle name="Header2 2 13 2 2" xfId="5531"/>
    <cellStyle name="Header2 2 13 2 2 2" xfId="33390"/>
    <cellStyle name="Header2 2 13 2 3" xfId="8786"/>
    <cellStyle name="Header2 2 13 2 3 2" xfId="36645"/>
    <cellStyle name="Header2 2 13 2 4" xfId="12049"/>
    <cellStyle name="Header2 2 13 2 4 2" xfId="39908"/>
    <cellStyle name="Header2 2 13 2 5" xfId="15895"/>
    <cellStyle name="Header2 2 13 2 5 2" xfId="43754"/>
    <cellStyle name="Header2 2 13 2 6" xfId="18865"/>
    <cellStyle name="Header2 2 13 2 6 2" xfId="46724"/>
    <cellStyle name="Header2 2 13 2 7" xfId="22064"/>
    <cellStyle name="Header2 2 13 2 7 2" xfId="49923"/>
    <cellStyle name="Header2 2 13 2 8" xfId="29936"/>
    <cellStyle name="Header2 2 13 20" xfId="27750"/>
    <cellStyle name="Header2 2 13 20 2" xfId="55609"/>
    <cellStyle name="Header2 2 13 21" xfId="787"/>
    <cellStyle name="Header2 2 13 21 2" xfId="28646"/>
    <cellStyle name="Header2 2 13 22" xfId="28185"/>
    <cellStyle name="Header2 2 13 3" xfId="2539"/>
    <cellStyle name="Header2 2 13 3 2" xfId="5990"/>
    <cellStyle name="Header2 2 13 3 2 2" xfId="33849"/>
    <cellStyle name="Header2 2 13 3 3" xfId="9246"/>
    <cellStyle name="Header2 2 13 3 3 2" xfId="37105"/>
    <cellStyle name="Header2 2 13 3 4" xfId="12510"/>
    <cellStyle name="Header2 2 13 3 4 2" xfId="40369"/>
    <cellStyle name="Header2 2 13 3 5" xfId="15847"/>
    <cellStyle name="Header2 2 13 3 5 2" xfId="43706"/>
    <cellStyle name="Header2 2 13 3 6" xfId="19314"/>
    <cellStyle name="Header2 2 13 3 6 2" xfId="47173"/>
    <cellStyle name="Header2 2 13 3 7" xfId="22496"/>
    <cellStyle name="Header2 2 13 3 7 2" xfId="50355"/>
    <cellStyle name="Header2 2 13 3 8" xfId="30398"/>
    <cellStyle name="Header2 2 13 4" xfId="2893"/>
    <cellStyle name="Header2 2 13 4 2" xfId="6344"/>
    <cellStyle name="Header2 2 13 4 2 2" xfId="34203"/>
    <cellStyle name="Header2 2 13 4 3" xfId="9600"/>
    <cellStyle name="Header2 2 13 4 3 2" xfId="37459"/>
    <cellStyle name="Header2 2 13 4 4" xfId="12864"/>
    <cellStyle name="Header2 2 13 4 4 2" xfId="40723"/>
    <cellStyle name="Header2 2 13 4 5" xfId="15857"/>
    <cellStyle name="Header2 2 13 4 5 2" xfId="43716"/>
    <cellStyle name="Header2 2 13 4 6" xfId="19668"/>
    <cellStyle name="Header2 2 13 4 6 2" xfId="47527"/>
    <cellStyle name="Header2 2 13 4 7" xfId="22850"/>
    <cellStyle name="Header2 2 13 4 7 2" xfId="50709"/>
    <cellStyle name="Header2 2 13 4 8" xfId="30752"/>
    <cellStyle name="Header2 2 13 5" xfId="3238"/>
    <cellStyle name="Header2 2 13 5 2" xfId="6689"/>
    <cellStyle name="Header2 2 13 5 2 2" xfId="34548"/>
    <cellStyle name="Header2 2 13 5 3" xfId="9945"/>
    <cellStyle name="Header2 2 13 5 3 2" xfId="37804"/>
    <cellStyle name="Header2 2 13 5 4" xfId="13209"/>
    <cellStyle name="Header2 2 13 5 4 2" xfId="41068"/>
    <cellStyle name="Header2 2 13 5 5" xfId="15954"/>
    <cellStyle name="Header2 2 13 5 5 2" xfId="43813"/>
    <cellStyle name="Header2 2 13 5 6" xfId="20013"/>
    <cellStyle name="Header2 2 13 5 6 2" xfId="47872"/>
    <cellStyle name="Header2 2 13 5 7" xfId="23195"/>
    <cellStyle name="Header2 2 13 5 7 2" xfId="51054"/>
    <cellStyle name="Header2 2 13 5 8" xfId="31097"/>
    <cellStyle name="Header2 2 13 6" xfId="3574"/>
    <cellStyle name="Header2 2 13 6 2" xfId="7025"/>
    <cellStyle name="Header2 2 13 6 2 2" xfId="34884"/>
    <cellStyle name="Header2 2 13 6 3" xfId="10281"/>
    <cellStyle name="Header2 2 13 6 3 2" xfId="38140"/>
    <cellStyle name="Header2 2 13 6 4" xfId="13545"/>
    <cellStyle name="Header2 2 13 6 4 2" xfId="41404"/>
    <cellStyle name="Header2 2 13 6 5" xfId="15777"/>
    <cellStyle name="Header2 2 13 6 5 2" xfId="43636"/>
    <cellStyle name="Header2 2 13 6 6" xfId="20349"/>
    <cellStyle name="Header2 2 13 6 6 2" xfId="48208"/>
    <cellStyle name="Header2 2 13 6 7" xfId="23531"/>
    <cellStyle name="Header2 2 13 6 7 2" xfId="51390"/>
    <cellStyle name="Header2 2 13 6 8" xfId="31433"/>
    <cellStyle name="Header2 2 13 7" xfId="3889"/>
    <cellStyle name="Header2 2 13 7 2" xfId="7340"/>
    <cellStyle name="Header2 2 13 7 2 2" xfId="35199"/>
    <cellStyle name="Header2 2 13 7 3" xfId="10596"/>
    <cellStyle name="Header2 2 13 7 3 2" xfId="38455"/>
    <cellStyle name="Header2 2 13 7 4" xfId="13860"/>
    <cellStyle name="Header2 2 13 7 4 2" xfId="41719"/>
    <cellStyle name="Header2 2 13 7 5" xfId="15308"/>
    <cellStyle name="Header2 2 13 7 5 2" xfId="43167"/>
    <cellStyle name="Header2 2 13 7 6" xfId="20664"/>
    <cellStyle name="Header2 2 13 7 6 2" xfId="48523"/>
    <cellStyle name="Header2 2 13 7 7" xfId="23846"/>
    <cellStyle name="Header2 2 13 7 7 2" xfId="51705"/>
    <cellStyle name="Header2 2 13 7 8" xfId="31748"/>
    <cellStyle name="Header2 2 13 8" xfId="4187"/>
    <cellStyle name="Header2 2 13 8 2" xfId="7638"/>
    <cellStyle name="Header2 2 13 8 2 2" xfId="35497"/>
    <cellStyle name="Header2 2 13 8 3" xfId="10894"/>
    <cellStyle name="Header2 2 13 8 3 2" xfId="38753"/>
    <cellStyle name="Header2 2 13 8 4" xfId="14158"/>
    <cellStyle name="Header2 2 13 8 4 2" xfId="42017"/>
    <cellStyle name="Header2 2 13 8 5" xfId="15204"/>
    <cellStyle name="Header2 2 13 8 5 2" xfId="43063"/>
    <cellStyle name="Header2 2 13 8 6" xfId="20962"/>
    <cellStyle name="Header2 2 13 8 6 2" xfId="48821"/>
    <cellStyle name="Header2 2 13 8 7" xfId="24144"/>
    <cellStyle name="Header2 2 13 8 7 2" xfId="52003"/>
    <cellStyle name="Header2 2 13 8 8" xfId="32046"/>
    <cellStyle name="Header2 2 13 9" xfId="4483"/>
    <cellStyle name="Header2 2 13 9 2" xfId="7934"/>
    <cellStyle name="Header2 2 13 9 2 2" xfId="35793"/>
    <cellStyle name="Header2 2 13 9 3" xfId="11190"/>
    <cellStyle name="Header2 2 13 9 3 2" xfId="39049"/>
    <cellStyle name="Header2 2 13 9 4" xfId="14454"/>
    <cellStyle name="Header2 2 13 9 4 2" xfId="42313"/>
    <cellStyle name="Header2 2 13 9 5" xfId="18025"/>
    <cellStyle name="Header2 2 13 9 5 2" xfId="45884"/>
    <cellStyle name="Header2 2 13 9 6" xfId="21258"/>
    <cellStyle name="Header2 2 13 9 6 2" xfId="49117"/>
    <cellStyle name="Header2 2 13 9 7" xfId="24440"/>
    <cellStyle name="Header2 2 13 9 7 2" xfId="52299"/>
    <cellStyle name="Header2 2 13 9 8" xfId="32342"/>
    <cellStyle name="Header2 2 14" xfId="652"/>
    <cellStyle name="Header2 2 14 10" xfId="1767"/>
    <cellStyle name="Header2 2 14 10 2" xfId="29626"/>
    <cellStyle name="Header2 2 14 11" xfId="5222"/>
    <cellStyle name="Header2 2 14 11 2" xfId="33081"/>
    <cellStyle name="Header2 2 14 12" xfId="8477"/>
    <cellStyle name="Header2 2 14 12 2" xfId="36336"/>
    <cellStyle name="Header2 2 14 13" xfId="11741"/>
    <cellStyle name="Header2 2 14 13 2" xfId="39600"/>
    <cellStyle name="Header2 2 14 14" xfId="17747"/>
    <cellStyle name="Header2 2 14 14 2" xfId="45606"/>
    <cellStyle name="Header2 2 14 15" xfId="18565"/>
    <cellStyle name="Header2 2 14 15 2" xfId="46424"/>
    <cellStyle name="Header2 2 14 16" xfId="21780"/>
    <cellStyle name="Header2 2 14 16 2" xfId="49639"/>
    <cellStyle name="Header2 2 14 17" xfId="26162"/>
    <cellStyle name="Header2 2 14 17 2" xfId="54021"/>
    <cellStyle name="Header2 2 14 18" xfId="28030"/>
    <cellStyle name="Header2 2 14 18 2" xfId="55889"/>
    <cellStyle name="Header2 2 14 19" xfId="1113"/>
    <cellStyle name="Header2 2 14 19 2" xfId="28972"/>
    <cellStyle name="Header2 2 14 2" xfId="2404"/>
    <cellStyle name="Header2 2 14 2 2" xfId="5855"/>
    <cellStyle name="Header2 2 14 2 2 2" xfId="33714"/>
    <cellStyle name="Header2 2 14 2 3" xfId="9111"/>
    <cellStyle name="Header2 2 14 2 3 2" xfId="36970"/>
    <cellStyle name="Header2 2 14 2 4" xfId="12375"/>
    <cellStyle name="Header2 2 14 2 4 2" xfId="40234"/>
    <cellStyle name="Header2 2 14 2 5" xfId="16266"/>
    <cellStyle name="Header2 2 14 2 5 2" xfId="44125"/>
    <cellStyle name="Header2 2 14 2 6" xfId="19179"/>
    <cellStyle name="Header2 2 14 2 6 2" xfId="47038"/>
    <cellStyle name="Header2 2 14 2 7" xfId="22362"/>
    <cellStyle name="Header2 2 14 2 7 2" xfId="50221"/>
    <cellStyle name="Header2 2 14 2 8" xfId="30263"/>
    <cellStyle name="Header2 2 14 20" xfId="28511"/>
    <cellStyle name="Header2 2 14 3" xfId="2863"/>
    <cellStyle name="Header2 2 14 3 2" xfId="6314"/>
    <cellStyle name="Header2 2 14 3 2 2" xfId="34173"/>
    <cellStyle name="Header2 2 14 3 3" xfId="9570"/>
    <cellStyle name="Header2 2 14 3 3 2" xfId="37429"/>
    <cellStyle name="Header2 2 14 3 4" xfId="12834"/>
    <cellStyle name="Header2 2 14 3 4 2" xfId="40693"/>
    <cellStyle name="Header2 2 14 3 5" xfId="1159"/>
    <cellStyle name="Header2 2 14 3 5 2" xfId="29018"/>
    <cellStyle name="Header2 2 14 3 6" xfId="19638"/>
    <cellStyle name="Header2 2 14 3 6 2" xfId="47497"/>
    <cellStyle name="Header2 2 14 3 7" xfId="22820"/>
    <cellStyle name="Header2 2 14 3 7 2" xfId="50679"/>
    <cellStyle name="Header2 2 14 3 8" xfId="30722"/>
    <cellStyle name="Header2 2 14 4" xfId="3211"/>
    <cellStyle name="Header2 2 14 4 2" xfId="6662"/>
    <cellStyle name="Header2 2 14 4 2 2" xfId="34521"/>
    <cellStyle name="Header2 2 14 4 3" xfId="9918"/>
    <cellStyle name="Header2 2 14 4 3 2" xfId="37777"/>
    <cellStyle name="Header2 2 14 4 4" xfId="13182"/>
    <cellStyle name="Header2 2 14 4 4 2" xfId="41041"/>
    <cellStyle name="Header2 2 14 4 5" xfId="15430"/>
    <cellStyle name="Header2 2 14 4 5 2" xfId="43289"/>
    <cellStyle name="Header2 2 14 4 6" xfId="19986"/>
    <cellStyle name="Header2 2 14 4 6 2" xfId="47845"/>
    <cellStyle name="Header2 2 14 4 7" xfId="23168"/>
    <cellStyle name="Header2 2 14 4 7 2" xfId="51027"/>
    <cellStyle name="Header2 2 14 4 8" xfId="31070"/>
    <cellStyle name="Header2 2 14 5" xfId="3548"/>
    <cellStyle name="Header2 2 14 5 2" xfId="6999"/>
    <cellStyle name="Header2 2 14 5 2 2" xfId="34858"/>
    <cellStyle name="Header2 2 14 5 3" xfId="10255"/>
    <cellStyle name="Header2 2 14 5 3 2" xfId="38114"/>
    <cellStyle name="Header2 2 14 5 4" xfId="13519"/>
    <cellStyle name="Header2 2 14 5 4 2" xfId="41378"/>
    <cellStyle name="Header2 2 14 5 5" xfId="16363"/>
    <cellStyle name="Header2 2 14 5 5 2" xfId="44222"/>
    <cellStyle name="Header2 2 14 5 6" xfId="20323"/>
    <cellStyle name="Header2 2 14 5 6 2" xfId="48182"/>
    <cellStyle name="Header2 2 14 5 7" xfId="23505"/>
    <cellStyle name="Header2 2 14 5 7 2" xfId="51364"/>
    <cellStyle name="Header2 2 14 5 8" xfId="31407"/>
    <cellStyle name="Header2 2 14 6" xfId="3880"/>
    <cellStyle name="Header2 2 14 6 2" xfId="7331"/>
    <cellStyle name="Header2 2 14 6 2 2" xfId="35190"/>
    <cellStyle name="Header2 2 14 6 3" xfId="10587"/>
    <cellStyle name="Header2 2 14 6 3 2" xfId="38446"/>
    <cellStyle name="Header2 2 14 6 4" xfId="13851"/>
    <cellStyle name="Header2 2 14 6 4 2" xfId="41710"/>
    <cellStyle name="Header2 2 14 6 5" xfId="15624"/>
    <cellStyle name="Header2 2 14 6 5 2" xfId="43483"/>
    <cellStyle name="Header2 2 14 6 6" xfId="20655"/>
    <cellStyle name="Header2 2 14 6 6 2" xfId="48514"/>
    <cellStyle name="Header2 2 14 6 7" xfId="23837"/>
    <cellStyle name="Header2 2 14 6 7 2" xfId="51696"/>
    <cellStyle name="Header2 2 14 6 8" xfId="31739"/>
    <cellStyle name="Header2 2 14 7" xfId="4171"/>
    <cellStyle name="Header2 2 14 7 2" xfId="7622"/>
    <cellStyle name="Header2 2 14 7 2 2" xfId="35481"/>
    <cellStyle name="Header2 2 14 7 3" xfId="10878"/>
    <cellStyle name="Header2 2 14 7 3 2" xfId="38737"/>
    <cellStyle name="Header2 2 14 7 4" xfId="14142"/>
    <cellStyle name="Header2 2 14 7 4 2" xfId="42001"/>
    <cellStyle name="Header2 2 14 7 5" xfId="16216"/>
    <cellStyle name="Header2 2 14 7 5 2" xfId="44075"/>
    <cellStyle name="Header2 2 14 7 6" xfId="20946"/>
    <cellStyle name="Header2 2 14 7 6 2" xfId="48805"/>
    <cellStyle name="Header2 2 14 7 7" xfId="24128"/>
    <cellStyle name="Header2 2 14 7 7 2" xfId="51987"/>
    <cellStyle name="Header2 2 14 7 8" xfId="32030"/>
    <cellStyle name="Header2 2 14 8" xfId="4469"/>
    <cellStyle name="Header2 2 14 8 2" xfId="7920"/>
    <cellStyle name="Header2 2 14 8 2 2" xfId="35779"/>
    <cellStyle name="Header2 2 14 8 3" xfId="11176"/>
    <cellStyle name="Header2 2 14 8 3 2" xfId="39035"/>
    <cellStyle name="Header2 2 14 8 4" xfId="14440"/>
    <cellStyle name="Header2 2 14 8 4 2" xfId="42299"/>
    <cellStyle name="Header2 2 14 8 5" xfId="18011"/>
    <cellStyle name="Header2 2 14 8 5 2" xfId="45870"/>
    <cellStyle name="Header2 2 14 8 6" xfId="21244"/>
    <cellStyle name="Header2 2 14 8 6 2" xfId="49103"/>
    <cellStyle name="Header2 2 14 8 7" xfId="24426"/>
    <cellStyle name="Header2 2 14 8 7 2" xfId="52285"/>
    <cellStyle name="Header2 2 14 8 8" xfId="32328"/>
    <cellStyle name="Header2 2 14 9" xfId="4763"/>
    <cellStyle name="Header2 2 14 9 2" xfId="8214"/>
    <cellStyle name="Header2 2 14 9 2 2" xfId="36073"/>
    <cellStyle name="Header2 2 14 9 3" xfId="11470"/>
    <cellStyle name="Header2 2 14 9 3 2" xfId="39329"/>
    <cellStyle name="Header2 2 14 9 4" xfId="14734"/>
    <cellStyle name="Header2 2 14 9 4 2" xfId="42593"/>
    <cellStyle name="Header2 2 14 9 5" xfId="18305"/>
    <cellStyle name="Header2 2 14 9 5 2" xfId="46164"/>
    <cellStyle name="Header2 2 14 9 6" xfId="21538"/>
    <cellStyle name="Header2 2 14 9 6 2" xfId="49397"/>
    <cellStyle name="Header2 2 14 9 7" xfId="24720"/>
    <cellStyle name="Header2 2 14 9 7 2" xfId="52579"/>
    <cellStyle name="Header2 2 14 9 8" xfId="32622"/>
    <cellStyle name="Header2 2 15" xfId="1962"/>
    <cellStyle name="Header2 2 15 2" xfId="5416"/>
    <cellStyle name="Header2 2 15 2 2" xfId="33275"/>
    <cellStyle name="Header2 2 15 3" xfId="8671"/>
    <cellStyle name="Header2 2 15 3 2" xfId="36530"/>
    <cellStyle name="Header2 2 15 4" xfId="11934"/>
    <cellStyle name="Header2 2 15 4 2" xfId="39793"/>
    <cellStyle name="Header2 2 15 5" xfId="17064"/>
    <cellStyle name="Header2 2 15 5 2" xfId="44923"/>
    <cellStyle name="Header2 2 15 6" xfId="18756"/>
    <cellStyle name="Header2 2 15 6 2" xfId="46615"/>
    <cellStyle name="Header2 2 15 7" xfId="21964"/>
    <cellStyle name="Header2 2 15 7 2" xfId="49823"/>
    <cellStyle name="Header2 2 15 8" xfId="29821"/>
    <cellStyle name="Header2 2 16" xfId="2424"/>
    <cellStyle name="Header2 2 16 2" xfId="5875"/>
    <cellStyle name="Header2 2 16 2 2" xfId="33734"/>
    <cellStyle name="Header2 2 16 3" xfId="9131"/>
    <cellStyle name="Header2 2 16 3 2" xfId="36990"/>
    <cellStyle name="Header2 2 16 4" xfId="12395"/>
    <cellStyle name="Header2 2 16 4 2" xfId="40254"/>
    <cellStyle name="Header2 2 16 5" xfId="17868"/>
    <cellStyle name="Header2 2 16 5 2" xfId="45727"/>
    <cellStyle name="Header2 2 16 6" xfId="19199"/>
    <cellStyle name="Header2 2 16 6 2" xfId="47058"/>
    <cellStyle name="Header2 2 16 7" xfId="22381"/>
    <cellStyle name="Header2 2 16 7 2" xfId="50240"/>
    <cellStyle name="Header2 2 16 8" xfId="30283"/>
    <cellStyle name="Header2 2 17" xfId="1892"/>
    <cellStyle name="Header2 2 17 2" xfId="5346"/>
    <cellStyle name="Header2 2 17 2 2" xfId="33205"/>
    <cellStyle name="Header2 2 17 3" xfId="8601"/>
    <cellStyle name="Header2 2 17 3 2" xfId="36460"/>
    <cellStyle name="Header2 2 17 4" xfId="11864"/>
    <cellStyle name="Header2 2 17 4 2" xfId="39723"/>
    <cellStyle name="Header2 2 17 5" xfId="15027"/>
    <cellStyle name="Header2 2 17 5 2" xfId="42886"/>
    <cellStyle name="Header2 2 17 6" xfId="18686"/>
    <cellStyle name="Header2 2 17 6 2" xfId="46545"/>
    <cellStyle name="Header2 2 17 7" xfId="21894"/>
    <cellStyle name="Header2 2 17 7 2" xfId="49753"/>
    <cellStyle name="Header2 2 17 8" xfId="29751"/>
    <cellStyle name="Header2 2 18" xfId="2533"/>
    <cellStyle name="Header2 2 18 2" xfId="5984"/>
    <cellStyle name="Header2 2 18 2 2" xfId="33843"/>
    <cellStyle name="Header2 2 18 3" xfId="9240"/>
    <cellStyle name="Header2 2 18 3 2" xfId="37099"/>
    <cellStyle name="Header2 2 18 4" xfId="12504"/>
    <cellStyle name="Header2 2 18 4 2" xfId="40363"/>
    <cellStyle name="Header2 2 18 5" xfId="16042"/>
    <cellStyle name="Header2 2 18 5 2" xfId="43901"/>
    <cellStyle name="Header2 2 18 6" xfId="19308"/>
    <cellStyle name="Header2 2 18 6 2" xfId="47167"/>
    <cellStyle name="Header2 2 18 7" xfId="22490"/>
    <cellStyle name="Header2 2 18 7 2" xfId="50349"/>
    <cellStyle name="Header2 2 18 8" xfId="30392"/>
    <cellStyle name="Header2 2 19" xfId="2885"/>
    <cellStyle name="Header2 2 19 2" xfId="6336"/>
    <cellStyle name="Header2 2 19 2 2" xfId="34195"/>
    <cellStyle name="Header2 2 19 3" xfId="9592"/>
    <cellStyle name="Header2 2 19 3 2" xfId="37451"/>
    <cellStyle name="Header2 2 19 4" xfId="12856"/>
    <cellStyle name="Header2 2 19 4 2" xfId="40715"/>
    <cellStyle name="Header2 2 19 5" xfId="16108"/>
    <cellStyle name="Header2 2 19 5 2" xfId="43967"/>
    <cellStyle name="Header2 2 19 6" xfId="19660"/>
    <cellStyle name="Header2 2 19 6 2" xfId="47519"/>
    <cellStyle name="Header2 2 19 7" xfId="22842"/>
    <cellStyle name="Header2 2 19 7 2" xfId="50701"/>
    <cellStyle name="Header2 2 19 8" xfId="30744"/>
    <cellStyle name="Header2 2 2" xfId="245"/>
    <cellStyle name="Header2 2 2 10" xfId="1966"/>
    <cellStyle name="Header2 2 2 10 2" xfId="5420"/>
    <cellStyle name="Header2 2 2 10 2 2" xfId="33279"/>
    <cellStyle name="Header2 2 2 10 3" xfId="8675"/>
    <cellStyle name="Header2 2 2 10 3 2" xfId="36534"/>
    <cellStyle name="Header2 2 2 10 4" xfId="11938"/>
    <cellStyle name="Header2 2 2 10 4 2" xfId="39797"/>
    <cellStyle name="Header2 2 2 10 5" xfId="15605"/>
    <cellStyle name="Header2 2 2 10 5 2" xfId="43464"/>
    <cellStyle name="Header2 2 2 10 6" xfId="18760"/>
    <cellStyle name="Header2 2 2 10 6 2" xfId="46619"/>
    <cellStyle name="Header2 2 2 10 7" xfId="21968"/>
    <cellStyle name="Header2 2 2 10 7 2" xfId="49827"/>
    <cellStyle name="Header2 2 2 10 8" xfId="29825"/>
    <cellStyle name="Header2 2 2 11" xfId="1963"/>
    <cellStyle name="Header2 2 2 11 2" xfId="5417"/>
    <cellStyle name="Header2 2 2 11 2 2" xfId="33276"/>
    <cellStyle name="Header2 2 2 11 3" xfId="8672"/>
    <cellStyle name="Header2 2 2 11 3 2" xfId="36531"/>
    <cellStyle name="Header2 2 2 11 4" xfId="11935"/>
    <cellStyle name="Header2 2 2 11 4 2" xfId="39794"/>
    <cellStyle name="Header2 2 2 11 5" xfId="16734"/>
    <cellStyle name="Header2 2 2 11 5 2" xfId="44593"/>
    <cellStyle name="Header2 2 2 11 6" xfId="18757"/>
    <cellStyle name="Header2 2 2 11 6 2" xfId="46616"/>
    <cellStyle name="Header2 2 2 11 7" xfId="21965"/>
    <cellStyle name="Header2 2 2 11 7 2" xfId="49824"/>
    <cellStyle name="Header2 2 2 11 8" xfId="29822"/>
    <cellStyle name="Header2 2 2 12" xfId="3541"/>
    <cellStyle name="Header2 2 2 12 2" xfId="6992"/>
    <cellStyle name="Header2 2 2 12 2 2" xfId="34851"/>
    <cellStyle name="Header2 2 2 12 3" xfId="10248"/>
    <cellStyle name="Header2 2 2 12 3 2" xfId="38107"/>
    <cellStyle name="Header2 2 2 12 4" xfId="13512"/>
    <cellStyle name="Header2 2 2 12 4 2" xfId="41371"/>
    <cellStyle name="Header2 2 2 12 5" xfId="15876"/>
    <cellStyle name="Header2 2 2 12 5 2" xfId="43735"/>
    <cellStyle name="Header2 2 2 12 6" xfId="20316"/>
    <cellStyle name="Header2 2 2 12 6 2" xfId="48175"/>
    <cellStyle name="Header2 2 2 12 7" xfId="23498"/>
    <cellStyle name="Header2 2 2 12 7 2" xfId="51357"/>
    <cellStyle name="Header2 2 2 12 8" xfId="31400"/>
    <cellStyle name="Header2 2 2 13" xfId="1360"/>
    <cellStyle name="Header2 2 2 13 2" xfId="29219"/>
    <cellStyle name="Header2 2 2 14" xfId="4816"/>
    <cellStyle name="Header2 2 2 14 2" xfId="32675"/>
    <cellStyle name="Header2 2 2 15" xfId="5273"/>
    <cellStyle name="Header2 2 2 15 2" xfId="33132"/>
    <cellStyle name="Header2 2 2 16" xfId="8881"/>
    <cellStyle name="Header2 2 2 16 2" xfId="36740"/>
    <cellStyle name="Header2 2 2 17" xfId="12144"/>
    <cellStyle name="Header2 2 2 17 2" xfId="40003"/>
    <cellStyle name="Header2 2 2 18" xfId="17729"/>
    <cellStyle name="Header2 2 2 18 2" xfId="45588"/>
    <cellStyle name="Header2 2 2 19" xfId="16096"/>
    <cellStyle name="Header2 2 2 19 2" xfId="43955"/>
    <cellStyle name="Header2 2 2 2" xfId="448"/>
    <cellStyle name="Header2 2 2 2 10" xfId="4576"/>
    <cellStyle name="Header2 2 2 2 10 2" xfId="8027"/>
    <cellStyle name="Header2 2 2 2 10 2 2" xfId="35886"/>
    <cellStyle name="Header2 2 2 2 10 3" xfId="11283"/>
    <cellStyle name="Header2 2 2 2 10 3 2" xfId="39142"/>
    <cellStyle name="Header2 2 2 2 10 4" xfId="14547"/>
    <cellStyle name="Header2 2 2 2 10 4 2" xfId="42406"/>
    <cellStyle name="Header2 2 2 2 10 5" xfId="18118"/>
    <cellStyle name="Header2 2 2 2 10 5 2" xfId="45977"/>
    <cellStyle name="Header2 2 2 2 10 6" xfId="21351"/>
    <cellStyle name="Header2 2 2 2 10 6 2" xfId="49210"/>
    <cellStyle name="Header2 2 2 2 10 7" xfId="24533"/>
    <cellStyle name="Header2 2 2 2 10 7 2" xfId="52392"/>
    <cellStyle name="Header2 2 2 2 10 8" xfId="32435"/>
    <cellStyle name="Header2 2 2 2 11" xfId="1563"/>
    <cellStyle name="Header2 2 2 2 11 2" xfId="29422"/>
    <cellStyle name="Header2 2 2 2 12" xfId="5019"/>
    <cellStyle name="Header2 2 2 2 12 2" xfId="32878"/>
    <cellStyle name="Header2 2 2 2 13" xfId="8273"/>
    <cellStyle name="Header2 2 2 2 13 2" xfId="36132"/>
    <cellStyle name="Header2 2 2 2 14" xfId="11538"/>
    <cellStyle name="Header2 2 2 2 14 2" xfId="39397"/>
    <cellStyle name="Header2 2 2 2 15" xfId="14801"/>
    <cellStyle name="Header2 2 2 2 15 2" xfId="42660"/>
    <cellStyle name="Header2 2 2 2 16" xfId="16818"/>
    <cellStyle name="Header2 2 2 2 16 2" xfId="44677"/>
    <cellStyle name="Header2 2 2 2 17" xfId="18368"/>
    <cellStyle name="Header2 2 2 2 17 2" xfId="46227"/>
    <cellStyle name="Header2 2 2 2 18" xfId="21586"/>
    <cellStyle name="Header2 2 2 2 18 2" xfId="49445"/>
    <cellStyle name="Header2 2 2 2 19" xfId="24783"/>
    <cellStyle name="Header2 2 2 2 19 2" xfId="52642"/>
    <cellStyle name="Header2 2 2 2 2" xfId="593"/>
    <cellStyle name="Header2 2 2 2 2 10" xfId="1708"/>
    <cellStyle name="Header2 2 2 2 2 10 2" xfId="29567"/>
    <cellStyle name="Header2 2 2 2 2 11" xfId="5163"/>
    <cellStyle name="Header2 2 2 2 2 11 2" xfId="33022"/>
    <cellStyle name="Header2 2 2 2 2 12" xfId="8418"/>
    <cellStyle name="Header2 2 2 2 2 12 2" xfId="36277"/>
    <cellStyle name="Header2 2 2 2 2 13" xfId="11683"/>
    <cellStyle name="Header2 2 2 2 2 13 2" xfId="39542"/>
    <cellStyle name="Header2 2 2 2 2 14" xfId="14946"/>
    <cellStyle name="Header2 2 2 2 2 14 2" xfId="42805"/>
    <cellStyle name="Header2 2 2 2 2 15" xfId="16523"/>
    <cellStyle name="Header2 2 2 2 2 15 2" xfId="44382"/>
    <cellStyle name="Header2 2 2 2 2 16" xfId="18510"/>
    <cellStyle name="Header2 2 2 2 2 16 2" xfId="46369"/>
    <cellStyle name="Header2 2 2 2 2 17" xfId="21727"/>
    <cellStyle name="Header2 2 2 2 2 17 2" xfId="49586"/>
    <cellStyle name="Header2 2 2 2 2 18" xfId="24922"/>
    <cellStyle name="Header2 2 2 2 2 18 2" xfId="52781"/>
    <cellStyle name="Header2 2 2 2 2 19" xfId="27132"/>
    <cellStyle name="Header2 2 2 2 2 19 2" xfId="54991"/>
    <cellStyle name="Header2 2 2 2 2 2" xfId="2345"/>
    <cellStyle name="Header2 2 2 2 2 2 2" xfId="5797"/>
    <cellStyle name="Header2 2 2 2 2 2 2 2" xfId="33656"/>
    <cellStyle name="Header2 2 2 2 2 2 3" xfId="9053"/>
    <cellStyle name="Header2 2 2 2 2 2 3 2" xfId="36912"/>
    <cellStyle name="Header2 2 2 2 2 2 4" xfId="12316"/>
    <cellStyle name="Header2 2 2 2 2 2 4 2" xfId="40175"/>
    <cellStyle name="Header2 2 2 2 2 2 5" xfId="17573"/>
    <cellStyle name="Header2 2 2 2 2 2 5 2" xfId="45432"/>
    <cellStyle name="Header2 2 2 2 2 2 6" xfId="19123"/>
    <cellStyle name="Header2 2 2 2 2 2 6 2" xfId="46982"/>
    <cellStyle name="Header2 2 2 2 2 2 7" xfId="22308"/>
    <cellStyle name="Header2 2 2 2 2 2 7 2" xfId="50167"/>
    <cellStyle name="Header2 2 2 2 2 2 8" xfId="30204"/>
    <cellStyle name="Header2 2 2 2 2 20" xfId="27979"/>
    <cellStyle name="Header2 2 2 2 2 20 2" xfId="55838"/>
    <cellStyle name="Header2 2 2 2 2 21" xfId="1055"/>
    <cellStyle name="Header2 2 2 2 2 21 2" xfId="28914"/>
    <cellStyle name="Header2 2 2 2 2 22" xfId="28453"/>
    <cellStyle name="Header2 2 2 2 2 3" xfId="2804"/>
    <cellStyle name="Header2 2 2 2 2 3 2" xfId="6255"/>
    <cellStyle name="Header2 2 2 2 2 3 2 2" xfId="34114"/>
    <cellStyle name="Header2 2 2 2 2 3 3" xfId="9511"/>
    <cellStyle name="Header2 2 2 2 2 3 3 2" xfId="37370"/>
    <cellStyle name="Header2 2 2 2 2 3 4" xfId="12775"/>
    <cellStyle name="Header2 2 2 2 2 3 4 2" xfId="40634"/>
    <cellStyle name="Header2 2 2 2 2 3 5" xfId="15469"/>
    <cellStyle name="Header2 2 2 2 2 3 5 2" xfId="43328"/>
    <cellStyle name="Header2 2 2 2 2 3 6" xfId="19579"/>
    <cellStyle name="Header2 2 2 2 2 3 6 2" xfId="47438"/>
    <cellStyle name="Header2 2 2 2 2 3 7" xfId="22761"/>
    <cellStyle name="Header2 2 2 2 2 3 7 2" xfId="50620"/>
    <cellStyle name="Header2 2 2 2 2 3 8" xfId="30663"/>
    <cellStyle name="Header2 2 2 2 2 4" xfId="3154"/>
    <cellStyle name="Header2 2 2 2 2 4 2" xfId="6605"/>
    <cellStyle name="Header2 2 2 2 2 4 2 2" xfId="34464"/>
    <cellStyle name="Header2 2 2 2 2 4 3" xfId="9861"/>
    <cellStyle name="Header2 2 2 2 2 4 3 2" xfId="37720"/>
    <cellStyle name="Header2 2 2 2 2 4 4" xfId="13125"/>
    <cellStyle name="Header2 2 2 2 2 4 4 2" xfId="40984"/>
    <cellStyle name="Header2 2 2 2 2 4 5" xfId="16306"/>
    <cellStyle name="Header2 2 2 2 2 4 5 2" xfId="44165"/>
    <cellStyle name="Header2 2 2 2 2 4 6" xfId="19929"/>
    <cellStyle name="Header2 2 2 2 2 4 6 2" xfId="47788"/>
    <cellStyle name="Header2 2 2 2 2 4 7" xfId="23111"/>
    <cellStyle name="Header2 2 2 2 2 4 7 2" xfId="50970"/>
    <cellStyle name="Header2 2 2 2 2 4 8" xfId="31013"/>
    <cellStyle name="Header2 2 2 2 2 5" xfId="3491"/>
    <cellStyle name="Header2 2 2 2 2 5 2" xfId="6942"/>
    <cellStyle name="Header2 2 2 2 2 5 2 2" xfId="34801"/>
    <cellStyle name="Header2 2 2 2 2 5 3" xfId="10198"/>
    <cellStyle name="Header2 2 2 2 2 5 3 2" xfId="38057"/>
    <cellStyle name="Header2 2 2 2 2 5 4" xfId="13462"/>
    <cellStyle name="Header2 2 2 2 2 5 4 2" xfId="41321"/>
    <cellStyle name="Header2 2 2 2 2 5 5" xfId="16835"/>
    <cellStyle name="Header2 2 2 2 2 5 5 2" xfId="44694"/>
    <cellStyle name="Header2 2 2 2 2 5 6" xfId="20266"/>
    <cellStyle name="Header2 2 2 2 2 5 6 2" xfId="48125"/>
    <cellStyle name="Header2 2 2 2 2 5 7" xfId="23448"/>
    <cellStyle name="Header2 2 2 2 2 5 7 2" xfId="51307"/>
    <cellStyle name="Header2 2 2 2 2 5 8" xfId="31350"/>
    <cellStyle name="Header2 2 2 2 2 6" xfId="3824"/>
    <cellStyle name="Header2 2 2 2 2 6 2" xfId="7275"/>
    <cellStyle name="Header2 2 2 2 2 6 2 2" xfId="35134"/>
    <cellStyle name="Header2 2 2 2 2 6 3" xfId="10531"/>
    <cellStyle name="Header2 2 2 2 2 6 3 2" xfId="38390"/>
    <cellStyle name="Header2 2 2 2 2 6 4" xfId="13795"/>
    <cellStyle name="Header2 2 2 2 2 6 4 2" xfId="41654"/>
    <cellStyle name="Header2 2 2 2 2 6 5" xfId="17525"/>
    <cellStyle name="Header2 2 2 2 2 6 5 2" xfId="45384"/>
    <cellStyle name="Header2 2 2 2 2 6 6" xfId="20599"/>
    <cellStyle name="Header2 2 2 2 2 6 6 2" xfId="48458"/>
    <cellStyle name="Header2 2 2 2 2 6 7" xfId="23781"/>
    <cellStyle name="Header2 2 2 2 2 6 7 2" xfId="51640"/>
    <cellStyle name="Header2 2 2 2 2 6 8" xfId="31683"/>
    <cellStyle name="Header2 2 2 2 2 7" xfId="4120"/>
    <cellStyle name="Header2 2 2 2 2 7 2" xfId="7571"/>
    <cellStyle name="Header2 2 2 2 2 7 2 2" xfId="35430"/>
    <cellStyle name="Header2 2 2 2 2 7 3" xfId="10827"/>
    <cellStyle name="Header2 2 2 2 2 7 3 2" xfId="38686"/>
    <cellStyle name="Header2 2 2 2 2 7 4" xfId="14091"/>
    <cellStyle name="Header2 2 2 2 2 7 4 2" xfId="41950"/>
    <cellStyle name="Header2 2 2 2 2 7 5" xfId="17400"/>
    <cellStyle name="Header2 2 2 2 2 7 5 2" xfId="45259"/>
    <cellStyle name="Header2 2 2 2 2 7 6" xfId="20895"/>
    <cellStyle name="Header2 2 2 2 2 7 6 2" xfId="48754"/>
    <cellStyle name="Header2 2 2 2 2 7 7" xfId="24077"/>
    <cellStyle name="Header2 2 2 2 2 7 7 2" xfId="51936"/>
    <cellStyle name="Header2 2 2 2 2 7 8" xfId="31979"/>
    <cellStyle name="Header2 2 2 2 2 8" xfId="4417"/>
    <cellStyle name="Header2 2 2 2 2 8 2" xfId="7868"/>
    <cellStyle name="Header2 2 2 2 2 8 2 2" xfId="35727"/>
    <cellStyle name="Header2 2 2 2 2 8 3" xfId="11124"/>
    <cellStyle name="Header2 2 2 2 2 8 3 2" xfId="38983"/>
    <cellStyle name="Header2 2 2 2 2 8 4" xfId="14388"/>
    <cellStyle name="Header2 2 2 2 2 8 4 2" xfId="42247"/>
    <cellStyle name="Header2 2 2 2 2 8 5" xfId="5506"/>
    <cellStyle name="Header2 2 2 2 2 8 5 2" xfId="33365"/>
    <cellStyle name="Header2 2 2 2 2 8 6" xfId="21192"/>
    <cellStyle name="Header2 2 2 2 2 8 6 2" xfId="49051"/>
    <cellStyle name="Header2 2 2 2 2 8 7" xfId="24374"/>
    <cellStyle name="Header2 2 2 2 2 8 7 2" xfId="52233"/>
    <cellStyle name="Header2 2 2 2 2 8 8" xfId="32276"/>
    <cellStyle name="Header2 2 2 2 2 9" xfId="4712"/>
    <cellStyle name="Header2 2 2 2 2 9 2" xfId="8163"/>
    <cellStyle name="Header2 2 2 2 2 9 2 2" xfId="36022"/>
    <cellStyle name="Header2 2 2 2 2 9 3" xfId="11419"/>
    <cellStyle name="Header2 2 2 2 2 9 3 2" xfId="39278"/>
    <cellStyle name="Header2 2 2 2 2 9 4" xfId="14683"/>
    <cellStyle name="Header2 2 2 2 2 9 4 2" xfId="42542"/>
    <cellStyle name="Header2 2 2 2 2 9 5" xfId="18254"/>
    <cellStyle name="Header2 2 2 2 2 9 5 2" xfId="46113"/>
    <cellStyle name="Header2 2 2 2 2 9 6" xfId="21487"/>
    <cellStyle name="Header2 2 2 2 2 9 6 2" xfId="49346"/>
    <cellStyle name="Header2 2 2 2 2 9 7" xfId="24669"/>
    <cellStyle name="Header2 2 2 2 2 9 7 2" xfId="52528"/>
    <cellStyle name="Header2 2 2 2 2 9 8" xfId="32571"/>
    <cellStyle name="Header2 2 2 2 20" xfId="27654"/>
    <cellStyle name="Header2 2 2 2 20 2" xfId="55513"/>
    <cellStyle name="Header2 2 2 2 21" xfId="27843"/>
    <cellStyle name="Header2 2 2 2 21 2" xfId="55702"/>
    <cellStyle name="Header2 2 2 2 22" xfId="910"/>
    <cellStyle name="Header2 2 2 2 22 2" xfId="28769"/>
    <cellStyle name="Header2 2 2 2 23" xfId="28308"/>
    <cellStyle name="Header2 2 2 2 3" xfId="2200"/>
    <cellStyle name="Header2 2 2 2 3 2" xfId="5652"/>
    <cellStyle name="Header2 2 2 2 3 2 2" xfId="33511"/>
    <cellStyle name="Header2 2 2 2 3 3" xfId="8908"/>
    <cellStyle name="Header2 2 2 2 3 3 2" xfId="36767"/>
    <cellStyle name="Header2 2 2 2 3 4" xfId="12171"/>
    <cellStyle name="Header2 2 2 2 3 4 2" xfId="40030"/>
    <cellStyle name="Header2 2 2 2 3 5" xfId="15883"/>
    <cellStyle name="Header2 2 2 2 3 5 2" xfId="43742"/>
    <cellStyle name="Header2 2 2 2 3 6" xfId="18983"/>
    <cellStyle name="Header2 2 2 2 3 6 2" xfId="46842"/>
    <cellStyle name="Header2 2 2 2 3 7" xfId="22167"/>
    <cellStyle name="Header2 2 2 2 3 7 2" xfId="50026"/>
    <cellStyle name="Header2 2 2 2 3 8" xfId="30059"/>
    <cellStyle name="Header2 2 2 2 4" xfId="2659"/>
    <cellStyle name="Header2 2 2 2 4 2" xfId="6110"/>
    <cellStyle name="Header2 2 2 2 4 2 2" xfId="33969"/>
    <cellStyle name="Header2 2 2 2 4 3" xfId="9366"/>
    <cellStyle name="Header2 2 2 2 4 3 2" xfId="37225"/>
    <cellStyle name="Header2 2 2 2 4 4" xfId="12630"/>
    <cellStyle name="Header2 2 2 2 4 4 2" xfId="40489"/>
    <cellStyle name="Header2 2 2 2 4 5" xfId="15652"/>
    <cellStyle name="Header2 2 2 2 4 5 2" xfId="43511"/>
    <cellStyle name="Header2 2 2 2 4 6" xfId="19434"/>
    <cellStyle name="Header2 2 2 2 4 6 2" xfId="47293"/>
    <cellStyle name="Header2 2 2 2 4 7" xfId="22616"/>
    <cellStyle name="Header2 2 2 2 4 7 2" xfId="50475"/>
    <cellStyle name="Header2 2 2 2 4 8" xfId="30518"/>
    <cellStyle name="Header2 2 2 2 5" xfId="3010"/>
    <cellStyle name="Header2 2 2 2 5 2" xfId="6461"/>
    <cellStyle name="Header2 2 2 2 5 2 2" xfId="34320"/>
    <cellStyle name="Header2 2 2 2 5 3" xfId="9717"/>
    <cellStyle name="Header2 2 2 2 5 3 2" xfId="37576"/>
    <cellStyle name="Header2 2 2 2 5 4" xfId="12981"/>
    <cellStyle name="Header2 2 2 2 5 4 2" xfId="40840"/>
    <cellStyle name="Header2 2 2 2 5 5" xfId="15914"/>
    <cellStyle name="Header2 2 2 2 5 5 2" xfId="43773"/>
    <cellStyle name="Header2 2 2 2 5 6" xfId="19785"/>
    <cellStyle name="Header2 2 2 2 5 6 2" xfId="47644"/>
    <cellStyle name="Header2 2 2 2 5 7" xfId="22967"/>
    <cellStyle name="Header2 2 2 2 5 7 2" xfId="50826"/>
    <cellStyle name="Header2 2 2 2 5 8" xfId="30869"/>
    <cellStyle name="Header2 2 2 2 6" xfId="3349"/>
    <cellStyle name="Header2 2 2 2 6 2" xfId="6800"/>
    <cellStyle name="Header2 2 2 2 6 2 2" xfId="34659"/>
    <cellStyle name="Header2 2 2 2 6 3" xfId="10056"/>
    <cellStyle name="Header2 2 2 2 6 3 2" xfId="37915"/>
    <cellStyle name="Header2 2 2 2 6 4" xfId="13320"/>
    <cellStyle name="Header2 2 2 2 6 4 2" xfId="41179"/>
    <cellStyle name="Header2 2 2 2 6 5" xfId="17163"/>
    <cellStyle name="Header2 2 2 2 6 5 2" xfId="45022"/>
    <cellStyle name="Header2 2 2 2 6 6" xfId="20124"/>
    <cellStyle name="Header2 2 2 2 6 6 2" xfId="47983"/>
    <cellStyle name="Header2 2 2 2 6 7" xfId="23306"/>
    <cellStyle name="Header2 2 2 2 6 7 2" xfId="51165"/>
    <cellStyle name="Header2 2 2 2 6 8" xfId="31208"/>
    <cellStyle name="Header2 2 2 2 7" xfId="3682"/>
    <cellStyle name="Header2 2 2 2 7 2" xfId="7133"/>
    <cellStyle name="Header2 2 2 2 7 2 2" xfId="34992"/>
    <cellStyle name="Header2 2 2 2 7 3" xfId="10389"/>
    <cellStyle name="Header2 2 2 2 7 3 2" xfId="38248"/>
    <cellStyle name="Header2 2 2 2 7 4" xfId="13653"/>
    <cellStyle name="Header2 2 2 2 7 4 2" xfId="41512"/>
    <cellStyle name="Header2 2 2 2 7 5" xfId="17093"/>
    <cellStyle name="Header2 2 2 2 7 5 2" xfId="44952"/>
    <cellStyle name="Header2 2 2 2 7 6" xfId="20457"/>
    <cellStyle name="Header2 2 2 2 7 6 2" xfId="48316"/>
    <cellStyle name="Header2 2 2 2 7 7" xfId="23639"/>
    <cellStyle name="Header2 2 2 2 7 7 2" xfId="51498"/>
    <cellStyle name="Header2 2 2 2 7 8" xfId="31541"/>
    <cellStyle name="Header2 2 2 2 8" xfId="3984"/>
    <cellStyle name="Header2 2 2 2 8 2" xfId="7435"/>
    <cellStyle name="Header2 2 2 2 8 2 2" xfId="35294"/>
    <cellStyle name="Header2 2 2 2 8 3" xfId="10691"/>
    <cellStyle name="Header2 2 2 2 8 3 2" xfId="38550"/>
    <cellStyle name="Header2 2 2 2 8 4" xfId="13955"/>
    <cellStyle name="Header2 2 2 2 8 4 2" xfId="41814"/>
    <cellStyle name="Header2 2 2 2 8 5" xfId="15844"/>
    <cellStyle name="Header2 2 2 2 8 5 2" xfId="43703"/>
    <cellStyle name="Header2 2 2 2 8 6" xfId="20759"/>
    <cellStyle name="Header2 2 2 2 8 6 2" xfId="48618"/>
    <cellStyle name="Header2 2 2 2 8 7" xfId="23941"/>
    <cellStyle name="Header2 2 2 2 8 7 2" xfId="51800"/>
    <cellStyle name="Header2 2 2 2 8 8" xfId="31843"/>
    <cellStyle name="Header2 2 2 2 9" xfId="4281"/>
    <cellStyle name="Header2 2 2 2 9 2" xfId="7732"/>
    <cellStyle name="Header2 2 2 2 9 2 2" xfId="35591"/>
    <cellStyle name="Header2 2 2 2 9 3" xfId="10988"/>
    <cellStyle name="Header2 2 2 2 9 3 2" xfId="38847"/>
    <cellStyle name="Header2 2 2 2 9 4" xfId="14252"/>
    <cellStyle name="Header2 2 2 2 9 4 2" xfId="42111"/>
    <cellStyle name="Header2 2 2 2 9 5" xfId="15625"/>
    <cellStyle name="Header2 2 2 2 9 5 2" xfId="43484"/>
    <cellStyle name="Header2 2 2 2 9 6" xfId="21056"/>
    <cellStyle name="Header2 2 2 2 9 6 2" xfId="48915"/>
    <cellStyle name="Header2 2 2 2 9 7" xfId="24238"/>
    <cellStyle name="Header2 2 2 2 9 7 2" xfId="52097"/>
    <cellStyle name="Header2 2 2 2 9 8" xfId="32140"/>
    <cellStyle name="Header2 2 2 20" xfId="18956"/>
    <cellStyle name="Header2 2 2 20 2" xfId="46815"/>
    <cellStyle name="Header2 2 2 21" xfId="22059"/>
    <cellStyle name="Header2 2 2 21 2" xfId="49918"/>
    <cellStyle name="Header2 2 2 22" xfId="25326"/>
    <cellStyle name="Header2 2 2 22 2" xfId="53185"/>
    <cellStyle name="Header2 2 2 23" xfId="24754"/>
    <cellStyle name="Header2 2 2 23 2" xfId="52613"/>
    <cellStyle name="Header2 2 2 24" xfId="708"/>
    <cellStyle name="Header2 2 2 24 2" xfId="28567"/>
    <cellStyle name="Header2 2 2 25" xfId="28106"/>
    <cellStyle name="Header2 2 2 3" xfId="348"/>
    <cellStyle name="Header2 2 2 3 10" xfId="1463"/>
    <cellStyle name="Header2 2 2 3 10 2" xfId="29322"/>
    <cellStyle name="Header2 2 2 3 11" xfId="4919"/>
    <cellStyle name="Header2 2 2 3 11 2" xfId="32778"/>
    <cellStyle name="Header2 2 2 3 12" xfId="1269"/>
    <cellStyle name="Header2 2 2 3 12 2" xfId="29128"/>
    <cellStyle name="Header2 2 2 3 13" xfId="4994"/>
    <cellStyle name="Header2 2 2 3 13 2" xfId="32853"/>
    <cellStyle name="Header2 2 2 3 14" xfId="8248"/>
    <cellStyle name="Header2 2 2 3 14 2" xfId="36107"/>
    <cellStyle name="Header2 2 2 3 15" xfId="17806"/>
    <cellStyle name="Header2 2 2 3 15 2" xfId="45665"/>
    <cellStyle name="Header2 2 2 3 16" xfId="14776"/>
    <cellStyle name="Header2 2 2 3 16 2" xfId="42635"/>
    <cellStyle name="Header2 2 2 3 17" xfId="15477"/>
    <cellStyle name="Header2 2 2 3 17 2" xfId="43336"/>
    <cellStyle name="Header2 2 2 3 18" xfId="18957"/>
    <cellStyle name="Header2 2 2 3 18 2" xfId="46816"/>
    <cellStyle name="Header2 2 2 3 19" xfId="26992"/>
    <cellStyle name="Header2 2 2 3 19 2" xfId="54851"/>
    <cellStyle name="Header2 2 2 3 2" xfId="2100"/>
    <cellStyle name="Header2 2 2 3 2 2" xfId="5554"/>
    <cellStyle name="Header2 2 2 3 2 2 2" xfId="33413"/>
    <cellStyle name="Header2 2 2 3 2 3" xfId="8809"/>
    <cellStyle name="Header2 2 2 3 2 3 2" xfId="36668"/>
    <cellStyle name="Header2 2 2 3 2 4" xfId="12072"/>
    <cellStyle name="Header2 2 2 3 2 4 2" xfId="39931"/>
    <cellStyle name="Header2 2 2 3 2 5" xfId="16641"/>
    <cellStyle name="Header2 2 2 3 2 5 2" xfId="44500"/>
    <cellStyle name="Header2 2 2 3 2 6" xfId="18888"/>
    <cellStyle name="Header2 2 2 3 2 6 2" xfId="46747"/>
    <cellStyle name="Header2 2 2 3 2 7" xfId="22086"/>
    <cellStyle name="Header2 2 2 3 2 7 2" xfId="49945"/>
    <cellStyle name="Header2 2 2 3 2 8" xfId="29959"/>
    <cellStyle name="Header2 2 2 3 20" xfId="27771"/>
    <cellStyle name="Header2 2 2 3 20 2" xfId="55630"/>
    <cellStyle name="Header2 2 2 3 21" xfId="810"/>
    <cellStyle name="Header2 2 2 3 21 2" xfId="28669"/>
    <cellStyle name="Header2 2 2 3 22" xfId="28208"/>
    <cellStyle name="Header2 2 2 3 3" xfId="2561"/>
    <cellStyle name="Header2 2 2 3 3 2" xfId="6012"/>
    <cellStyle name="Header2 2 2 3 3 2 2" xfId="33871"/>
    <cellStyle name="Header2 2 2 3 3 3" xfId="9268"/>
    <cellStyle name="Header2 2 2 3 3 3 2" xfId="37127"/>
    <cellStyle name="Header2 2 2 3 3 4" xfId="12532"/>
    <cellStyle name="Header2 2 2 3 3 4 2" xfId="40391"/>
    <cellStyle name="Header2 2 2 3 3 5" xfId="17201"/>
    <cellStyle name="Header2 2 2 3 3 5 2" xfId="45060"/>
    <cellStyle name="Header2 2 2 3 3 6" xfId="19336"/>
    <cellStyle name="Header2 2 2 3 3 6 2" xfId="47195"/>
    <cellStyle name="Header2 2 2 3 3 7" xfId="22518"/>
    <cellStyle name="Header2 2 2 3 3 7 2" xfId="50377"/>
    <cellStyle name="Header2 2 2 3 3 8" xfId="30420"/>
    <cellStyle name="Header2 2 2 3 4" xfId="2914"/>
    <cellStyle name="Header2 2 2 3 4 2" xfId="6365"/>
    <cellStyle name="Header2 2 2 3 4 2 2" xfId="34224"/>
    <cellStyle name="Header2 2 2 3 4 3" xfId="9621"/>
    <cellStyle name="Header2 2 2 3 4 3 2" xfId="37480"/>
    <cellStyle name="Header2 2 2 3 4 4" xfId="12885"/>
    <cellStyle name="Header2 2 2 3 4 4 2" xfId="40744"/>
    <cellStyle name="Header2 2 2 3 4 5" xfId="16323"/>
    <cellStyle name="Header2 2 2 3 4 5 2" xfId="44182"/>
    <cellStyle name="Header2 2 2 3 4 6" xfId="19689"/>
    <cellStyle name="Header2 2 2 3 4 6 2" xfId="47548"/>
    <cellStyle name="Header2 2 2 3 4 7" xfId="22871"/>
    <cellStyle name="Header2 2 2 3 4 7 2" xfId="50730"/>
    <cellStyle name="Header2 2 2 3 4 8" xfId="30773"/>
    <cellStyle name="Header2 2 2 3 5" xfId="3260"/>
    <cellStyle name="Header2 2 2 3 5 2" xfId="6711"/>
    <cellStyle name="Header2 2 2 3 5 2 2" xfId="34570"/>
    <cellStyle name="Header2 2 2 3 5 3" xfId="9967"/>
    <cellStyle name="Header2 2 2 3 5 3 2" xfId="37826"/>
    <cellStyle name="Header2 2 2 3 5 4" xfId="13231"/>
    <cellStyle name="Header2 2 2 3 5 4 2" xfId="41090"/>
    <cellStyle name="Header2 2 2 3 5 5" xfId="16368"/>
    <cellStyle name="Header2 2 2 3 5 5 2" xfId="44227"/>
    <cellStyle name="Header2 2 2 3 5 6" xfId="20035"/>
    <cellStyle name="Header2 2 2 3 5 6 2" xfId="47894"/>
    <cellStyle name="Header2 2 2 3 5 7" xfId="23217"/>
    <cellStyle name="Header2 2 2 3 5 7 2" xfId="51076"/>
    <cellStyle name="Header2 2 2 3 5 8" xfId="31119"/>
    <cellStyle name="Header2 2 2 3 6" xfId="3596"/>
    <cellStyle name="Header2 2 2 3 6 2" xfId="7047"/>
    <cellStyle name="Header2 2 2 3 6 2 2" xfId="34906"/>
    <cellStyle name="Header2 2 2 3 6 3" xfId="10303"/>
    <cellStyle name="Header2 2 2 3 6 3 2" xfId="38162"/>
    <cellStyle name="Header2 2 2 3 6 4" xfId="13567"/>
    <cellStyle name="Header2 2 2 3 6 4 2" xfId="41426"/>
    <cellStyle name="Header2 2 2 3 6 5" xfId="15026"/>
    <cellStyle name="Header2 2 2 3 6 5 2" xfId="42885"/>
    <cellStyle name="Header2 2 2 3 6 6" xfId="20371"/>
    <cellStyle name="Header2 2 2 3 6 6 2" xfId="48230"/>
    <cellStyle name="Header2 2 2 3 6 7" xfId="23553"/>
    <cellStyle name="Header2 2 2 3 6 7 2" xfId="51412"/>
    <cellStyle name="Header2 2 2 3 6 8" xfId="31455"/>
    <cellStyle name="Header2 2 2 3 7" xfId="3910"/>
    <cellStyle name="Header2 2 2 3 7 2" xfId="7361"/>
    <cellStyle name="Header2 2 2 3 7 2 2" xfId="35220"/>
    <cellStyle name="Header2 2 2 3 7 3" xfId="10617"/>
    <cellStyle name="Header2 2 2 3 7 3 2" xfId="38476"/>
    <cellStyle name="Header2 2 2 3 7 4" xfId="13881"/>
    <cellStyle name="Header2 2 2 3 7 4 2" xfId="41740"/>
    <cellStyle name="Header2 2 2 3 7 5" xfId="15256"/>
    <cellStyle name="Header2 2 2 3 7 5 2" xfId="43115"/>
    <cellStyle name="Header2 2 2 3 7 6" xfId="20685"/>
    <cellStyle name="Header2 2 2 3 7 6 2" xfId="48544"/>
    <cellStyle name="Header2 2 2 3 7 7" xfId="23867"/>
    <cellStyle name="Header2 2 2 3 7 7 2" xfId="51726"/>
    <cellStyle name="Header2 2 2 3 7 8" xfId="31769"/>
    <cellStyle name="Header2 2 2 3 8" xfId="4208"/>
    <cellStyle name="Header2 2 2 3 8 2" xfId="7659"/>
    <cellStyle name="Header2 2 2 3 8 2 2" xfId="35518"/>
    <cellStyle name="Header2 2 2 3 8 3" xfId="10915"/>
    <cellStyle name="Header2 2 2 3 8 3 2" xfId="38774"/>
    <cellStyle name="Header2 2 2 3 8 4" xfId="14179"/>
    <cellStyle name="Header2 2 2 3 8 4 2" xfId="42038"/>
    <cellStyle name="Header2 2 2 3 8 5" xfId="17180"/>
    <cellStyle name="Header2 2 2 3 8 5 2" xfId="45039"/>
    <cellStyle name="Header2 2 2 3 8 6" xfId="20983"/>
    <cellStyle name="Header2 2 2 3 8 6 2" xfId="48842"/>
    <cellStyle name="Header2 2 2 3 8 7" xfId="24165"/>
    <cellStyle name="Header2 2 2 3 8 7 2" xfId="52024"/>
    <cellStyle name="Header2 2 2 3 8 8" xfId="32067"/>
    <cellStyle name="Header2 2 2 3 9" xfId="4504"/>
    <cellStyle name="Header2 2 2 3 9 2" xfId="7955"/>
    <cellStyle name="Header2 2 2 3 9 2 2" xfId="35814"/>
    <cellStyle name="Header2 2 2 3 9 3" xfId="11211"/>
    <cellStyle name="Header2 2 2 3 9 3 2" xfId="39070"/>
    <cellStyle name="Header2 2 2 3 9 4" xfId="14475"/>
    <cellStyle name="Header2 2 2 3 9 4 2" xfId="42334"/>
    <cellStyle name="Header2 2 2 3 9 5" xfId="18046"/>
    <cellStyle name="Header2 2 2 3 9 5 2" xfId="45905"/>
    <cellStyle name="Header2 2 2 3 9 6" xfId="21279"/>
    <cellStyle name="Header2 2 2 3 9 6 2" xfId="49138"/>
    <cellStyle name="Header2 2 2 3 9 7" xfId="24461"/>
    <cellStyle name="Header2 2 2 3 9 7 2" xfId="52320"/>
    <cellStyle name="Header2 2 2 3 9 8" xfId="32363"/>
    <cellStyle name="Header2 2 2 4" xfId="521"/>
    <cellStyle name="Header2 2 2 4 10" xfId="1636"/>
    <cellStyle name="Header2 2 2 4 10 2" xfId="29495"/>
    <cellStyle name="Header2 2 2 4 11" xfId="5091"/>
    <cellStyle name="Header2 2 2 4 11 2" xfId="32950"/>
    <cellStyle name="Header2 2 2 4 12" xfId="8346"/>
    <cellStyle name="Header2 2 2 4 12 2" xfId="36205"/>
    <cellStyle name="Header2 2 2 4 13" xfId="11611"/>
    <cellStyle name="Header2 2 2 4 13 2" xfId="39470"/>
    <cellStyle name="Header2 2 2 4 14" xfId="14874"/>
    <cellStyle name="Header2 2 2 4 14 2" xfId="42733"/>
    <cellStyle name="Header2 2 2 4 15" xfId="16638"/>
    <cellStyle name="Header2 2 2 4 15 2" xfId="44497"/>
    <cellStyle name="Header2 2 2 4 16" xfId="18438"/>
    <cellStyle name="Header2 2 2 4 16 2" xfId="46297"/>
    <cellStyle name="Header2 2 2 4 17" xfId="21655"/>
    <cellStyle name="Header2 2 2 4 17 2" xfId="49514"/>
    <cellStyle name="Header2 2 2 4 18" xfId="24850"/>
    <cellStyle name="Header2 2 2 4 18 2" xfId="52709"/>
    <cellStyle name="Header2 2 2 4 19" xfId="25650"/>
    <cellStyle name="Header2 2 2 4 19 2" xfId="53509"/>
    <cellStyle name="Header2 2 2 4 2" xfId="2273"/>
    <cellStyle name="Header2 2 2 4 2 2" xfId="5725"/>
    <cellStyle name="Header2 2 2 4 2 2 2" xfId="33584"/>
    <cellStyle name="Header2 2 2 4 2 3" xfId="8981"/>
    <cellStyle name="Header2 2 2 4 2 3 2" xfId="36840"/>
    <cellStyle name="Header2 2 2 4 2 4" xfId="12244"/>
    <cellStyle name="Header2 2 2 4 2 4 2" xfId="40103"/>
    <cellStyle name="Header2 2 2 4 2 5" xfId="17456"/>
    <cellStyle name="Header2 2 2 4 2 5 2" xfId="45315"/>
    <cellStyle name="Header2 2 2 4 2 6" xfId="19051"/>
    <cellStyle name="Header2 2 2 4 2 6 2" xfId="46910"/>
    <cellStyle name="Header2 2 2 4 2 7" xfId="22236"/>
    <cellStyle name="Header2 2 2 4 2 7 2" xfId="50095"/>
    <cellStyle name="Header2 2 2 4 2 8" xfId="30132"/>
    <cellStyle name="Header2 2 2 4 20" xfId="27907"/>
    <cellStyle name="Header2 2 2 4 20 2" xfId="55766"/>
    <cellStyle name="Header2 2 2 4 21" xfId="983"/>
    <cellStyle name="Header2 2 2 4 21 2" xfId="28842"/>
    <cellStyle name="Header2 2 2 4 22" xfId="28381"/>
    <cellStyle name="Header2 2 2 4 3" xfId="2732"/>
    <cellStyle name="Header2 2 2 4 3 2" xfId="6183"/>
    <cellStyle name="Header2 2 2 4 3 2 2" xfId="34042"/>
    <cellStyle name="Header2 2 2 4 3 3" xfId="9439"/>
    <cellStyle name="Header2 2 2 4 3 3 2" xfId="37298"/>
    <cellStyle name="Header2 2 2 4 3 4" xfId="12703"/>
    <cellStyle name="Header2 2 2 4 3 4 2" xfId="40562"/>
    <cellStyle name="Header2 2 2 4 3 5" xfId="17174"/>
    <cellStyle name="Header2 2 2 4 3 5 2" xfId="45033"/>
    <cellStyle name="Header2 2 2 4 3 6" xfId="19507"/>
    <cellStyle name="Header2 2 2 4 3 6 2" xfId="47366"/>
    <cellStyle name="Header2 2 2 4 3 7" xfId="22689"/>
    <cellStyle name="Header2 2 2 4 3 7 2" xfId="50548"/>
    <cellStyle name="Header2 2 2 4 3 8" xfId="30591"/>
    <cellStyle name="Header2 2 2 4 4" xfId="3082"/>
    <cellStyle name="Header2 2 2 4 4 2" xfId="6533"/>
    <cellStyle name="Header2 2 2 4 4 2 2" xfId="34392"/>
    <cellStyle name="Header2 2 2 4 4 3" xfId="9789"/>
    <cellStyle name="Header2 2 2 4 4 3 2" xfId="37648"/>
    <cellStyle name="Header2 2 2 4 4 4" xfId="13053"/>
    <cellStyle name="Header2 2 2 4 4 4 2" xfId="40912"/>
    <cellStyle name="Header2 2 2 4 4 5" xfId="16148"/>
    <cellStyle name="Header2 2 2 4 4 5 2" xfId="44007"/>
    <cellStyle name="Header2 2 2 4 4 6" xfId="19857"/>
    <cellStyle name="Header2 2 2 4 4 6 2" xfId="47716"/>
    <cellStyle name="Header2 2 2 4 4 7" xfId="23039"/>
    <cellStyle name="Header2 2 2 4 4 7 2" xfId="50898"/>
    <cellStyle name="Header2 2 2 4 4 8" xfId="30941"/>
    <cellStyle name="Header2 2 2 4 5" xfId="3419"/>
    <cellStyle name="Header2 2 2 4 5 2" xfId="6870"/>
    <cellStyle name="Header2 2 2 4 5 2 2" xfId="34729"/>
    <cellStyle name="Header2 2 2 4 5 3" xfId="10126"/>
    <cellStyle name="Header2 2 2 4 5 3 2" xfId="37985"/>
    <cellStyle name="Header2 2 2 4 5 4" xfId="13390"/>
    <cellStyle name="Header2 2 2 4 5 4 2" xfId="41249"/>
    <cellStyle name="Header2 2 2 4 5 5" xfId="16586"/>
    <cellStyle name="Header2 2 2 4 5 5 2" xfId="44445"/>
    <cellStyle name="Header2 2 2 4 5 6" xfId="20194"/>
    <cellStyle name="Header2 2 2 4 5 6 2" xfId="48053"/>
    <cellStyle name="Header2 2 2 4 5 7" xfId="23376"/>
    <cellStyle name="Header2 2 2 4 5 7 2" xfId="51235"/>
    <cellStyle name="Header2 2 2 4 5 8" xfId="31278"/>
    <cellStyle name="Header2 2 2 4 6" xfId="3752"/>
    <cellStyle name="Header2 2 2 4 6 2" xfId="7203"/>
    <cellStyle name="Header2 2 2 4 6 2 2" xfId="35062"/>
    <cellStyle name="Header2 2 2 4 6 3" xfId="10459"/>
    <cellStyle name="Header2 2 2 4 6 3 2" xfId="38318"/>
    <cellStyle name="Header2 2 2 4 6 4" xfId="13723"/>
    <cellStyle name="Header2 2 2 4 6 4 2" xfId="41582"/>
    <cellStyle name="Header2 2 2 4 6 5" xfId="16025"/>
    <cellStyle name="Header2 2 2 4 6 5 2" xfId="43884"/>
    <cellStyle name="Header2 2 2 4 6 6" xfId="20527"/>
    <cellStyle name="Header2 2 2 4 6 6 2" xfId="48386"/>
    <cellStyle name="Header2 2 2 4 6 7" xfId="23709"/>
    <cellStyle name="Header2 2 2 4 6 7 2" xfId="51568"/>
    <cellStyle name="Header2 2 2 4 6 8" xfId="31611"/>
    <cellStyle name="Header2 2 2 4 7" xfId="4048"/>
    <cellStyle name="Header2 2 2 4 7 2" xfId="7499"/>
    <cellStyle name="Header2 2 2 4 7 2 2" xfId="35358"/>
    <cellStyle name="Header2 2 2 4 7 3" xfId="10755"/>
    <cellStyle name="Header2 2 2 4 7 3 2" xfId="38614"/>
    <cellStyle name="Header2 2 2 4 7 4" xfId="14019"/>
    <cellStyle name="Header2 2 2 4 7 4 2" xfId="41878"/>
    <cellStyle name="Header2 2 2 4 7 5" xfId="17181"/>
    <cellStyle name="Header2 2 2 4 7 5 2" xfId="45040"/>
    <cellStyle name="Header2 2 2 4 7 6" xfId="20823"/>
    <cellStyle name="Header2 2 2 4 7 6 2" xfId="48682"/>
    <cellStyle name="Header2 2 2 4 7 7" xfId="24005"/>
    <cellStyle name="Header2 2 2 4 7 7 2" xfId="51864"/>
    <cellStyle name="Header2 2 2 4 7 8" xfId="31907"/>
    <cellStyle name="Header2 2 2 4 8" xfId="4345"/>
    <cellStyle name="Header2 2 2 4 8 2" xfId="7796"/>
    <cellStyle name="Header2 2 2 4 8 2 2" xfId="35655"/>
    <cellStyle name="Header2 2 2 4 8 3" xfId="11052"/>
    <cellStyle name="Header2 2 2 4 8 3 2" xfId="38911"/>
    <cellStyle name="Header2 2 2 4 8 4" xfId="14316"/>
    <cellStyle name="Header2 2 2 4 8 4 2" xfId="42175"/>
    <cellStyle name="Header2 2 2 4 8 5" xfId="17364"/>
    <cellStyle name="Header2 2 2 4 8 5 2" xfId="45223"/>
    <cellStyle name="Header2 2 2 4 8 6" xfId="21120"/>
    <cellStyle name="Header2 2 2 4 8 6 2" xfId="48979"/>
    <cellStyle name="Header2 2 2 4 8 7" xfId="24302"/>
    <cellStyle name="Header2 2 2 4 8 7 2" xfId="52161"/>
    <cellStyle name="Header2 2 2 4 8 8" xfId="32204"/>
    <cellStyle name="Header2 2 2 4 9" xfId="4640"/>
    <cellStyle name="Header2 2 2 4 9 2" xfId="8091"/>
    <cellStyle name="Header2 2 2 4 9 2 2" xfId="35950"/>
    <cellStyle name="Header2 2 2 4 9 3" xfId="11347"/>
    <cellStyle name="Header2 2 2 4 9 3 2" xfId="39206"/>
    <cellStyle name="Header2 2 2 4 9 4" xfId="14611"/>
    <cellStyle name="Header2 2 2 4 9 4 2" xfId="42470"/>
    <cellStyle name="Header2 2 2 4 9 5" xfId="18182"/>
    <cellStyle name="Header2 2 2 4 9 5 2" xfId="46041"/>
    <cellStyle name="Header2 2 2 4 9 6" xfId="21415"/>
    <cellStyle name="Header2 2 2 4 9 6 2" xfId="49274"/>
    <cellStyle name="Header2 2 2 4 9 7" xfId="24597"/>
    <cellStyle name="Header2 2 2 4 9 7 2" xfId="52456"/>
    <cellStyle name="Header2 2 2 4 9 8" xfId="32499"/>
    <cellStyle name="Header2 2 2 5" xfId="1998"/>
    <cellStyle name="Header2 2 2 5 2" xfId="5452"/>
    <cellStyle name="Header2 2 2 5 2 2" xfId="33311"/>
    <cellStyle name="Header2 2 2 5 3" xfId="8707"/>
    <cellStyle name="Header2 2 2 5 3 2" xfId="36566"/>
    <cellStyle name="Header2 2 2 5 4" xfId="11970"/>
    <cellStyle name="Header2 2 2 5 4 2" xfId="39829"/>
    <cellStyle name="Header2 2 2 5 5" xfId="15448"/>
    <cellStyle name="Header2 2 2 5 5 2" xfId="43307"/>
    <cellStyle name="Header2 2 2 5 6" xfId="18792"/>
    <cellStyle name="Header2 2 2 5 6 2" xfId="46651"/>
    <cellStyle name="Header2 2 2 5 7" xfId="21999"/>
    <cellStyle name="Header2 2 2 5 7 2" xfId="49858"/>
    <cellStyle name="Header2 2 2 5 8" xfId="29857"/>
    <cellStyle name="Header2 2 2 6" xfId="2465"/>
    <cellStyle name="Header2 2 2 6 2" xfId="5916"/>
    <cellStyle name="Header2 2 2 6 2 2" xfId="33775"/>
    <cellStyle name="Header2 2 2 6 3" xfId="9172"/>
    <cellStyle name="Header2 2 2 6 3 2" xfId="37031"/>
    <cellStyle name="Header2 2 2 6 4" xfId="12436"/>
    <cellStyle name="Header2 2 2 6 4 2" xfId="40295"/>
    <cellStyle name="Header2 2 2 6 5" xfId="17567"/>
    <cellStyle name="Header2 2 2 6 5 2" xfId="45426"/>
    <cellStyle name="Header2 2 2 6 6" xfId="19240"/>
    <cellStyle name="Header2 2 2 6 6 2" xfId="47099"/>
    <cellStyle name="Header2 2 2 6 7" xfId="22422"/>
    <cellStyle name="Header2 2 2 6 7 2" xfId="50281"/>
    <cellStyle name="Header2 2 2 6 8" xfId="30324"/>
    <cellStyle name="Header2 2 2 7" xfId="1944"/>
    <cellStyle name="Header2 2 2 7 2" xfId="5398"/>
    <cellStyle name="Header2 2 2 7 2 2" xfId="33257"/>
    <cellStyle name="Header2 2 2 7 3" xfId="8653"/>
    <cellStyle name="Header2 2 2 7 3 2" xfId="36512"/>
    <cellStyle name="Header2 2 2 7 4" xfId="11916"/>
    <cellStyle name="Header2 2 2 7 4 2" xfId="39775"/>
    <cellStyle name="Header2 2 2 7 5" xfId="17735"/>
    <cellStyle name="Header2 2 2 7 5 2" xfId="45594"/>
    <cellStyle name="Header2 2 2 7 6" xfId="18738"/>
    <cellStyle name="Header2 2 2 7 6 2" xfId="46597"/>
    <cellStyle name="Header2 2 2 7 7" xfId="21946"/>
    <cellStyle name="Header2 2 2 7 7 2" xfId="49805"/>
    <cellStyle name="Header2 2 2 7 8" xfId="29803"/>
    <cellStyle name="Header2 2 2 8" xfId="1931"/>
    <cellStyle name="Header2 2 2 8 2" xfId="5385"/>
    <cellStyle name="Header2 2 2 8 2 2" xfId="33244"/>
    <cellStyle name="Header2 2 2 8 3" xfId="8640"/>
    <cellStyle name="Header2 2 2 8 3 2" xfId="36499"/>
    <cellStyle name="Header2 2 2 8 4" xfId="11903"/>
    <cellStyle name="Header2 2 2 8 4 2" xfId="39762"/>
    <cellStyle name="Header2 2 2 8 5" xfId="15065"/>
    <cellStyle name="Header2 2 2 8 5 2" xfId="42924"/>
    <cellStyle name="Header2 2 2 8 6" xfId="18725"/>
    <cellStyle name="Header2 2 2 8 6 2" xfId="46584"/>
    <cellStyle name="Header2 2 2 8 7" xfId="21933"/>
    <cellStyle name="Header2 2 2 8 7 2" xfId="49792"/>
    <cellStyle name="Header2 2 2 8 8" xfId="29790"/>
    <cellStyle name="Header2 2 2 9" xfId="1783"/>
    <cellStyle name="Header2 2 2 9 2" xfId="5238"/>
    <cellStyle name="Header2 2 2 9 2 2" xfId="33097"/>
    <cellStyle name="Header2 2 2 9 3" xfId="8492"/>
    <cellStyle name="Header2 2 2 9 3 2" xfId="36351"/>
    <cellStyle name="Header2 2 2 9 4" xfId="11756"/>
    <cellStyle name="Header2 2 2 9 4 2" xfId="39615"/>
    <cellStyle name="Header2 2 2 9 5" xfId="17662"/>
    <cellStyle name="Header2 2 2 9 5 2" xfId="45521"/>
    <cellStyle name="Header2 2 2 9 6" xfId="18580"/>
    <cellStyle name="Header2 2 2 9 6 2" xfId="46439"/>
    <cellStyle name="Header2 2 2 9 7" xfId="21795"/>
    <cellStyle name="Header2 2 2 9 7 2" xfId="49654"/>
    <cellStyle name="Header2 2 2 9 8" xfId="29642"/>
    <cellStyle name="Header2 2 20" xfId="3231"/>
    <cellStyle name="Header2 2 20 2" xfId="6682"/>
    <cellStyle name="Header2 2 20 2 2" xfId="34541"/>
    <cellStyle name="Header2 2 20 3" xfId="9938"/>
    <cellStyle name="Header2 2 20 3 2" xfId="37797"/>
    <cellStyle name="Header2 2 20 4" xfId="13202"/>
    <cellStyle name="Header2 2 20 4 2" xfId="41061"/>
    <cellStyle name="Header2 2 20 5" xfId="15232"/>
    <cellStyle name="Header2 2 20 5 2" xfId="43091"/>
    <cellStyle name="Header2 2 20 6" xfId="20006"/>
    <cellStyle name="Header2 2 20 6 2" xfId="47865"/>
    <cellStyle name="Header2 2 20 7" xfId="23188"/>
    <cellStyle name="Header2 2 20 7 2" xfId="51047"/>
    <cellStyle name="Header2 2 20 8" xfId="31090"/>
    <cellStyle name="Header2 2 21" xfId="3579"/>
    <cellStyle name="Header2 2 21 2" xfId="7030"/>
    <cellStyle name="Header2 2 21 2 2" xfId="34889"/>
    <cellStyle name="Header2 2 21 3" xfId="10286"/>
    <cellStyle name="Header2 2 21 3 2" xfId="38145"/>
    <cellStyle name="Header2 2 21 4" xfId="13550"/>
    <cellStyle name="Header2 2 21 4 2" xfId="41409"/>
    <cellStyle name="Header2 2 21 5" xfId="16555"/>
    <cellStyle name="Header2 2 21 5 2" xfId="44414"/>
    <cellStyle name="Header2 2 21 6" xfId="20354"/>
    <cellStyle name="Header2 2 21 6 2" xfId="48213"/>
    <cellStyle name="Header2 2 21 7" xfId="23536"/>
    <cellStyle name="Header2 2 21 7 2" xfId="51395"/>
    <cellStyle name="Header2 2 21 8" xfId="31438"/>
    <cellStyle name="Header2 2 22" xfId="1936"/>
    <cellStyle name="Header2 2 22 2" xfId="5390"/>
    <cellStyle name="Header2 2 22 2 2" xfId="33249"/>
    <cellStyle name="Header2 2 22 3" xfId="8645"/>
    <cellStyle name="Header2 2 22 3 2" xfId="36504"/>
    <cellStyle name="Header2 2 22 4" xfId="11908"/>
    <cellStyle name="Header2 2 22 4 2" xfId="39767"/>
    <cellStyle name="Header2 2 22 5" xfId="17869"/>
    <cellStyle name="Header2 2 22 5 2" xfId="45728"/>
    <cellStyle name="Header2 2 22 6" xfId="18730"/>
    <cellStyle name="Header2 2 22 6 2" xfId="46589"/>
    <cellStyle name="Header2 2 22 7" xfId="21938"/>
    <cellStyle name="Header2 2 22 7 2" xfId="49797"/>
    <cellStyle name="Header2 2 22 8" xfId="29795"/>
    <cellStyle name="Header2 2 23" xfId="1319"/>
    <cellStyle name="Header2 2 23 2" xfId="29178"/>
    <cellStyle name="Header2 2 24" xfId="4775"/>
    <cellStyle name="Header2 2 24 2" xfId="32634"/>
    <cellStyle name="Header2 2 25" xfId="1240"/>
    <cellStyle name="Header2 2 25 2" xfId="29099"/>
    <cellStyle name="Header2 2 26" xfId="1141"/>
    <cellStyle name="Header2 2 26 2" xfId="29000"/>
    <cellStyle name="Header2 2 27" xfId="4795"/>
    <cellStyle name="Header2 2 27 2" xfId="32654"/>
    <cellStyle name="Header2 2 28" xfId="16762"/>
    <cellStyle name="Header2 2 28 2" xfId="44621"/>
    <cellStyle name="Header2 2 29" xfId="8761"/>
    <cellStyle name="Header2 2 29 2" xfId="36620"/>
    <cellStyle name="Header2 2 3" xfId="239"/>
    <cellStyle name="Header2 2 3 10" xfId="2876"/>
    <cellStyle name="Header2 2 3 10 2" xfId="6327"/>
    <cellStyle name="Header2 2 3 10 2 2" xfId="34186"/>
    <cellStyle name="Header2 2 3 10 3" xfId="9583"/>
    <cellStyle name="Header2 2 3 10 3 2" xfId="37442"/>
    <cellStyle name="Header2 2 3 10 4" xfId="12847"/>
    <cellStyle name="Header2 2 3 10 4 2" xfId="40706"/>
    <cellStyle name="Header2 2 3 10 5" xfId="16425"/>
    <cellStyle name="Header2 2 3 10 5 2" xfId="44284"/>
    <cellStyle name="Header2 2 3 10 6" xfId="19651"/>
    <cellStyle name="Header2 2 3 10 6 2" xfId="47510"/>
    <cellStyle name="Header2 2 3 10 7" xfId="22833"/>
    <cellStyle name="Header2 2 3 10 7 2" xfId="50692"/>
    <cellStyle name="Header2 2 3 10 8" xfId="30735"/>
    <cellStyle name="Header2 2 3 11" xfId="1829"/>
    <cellStyle name="Header2 2 3 11 2" xfId="5283"/>
    <cellStyle name="Header2 2 3 11 2 2" xfId="33142"/>
    <cellStyle name="Header2 2 3 11 3" xfId="8538"/>
    <cellStyle name="Header2 2 3 11 3 2" xfId="36397"/>
    <cellStyle name="Header2 2 3 11 4" xfId="11801"/>
    <cellStyle name="Header2 2 3 11 4 2" xfId="39660"/>
    <cellStyle name="Header2 2 3 11 5" xfId="17103"/>
    <cellStyle name="Header2 2 3 11 5 2" xfId="44962"/>
    <cellStyle name="Header2 2 3 11 6" xfId="18623"/>
    <cellStyle name="Header2 2 3 11 6 2" xfId="46482"/>
    <cellStyle name="Header2 2 3 11 7" xfId="21831"/>
    <cellStyle name="Header2 2 3 11 7 2" xfId="49690"/>
    <cellStyle name="Header2 2 3 11 8" xfId="29688"/>
    <cellStyle name="Header2 2 3 12" xfId="2859"/>
    <cellStyle name="Header2 2 3 12 2" xfId="6310"/>
    <cellStyle name="Header2 2 3 12 2 2" xfId="34169"/>
    <cellStyle name="Header2 2 3 12 3" xfId="9566"/>
    <cellStyle name="Header2 2 3 12 3 2" xfId="37425"/>
    <cellStyle name="Header2 2 3 12 4" xfId="12830"/>
    <cellStyle name="Header2 2 3 12 4 2" xfId="40689"/>
    <cellStyle name="Header2 2 3 12 5" xfId="12033"/>
    <cellStyle name="Header2 2 3 12 5 2" xfId="39892"/>
    <cellStyle name="Header2 2 3 12 6" xfId="19634"/>
    <cellStyle name="Header2 2 3 12 6 2" xfId="47493"/>
    <cellStyle name="Header2 2 3 12 7" xfId="22816"/>
    <cellStyle name="Header2 2 3 12 7 2" xfId="50675"/>
    <cellStyle name="Header2 2 3 12 8" xfId="30718"/>
    <cellStyle name="Header2 2 3 13" xfId="1354"/>
    <cellStyle name="Header2 2 3 13 2" xfId="29213"/>
    <cellStyle name="Header2 2 3 14" xfId="4810"/>
    <cellStyle name="Header2 2 3 14 2" xfId="32669"/>
    <cellStyle name="Header2 2 3 15" xfId="5415"/>
    <cellStyle name="Header2 2 3 15 2" xfId="33274"/>
    <cellStyle name="Header2 2 3 16" xfId="8891"/>
    <cellStyle name="Header2 2 3 16 2" xfId="36750"/>
    <cellStyle name="Header2 2 3 17" xfId="12154"/>
    <cellStyle name="Header2 2 3 17 2" xfId="40013"/>
    <cellStyle name="Header2 2 3 18" xfId="17281"/>
    <cellStyle name="Header2 2 3 18 2" xfId="45140"/>
    <cellStyle name="Header2 2 3 19" xfId="16633"/>
    <cellStyle name="Header2 2 3 19 2" xfId="44492"/>
    <cellStyle name="Header2 2 3 2" xfId="442"/>
    <cellStyle name="Header2 2 3 2 10" xfId="4570"/>
    <cellStyle name="Header2 2 3 2 10 2" xfId="8021"/>
    <cellStyle name="Header2 2 3 2 10 2 2" xfId="35880"/>
    <cellStyle name="Header2 2 3 2 10 3" xfId="11277"/>
    <cellStyle name="Header2 2 3 2 10 3 2" xfId="39136"/>
    <cellStyle name="Header2 2 3 2 10 4" xfId="14541"/>
    <cellStyle name="Header2 2 3 2 10 4 2" xfId="42400"/>
    <cellStyle name="Header2 2 3 2 10 5" xfId="18112"/>
    <cellStyle name="Header2 2 3 2 10 5 2" xfId="45971"/>
    <cellStyle name="Header2 2 3 2 10 6" xfId="21345"/>
    <cellStyle name="Header2 2 3 2 10 6 2" xfId="49204"/>
    <cellStyle name="Header2 2 3 2 10 7" xfId="24527"/>
    <cellStyle name="Header2 2 3 2 10 7 2" xfId="52386"/>
    <cellStyle name="Header2 2 3 2 10 8" xfId="32429"/>
    <cellStyle name="Header2 2 3 2 11" xfId="1557"/>
    <cellStyle name="Header2 2 3 2 11 2" xfId="29416"/>
    <cellStyle name="Header2 2 3 2 12" xfId="5013"/>
    <cellStyle name="Header2 2 3 2 12 2" xfId="32872"/>
    <cellStyle name="Header2 2 3 2 13" xfId="8267"/>
    <cellStyle name="Header2 2 3 2 13 2" xfId="36126"/>
    <cellStyle name="Header2 2 3 2 14" xfId="11532"/>
    <cellStyle name="Header2 2 3 2 14 2" xfId="39391"/>
    <cellStyle name="Header2 2 3 2 15" xfId="14795"/>
    <cellStyle name="Header2 2 3 2 15 2" xfId="42654"/>
    <cellStyle name="Header2 2 3 2 16" xfId="16313"/>
    <cellStyle name="Header2 2 3 2 16 2" xfId="44172"/>
    <cellStyle name="Header2 2 3 2 17" xfId="18362"/>
    <cellStyle name="Header2 2 3 2 17 2" xfId="46221"/>
    <cellStyle name="Header2 2 3 2 18" xfId="21580"/>
    <cellStyle name="Header2 2 3 2 18 2" xfId="49439"/>
    <cellStyle name="Header2 2 3 2 19" xfId="24777"/>
    <cellStyle name="Header2 2 3 2 19 2" xfId="52636"/>
    <cellStyle name="Header2 2 3 2 2" xfId="587"/>
    <cellStyle name="Header2 2 3 2 2 10" xfId="1702"/>
    <cellStyle name="Header2 2 3 2 2 10 2" xfId="29561"/>
    <cellStyle name="Header2 2 3 2 2 11" xfId="5157"/>
    <cellStyle name="Header2 2 3 2 2 11 2" xfId="33016"/>
    <cellStyle name="Header2 2 3 2 2 12" xfId="8412"/>
    <cellStyle name="Header2 2 3 2 2 12 2" xfId="36271"/>
    <cellStyle name="Header2 2 3 2 2 13" xfId="11677"/>
    <cellStyle name="Header2 2 3 2 2 13 2" xfId="39536"/>
    <cellStyle name="Header2 2 3 2 2 14" xfId="14940"/>
    <cellStyle name="Header2 2 3 2 2 14 2" xfId="42799"/>
    <cellStyle name="Header2 2 3 2 2 15" xfId="16704"/>
    <cellStyle name="Header2 2 3 2 2 15 2" xfId="44563"/>
    <cellStyle name="Header2 2 3 2 2 16" xfId="18504"/>
    <cellStyle name="Header2 2 3 2 2 16 2" xfId="46363"/>
    <cellStyle name="Header2 2 3 2 2 17" xfId="21721"/>
    <cellStyle name="Header2 2 3 2 2 17 2" xfId="49580"/>
    <cellStyle name="Header2 2 3 2 2 18" xfId="24916"/>
    <cellStyle name="Header2 2 3 2 2 18 2" xfId="52775"/>
    <cellStyle name="Header2 2 3 2 2 19" xfId="26410"/>
    <cellStyle name="Header2 2 3 2 2 19 2" xfId="54269"/>
    <cellStyle name="Header2 2 3 2 2 2" xfId="2339"/>
    <cellStyle name="Header2 2 3 2 2 2 2" xfId="5791"/>
    <cellStyle name="Header2 2 3 2 2 2 2 2" xfId="33650"/>
    <cellStyle name="Header2 2 3 2 2 2 3" xfId="9047"/>
    <cellStyle name="Header2 2 3 2 2 2 3 2" xfId="36906"/>
    <cellStyle name="Header2 2 3 2 2 2 4" xfId="12310"/>
    <cellStyle name="Header2 2 3 2 2 2 4 2" xfId="40169"/>
    <cellStyle name="Header2 2 3 2 2 2 5" xfId="15166"/>
    <cellStyle name="Header2 2 3 2 2 2 5 2" xfId="43025"/>
    <cellStyle name="Header2 2 3 2 2 2 6" xfId="19117"/>
    <cellStyle name="Header2 2 3 2 2 2 6 2" xfId="46976"/>
    <cellStyle name="Header2 2 3 2 2 2 7" xfId="22302"/>
    <cellStyle name="Header2 2 3 2 2 2 7 2" xfId="50161"/>
    <cellStyle name="Header2 2 3 2 2 2 8" xfId="30198"/>
    <cellStyle name="Header2 2 3 2 2 20" xfId="27973"/>
    <cellStyle name="Header2 2 3 2 2 20 2" xfId="55832"/>
    <cellStyle name="Header2 2 3 2 2 21" xfId="1049"/>
    <cellStyle name="Header2 2 3 2 2 21 2" xfId="28908"/>
    <cellStyle name="Header2 2 3 2 2 22" xfId="28447"/>
    <cellStyle name="Header2 2 3 2 2 3" xfId="2798"/>
    <cellStyle name="Header2 2 3 2 2 3 2" xfId="6249"/>
    <cellStyle name="Header2 2 3 2 2 3 2 2" xfId="34108"/>
    <cellStyle name="Header2 2 3 2 2 3 3" xfId="9505"/>
    <cellStyle name="Header2 2 3 2 2 3 3 2" xfId="37364"/>
    <cellStyle name="Header2 2 3 2 2 3 4" xfId="12769"/>
    <cellStyle name="Header2 2 3 2 2 3 4 2" xfId="40628"/>
    <cellStyle name="Header2 2 3 2 2 3 5" xfId="15478"/>
    <cellStyle name="Header2 2 3 2 2 3 5 2" xfId="43337"/>
    <cellStyle name="Header2 2 3 2 2 3 6" xfId="19573"/>
    <cellStyle name="Header2 2 3 2 2 3 6 2" xfId="47432"/>
    <cellStyle name="Header2 2 3 2 2 3 7" xfId="22755"/>
    <cellStyle name="Header2 2 3 2 2 3 7 2" xfId="50614"/>
    <cellStyle name="Header2 2 3 2 2 3 8" xfId="30657"/>
    <cellStyle name="Header2 2 3 2 2 4" xfId="3148"/>
    <cellStyle name="Header2 2 3 2 2 4 2" xfId="6599"/>
    <cellStyle name="Header2 2 3 2 2 4 2 2" xfId="34458"/>
    <cellStyle name="Header2 2 3 2 2 4 3" xfId="9855"/>
    <cellStyle name="Header2 2 3 2 2 4 3 2" xfId="37714"/>
    <cellStyle name="Header2 2 3 2 2 4 4" xfId="13119"/>
    <cellStyle name="Header2 2 3 2 2 4 4 2" xfId="40978"/>
    <cellStyle name="Header2 2 3 2 2 4 5" xfId="15240"/>
    <cellStyle name="Header2 2 3 2 2 4 5 2" xfId="43099"/>
    <cellStyle name="Header2 2 3 2 2 4 6" xfId="19923"/>
    <cellStyle name="Header2 2 3 2 2 4 6 2" xfId="47782"/>
    <cellStyle name="Header2 2 3 2 2 4 7" xfId="23105"/>
    <cellStyle name="Header2 2 3 2 2 4 7 2" xfId="50964"/>
    <cellStyle name="Header2 2 3 2 2 4 8" xfId="31007"/>
    <cellStyle name="Header2 2 3 2 2 5" xfId="3485"/>
    <cellStyle name="Header2 2 3 2 2 5 2" xfId="6936"/>
    <cellStyle name="Header2 2 3 2 2 5 2 2" xfId="34795"/>
    <cellStyle name="Header2 2 3 2 2 5 3" xfId="10192"/>
    <cellStyle name="Header2 2 3 2 2 5 3 2" xfId="38051"/>
    <cellStyle name="Header2 2 3 2 2 5 4" xfId="13456"/>
    <cellStyle name="Header2 2 3 2 2 5 4 2" xfId="41315"/>
    <cellStyle name="Header2 2 3 2 2 5 5" xfId="16329"/>
    <cellStyle name="Header2 2 3 2 2 5 5 2" xfId="44188"/>
    <cellStyle name="Header2 2 3 2 2 5 6" xfId="20260"/>
    <cellStyle name="Header2 2 3 2 2 5 6 2" xfId="48119"/>
    <cellStyle name="Header2 2 3 2 2 5 7" xfId="23442"/>
    <cellStyle name="Header2 2 3 2 2 5 7 2" xfId="51301"/>
    <cellStyle name="Header2 2 3 2 2 5 8" xfId="31344"/>
    <cellStyle name="Header2 2 3 2 2 6" xfId="3818"/>
    <cellStyle name="Header2 2 3 2 2 6 2" xfId="7269"/>
    <cellStyle name="Header2 2 3 2 2 6 2 2" xfId="35128"/>
    <cellStyle name="Header2 2 3 2 2 6 3" xfId="10525"/>
    <cellStyle name="Header2 2 3 2 2 6 3 2" xfId="38384"/>
    <cellStyle name="Header2 2 3 2 2 6 4" xfId="13789"/>
    <cellStyle name="Header2 2 3 2 2 6 4 2" xfId="41648"/>
    <cellStyle name="Header2 2 3 2 2 6 5" xfId="17158"/>
    <cellStyle name="Header2 2 3 2 2 6 5 2" xfId="45017"/>
    <cellStyle name="Header2 2 3 2 2 6 6" xfId="20593"/>
    <cellStyle name="Header2 2 3 2 2 6 6 2" xfId="48452"/>
    <cellStyle name="Header2 2 3 2 2 6 7" xfId="23775"/>
    <cellStyle name="Header2 2 3 2 2 6 7 2" xfId="51634"/>
    <cellStyle name="Header2 2 3 2 2 6 8" xfId="31677"/>
    <cellStyle name="Header2 2 3 2 2 7" xfId="4114"/>
    <cellStyle name="Header2 2 3 2 2 7 2" xfId="7565"/>
    <cellStyle name="Header2 2 3 2 2 7 2 2" xfId="35424"/>
    <cellStyle name="Header2 2 3 2 2 7 3" xfId="10821"/>
    <cellStyle name="Header2 2 3 2 2 7 3 2" xfId="38680"/>
    <cellStyle name="Header2 2 3 2 2 7 4" xfId="14085"/>
    <cellStyle name="Header2 2 3 2 2 7 4 2" xfId="41944"/>
    <cellStyle name="Header2 2 3 2 2 7 5" xfId="16948"/>
    <cellStyle name="Header2 2 3 2 2 7 5 2" xfId="44807"/>
    <cellStyle name="Header2 2 3 2 2 7 6" xfId="20889"/>
    <cellStyle name="Header2 2 3 2 2 7 6 2" xfId="48748"/>
    <cellStyle name="Header2 2 3 2 2 7 7" xfId="24071"/>
    <cellStyle name="Header2 2 3 2 2 7 7 2" xfId="51930"/>
    <cellStyle name="Header2 2 3 2 2 7 8" xfId="31973"/>
    <cellStyle name="Header2 2 3 2 2 8" xfId="4411"/>
    <cellStyle name="Header2 2 3 2 2 8 2" xfId="7862"/>
    <cellStyle name="Header2 2 3 2 2 8 2 2" xfId="35721"/>
    <cellStyle name="Header2 2 3 2 2 8 3" xfId="11118"/>
    <cellStyle name="Header2 2 3 2 2 8 3 2" xfId="38977"/>
    <cellStyle name="Header2 2 3 2 2 8 4" xfId="14382"/>
    <cellStyle name="Header2 2 3 2 2 8 4 2" xfId="42241"/>
    <cellStyle name="Header2 2 3 2 2 8 5" xfId="12042"/>
    <cellStyle name="Header2 2 3 2 2 8 5 2" xfId="39901"/>
    <cellStyle name="Header2 2 3 2 2 8 6" xfId="21186"/>
    <cellStyle name="Header2 2 3 2 2 8 6 2" xfId="49045"/>
    <cellStyle name="Header2 2 3 2 2 8 7" xfId="24368"/>
    <cellStyle name="Header2 2 3 2 2 8 7 2" xfId="52227"/>
    <cellStyle name="Header2 2 3 2 2 8 8" xfId="32270"/>
    <cellStyle name="Header2 2 3 2 2 9" xfId="4706"/>
    <cellStyle name="Header2 2 3 2 2 9 2" xfId="8157"/>
    <cellStyle name="Header2 2 3 2 2 9 2 2" xfId="36016"/>
    <cellStyle name="Header2 2 3 2 2 9 3" xfId="11413"/>
    <cellStyle name="Header2 2 3 2 2 9 3 2" xfId="39272"/>
    <cellStyle name="Header2 2 3 2 2 9 4" xfId="14677"/>
    <cellStyle name="Header2 2 3 2 2 9 4 2" xfId="42536"/>
    <cellStyle name="Header2 2 3 2 2 9 5" xfId="18248"/>
    <cellStyle name="Header2 2 3 2 2 9 5 2" xfId="46107"/>
    <cellStyle name="Header2 2 3 2 2 9 6" xfId="21481"/>
    <cellStyle name="Header2 2 3 2 2 9 6 2" xfId="49340"/>
    <cellStyle name="Header2 2 3 2 2 9 7" xfId="24663"/>
    <cellStyle name="Header2 2 3 2 2 9 7 2" xfId="52522"/>
    <cellStyle name="Header2 2 3 2 2 9 8" xfId="32565"/>
    <cellStyle name="Header2 2 3 2 20" xfId="25746"/>
    <cellStyle name="Header2 2 3 2 20 2" xfId="53605"/>
    <cellStyle name="Header2 2 3 2 21" xfId="27837"/>
    <cellStyle name="Header2 2 3 2 21 2" xfId="55696"/>
    <cellStyle name="Header2 2 3 2 22" xfId="904"/>
    <cellStyle name="Header2 2 3 2 22 2" xfId="28763"/>
    <cellStyle name="Header2 2 3 2 23" xfId="28302"/>
    <cellStyle name="Header2 2 3 2 3" xfId="2194"/>
    <cellStyle name="Header2 2 3 2 3 2" xfId="5646"/>
    <cellStyle name="Header2 2 3 2 3 2 2" xfId="33505"/>
    <cellStyle name="Header2 2 3 2 3 3" xfId="8902"/>
    <cellStyle name="Header2 2 3 2 3 3 2" xfId="36761"/>
    <cellStyle name="Header2 2 3 2 3 4" xfId="12165"/>
    <cellStyle name="Header2 2 3 2 3 4 2" xfId="40024"/>
    <cellStyle name="Header2 2 3 2 3 5" xfId="15332"/>
    <cellStyle name="Header2 2 3 2 3 5 2" xfId="43191"/>
    <cellStyle name="Header2 2 3 2 3 6" xfId="18977"/>
    <cellStyle name="Header2 2 3 2 3 6 2" xfId="46836"/>
    <cellStyle name="Header2 2 3 2 3 7" xfId="22161"/>
    <cellStyle name="Header2 2 3 2 3 7 2" xfId="50020"/>
    <cellStyle name="Header2 2 3 2 3 8" xfId="30053"/>
    <cellStyle name="Header2 2 3 2 4" xfId="2653"/>
    <cellStyle name="Header2 2 3 2 4 2" xfId="6104"/>
    <cellStyle name="Header2 2 3 2 4 2 2" xfId="33963"/>
    <cellStyle name="Header2 2 3 2 4 3" xfId="9360"/>
    <cellStyle name="Header2 2 3 2 4 3 2" xfId="37219"/>
    <cellStyle name="Header2 2 3 2 4 4" xfId="12624"/>
    <cellStyle name="Header2 2 3 2 4 4 2" xfId="40483"/>
    <cellStyle name="Header2 2 3 2 4 5" xfId="16031"/>
    <cellStyle name="Header2 2 3 2 4 5 2" xfId="43890"/>
    <cellStyle name="Header2 2 3 2 4 6" xfId="19428"/>
    <cellStyle name="Header2 2 3 2 4 6 2" xfId="47287"/>
    <cellStyle name="Header2 2 3 2 4 7" xfId="22610"/>
    <cellStyle name="Header2 2 3 2 4 7 2" xfId="50469"/>
    <cellStyle name="Header2 2 3 2 4 8" xfId="30512"/>
    <cellStyle name="Header2 2 3 2 5" xfId="3004"/>
    <cellStyle name="Header2 2 3 2 5 2" xfId="6455"/>
    <cellStyle name="Header2 2 3 2 5 2 2" xfId="34314"/>
    <cellStyle name="Header2 2 3 2 5 3" xfId="9711"/>
    <cellStyle name="Header2 2 3 2 5 3 2" xfId="37570"/>
    <cellStyle name="Header2 2 3 2 5 4" xfId="12975"/>
    <cellStyle name="Header2 2 3 2 5 4 2" xfId="40834"/>
    <cellStyle name="Header2 2 3 2 5 5" xfId="15363"/>
    <cellStyle name="Header2 2 3 2 5 5 2" xfId="43222"/>
    <cellStyle name="Header2 2 3 2 5 6" xfId="19779"/>
    <cellStyle name="Header2 2 3 2 5 6 2" xfId="47638"/>
    <cellStyle name="Header2 2 3 2 5 7" xfId="22961"/>
    <cellStyle name="Header2 2 3 2 5 7 2" xfId="50820"/>
    <cellStyle name="Header2 2 3 2 5 8" xfId="30863"/>
    <cellStyle name="Header2 2 3 2 6" xfId="3343"/>
    <cellStyle name="Header2 2 3 2 6 2" xfId="6794"/>
    <cellStyle name="Header2 2 3 2 6 2 2" xfId="34653"/>
    <cellStyle name="Header2 2 3 2 6 3" xfId="10050"/>
    <cellStyle name="Header2 2 3 2 6 3 2" xfId="37909"/>
    <cellStyle name="Header2 2 3 2 6 4" xfId="13314"/>
    <cellStyle name="Header2 2 3 2 6 4 2" xfId="41173"/>
    <cellStyle name="Header2 2 3 2 6 5" xfId="17073"/>
    <cellStyle name="Header2 2 3 2 6 5 2" xfId="44932"/>
    <cellStyle name="Header2 2 3 2 6 6" xfId="20118"/>
    <cellStyle name="Header2 2 3 2 6 6 2" xfId="47977"/>
    <cellStyle name="Header2 2 3 2 6 7" xfId="23300"/>
    <cellStyle name="Header2 2 3 2 6 7 2" xfId="51159"/>
    <cellStyle name="Header2 2 3 2 6 8" xfId="31202"/>
    <cellStyle name="Header2 2 3 2 7" xfId="3676"/>
    <cellStyle name="Header2 2 3 2 7 2" xfId="7127"/>
    <cellStyle name="Header2 2 3 2 7 2 2" xfId="34986"/>
    <cellStyle name="Header2 2 3 2 7 3" xfId="10383"/>
    <cellStyle name="Header2 2 3 2 7 3 2" xfId="38242"/>
    <cellStyle name="Header2 2 3 2 7 4" xfId="13647"/>
    <cellStyle name="Header2 2 3 2 7 4 2" xfId="41506"/>
    <cellStyle name="Header2 2 3 2 7 5" xfId="15852"/>
    <cellStyle name="Header2 2 3 2 7 5 2" xfId="43711"/>
    <cellStyle name="Header2 2 3 2 7 6" xfId="20451"/>
    <cellStyle name="Header2 2 3 2 7 6 2" xfId="48310"/>
    <cellStyle name="Header2 2 3 2 7 7" xfId="23633"/>
    <cellStyle name="Header2 2 3 2 7 7 2" xfId="51492"/>
    <cellStyle name="Header2 2 3 2 7 8" xfId="31535"/>
    <cellStyle name="Header2 2 3 2 8" xfId="3978"/>
    <cellStyle name="Header2 2 3 2 8 2" xfId="7429"/>
    <cellStyle name="Header2 2 3 2 8 2 2" xfId="35288"/>
    <cellStyle name="Header2 2 3 2 8 3" xfId="10685"/>
    <cellStyle name="Header2 2 3 2 8 3 2" xfId="38544"/>
    <cellStyle name="Header2 2 3 2 8 4" xfId="13949"/>
    <cellStyle name="Header2 2 3 2 8 4 2" xfId="41808"/>
    <cellStyle name="Header2 2 3 2 8 5" xfId="16729"/>
    <cellStyle name="Header2 2 3 2 8 5 2" xfId="44588"/>
    <cellStyle name="Header2 2 3 2 8 6" xfId="20753"/>
    <cellStyle name="Header2 2 3 2 8 6 2" xfId="48612"/>
    <cellStyle name="Header2 2 3 2 8 7" xfId="23935"/>
    <cellStyle name="Header2 2 3 2 8 7 2" xfId="51794"/>
    <cellStyle name="Header2 2 3 2 8 8" xfId="31837"/>
    <cellStyle name="Header2 2 3 2 9" xfId="4275"/>
    <cellStyle name="Header2 2 3 2 9 2" xfId="7726"/>
    <cellStyle name="Header2 2 3 2 9 2 2" xfId="35585"/>
    <cellStyle name="Header2 2 3 2 9 3" xfId="10982"/>
    <cellStyle name="Header2 2 3 2 9 3 2" xfId="38841"/>
    <cellStyle name="Header2 2 3 2 9 4" xfId="14246"/>
    <cellStyle name="Header2 2 3 2 9 4 2" xfId="42105"/>
    <cellStyle name="Header2 2 3 2 9 5" xfId="17665"/>
    <cellStyle name="Header2 2 3 2 9 5 2" xfId="45524"/>
    <cellStyle name="Header2 2 3 2 9 6" xfId="21050"/>
    <cellStyle name="Header2 2 3 2 9 6 2" xfId="48909"/>
    <cellStyle name="Header2 2 3 2 9 7" xfId="24232"/>
    <cellStyle name="Header2 2 3 2 9 7 2" xfId="52091"/>
    <cellStyle name="Header2 2 3 2 9 8" xfId="32134"/>
    <cellStyle name="Header2 2 3 20" xfId="18966"/>
    <cellStyle name="Header2 2 3 20 2" xfId="46825"/>
    <cellStyle name="Header2 2 3 21" xfId="22060"/>
    <cellStyle name="Header2 2 3 21 2" xfId="49919"/>
    <cellStyle name="Header2 2 3 22" xfId="25336"/>
    <cellStyle name="Header2 2 3 22 2" xfId="53195"/>
    <cellStyle name="Header2 2 3 23" xfId="25232"/>
    <cellStyle name="Header2 2 3 23 2" xfId="53091"/>
    <cellStyle name="Header2 2 3 24" xfId="702"/>
    <cellStyle name="Header2 2 3 24 2" xfId="28561"/>
    <cellStyle name="Header2 2 3 25" xfId="28100"/>
    <cellStyle name="Header2 2 3 3" xfId="342"/>
    <cellStyle name="Header2 2 3 3 10" xfId="1457"/>
    <cellStyle name="Header2 2 3 3 10 2" xfId="29316"/>
    <cellStyle name="Header2 2 3 3 11" xfId="4913"/>
    <cellStyle name="Header2 2 3 3 11 2" xfId="32772"/>
    <cellStyle name="Header2 2 3 3 12" xfId="1309"/>
    <cellStyle name="Header2 2 3 3 12 2" xfId="29168"/>
    <cellStyle name="Header2 2 3 3 13" xfId="5435"/>
    <cellStyle name="Header2 2 3 3 13 2" xfId="33294"/>
    <cellStyle name="Header2 2 3 3 14" xfId="8690"/>
    <cellStyle name="Header2 2 3 3 14 2" xfId="36549"/>
    <cellStyle name="Header2 2 3 3 15" xfId="17358"/>
    <cellStyle name="Header2 2 3 3 15 2" xfId="45217"/>
    <cellStyle name="Header2 2 3 3 16" xfId="15213"/>
    <cellStyle name="Header2 2 3 3 16 2" xfId="43072"/>
    <cellStyle name="Header2 2 3 3 17" xfId="16773"/>
    <cellStyle name="Header2 2 3 3 17 2" xfId="44632"/>
    <cellStyle name="Header2 2 3 3 18" xfId="18857"/>
    <cellStyle name="Header2 2 3 3 18 2" xfId="46716"/>
    <cellStyle name="Header2 2 3 3 19" xfId="26632"/>
    <cellStyle name="Header2 2 3 3 19 2" xfId="54491"/>
    <cellStyle name="Header2 2 3 3 2" xfId="2094"/>
    <cellStyle name="Header2 2 3 3 2 2" xfId="5548"/>
    <cellStyle name="Header2 2 3 3 2 2 2" xfId="33407"/>
    <cellStyle name="Header2 2 3 3 2 3" xfId="8803"/>
    <cellStyle name="Header2 2 3 3 2 3 2" xfId="36662"/>
    <cellStyle name="Header2 2 3 3 2 4" xfId="12066"/>
    <cellStyle name="Header2 2 3 3 2 4 2" xfId="39925"/>
    <cellStyle name="Header2 2 3 3 2 5" xfId="15697"/>
    <cellStyle name="Header2 2 3 3 2 5 2" xfId="43556"/>
    <cellStyle name="Header2 2 3 3 2 6" xfId="18882"/>
    <cellStyle name="Header2 2 3 3 2 6 2" xfId="46741"/>
    <cellStyle name="Header2 2 3 3 2 7" xfId="22080"/>
    <cellStyle name="Header2 2 3 3 2 7 2" xfId="49939"/>
    <cellStyle name="Header2 2 3 3 2 8" xfId="29953"/>
    <cellStyle name="Header2 2 3 3 20" xfId="27765"/>
    <cellStyle name="Header2 2 3 3 20 2" xfId="55624"/>
    <cellStyle name="Header2 2 3 3 21" xfId="804"/>
    <cellStyle name="Header2 2 3 3 21 2" xfId="28663"/>
    <cellStyle name="Header2 2 3 3 22" xfId="28202"/>
    <cellStyle name="Header2 2 3 3 3" xfId="2555"/>
    <cellStyle name="Header2 2 3 3 3 2" xfId="6006"/>
    <cellStyle name="Header2 2 3 3 3 2 2" xfId="33865"/>
    <cellStyle name="Header2 2 3 3 3 3" xfId="9262"/>
    <cellStyle name="Header2 2 3 3 3 3 2" xfId="37121"/>
    <cellStyle name="Header2 2 3 3 3 4" xfId="12526"/>
    <cellStyle name="Header2 2 3 3 3 4 2" xfId="40385"/>
    <cellStyle name="Header2 2 3 3 3 5" xfId="16816"/>
    <cellStyle name="Header2 2 3 3 3 5 2" xfId="44675"/>
    <cellStyle name="Header2 2 3 3 3 6" xfId="19330"/>
    <cellStyle name="Header2 2 3 3 3 6 2" xfId="47189"/>
    <cellStyle name="Header2 2 3 3 3 7" xfId="22512"/>
    <cellStyle name="Header2 2 3 3 3 7 2" xfId="50371"/>
    <cellStyle name="Header2 2 3 3 3 8" xfId="30414"/>
    <cellStyle name="Header2 2 3 3 4" xfId="2908"/>
    <cellStyle name="Header2 2 3 3 4 2" xfId="6359"/>
    <cellStyle name="Header2 2 3 3 4 2 2" xfId="34218"/>
    <cellStyle name="Header2 2 3 3 4 3" xfId="9615"/>
    <cellStyle name="Header2 2 3 3 4 3 2" xfId="37474"/>
    <cellStyle name="Header2 2 3 3 4 4" xfId="12879"/>
    <cellStyle name="Header2 2 3 3 4 4 2" xfId="40738"/>
    <cellStyle name="Header2 2 3 3 4 5" xfId="15258"/>
    <cellStyle name="Header2 2 3 3 4 5 2" xfId="43117"/>
    <cellStyle name="Header2 2 3 3 4 6" xfId="19683"/>
    <cellStyle name="Header2 2 3 3 4 6 2" xfId="47542"/>
    <cellStyle name="Header2 2 3 3 4 7" xfId="22865"/>
    <cellStyle name="Header2 2 3 3 4 7 2" xfId="50724"/>
    <cellStyle name="Header2 2 3 3 4 8" xfId="30767"/>
    <cellStyle name="Header2 2 3 3 5" xfId="3254"/>
    <cellStyle name="Header2 2 3 3 5 2" xfId="6705"/>
    <cellStyle name="Header2 2 3 3 5 2 2" xfId="34564"/>
    <cellStyle name="Header2 2 3 3 5 3" xfId="9961"/>
    <cellStyle name="Header2 2 3 3 5 3 2" xfId="37820"/>
    <cellStyle name="Header2 2 3 3 5 4" xfId="13225"/>
    <cellStyle name="Header2 2 3 3 5 4 2" xfId="41084"/>
    <cellStyle name="Header2 2 3 3 5 5" xfId="15426"/>
    <cellStyle name="Header2 2 3 3 5 5 2" xfId="43285"/>
    <cellStyle name="Header2 2 3 3 5 6" xfId="20029"/>
    <cellStyle name="Header2 2 3 3 5 6 2" xfId="47888"/>
    <cellStyle name="Header2 2 3 3 5 7" xfId="23211"/>
    <cellStyle name="Header2 2 3 3 5 7 2" xfId="51070"/>
    <cellStyle name="Header2 2 3 3 5 8" xfId="31113"/>
    <cellStyle name="Header2 2 3 3 6" xfId="3590"/>
    <cellStyle name="Header2 2 3 3 6 2" xfId="7041"/>
    <cellStyle name="Header2 2 3 3 6 2 2" xfId="34900"/>
    <cellStyle name="Header2 2 3 3 6 3" xfId="10297"/>
    <cellStyle name="Header2 2 3 3 6 3 2" xfId="38156"/>
    <cellStyle name="Header2 2 3 3 6 4" xfId="13561"/>
    <cellStyle name="Header2 2 3 3 6 4 2" xfId="41420"/>
    <cellStyle name="Header2 2 3 3 6 5" xfId="15564"/>
    <cellStyle name="Header2 2 3 3 6 5 2" xfId="43423"/>
    <cellStyle name="Header2 2 3 3 6 6" xfId="20365"/>
    <cellStyle name="Header2 2 3 3 6 6 2" xfId="48224"/>
    <cellStyle name="Header2 2 3 3 6 7" xfId="23547"/>
    <cellStyle name="Header2 2 3 3 6 7 2" xfId="51406"/>
    <cellStyle name="Header2 2 3 3 6 8" xfId="31449"/>
    <cellStyle name="Header2 2 3 3 7" xfId="3904"/>
    <cellStyle name="Header2 2 3 3 7 2" xfId="7355"/>
    <cellStyle name="Header2 2 3 3 7 2 2" xfId="35214"/>
    <cellStyle name="Header2 2 3 3 7 3" xfId="10611"/>
    <cellStyle name="Header2 2 3 3 7 3 2" xfId="38470"/>
    <cellStyle name="Header2 2 3 3 7 4" xfId="13875"/>
    <cellStyle name="Header2 2 3 3 7 4 2" xfId="41734"/>
    <cellStyle name="Header2 2 3 3 7 5" xfId="15546"/>
    <cellStyle name="Header2 2 3 3 7 5 2" xfId="43405"/>
    <cellStyle name="Header2 2 3 3 7 6" xfId="20679"/>
    <cellStyle name="Header2 2 3 3 7 6 2" xfId="48538"/>
    <cellStyle name="Header2 2 3 3 7 7" xfId="23861"/>
    <cellStyle name="Header2 2 3 3 7 7 2" xfId="51720"/>
    <cellStyle name="Header2 2 3 3 7 8" xfId="31763"/>
    <cellStyle name="Header2 2 3 3 8" xfId="4202"/>
    <cellStyle name="Header2 2 3 3 8 2" xfId="7653"/>
    <cellStyle name="Header2 2 3 3 8 2 2" xfId="35512"/>
    <cellStyle name="Header2 2 3 3 8 3" xfId="10909"/>
    <cellStyle name="Header2 2 3 3 8 3 2" xfId="38768"/>
    <cellStyle name="Header2 2 3 3 8 4" xfId="14173"/>
    <cellStyle name="Header2 2 3 3 8 4 2" xfId="42032"/>
    <cellStyle name="Header2 2 3 3 8 5" xfId="16795"/>
    <cellStyle name="Header2 2 3 3 8 5 2" xfId="44654"/>
    <cellStyle name="Header2 2 3 3 8 6" xfId="20977"/>
    <cellStyle name="Header2 2 3 3 8 6 2" xfId="48836"/>
    <cellStyle name="Header2 2 3 3 8 7" xfId="24159"/>
    <cellStyle name="Header2 2 3 3 8 7 2" xfId="52018"/>
    <cellStyle name="Header2 2 3 3 8 8" xfId="32061"/>
    <cellStyle name="Header2 2 3 3 9" xfId="4498"/>
    <cellStyle name="Header2 2 3 3 9 2" xfId="7949"/>
    <cellStyle name="Header2 2 3 3 9 2 2" xfId="35808"/>
    <cellStyle name="Header2 2 3 3 9 3" xfId="11205"/>
    <cellStyle name="Header2 2 3 3 9 3 2" xfId="39064"/>
    <cellStyle name="Header2 2 3 3 9 4" xfId="14469"/>
    <cellStyle name="Header2 2 3 3 9 4 2" xfId="42328"/>
    <cellStyle name="Header2 2 3 3 9 5" xfId="18040"/>
    <cellStyle name="Header2 2 3 3 9 5 2" xfId="45899"/>
    <cellStyle name="Header2 2 3 3 9 6" xfId="21273"/>
    <cellStyle name="Header2 2 3 3 9 6 2" xfId="49132"/>
    <cellStyle name="Header2 2 3 3 9 7" xfId="24455"/>
    <cellStyle name="Header2 2 3 3 9 7 2" xfId="52314"/>
    <cellStyle name="Header2 2 3 3 9 8" xfId="32357"/>
    <cellStyle name="Header2 2 3 4" xfId="515"/>
    <cellStyle name="Header2 2 3 4 10" xfId="1630"/>
    <cellStyle name="Header2 2 3 4 10 2" xfId="29489"/>
    <cellStyle name="Header2 2 3 4 11" xfId="5085"/>
    <cellStyle name="Header2 2 3 4 11 2" xfId="32944"/>
    <cellStyle name="Header2 2 3 4 12" xfId="8340"/>
    <cellStyle name="Header2 2 3 4 12 2" xfId="36199"/>
    <cellStyle name="Header2 2 3 4 13" xfId="11605"/>
    <cellStyle name="Header2 2 3 4 13 2" xfId="39464"/>
    <cellStyle name="Header2 2 3 4 14" xfId="14868"/>
    <cellStyle name="Header2 2 3 4 14 2" xfId="42727"/>
    <cellStyle name="Header2 2 3 4 15" xfId="15694"/>
    <cellStyle name="Header2 2 3 4 15 2" xfId="43553"/>
    <cellStyle name="Header2 2 3 4 16" xfId="18432"/>
    <cellStyle name="Header2 2 3 4 16 2" xfId="46291"/>
    <cellStyle name="Header2 2 3 4 17" xfId="21649"/>
    <cellStyle name="Header2 2 3 4 17 2" xfId="49508"/>
    <cellStyle name="Header2 2 3 4 18" xfId="24844"/>
    <cellStyle name="Header2 2 3 4 18 2" xfId="52703"/>
    <cellStyle name="Header2 2 3 4 19" xfId="26546"/>
    <cellStyle name="Header2 2 3 4 19 2" xfId="54405"/>
    <cellStyle name="Header2 2 3 4 2" xfId="2267"/>
    <cellStyle name="Header2 2 3 4 2 2" xfId="5719"/>
    <cellStyle name="Header2 2 3 4 2 2 2" xfId="33578"/>
    <cellStyle name="Header2 2 3 4 2 3" xfId="8975"/>
    <cellStyle name="Header2 2 3 4 2 3 2" xfId="36834"/>
    <cellStyle name="Header2 2 3 4 2 4" xfId="12238"/>
    <cellStyle name="Header2 2 3 4 2 4 2" xfId="40097"/>
    <cellStyle name="Header2 2 3 4 2 5" xfId="17004"/>
    <cellStyle name="Header2 2 3 4 2 5 2" xfId="44863"/>
    <cellStyle name="Header2 2 3 4 2 6" xfId="19045"/>
    <cellStyle name="Header2 2 3 4 2 6 2" xfId="46904"/>
    <cellStyle name="Header2 2 3 4 2 7" xfId="22230"/>
    <cellStyle name="Header2 2 3 4 2 7 2" xfId="50089"/>
    <cellStyle name="Header2 2 3 4 2 8" xfId="30126"/>
    <cellStyle name="Header2 2 3 4 20" xfId="27901"/>
    <cellStyle name="Header2 2 3 4 20 2" xfId="55760"/>
    <cellStyle name="Header2 2 3 4 21" xfId="977"/>
    <cellStyle name="Header2 2 3 4 21 2" xfId="28836"/>
    <cellStyle name="Header2 2 3 4 22" xfId="28375"/>
    <cellStyle name="Header2 2 3 4 3" xfId="2726"/>
    <cellStyle name="Header2 2 3 4 3 2" xfId="6177"/>
    <cellStyle name="Header2 2 3 4 3 2 2" xfId="34036"/>
    <cellStyle name="Header2 2 3 4 3 3" xfId="9433"/>
    <cellStyle name="Header2 2 3 4 3 3 2" xfId="37292"/>
    <cellStyle name="Header2 2 3 4 3 4" xfId="12697"/>
    <cellStyle name="Header2 2 3 4 3 4 2" xfId="40556"/>
    <cellStyle name="Header2 2 3 4 3 5" xfId="16788"/>
    <cellStyle name="Header2 2 3 4 3 5 2" xfId="44647"/>
    <cellStyle name="Header2 2 3 4 3 6" xfId="19501"/>
    <cellStyle name="Header2 2 3 4 3 6 2" xfId="47360"/>
    <cellStyle name="Header2 2 3 4 3 7" xfId="22683"/>
    <cellStyle name="Header2 2 3 4 3 7 2" xfId="50542"/>
    <cellStyle name="Header2 2 3 4 3 8" xfId="30585"/>
    <cellStyle name="Header2 2 3 4 4" xfId="3076"/>
    <cellStyle name="Header2 2 3 4 4 2" xfId="6527"/>
    <cellStyle name="Header2 2 3 4 4 2 2" xfId="34386"/>
    <cellStyle name="Header2 2 3 4 4 3" xfId="9783"/>
    <cellStyle name="Header2 2 3 4 4 3 2" xfId="37642"/>
    <cellStyle name="Header2 2 3 4 4 4" xfId="13047"/>
    <cellStyle name="Header2 2 3 4 4 4 2" xfId="40906"/>
    <cellStyle name="Header2 2 3 4 4 5" xfId="15514"/>
    <cellStyle name="Header2 2 3 4 4 5 2" xfId="43373"/>
    <cellStyle name="Header2 2 3 4 4 6" xfId="19851"/>
    <cellStyle name="Header2 2 3 4 4 6 2" xfId="47710"/>
    <cellStyle name="Header2 2 3 4 4 7" xfId="23033"/>
    <cellStyle name="Header2 2 3 4 4 7 2" xfId="50892"/>
    <cellStyle name="Header2 2 3 4 4 8" xfId="30935"/>
    <cellStyle name="Header2 2 3 4 5" xfId="3413"/>
    <cellStyle name="Header2 2 3 4 5 2" xfId="6864"/>
    <cellStyle name="Header2 2 3 4 5 2 2" xfId="34723"/>
    <cellStyle name="Header2 2 3 4 5 3" xfId="10120"/>
    <cellStyle name="Header2 2 3 4 5 3 2" xfId="37979"/>
    <cellStyle name="Header2 2 3 4 5 4" xfId="13384"/>
    <cellStyle name="Header2 2 3 4 5 4 2" xfId="41243"/>
    <cellStyle name="Header2 2 3 4 5 5" xfId="16157"/>
    <cellStyle name="Header2 2 3 4 5 5 2" xfId="44016"/>
    <cellStyle name="Header2 2 3 4 5 6" xfId="20188"/>
    <cellStyle name="Header2 2 3 4 5 6 2" xfId="48047"/>
    <cellStyle name="Header2 2 3 4 5 7" xfId="23370"/>
    <cellStyle name="Header2 2 3 4 5 7 2" xfId="51229"/>
    <cellStyle name="Header2 2 3 4 5 8" xfId="31272"/>
    <cellStyle name="Header2 2 3 4 6" xfId="3746"/>
    <cellStyle name="Header2 2 3 4 6 2" xfId="7197"/>
    <cellStyle name="Header2 2 3 4 6 2 2" xfId="35056"/>
    <cellStyle name="Header2 2 3 4 6 3" xfId="10453"/>
    <cellStyle name="Header2 2 3 4 6 3 2" xfId="38312"/>
    <cellStyle name="Header2 2 3 4 6 4" xfId="13717"/>
    <cellStyle name="Header2 2 3 4 6 4 2" xfId="41576"/>
    <cellStyle name="Header2 2 3 4 6 5" xfId="17903"/>
    <cellStyle name="Header2 2 3 4 6 5 2" xfId="45762"/>
    <cellStyle name="Header2 2 3 4 6 6" xfId="20521"/>
    <cellStyle name="Header2 2 3 4 6 6 2" xfId="48380"/>
    <cellStyle name="Header2 2 3 4 6 7" xfId="23703"/>
    <cellStyle name="Header2 2 3 4 6 7 2" xfId="51562"/>
    <cellStyle name="Header2 2 3 4 6 8" xfId="31605"/>
    <cellStyle name="Header2 2 3 4 7" xfId="4042"/>
    <cellStyle name="Header2 2 3 4 7 2" xfId="7493"/>
    <cellStyle name="Header2 2 3 4 7 2 2" xfId="35352"/>
    <cellStyle name="Header2 2 3 4 7 3" xfId="10749"/>
    <cellStyle name="Header2 2 3 4 7 3 2" xfId="38608"/>
    <cellStyle name="Header2 2 3 4 7 4" xfId="14013"/>
    <cellStyle name="Header2 2 3 4 7 4 2" xfId="41872"/>
    <cellStyle name="Header2 2 3 4 7 5" xfId="16796"/>
    <cellStyle name="Header2 2 3 4 7 5 2" xfId="44655"/>
    <cellStyle name="Header2 2 3 4 7 6" xfId="20817"/>
    <cellStyle name="Header2 2 3 4 7 6 2" xfId="48676"/>
    <cellStyle name="Header2 2 3 4 7 7" xfId="23999"/>
    <cellStyle name="Header2 2 3 4 7 7 2" xfId="51858"/>
    <cellStyle name="Header2 2 3 4 7 8" xfId="31901"/>
    <cellStyle name="Header2 2 3 4 8" xfId="4339"/>
    <cellStyle name="Header2 2 3 4 8 2" xfId="7790"/>
    <cellStyle name="Header2 2 3 4 8 2 2" xfId="35649"/>
    <cellStyle name="Header2 2 3 4 8 3" xfId="11046"/>
    <cellStyle name="Header2 2 3 4 8 3 2" xfId="38905"/>
    <cellStyle name="Header2 2 3 4 8 4" xfId="14310"/>
    <cellStyle name="Header2 2 3 4 8 4 2" xfId="42169"/>
    <cellStyle name="Header2 2 3 4 8 5" xfId="16604"/>
    <cellStyle name="Header2 2 3 4 8 5 2" xfId="44463"/>
    <cellStyle name="Header2 2 3 4 8 6" xfId="21114"/>
    <cellStyle name="Header2 2 3 4 8 6 2" xfId="48973"/>
    <cellStyle name="Header2 2 3 4 8 7" xfId="24296"/>
    <cellStyle name="Header2 2 3 4 8 7 2" xfId="52155"/>
    <cellStyle name="Header2 2 3 4 8 8" xfId="32198"/>
    <cellStyle name="Header2 2 3 4 9" xfId="4634"/>
    <cellStyle name="Header2 2 3 4 9 2" xfId="8085"/>
    <cellStyle name="Header2 2 3 4 9 2 2" xfId="35944"/>
    <cellStyle name="Header2 2 3 4 9 3" xfId="11341"/>
    <cellStyle name="Header2 2 3 4 9 3 2" xfId="39200"/>
    <cellStyle name="Header2 2 3 4 9 4" xfId="14605"/>
    <cellStyle name="Header2 2 3 4 9 4 2" xfId="42464"/>
    <cellStyle name="Header2 2 3 4 9 5" xfId="18176"/>
    <cellStyle name="Header2 2 3 4 9 5 2" xfId="46035"/>
    <cellStyle name="Header2 2 3 4 9 6" xfId="21409"/>
    <cellStyle name="Header2 2 3 4 9 6 2" xfId="49268"/>
    <cellStyle name="Header2 2 3 4 9 7" xfId="24591"/>
    <cellStyle name="Header2 2 3 4 9 7 2" xfId="52450"/>
    <cellStyle name="Header2 2 3 4 9 8" xfId="32493"/>
    <cellStyle name="Header2 2 3 5" xfId="1992"/>
    <cellStyle name="Header2 2 3 5 2" xfId="5446"/>
    <cellStyle name="Header2 2 3 5 2 2" xfId="33305"/>
    <cellStyle name="Header2 2 3 5 3" xfId="8701"/>
    <cellStyle name="Header2 2 3 5 3 2" xfId="36560"/>
    <cellStyle name="Header2 2 3 5 4" xfId="11964"/>
    <cellStyle name="Header2 2 3 5 4 2" xfId="39823"/>
    <cellStyle name="Header2 2 3 5 5" xfId="17504"/>
    <cellStyle name="Header2 2 3 5 5 2" xfId="45363"/>
    <cellStyle name="Header2 2 3 5 6" xfId="18786"/>
    <cellStyle name="Header2 2 3 5 6 2" xfId="46645"/>
    <cellStyle name="Header2 2 3 5 7" xfId="21993"/>
    <cellStyle name="Header2 2 3 5 7 2" xfId="49852"/>
    <cellStyle name="Header2 2 3 5 8" xfId="29851"/>
    <cellStyle name="Header2 2 3 6" xfId="2459"/>
    <cellStyle name="Header2 2 3 6 2" xfId="5910"/>
    <cellStyle name="Header2 2 3 6 2 2" xfId="33769"/>
    <cellStyle name="Header2 2 3 6 3" xfId="9166"/>
    <cellStyle name="Header2 2 3 6 3 2" xfId="37025"/>
    <cellStyle name="Header2 2 3 6 4" xfId="12430"/>
    <cellStyle name="Header2 2 3 6 4 2" xfId="40289"/>
    <cellStyle name="Header2 2 3 6 5" xfId="15169"/>
    <cellStyle name="Header2 2 3 6 5 2" xfId="43028"/>
    <cellStyle name="Header2 2 3 6 6" xfId="19234"/>
    <cellStyle name="Header2 2 3 6 6 2" xfId="47093"/>
    <cellStyle name="Header2 2 3 6 7" xfId="22416"/>
    <cellStyle name="Header2 2 3 6 7 2" xfId="50275"/>
    <cellStyle name="Header2 2 3 6 8" xfId="30318"/>
    <cellStyle name="Header2 2 3 7" xfId="1940"/>
    <cellStyle name="Header2 2 3 7 2" xfId="5394"/>
    <cellStyle name="Header2 2 3 7 2 2" xfId="33253"/>
    <cellStyle name="Header2 2 3 7 3" xfId="8649"/>
    <cellStyle name="Header2 2 3 7 3 2" xfId="36508"/>
    <cellStyle name="Header2 2 3 7 4" xfId="11912"/>
    <cellStyle name="Header2 2 3 7 4 2" xfId="39771"/>
    <cellStyle name="Header2 2 3 7 5" xfId="16666"/>
    <cellStyle name="Header2 2 3 7 5 2" xfId="44525"/>
    <cellStyle name="Header2 2 3 7 6" xfId="18734"/>
    <cellStyle name="Header2 2 3 7 6 2" xfId="46593"/>
    <cellStyle name="Header2 2 3 7 7" xfId="21942"/>
    <cellStyle name="Header2 2 3 7 7 2" xfId="49801"/>
    <cellStyle name="Header2 2 3 7 8" xfId="29799"/>
    <cellStyle name="Header2 2 3 8" xfId="1972"/>
    <cellStyle name="Header2 2 3 8 2" xfId="5426"/>
    <cellStyle name="Header2 2 3 8 2 2" xfId="33285"/>
    <cellStyle name="Header2 2 3 8 3" xfId="8681"/>
    <cellStyle name="Header2 2 3 8 3 2" xfId="36540"/>
    <cellStyle name="Header2 2 3 8 4" xfId="11944"/>
    <cellStyle name="Header2 2 3 8 4 2" xfId="39803"/>
    <cellStyle name="Header2 2 3 8 5" xfId="15638"/>
    <cellStyle name="Header2 2 3 8 5 2" xfId="43497"/>
    <cellStyle name="Header2 2 3 8 6" xfId="18766"/>
    <cellStyle name="Header2 2 3 8 6 2" xfId="46625"/>
    <cellStyle name="Header2 2 3 8 7" xfId="21974"/>
    <cellStyle name="Header2 2 3 8 7 2" xfId="49833"/>
    <cellStyle name="Header2 2 3 8 8" xfId="29831"/>
    <cellStyle name="Header2 2 3 9" xfId="2443"/>
    <cellStyle name="Header2 2 3 9 2" xfId="5894"/>
    <cellStyle name="Header2 2 3 9 2 2" xfId="33753"/>
    <cellStyle name="Header2 2 3 9 3" xfId="9150"/>
    <cellStyle name="Header2 2 3 9 3 2" xfId="37009"/>
    <cellStyle name="Header2 2 3 9 4" xfId="12414"/>
    <cellStyle name="Header2 2 3 9 4 2" xfId="40273"/>
    <cellStyle name="Header2 2 3 9 5" xfId="16595"/>
    <cellStyle name="Header2 2 3 9 5 2" xfId="44454"/>
    <cellStyle name="Header2 2 3 9 6" xfId="19218"/>
    <cellStyle name="Header2 2 3 9 6 2" xfId="47077"/>
    <cellStyle name="Header2 2 3 9 7" xfId="22400"/>
    <cellStyle name="Header2 2 3 9 7 2" xfId="50259"/>
    <cellStyle name="Header2 2 3 9 8" xfId="30302"/>
    <cellStyle name="Header2 2 30" xfId="16089"/>
    <cellStyle name="Header2 2 30 2" xfId="43948"/>
    <cellStyle name="Header2 2 31" xfId="1179"/>
    <cellStyle name="Header2 2 31 2" xfId="29038"/>
    <cellStyle name="Header2 2 32" xfId="4984"/>
    <cellStyle name="Header2 2 32 2" xfId="32843"/>
    <cellStyle name="Header2 2 33" xfId="24750"/>
    <cellStyle name="Header2 2 33 2" xfId="52609"/>
    <cellStyle name="Header2 2 34" xfId="692"/>
    <cellStyle name="Header2 2 34 2" xfId="28551"/>
    <cellStyle name="Header2 2 35" xfId="28090"/>
    <cellStyle name="Header2 2 4" xfId="236"/>
    <cellStyle name="Header2 2 4 10" xfId="1903"/>
    <cellStyle name="Header2 2 4 10 2" xfId="5357"/>
    <cellStyle name="Header2 2 4 10 2 2" xfId="33216"/>
    <cellStyle name="Header2 2 4 10 3" xfId="8612"/>
    <cellStyle name="Header2 2 4 10 3 2" xfId="36471"/>
    <cellStyle name="Header2 2 4 10 4" xfId="11875"/>
    <cellStyle name="Header2 2 4 10 4 2" xfId="39734"/>
    <cellStyle name="Header2 2 4 10 5" xfId="15538"/>
    <cellStyle name="Header2 2 4 10 5 2" xfId="43397"/>
    <cellStyle name="Header2 2 4 10 6" xfId="18697"/>
    <cellStyle name="Header2 2 4 10 6 2" xfId="46556"/>
    <cellStyle name="Header2 2 4 10 7" xfId="21905"/>
    <cellStyle name="Header2 2 4 10 7 2" xfId="49764"/>
    <cellStyle name="Header2 2 4 10 8" xfId="29762"/>
    <cellStyle name="Header2 2 4 11" xfId="3404"/>
    <cellStyle name="Header2 2 4 11 2" xfId="6855"/>
    <cellStyle name="Header2 2 4 11 2 2" xfId="34714"/>
    <cellStyle name="Header2 2 4 11 3" xfId="10111"/>
    <cellStyle name="Header2 2 4 11 3 2" xfId="37970"/>
    <cellStyle name="Header2 2 4 11 4" xfId="13375"/>
    <cellStyle name="Header2 2 4 11 4 2" xfId="41234"/>
    <cellStyle name="Header2 2 4 11 5" xfId="16656"/>
    <cellStyle name="Header2 2 4 11 5 2" xfId="44515"/>
    <cellStyle name="Header2 2 4 11 6" xfId="20179"/>
    <cellStyle name="Header2 2 4 11 6 2" xfId="48038"/>
    <cellStyle name="Header2 2 4 11 7" xfId="23361"/>
    <cellStyle name="Header2 2 4 11 7 2" xfId="51220"/>
    <cellStyle name="Header2 2 4 11 8" xfId="31263"/>
    <cellStyle name="Header2 2 4 12" xfId="2977"/>
    <cellStyle name="Header2 2 4 12 2" xfId="6428"/>
    <cellStyle name="Header2 2 4 12 2 2" xfId="34287"/>
    <cellStyle name="Header2 2 4 12 3" xfId="9684"/>
    <cellStyle name="Header2 2 4 12 3 2" xfId="37543"/>
    <cellStyle name="Header2 2 4 12 4" xfId="12948"/>
    <cellStyle name="Header2 2 4 12 4 2" xfId="40807"/>
    <cellStyle name="Header2 2 4 12 5" xfId="16406"/>
    <cellStyle name="Header2 2 4 12 5 2" xfId="44265"/>
    <cellStyle name="Header2 2 4 12 6" xfId="19752"/>
    <cellStyle name="Header2 2 4 12 6 2" xfId="47611"/>
    <cellStyle name="Header2 2 4 12 7" xfId="22934"/>
    <cellStyle name="Header2 2 4 12 7 2" xfId="50793"/>
    <cellStyle name="Header2 2 4 12 8" xfId="30836"/>
    <cellStyle name="Header2 2 4 13" xfId="1351"/>
    <cellStyle name="Header2 2 4 13 2" xfId="29210"/>
    <cellStyle name="Header2 2 4 14" xfId="4807"/>
    <cellStyle name="Header2 2 4 14 2" xfId="32666"/>
    <cellStyle name="Header2 2 4 15" xfId="5697"/>
    <cellStyle name="Header2 2 4 15 2" xfId="33556"/>
    <cellStyle name="Header2 2 4 16" xfId="8670"/>
    <cellStyle name="Header2 2 4 16 2" xfId="36529"/>
    <cellStyle name="Header2 2 4 17" xfId="11933"/>
    <cellStyle name="Header2 2 4 17 2" xfId="39792"/>
    <cellStyle name="Header2 2 4 18" xfId="15261"/>
    <cellStyle name="Header2 2 4 18 2" xfId="43120"/>
    <cellStyle name="Header2 2 4 19" xfId="17357"/>
    <cellStyle name="Header2 2 4 19 2" xfId="45216"/>
    <cellStyle name="Header2 2 4 2" xfId="439"/>
    <cellStyle name="Header2 2 4 2 10" xfId="4567"/>
    <cellStyle name="Header2 2 4 2 10 2" xfId="8018"/>
    <cellStyle name="Header2 2 4 2 10 2 2" xfId="35877"/>
    <cellStyle name="Header2 2 4 2 10 3" xfId="11274"/>
    <cellStyle name="Header2 2 4 2 10 3 2" xfId="39133"/>
    <cellStyle name="Header2 2 4 2 10 4" xfId="14538"/>
    <cellStyle name="Header2 2 4 2 10 4 2" xfId="42397"/>
    <cellStyle name="Header2 2 4 2 10 5" xfId="18109"/>
    <cellStyle name="Header2 2 4 2 10 5 2" xfId="45968"/>
    <cellStyle name="Header2 2 4 2 10 6" xfId="21342"/>
    <cellStyle name="Header2 2 4 2 10 6 2" xfId="49201"/>
    <cellStyle name="Header2 2 4 2 10 7" xfId="24524"/>
    <cellStyle name="Header2 2 4 2 10 7 2" xfId="52383"/>
    <cellStyle name="Header2 2 4 2 10 8" xfId="32426"/>
    <cellStyle name="Header2 2 4 2 11" xfId="1554"/>
    <cellStyle name="Header2 2 4 2 11 2" xfId="29413"/>
    <cellStyle name="Header2 2 4 2 12" xfId="5010"/>
    <cellStyle name="Header2 2 4 2 12 2" xfId="32869"/>
    <cellStyle name="Header2 2 4 2 13" xfId="8264"/>
    <cellStyle name="Header2 2 4 2 13 2" xfId="36123"/>
    <cellStyle name="Header2 2 4 2 14" xfId="11529"/>
    <cellStyle name="Header2 2 4 2 14 2" xfId="39388"/>
    <cellStyle name="Header2 2 4 2 15" xfId="14792"/>
    <cellStyle name="Header2 2 4 2 15 2" xfId="42651"/>
    <cellStyle name="Header2 2 4 2 16" xfId="17267"/>
    <cellStyle name="Header2 2 4 2 16 2" xfId="45126"/>
    <cellStyle name="Header2 2 4 2 17" xfId="18359"/>
    <cellStyle name="Header2 2 4 2 17 2" xfId="46218"/>
    <cellStyle name="Header2 2 4 2 18" xfId="21577"/>
    <cellStyle name="Header2 2 4 2 18 2" xfId="49436"/>
    <cellStyle name="Header2 2 4 2 19" xfId="24774"/>
    <cellStyle name="Header2 2 4 2 19 2" xfId="52633"/>
    <cellStyle name="Header2 2 4 2 2" xfId="584"/>
    <cellStyle name="Header2 2 4 2 2 10" xfId="1699"/>
    <cellStyle name="Header2 2 4 2 2 10 2" xfId="29558"/>
    <cellStyle name="Header2 2 4 2 2 11" xfId="5154"/>
    <cellStyle name="Header2 2 4 2 2 11 2" xfId="33013"/>
    <cellStyle name="Header2 2 4 2 2 12" xfId="8409"/>
    <cellStyle name="Header2 2 4 2 2 12 2" xfId="36268"/>
    <cellStyle name="Header2 2 4 2 2 13" xfId="11674"/>
    <cellStyle name="Header2 2 4 2 2 13 2" xfId="39533"/>
    <cellStyle name="Header2 2 4 2 2 14" xfId="14937"/>
    <cellStyle name="Header2 2 4 2 2 14 2" xfId="42796"/>
    <cellStyle name="Header2 2 4 2 2 15" xfId="17620"/>
    <cellStyle name="Header2 2 4 2 2 15 2" xfId="45479"/>
    <cellStyle name="Header2 2 4 2 2 16" xfId="18501"/>
    <cellStyle name="Header2 2 4 2 2 16 2" xfId="46360"/>
    <cellStyle name="Header2 2 4 2 2 17" xfId="21718"/>
    <cellStyle name="Header2 2 4 2 2 17 2" xfId="49577"/>
    <cellStyle name="Header2 2 4 2 2 18" xfId="24913"/>
    <cellStyle name="Header2 2 4 2 2 18 2" xfId="52772"/>
    <cellStyle name="Header2 2 4 2 2 19" xfId="27280"/>
    <cellStyle name="Header2 2 4 2 2 19 2" xfId="55139"/>
    <cellStyle name="Header2 2 4 2 2 2" xfId="2336"/>
    <cellStyle name="Header2 2 4 2 2 2 2" xfId="5788"/>
    <cellStyle name="Header2 2 4 2 2 2 2 2" xfId="33647"/>
    <cellStyle name="Header2 2 4 2 2 2 3" xfId="9044"/>
    <cellStyle name="Header2 2 4 2 2 2 3 2" xfId="36903"/>
    <cellStyle name="Header2 2 4 2 2 2 4" xfId="12307"/>
    <cellStyle name="Header2 2 4 2 2 2 4 2" xfId="40166"/>
    <cellStyle name="Header2 2 4 2 2 2 5" xfId="16005"/>
    <cellStyle name="Header2 2 4 2 2 2 5 2" xfId="43864"/>
    <cellStyle name="Header2 2 4 2 2 2 6" xfId="19114"/>
    <cellStyle name="Header2 2 4 2 2 2 6 2" xfId="46973"/>
    <cellStyle name="Header2 2 4 2 2 2 7" xfId="22299"/>
    <cellStyle name="Header2 2 4 2 2 2 7 2" xfId="50158"/>
    <cellStyle name="Header2 2 4 2 2 2 8" xfId="30195"/>
    <cellStyle name="Header2 2 4 2 2 20" xfId="27970"/>
    <cellStyle name="Header2 2 4 2 2 20 2" xfId="55829"/>
    <cellStyle name="Header2 2 4 2 2 21" xfId="1046"/>
    <cellStyle name="Header2 2 4 2 2 21 2" xfId="28905"/>
    <cellStyle name="Header2 2 4 2 2 22" xfId="28444"/>
    <cellStyle name="Header2 2 4 2 2 3" xfId="2795"/>
    <cellStyle name="Header2 2 4 2 2 3 2" xfId="6246"/>
    <cellStyle name="Header2 2 4 2 2 3 2 2" xfId="34105"/>
    <cellStyle name="Header2 2 4 2 2 3 3" xfId="9502"/>
    <cellStyle name="Header2 2 4 2 2 3 3 2" xfId="37361"/>
    <cellStyle name="Header2 2 4 2 2 3 4" xfId="12766"/>
    <cellStyle name="Header2 2 4 2 2 3 4 2" xfId="40625"/>
    <cellStyle name="Header2 2 4 2 2 3 5" xfId="15283"/>
    <cellStyle name="Header2 2 4 2 2 3 5 2" xfId="43142"/>
    <cellStyle name="Header2 2 4 2 2 3 6" xfId="19570"/>
    <cellStyle name="Header2 2 4 2 2 3 6 2" xfId="47429"/>
    <cellStyle name="Header2 2 4 2 2 3 7" xfId="22752"/>
    <cellStyle name="Header2 2 4 2 2 3 7 2" xfId="50611"/>
    <cellStyle name="Header2 2 4 2 2 3 8" xfId="30654"/>
    <cellStyle name="Header2 2 4 2 2 4" xfId="3145"/>
    <cellStyle name="Header2 2 4 2 2 4 2" xfId="6596"/>
    <cellStyle name="Header2 2 4 2 2 4 2 2" xfId="34455"/>
    <cellStyle name="Header2 2 4 2 2 4 3" xfId="9852"/>
    <cellStyle name="Header2 2 4 2 2 4 3 2" xfId="37711"/>
    <cellStyle name="Header2 2 4 2 2 4 4" xfId="13116"/>
    <cellStyle name="Header2 2 4 2 2 4 4 2" xfId="40975"/>
    <cellStyle name="Header2 2 4 2 2 4 5" xfId="15059"/>
    <cellStyle name="Header2 2 4 2 2 4 5 2" xfId="42918"/>
    <cellStyle name="Header2 2 4 2 2 4 6" xfId="19920"/>
    <cellStyle name="Header2 2 4 2 2 4 6 2" xfId="47779"/>
    <cellStyle name="Header2 2 4 2 2 4 7" xfId="23102"/>
    <cellStyle name="Header2 2 4 2 2 4 7 2" xfId="50961"/>
    <cellStyle name="Header2 2 4 2 2 4 8" xfId="31004"/>
    <cellStyle name="Header2 2 4 2 2 5" xfId="3482"/>
    <cellStyle name="Header2 2 4 2 2 5 2" xfId="6933"/>
    <cellStyle name="Header2 2 4 2 2 5 2 2" xfId="34792"/>
    <cellStyle name="Header2 2 4 2 2 5 3" xfId="10189"/>
    <cellStyle name="Header2 2 4 2 2 5 3 2" xfId="38048"/>
    <cellStyle name="Header2 2 4 2 2 5 4" xfId="13453"/>
    <cellStyle name="Header2 2 4 2 2 5 4 2" xfId="41312"/>
    <cellStyle name="Header2 2 4 2 2 5 5" xfId="17284"/>
    <cellStyle name="Header2 2 4 2 2 5 5 2" xfId="45143"/>
    <cellStyle name="Header2 2 4 2 2 5 6" xfId="20257"/>
    <cellStyle name="Header2 2 4 2 2 5 6 2" xfId="48116"/>
    <cellStyle name="Header2 2 4 2 2 5 7" xfId="23439"/>
    <cellStyle name="Header2 2 4 2 2 5 7 2" xfId="51298"/>
    <cellStyle name="Header2 2 4 2 2 5 8" xfId="31341"/>
    <cellStyle name="Header2 2 4 2 2 6" xfId="3815"/>
    <cellStyle name="Header2 2 4 2 2 6 2" xfId="7266"/>
    <cellStyle name="Header2 2 4 2 2 6 2 2" xfId="35125"/>
    <cellStyle name="Header2 2 4 2 2 6 3" xfId="10522"/>
    <cellStyle name="Header2 2 4 2 2 6 3 2" xfId="38381"/>
    <cellStyle name="Header2 2 4 2 2 6 4" xfId="13786"/>
    <cellStyle name="Header2 2 4 2 2 6 4 2" xfId="41645"/>
    <cellStyle name="Header2 2 4 2 2 6 5" xfId="15541"/>
    <cellStyle name="Header2 2 4 2 2 6 5 2" xfId="43400"/>
    <cellStyle name="Header2 2 4 2 2 6 6" xfId="20590"/>
    <cellStyle name="Header2 2 4 2 2 6 6 2" xfId="48449"/>
    <cellStyle name="Header2 2 4 2 2 6 7" xfId="23772"/>
    <cellStyle name="Header2 2 4 2 2 6 7 2" xfId="51631"/>
    <cellStyle name="Header2 2 4 2 2 6 8" xfId="31674"/>
    <cellStyle name="Header2 2 4 2 2 7" xfId="4111"/>
    <cellStyle name="Header2 2 4 2 2 7 2" xfId="7562"/>
    <cellStyle name="Header2 2 4 2 2 7 2 2" xfId="35421"/>
    <cellStyle name="Header2 2 4 2 2 7 3" xfId="10818"/>
    <cellStyle name="Header2 2 4 2 2 7 3 2" xfId="38677"/>
    <cellStyle name="Header2 2 4 2 2 7 4" xfId="14082"/>
    <cellStyle name="Header2 2 4 2 2 7 4 2" xfId="41941"/>
    <cellStyle name="Header2 2 4 2 2 7 5" xfId="17824"/>
    <cellStyle name="Header2 2 4 2 2 7 5 2" xfId="45683"/>
    <cellStyle name="Header2 2 4 2 2 7 6" xfId="20886"/>
    <cellStyle name="Header2 2 4 2 2 7 6 2" xfId="48745"/>
    <cellStyle name="Header2 2 4 2 2 7 7" xfId="24068"/>
    <cellStyle name="Header2 2 4 2 2 7 7 2" xfId="51927"/>
    <cellStyle name="Header2 2 4 2 2 7 8" xfId="31970"/>
    <cellStyle name="Header2 2 4 2 2 8" xfId="4408"/>
    <cellStyle name="Header2 2 4 2 2 8 2" xfId="7859"/>
    <cellStyle name="Header2 2 4 2 2 8 2 2" xfId="35718"/>
    <cellStyle name="Header2 2 4 2 2 8 3" xfId="11115"/>
    <cellStyle name="Header2 2 4 2 2 8 3 2" xfId="38974"/>
    <cellStyle name="Header2 2 4 2 2 8 4" xfId="14379"/>
    <cellStyle name="Header2 2 4 2 2 8 4 2" xfId="42238"/>
    <cellStyle name="Header2 2 4 2 2 8 5" xfId="12143"/>
    <cellStyle name="Header2 2 4 2 2 8 5 2" xfId="40002"/>
    <cellStyle name="Header2 2 4 2 2 8 6" xfId="21183"/>
    <cellStyle name="Header2 2 4 2 2 8 6 2" xfId="49042"/>
    <cellStyle name="Header2 2 4 2 2 8 7" xfId="24365"/>
    <cellStyle name="Header2 2 4 2 2 8 7 2" xfId="52224"/>
    <cellStyle name="Header2 2 4 2 2 8 8" xfId="32267"/>
    <cellStyle name="Header2 2 4 2 2 9" xfId="4703"/>
    <cellStyle name="Header2 2 4 2 2 9 2" xfId="8154"/>
    <cellStyle name="Header2 2 4 2 2 9 2 2" xfId="36013"/>
    <cellStyle name="Header2 2 4 2 2 9 3" xfId="11410"/>
    <cellStyle name="Header2 2 4 2 2 9 3 2" xfId="39269"/>
    <cellStyle name="Header2 2 4 2 2 9 4" xfId="14674"/>
    <cellStyle name="Header2 2 4 2 2 9 4 2" xfId="42533"/>
    <cellStyle name="Header2 2 4 2 2 9 5" xfId="18245"/>
    <cellStyle name="Header2 2 4 2 2 9 5 2" xfId="46104"/>
    <cellStyle name="Header2 2 4 2 2 9 6" xfId="21478"/>
    <cellStyle name="Header2 2 4 2 2 9 6 2" xfId="49337"/>
    <cellStyle name="Header2 2 4 2 2 9 7" xfId="24660"/>
    <cellStyle name="Header2 2 4 2 2 9 7 2" xfId="52519"/>
    <cellStyle name="Header2 2 4 2 2 9 8" xfId="32562"/>
    <cellStyle name="Header2 2 4 2 20" xfId="27593"/>
    <cellStyle name="Header2 2 4 2 20 2" xfId="55452"/>
    <cellStyle name="Header2 2 4 2 21" xfId="27834"/>
    <cellStyle name="Header2 2 4 2 21 2" xfId="55693"/>
    <cellStyle name="Header2 2 4 2 22" xfId="901"/>
    <cellStyle name="Header2 2 4 2 22 2" xfId="28760"/>
    <cellStyle name="Header2 2 4 2 23" xfId="28299"/>
    <cellStyle name="Header2 2 4 2 3" xfId="2191"/>
    <cellStyle name="Header2 2 4 2 3 2" xfId="5643"/>
    <cellStyle name="Header2 2 4 2 3 2 2" xfId="33502"/>
    <cellStyle name="Header2 2 4 2 3 3" xfId="8899"/>
    <cellStyle name="Header2 2 4 2 3 3 2" xfId="36758"/>
    <cellStyle name="Header2 2 4 2 3 4" xfId="12162"/>
    <cellStyle name="Header2 2 4 2 3 4 2" xfId="40021"/>
    <cellStyle name="Header2 2 4 2 3 5" xfId="16475"/>
    <cellStyle name="Header2 2 4 2 3 5 2" xfId="44334"/>
    <cellStyle name="Header2 2 4 2 3 6" xfId="18974"/>
    <cellStyle name="Header2 2 4 2 3 6 2" xfId="46833"/>
    <cellStyle name="Header2 2 4 2 3 7" xfId="22158"/>
    <cellStyle name="Header2 2 4 2 3 7 2" xfId="50017"/>
    <cellStyle name="Header2 2 4 2 3 8" xfId="30050"/>
    <cellStyle name="Header2 2 4 2 4" xfId="2650"/>
    <cellStyle name="Header2 2 4 2 4 2" xfId="6101"/>
    <cellStyle name="Header2 2 4 2 4 2 2" xfId="33960"/>
    <cellStyle name="Header2 2 4 2 4 3" xfId="9357"/>
    <cellStyle name="Header2 2 4 2 4 3 2" xfId="37216"/>
    <cellStyle name="Header2 2 4 2 4 4" xfId="12621"/>
    <cellStyle name="Header2 2 4 2 4 4 2" xfId="40480"/>
    <cellStyle name="Header2 2 4 2 4 5" xfId="17035"/>
    <cellStyle name="Header2 2 4 2 4 5 2" xfId="44894"/>
    <cellStyle name="Header2 2 4 2 4 6" xfId="19425"/>
    <cellStyle name="Header2 2 4 2 4 6 2" xfId="47284"/>
    <cellStyle name="Header2 2 4 2 4 7" xfId="22607"/>
    <cellStyle name="Header2 2 4 2 4 7 2" xfId="50466"/>
    <cellStyle name="Header2 2 4 2 4 8" xfId="30509"/>
    <cellStyle name="Header2 2 4 2 5" xfId="3001"/>
    <cellStyle name="Header2 2 4 2 5 2" xfId="6452"/>
    <cellStyle name="Header2 2 4 2 5 2 2" xfId="34311"/>
    <cellStyle name="Header2 2 4 2 5 3" xfId="9708"/>
    <cellStyle name="Header2 2 4 2 5 3 2" xfId="37567"/>
    <cellStyle name="Header2 2 4 2 5 4" xfId="12972"/>
    <cellStyle name="Header2 2 4 2 5 4 2" xfId="40831"/>
    <cellStyle name="Header2 2 4 2 5 5" xfId="16506"/>
    <cellStyle name="Header2 2 4 2 5 5 2" xfId="44365"/>
    <cellStyle name="Header2 2 4 2 5 6" xfId="19776"/>
    <cellStyle name="Header2 2 4 2 5 6 2" xfId="47635"/>
    <cellStyle name="Header2 2 4 2 5 7" xfId="22958"/>
    <cellStyle name="Header2 2 4 2 5 7 2" xfId="50817"/>
    <cellStyle name="Header2 2 4 2 5 8" xfId="30860"/>
    <cellStyle name="Header2 2 4 2 6" xfId="3340"/>
    <cellStyle name="Header2 2 4 2 6 2" xfId="6791"/>
    <cellStyle name="Header2 2 4 2 6 2 2" xfId="34650"/>
    <cellStyle name="Header2 2 4 2 6 3" xfId="10047"/>
    <cellStyle name="Header2 2 4 2 6 3 2" xfId="37906"/>
    <cellStyle name="Header2 2 4 2 6 4" xfId="13311"/>
    <cellStyle name="Header2 2 4 2 6 4 2" xfId="41170"/>
    <cellStyle name="Header2 2 4 2 6 5" xfId="17946"/>
    <cellStyle name="Header2 2 4 2 6 5 2" xfId="45805"/>
    <cellStyle name="Header2 2 4 2 6 6" xfId="20115"/>
    <cellStyle name="Header2 2 4 2 6 6 2" xfId="47974"/>
    <cellStyle name="Header2 2 4 2 6 7" xfId="23297"/>
    <cellStyle name="Header2 2 4 2 6 7 2" xfId="51156"/>
    <cellStyle name="Header2 2 4 2 6 8" xfId="31199"/>
    <cellStyle name="Header2 2 4 2 7" xfId="3673"/>
    <cellStyle name="Header2 2 4 2 7 2" xfId="7124"/>
    <cellStyle name="Header2 2 4 2 7 2 2" xfId="34983"/>
    <cellStyle name="Header2 2 4 2 7 3" xfId="10380"/>
    <cellStyle name="Header2 2 4 2 7 3 2" xfId="38239"/>
    <cellStyle name="Header2 2 4 2 7 4" xfId="13644"/>
    <cellStyle name="Header2 2 4 2 7 4 2" xfId="41503"/>
    <cellStyle name="Header2 2 4 2 7 5" xfId="15036"/>
    <cellStyle name="Header2 2 4 2 7 5 2" xfId="42895"/>
    <cellStyle name="Header2 2 4 2 7 6" xfId="20448"/>
    <cellStyle name="Header2 2 4 2 7 6 2" xfId="48307"/>
    <cellStyle name="Header2 2 4 2 7 7" xfId="23630"/>
    <cellStyle name="Header2 2 4 2 7 7 2" xfId="51489"/>
    <cellStyle name="Header2 2 4 2 7 8" xfId="31532"/>
    <cellStyle name="Header2 2 4 2 8" xfId="3975"/>
    <cellStyle name="Header2 2 4 2 8 2" xfId="7426"/>
    <cellStyle name="Header2 2 4 2 8 2 2" xfId="35285"/>
    <cellStyle name="Header2 2 4 2 8 3" xfId="10682"/>
    <cellStyle name="Header2 2 4 2 8 3 2" xfId="38541"/>
    <cellStyle name="Header2 2 4 2 8 4" xfId="13946"/>
    <cellStyle name="Header2 2 4 2 8 4 2" xfId="41805"/>
    <cellStyle name="Header2 2 4 2 8 5" xfId="17646"/>
    <cellStyle name="Header2 2 4 2 8 5 2" xfId="45505"/>
    <cellStyle name="Header2 2 4 2 8 6" xfId="20750"/>
    <cellStyle name="Header2 2 4 2 8 6 2" xfId="48609"/>
    <cellStyle name="Header2 2 4 2 8 7" xfId="23932"/>
    <cellStyle name="Header2 2 4 2 8 7 2" xfId="51791"/>
    <cellStyle name="Header2 2 4 2 8 8" xfId="31834"/>
    <cellStyle name="Header2 2 4 2 9" xfId="4272"/>
    <cellStyle name="Header2 2 4 2 9 2" xfId="7723"/>
    <cellStyle name="Header2 2 4 2 9 2 2" xfId="35582"/>
    <cellStyle name="Header2 2 4 2 9 3" xfId="10979"/>
    <cellStyle name="Header2 2 4 2 9 3 2" xfId="38838"/>
    <cellStyle name="Header2 2 4 2 9 4" xfId="14243"/>
    <cellStyle name="Header2 2 4 2 9 4 2" xfId="42102"/>
    <cellStyle name="Header2 2 4 2 9 5" xfId="15644"/>
    <cellStyle name="Header2 2 4 2 9 5 2" xfId="43503"/>
    <cellStyle name="Header2 2 4 2 9 6" xfId="21047"/>
    <cellStyle name="Header2 2 4 2 9 6 2" xfId="48906"/>
    <cellStyle name="Header2 2 4 2 9 7" xfId="24229"/>
    <cellStyle name="Header2 2 4 2 9 7 2" xfId="52088"/>
    <cellStyle name="Header2 2 4 2 9 8" xfId="32131"/>
    <cellStyle name="Header2 2 4 20" xfId="18755"/>
    <cellStyle name="Header2 2 4 20 2" xfId="46614"/>
    <cellStyle name="Header2 2 4 21" xfId="21570"/>
    <cellStyle name="Header2 2 4 21 2" xfId="49429"/>
    <cellStyle name="Header2 2 4 22" xfId="25151"/>
    <cellStyle name="Header2 2 4 22 2" xfId="53010"/>
    <cellStyle name="Header2 2 4 23" xfId="25402"/>
    <cellStyle name="Header2 2 4 23 2" xfId="53261"/>
    <cellStyle name="Header2 2 4 24" xfId="699"/>
    <cellStyle name="Header2 2 4 24 2" xfId="28558"/>
    <cellStyle name="Header2 2 4 25" xfId="28097"/>
    <cellStyle name="Header2 2 4 3" xfId="339"/>
    <cellStyle name="Header2 2 4 3 10" xfId="1454"/>
    <cellStyle name="Header2 2 4 3 10 2" xfId="29313"/>
    <cellStyle name="Header2 2 4 3 11" xfId="4910"/>
    <cellStyle name="Header2 2 4 3 11 2" xfId="32769"/>
    <cellStyle name="Header2 2 4 3 12" xfId="1307"/>
    <cellStyle name="Header2 2 4 3 12 2" xfId="29166"/>
    <cellStyle name="Header2 2 4 3 13" xfId="5866"/>
    <cellStyle name="Header2 2 4 3 13 2" xfId="33725"/>
    <cellStyle name="Header2 2 4 3 14" xfId="9122"/>
    <cellStyle name="Header2 2 4 3 14 2" xfId="36981"/>
    <cellStyle name="Header2 2 4 3 15" xfId="15462"/>
    <cellStyle name="Header2 2 4 3 15 2" xfId="43321"/>
    <cellStyle name="Header2 2 4 3 16" xfId="15635"/>
    <cellStyle name="Header2 2 4 3 16 2" xfId="43494"/>
    <cellStyle name="Header2 2 4 3 17" xfId="16382"/>
    <cellStyle name="Header2 2 4 3 17 2" xfId="44241"/>
    <cellStyle name="Header2 2 4 3 18" xfId="18954"/>
    <cellStyle name="Header2 2 4 3 18 2" xfId="46813"/>
    <cellStyle name="Header2 2 4 3 19" xfId="27478"/>
    <cellStyle name="Header2 2 4 3 19 2" xfId="55337"/>
    <cellStyle name="Header2 2 4 3 2" xfId="2091"/>
    <cellStyle name="Header2 2 4 3 2 2" xfId="5545"/>
    <cellStyle name="Header2 2 4 3 2 2 2" xfId="33404"/>
    <cellStyle name="Header2 2 4 3 2 3" xfId="8800"/>
    <cellStyle name="Header2 2 4 3 2 3 2" xfId="36659"/>
    <cellStyle name="Header2 2 4 3 2 4" xfId="12063"/>
    <cellStyle name="Header2 2 4 3 2 4 2" xfId="39922"/>
    <cellStyle name="Header2 2 4 3 2 5" xfId="15153"/>
    <cellStyle name="Header2 2 4 3 2 5 2" xfId="43012"/>
    <cellStyle name="Header2 2 4 3 2 6" xfId="18879"/>
    <cellStyle name="Header2 2 4 3 2 6 2" xfId="46738"/>
    <cellStyle name="Header2 2 4 3 2 7" xfId="22077"/>
    <cellStyle name="Header2 2 4 3 2 7 2" xfId="49936"/>
    <cellStyle name="Header2 2 4 3 2 8" xfId="29950"/>
    <cellStyle name="Header2 2 4 3 20" xfId="27762"/>
    <cellStyle name="Header2 2 4 3 20 2" xfId="55621"/>
    <cellStyle name="Header2 2 4 3 21" xfId="801"/>
    <cellStyle name="Header2 2 4 3 21 2" xfId="28660"/>
    <cellStyle name="Header2 2 4 3 22" xfId="28199"/>
    <cellStyle name="Header2 2 4 3 3" xfId="2552"/>
    <cellStyle name="Header2 2 4 3 3 2" xfId="6003"/>
    <cellStyle name="Header2 2 4 3 3 2 2" xfId="33862"/>
    <cellStyle name="Header2 2 4 3 3 3" xfId="9259"/>
    <cellStyle name="Header2 2 4 3 3 3 2" xfId="37118"/>
    <cellStyle name="Header2 2 4 3 3 4" xfId="12523"/>
    <cellStyle name="Header2 2 4 3 3 4 2" xfId="40382"/>
    <cellStyle name="Header2 2 4 3 3 5" xfId="17713"/>
    <cellStyle name="Header2 2 4 3 3 5 2" xfId="45572"/>
    <cellStyle name="Header2 2 4 3 3 6" xfId="19327"/>
    <cellStyle name="Header2 2 4 3 3 6 2" xfId="47186"/>
    <cellStyle name="Header2 2 4 3 3 7" xfId="22509"/>
    <cellStyle name="Header2 2 4 3 3 7 2" xfId="50368"/>
    <cellStyle name="Header2 2 4 3 3 8" xfId="30411"/>
    <cellStyle name="Header2 2 4 3 4" xfId="2905"/>
    <cellStyle name="Header2 2 4 3 4 2" xfId="6356"/>
    <cellStyle name="Header2 2 4 3 4 2 2" xfId="34215"/>
    <cellStyle name="Header2 2 4 3 4 3" xfId="9612"/>
    <cellStyle name="Header2 2 4 3 4 3 2" xfId="37471"/>
    <cellStyle name="Header2 2 4 3 4 4" xfId="12876"/>
    <cellStyle name="Header2 2 4 3 4 4 2" xfId="40735"/>
    <cellStyle name="Header2 2 4 3 4 5" xfId="15157"/>
    <cellStyle name="Header2 2 4 3 4 5 2" xfId="43016"/>
    <cellStyle name="Header2 2 4 3 4 6" xfId="19680"/>
    <cellStyle name="Header2 2 4 3 4 6 2" xfId="47539"/>
    <cellStyle name="Header2 2 4 3 4 7" xfId="22862"/>
    <cellStyle name="Header2 2 4 3 4 7 2" xfId="50721"/>
    <cellStyle name="Header2 2 4 3 4 8" xfId="30764"/>
    <cellStyle name="Header2 2 4 3 5" xfId="3251"/>
    <cellStyle name="Header2 2 4 3 5 2" xfId="6702"/>
    <cellStyle name="Header2 2 4 3 5 2 2" xfId="34561"/>
    <cellStyle name="Header2 2 4 3 5 3" xfId="9958"/>
    <cellStyle name="Header2 2 4 3 5 3 2" xfId="37817"/>
    <cellStyle name="Header2 2 4 3 5 4" xfId="13222"/>
    <cellStyle name="Header2 2 4 3 5 4 2" xfId="41081"/>
    <cellStyle name="Header2 2 4 3 5 5" xfId="16561"/>
    <cellStyle name="Header2 2 4 3 5 5 2" xfId="44420"/>
    <cellStyle name="Header2 2 4 3 5 6" xfId="20026"/>
    <cellStyle name="Header2 2 4 3 5 6 2" xfId="47885"/>
    <cellStyle name="Header2 2 4 3 5 7" xfId="23208"/>
    <cellStyle name="Header2 2 4 3 5 7 2" xfId="51067"/>
    <cellStyle name="Header2 2 4 3 5 8" xfId="31110"/>
    <cellStyle name="Header2 2 4 3 6" xfId="3587"/>
    <cellStyle name="Header2 2 4 3 6 2" xfId="7038"/>
    <cellStyle name="Header2 2 4 3 6 2 2" xfId="34897"/>
    <cellStyle name="Header2 2 4 3 6 3" xfId="10294"/>
    <cellStyle name="Header2 2 4 3 6 3 2" xfId="38153"/>
    <cellStyle name="Header2 2 4 3 6 4" xfId="13558"/>
    <cellStyle name="Header2 2 4 3 6 4 2" xfId="41417"/>
    <cellStyle name="Header2 2 4 3 6 5" xfId="16695"/>
    <cellStyle name="Header2 2 4 3 6 5 2" xfId="44554"/>
    <cellStyle name="Header2 2 4 3 6 6" xfId="20362"/>
    <cellStyle name="Header2 2 4 3 6 6 2" xfId="48221"/>
    <cellStyle name="Header2 2 4 3 6 7" xfId="23544"/>
    <cellStyle name="Header2 2 4 3 6 7 2" xfId="51403"/>
    <cellStyle name="Header2 2 4 3 6 8" xfId="31446"/>
    <cellStyle name="Header2 2 4 3 7" xfId="3901"/>
    <cellStyle name="Header2 2 4 3 7 2" xfId="7352"/>
    <cellStyle name="Header2 2 4 3 7 2 2" xfId="35211"/>
    <cellStyle name="Header2 2 4 3 7 3" xfId="10608"/>
    <cellStyle name="Header2 2 4 3 7 3 2" xfId="38467"/>
    <cellStyle name="Header2 2 4 3 7 4" xfId="13872"/>
    <cellStyle name="Header2 2 4 3 7 4 2" xfId="41731"/>
    <cellStyle name="Header2 2 4 3 7 5" xfId="16679"/>
    <cellStyle name="Header2 2 4 3 7 5 2" xfId="44538"/>
    <cellStyle name="Header2 2 4 3 7 6" xfId="20676"/>
    <cellStyle name="Header2 2 4 3 7 6 2" xfId="48535"/>
    <cellStyle name="Header2 2 4 3 7 7" xfId="23858"/>
    <cellStyle name="Header2 2 4 3 7 7 2" xfId="51717"/>
    <cellStyle name="Header2 2 4 3 7 8" xfId="31760"/>
    <cellStyle name="Header2 2 4 3 8" xfId="4199"/>
    <cellStyle name="Header2 2 4 3 8 2" xfId="7650"/>
    <cellStyle name="Header2 2 4 3 8 2 2" xfId="35509"/>
    <cellStyle name="Header2 2 4 3 8 3" xfId="10906"/>
    <cellStyle name="Header2 2 4 3 8 3 2" xfId="38765"/>
    <cellStyle name="Header2 2 4 3 8 4" xfId="14170"/>
    <cellStyle name="Header2 2 4 3 8 4 2" xfId="42029"/>
    <cellStyle name="Header2 2 4 3 8 5" xfId="17693"/>
    <cellStyle name="Header2 2 4 3 8 5 2" xfId="45552"/>
    <cellStyle name="Header2 2 4 3 8 6" xfId="20974"/>
    <cellStyle name="Header2 2 4 3 8 6 2" xfId="48833"/>
    <cellStyle name="Header2 2 4 3 8 7" xfId="24156"/>
    <cellStyle name="Header2 2 4 3 8 7 2" xfId="52015"/>
    <cellStyle name="Header2 2 4 3 8 8" xfId="32058"/>
    <cellStyle name="Header2 2 4 3 9" xfId="4495"/>
    <cellStyle name="Header2 2 4 3 9 2" xfId="7946"/>
    <cellStyle name="Header2 2 4 3 9 2 2" xfId="35805"/>
    <cellStyle name="Header2 2 4 3 9 3" xfId="11202"/>
    <cellStyle name="Header2 2 4 3 9 3 2" xfId="39061"/>
    <cellStyle name="Header2 2 4 3 9 4" xfId="14466"/>
    <cellStyle name="Header2 2 4 3 9 4 2" xfId="42325"/>
    <cellStyle name="Header2 2 4 3 9 5" xfId="18037"/>
    <cellStyle name="Header2 2 4 3 9 5 2" xfId="45896"/>
    <cellStyle name="Header2 2 4 3 9 6" xfId="21270"/>
    <cellStyle name="Header2 2 4 3 9 6 2" xfId="49129"/>
    <cellStyle name="Header2 2 4 3 9 7" xfId="24452"/>
    <cellStyle name="Header2 2 4 3 9 7 2" xfId="52311"/>
    <cellStyle name="Header2 2 4 3 9 8" xfId="32354"/>
    <cellStyle name="Header2 2 4 4" xfId="512"/>
    <cellStyle name="Header2 2 4 4 10" xfId="1627"/>
    <cellStyle name="Header2 2 4 4 10 2" xfId="29486"/>
    <cellStyle name="Header2 2 4 4 11" xfId="5082"/>
    <cellStyle name="Header2 2 4 4 11 2" xfId="32941"/>
    <cellStyle name="Header2 2 4 4 12" xfId="8337"/>
    <cellStyle name="Header2 2 4 4 12 2" xfId="36196"/>
    <cellStyle name="Header2 2 4 4 13" xfId="11602"/>
    <cellStyle name="Header2 2 4 4 13 2" xfId="39461"/>
    <cellStyle name="Header2 2 4 4 14" xfId="14865"/>
    <cellStyle name="Header2 2 4 4 14 2" xfId="42724"/>
    <cellStyle name="Header2 2 4 4 15" xfId="15121"/>
    <cellStyle name="Header2 2 4 4 15 2" xfId="42980"/>
    <cellStyle name="Header2 2 4 4 16" xfId="18429"/>
    <cellStyle name="Header2 2 4 4 16 2" xfId="46288"/>
    <cellStyle name="Header2 2 4 4 17" xfId="21646"/>
    <cellStyle name="Header2 2 4 4 17 2" xfId="49505"/>
    <cellStyle name="Header2 2 4 4 18" xfId="24841"/>
    <cellStyle name="Header2 2 4 4 18 2" xfId="52700"/>
    <cellStyle name="Header2 2 4 4 19" xfId="27409"/>
    <cellStyle name="Header2 2 4 4 19 2" xfId="55268"/>
    <cellStyle name="Header2 2 4 4 2" xfId="2264"/>
    <cellStyle name="Header2 2 4 4 2 2" xfId="5716"/>
    <cellStyle name="Header2 2 4 4 2 2 2" xfId="33575"/>
    <cellStyle name="Header2 2 4 4 2 3" xfId="8972"/>
    <cellStyle name="Header2 2 4 4 2 3 2" xfId="36831"/>
    <cellStyle name="Header2 2 4 4 2 4" xfId="12235"/>
    <cellStyle name="Header2 2 4 4 2 4 2" xfId="40094"/>
    <cellStyle name="Header2 2 4 4 2 5" xfId="17880"/>
    <cellStyle name="Header2 2 4 4 2 5 2" xfId="45739"/>
    <cellStyle name="Header2 2 4 4 2 6" xfId="19042"/>
    <cellStyle name="Header2 2 4 4 2 6 2" xfId="46901"/>
    <cellStyle name="Header2 2 4 4 2 7" xfId="22227"/>
    <cellStyle name="Header2 2 4 4 2 7 2" xfId="50086"/>
    <cellStyle name="Header2 2 4 4 2 8" xfId="30123"/>
    <cellStyle name="Header2 2 4 4 20" xfId="27898"/>
    <cellStyle name="Header2 2 4 4 20 2" xfId="55757"/>
    <cellStyle name="Header2 2 4 4 21" xfId="974"/>
    <cellStyle name="Header2 2 4 4 21 2" xfId="28833"/>
    <cellStyle name="Header2 2 4 4 22" xfId="28372"/>
    <cellStyle name="Header2 2 4 4 3" xfId="2723"/>
    <cellStyle name="Header2 2 4 4 3 2" xfId="6174"/>
    <cellStyle name="Header2 2 4 4 3 2 2" xfId="34033"/>
    <cellStyle name="Header2 2 4 4 3 3" xfId="9430"/>
    <cellStyle name="Header2 2 4 4 3 3 2" xfId="37289"/>
    <cellStyle name="Header2 2 4 4 3 4" xfId="12694"/>
    <cellStyle name="Header2 2 4 4 3 4 2" xfId="40553"/>
    <cellStyle name="Header2 2 4 4 3 5" xfId="17686"/>
    <cellStyle name="Header2 2 4 4 3 5 2" xfId="45545"/>
    <cellStyle name="Header2 2 4 4 3 6" xfId="19498"/>
    <cellStyle name="Header2 2 4 4 3 6 2" xfId="47357"/>
    <cellStyle name="Header2 2 4 4 3 7" xfId="22680"/>
    <cellStyle name="Header2 2 4 4 3 7 2" xfId="50539"/>
    <cellStyle name="Header2 2 4 4 3 8" xfId="30582"/>
    <cellStyle name="Header2 2 4 4 4" xfId="3073"/>
    <cellStyle name="Header2 2 4 4 4 2" xfId="6524"/>
    <cellStyle name="Header2 2 4 4 4 2 2" xfId="34383"/>
    <cellStyle name="Header2 2 4 4 4 3" xfId="9780"/>
    <cellStyle name="Header2 2 4 4 4 3 2" xfId="37639"/>
    <cellStyle name="Header2 2 4 4 4 4" xfId="13044"/>
    <cellStyle name="Header2 2 4 4 4 4 2" xfId="40903"/>
    <cellStyle name="Header2 2 4 4 4 5" xfId="16647"/>
    <cellStyle name="Header2 2 4 4 4 5 2" xfId="44506"/>
    <cellStyle name="Header2 2 4 4 4 6" xfId="19848"/>
    <cellStyle name="Header2 2 4 4 4 6 2" xfId="47707"/>
    <cellStyle name="Header2 2 4 4 4 7" xfId="23030"/>
    <cellStyle name="Header2 2 4 4 4 7 2" xfId="50889"/>
    <cellStyle name="Header2 2 4 4 4 8" xfId="30932"/>
    <cellStyle name="Header2 2 4 4 5" xfId="3410"/>
    <cellStyle name="Header2 2 4 4 5 2" xfId="6861"/>
    <cellStyle name="Header2 2 4 4 5 2 2" xfId="34720"/>
    <cellStyle name="Header2 2 4 4 5 3" xfId="10117"/>
    <cellStyle name="Header2 2 4 4 5 3 2" xfId="37976"/>
    <cellStyle name="Header2 2 4 4 5 4" xfId="13381"/>
    <cellStyle name="Header2 2 4 4 5 4 2" xfId="41240"/>
    <cellStyle name="Header2 2 4 4 5 5" xfId="17140"/>
    <cellStyle name="Header2 2 4 4 5 5 2" xfId="44999"/>
    <cellStyle name="Header2 2 4 4 5 6" xfId="20185"/>
    <cellStyle name="Header2 2 4 4 5 6 2" xfId="48044"/>
    <cellStyle name="Header2 2 4 4 5 7" xfId="23367"/>
    <cellStyle name="Header2 2 4 4 5 7 2" xfId="51226"/>
    <cellStyle name="Header2 2 4 4 5 8" xfId="31269"/>
    <cellStyle name="Header2 2 4 4 6" xfId="3743"/>
    <cellStyle name="Header2 2 4 4 6 2" xfId="7194"/>
    <cellStyle name="Header2 2 4 4 6 2 2" xfId="35053"/>
    <cellStyle name="Header2 2 4 4 6 3" xfId="10450"/>
    <cellStyle name="Header2 2 4 4 6 3 2" xfId="38309"/>
    <cellStyle name="Header2 2 4 4 6 4" xfId="13714"/>
    <cellStyle name="Header2 2 4 4 6 4 2" xfId="41573"/>
    <cellStyle name="Header2 2 4 4 6 5" xfId="16226"/>
    <cellStyle name="Header2 2 4 4 6 5 2" xfId="44085"/>
    <cellStyle name="Header2 2 4 4 6 6" xfId="20518"/>
    <cellStyle name="Header2 2 4 4 6 6 2" xfId="48377"/>
    <cellStyle name="Header2 2 4 4 6 7" xfId="23700"/>
    <cellStyle name="Header2 2 4 4 6 7 2" xfId="51559"/>
    <cellStyle name="Header2 2 4 4 6 8" xfId="31602"/>
    <cellStyle name="Header2 2 4 4 7" xfId="4039"/>
    <cellStyle name="Header2 2 4 4 7 2" xfId="7490"/>
    <cellStyle name="Header2 2 4 4 7 2 2" xfId="35349"/>
    <cellStyle name="Header2 2 4 4 7 3" xfId="10746"/>
    <cellStyle name="Header2 2 4 4 7 3 2" xfId="38605"/>
    <cellStyle name="Header2 2 4 4 7 4" xfId="14010"/>
    <cellStyle name="Header2 2 4 4 7 4 2" xfId="41869"/>
    <cellStyle name="Header2 2 4 4 7 5" xfId="17694"/>
    <cellStyle name="Header2 2 4 4 7 5 2" xfId="45553"/>
    <cellStyle name="Header2 2 4 4 7 6" xfId="20814"/>
    <cellStyle name="Header2 2 4 4 7 6 2" xfId="48673"/>
    <cellStyle name="Header2 2 4 4 7 7" xfId="23996"/>
    <cellStyle name="Header2 2 4 4 7 7 2" xfId="51855"/>
    <cellStyle name="Header2 2 4 4 7 8" xfId="31898"/>
    <cellStyle name="Header2 2 4 4 8" xfId="4336"/>
    <cellStyle name="Header2 2 4 4 8 2" xfId="7787"/>
    <cellStyle name="Header2 2 4 4 8 2 2" xfId="35646"/>
    <cellStyle name="Header2 2 4 4 8 3" xfId="11043"/>
    <cellStyle name="Header2 2 4 4 8 3 2" xfId="38902"/>
    <cellStyle name="Header2 2 4 4 8 4" xfId="14307"/>
    <cellStyle name="Header2 2 4 4 8 4 2" xfId="42166"/>
    <cellStyle name="Header2 2 4 4 8 5" xfId="17524"/>
    <cellStyle name="Header2 2 4 4 8 5 2" xfId="45383"/>
    <cellStyle name="Header2 2 4 4 8 6" xfId="21111"/>
    <cellStyle name="Header2 2 4 4 8 6 2" xfId="48970"/>
    <cellStyle name="Header2 2 4 4 8 7" xfId="24293"/>
    <cellStyle name="Header2 2 4 4 8 7 2" xfId="52152"/>
    <cellStyle name="Header2 2 4 4 8 8" xfId="32195"/>
    <cellStyle name="Header2 2 4 4 9" xfId="4631"/>
    <cellStyle name="Header2 2 4 4 9 2" xfId="8082"/>
    <cellStyle name="Header2 2 4 4 9 2 2" xfId="35941"/>
    <cellStyle name="Header2 2 4 4 9 3" xfId="11338"/>
    <cellStyle name="Header2 2 4 4 9 3 2" xfId="39197"/>
    <cellStyle name="Header2 2 4 4 9 4" xfId="14602"/>
    <cellStyle name="Header2 2 4 4 9 4 2" xfId="42461"/>
    <cellStyle name="Header2 2 4 4 9 5" xfId="18173"/>
    <cellStyle name="Header2 2 4 4 9 5 2" xfId="46032"/>
    <cellStyle name="Header2 2 4 4 9 6" xfId="21406"/>
    <cellStyle name="Header2 2 4 4 9 6 2" xfId="49265"/>
    <cellStyle name="Header2 2 4 4 9 7" xfId="24588"/>
    <cellStyle name="Header2 2 4 4 9 7 2" xfId="52447"/>
    <cellStyle name="Header2 2 4 4 9 8" xfId="32490"/>
    <cellStyle name="Header2 2 4 5" xfId="1989"/>
    <cellStyle name="Header2 2 4 5 2" xfId="5443"/>
    <cellStyle name="Header2 2 4 5 2 2" xfId="33302"/>
    <cellStyle name="Header2 2 4 5 3" xfId="8698"/>
    <cellStyle name="Header2 2 4 5 3 2" xfId="36557"/>
    <cellStyle name="Header2 2 4 5 4" xfId="11961"/>
    <cellStyle name="Header2 2 4 5 4 2" xfId="39820"/>
    <cellStyle name="Header2 2 4 5 5" xfId="16154"/>
    <cellStyle name="Header2 2 4 5 5 2" xfId="44013"/>
    <cellStyle name="Header2 2 4 5 6" xfId="18783"/>
    <cellStyle name="Header2 2 4 5 6 2" xfId="46642"/>
    <cellStyle name="Header2 2 4 5 7" xfId="21990"/>
    <cellStyle name="Header2 2 4 5 7 2" xfId="49849"/>
    <cellStyle name="Header2 2 4 5 8" xfId="29848"/>
    <cellStyle name="Header2 2 4 6" xfId="2456"/>
    <cellStyle name="Header2 2 4 6 2" xfId="5907"/>
    <cellStyle name="Header2 2 4 6 2 2" xfId="33766"/>
    <cellStyle name="Header2 2 4 6 3" xfId="9163"/>
    <cellStyle name="Header2 2 4 6 3 2" xfId="37022"/>
    <cellStyle name="Header2 2 4 6 4" xfId="12427"/>
    <cellStyle name="Header2 2 4 6 4 2" xfId="40286"/>
    <cellStyle name="Header2 2 4 6 5" xfId="16859"/>
    <cellStyle name="Header2 2 4 6 5 2" xfId="44718"/>
    <cellStyle name="Header2 2 4 6 6" xfId="19231"/>
    <cellStyle name="Header2 2 4 6 6 2" xfId="47090"/>
    <cellStyle name="Header2 2 4 6 7" xfId="22413"/>
    <cellStyle name="Header2 2 4 6 7 2" xfId="50272"/>
    <cellStyle name="Header2 2 4 6 8" xfId="30315"/>
    <cellStyle name="Header2 2 4 7" xfId="1904"/>
    <cellStyle name="Header2 2 4 7 2" xfId="5358"/>
    <cellStyle name="Header2 2 4 7 2 2" xfId="33217"/>
    <cellStyle name="Header2 2 4 7 3" xfId="8613"/>
    <cellStyle name="Header2 2 4 7 3 2" xfId="36472"/>
    <cellStyle name="Header2 2 4 7 4" xfId="11876"/>
    <cellStyle name="Header2 2 4 7 4 2" xfId="39735"/>
    <cellStyle name="Header2 2 4 7 5" xfId="17740"/>
    <cellStyle name="Header2 2 4 7 5 2" xfId="45599"/>
    <cellStyle name="Header2 2 4 7 6" xfId="18698"/>
    <cellStyle name="Header2 2 4 7 6 2" xfId="46557"/>
    <cellStyle name="Header2 2 4 7 7" xfId="21906"/>
    <cellStyle name="Header2 2 4 7 7 2" xfId="49765"/>
    <cellStyle name="Header2 2 4 7 8" xfId="29763"/>
    <cellStyle name="Header2 2 4 8" xfId="1796"/>
    <cellStyle name="Header2 2 4 8 2" xfId="5250"/>
    <cellStyle name="Header2 2 4 8 2 2" xfId="33109"/>
    <cellStyle name="Header2 2 4 8 3" xfId="8505"/>
    <cellStyle name="Header2 2 4 8 3 2" xfId="36364"/>
    <cellStyle name="Header2 2 4 8 4" xfId="11768"/>
    <cellStyle name="Header2 2 4 8 4 2" xfId="39627"/>
    <cellStyle name="Header2 2 4 8 5" xfId="16747"/>
    <cellStyle name="Header2 2 4 8 5 2" xfId="44606"/>
    <cellStyle name="Header2 2 4 8 6" xfId="18592"/>
    <cellStyle name="Header2 2 4 8 6 2" xfId="46451"/>
    <cellStyle name="Header2 2 4 8 7" xfId="21807"/>
    <cellStyle name="Header2 2 4 8 7 2" xfId="49666"/>
    <cellStyle name="Header2 2 4 8 8" xfId="29655"/>
    <cellStyle name="Header2 2 4 9" xfId="2717"/>
    <cellStyle name="Header2 2 4 9 2" xfId="6168"/>
    <cellStyle name="Header2 2 4 9 2 2" xfId="34027"/>
    <cellStyle name="Header2 2 4 9 3" xfId="9424"/>
    <cellStyle name="Header2 2 4 9 3 2" xfId="37283"/>
    <cellStyle name="Header2 2 4 9 4" xfId="12688"/>
    <cellStyle name="Header2 2 4 9 4 2" xfId="40547"/>
    <cellStyle name="Header2 2 4 9 5" xfId="17238"/>
    <cellStyle name="Header2 2 4 9 5 2" xfId="45097"/>
    <cellStyle name="Header2 2 4 9 6" xfId="19492"/>
    <cellStyle name="Header2 2 4 9 6 2" xfId="47351"/>
    <cellStyle name="Header2 2 4 9 7" xfId="22674"/>
    <cellStyle name="Header2 2 4 9 7 2" xfId="50533"/>
    <cellStyle name="Header2 2 4 9 8" xfId="30576"/>
    <cellStyle name="Header2 2 5" xfId="237"/>
    <cellStyle name="Header2 2 5 10" xfId="3208"/>
    <cellStyle name="Header2 2 5 10 2" xfId="6659"/>
    <cellStyle name="Header2 2 5 10 2 2" xfId="34518"/>
    <cellStyle name="Header2 2 5 10 3" xfId="9915"/>
    <cellStyle name="Header2 2 5 10 3 2" xfId="37774"/>
    <cellStyle name="Header2 2 5 10 4" xfId="13179"/>
    <cellStyle name="Header2 2 5 10 4 2" xfId="41038"/>
    <cellStyle name="Header2 2 5 10 5" xfId="16565"/>
    <cellStyle name="Header2 2 5 10 5 2" xfId="44424"/>
    <cellStyle name="Header2 2 5 10 6" xfId="19983"/>
    <cellStyle name="Header2 2 5 10 6 2" xfId="47842"/>
    <cellStyle name="Header2 2 5 10 7" xfId="23165"/>
    <cellStyle name="Header2 2 5 10 7 2" xfId="51024"/>
    <cellStyle name="Header2 2 5 10 8" xfId="31067"/>
    <cellStyle name="Header2 2 5 11" xfId="3204"/>
    <cellStyle name="Header2 2 5 11 2" xfId="6655"/>
    <cellStyle name="Header2 2 5 11 2 2" xfId="34514"/>
    <cellStyle name="Header2 2 5 11 3" xfId="9911"/>
    <cellStyle name="Header2 2 5 11 3 2" xfId="37770"/>
    <cellStyle name="Header2 2 5 11 4" xfId="13175"/>
    <cellStyle name="Header2 2 5 11 4 2" xfId="41034"/>
    <cellStyle name="Header2 2 5 11 5" xfId="15334"/>
    <cellStyle name="Header2 2 5 11 5 2" xfId="43193"/>
    <cellStyle name="Header2 2 5 11 6" xfId="19979"/>
    <cellStyle name="Header2 2 5 11 6 2" xfId="47838"/>
    <cellStyle name="Header2 2 5 11 7" xfId="23161"/>
    <cellStyle name="Header2 2 5 11 7 2" xfId="51020"/>
    <cellStyle name="Header2 2 5 11 8" xfId="31063"/>
    <cellStyle name="Header2 2 5 12" xfId="3570"/>
    <cellStyle name="Header2 2 5 12 2" xfId="7021"/>
    <cellStyle name="Header2 2 5 12 2 2" xfId="34880"/>
    <cellStyle name="Header2 2 5 12 3" xfId="10277"/>
    <cellStyle name="Header2 2 5 12 3 2" xfId="38136"/>
    <cellStyle name="Header2 2 5 12 4" xfId="13541"/>
    <cellStyle name="Header2 2 5 12 4 2" xfId="41400"/>
    <cellStyle name="Header2 2 5 12 5" xfId="17109"/>
    <cellStyle name="Header2 2 5 12 5 2" xfId="44968"/>
    <cellStyle name="Header2 2 5 12 6" xfId="20345"/>
    <cellStyle name="Header2 2 5 12 6 2" xfId="48204"/>
    <cellStyle name="Header2 2 5 12 7" xfId="23527"/>
    <cellStyle name="Header2 2 5 12 7 2" xfId="51386"/>
    <cellStyle name="Header2 2 5 12 8" xfId="31429"/>
    <cellStyle name="Header2 2 5 13" xfId="1352"/>
    <cellStyle name="Header2 2 5 13 2" xfId="29211"/>
    <cellStyle name="Header2 2 5 14" xfId="4808"/>
    <cellStyle name="Header2 2 5 14 2" xfId="32667"/>
    <cellStyle name="Header2 2 5 15" xfId="5064"/>
    <cellStyle name="Header2 2 5 15 2" xfId="32923"/>
    <cellStyle name="Header2 2 5 16" xfId="8791"/>
    <cellStyle name="Header2 2 5 16 2" xfId="36650"/>
    <cellStyle name="Header2 2 5 17" xfId="12054"/>
    <cellStyle name="Header2 2 5 17 2" xfId="39913"/>
    <cellStyle name="Header2 2 5 18" xfId="17863"/>
    <cellStyle name="Header2 2 5 18 2" xfId="45722"/>
    <cellStyle name="Header2 2 5 19" xfId="17043"/>
    <cellStyle name="Header2 2 5 19 2" xfId="44902"/>
    <cellStyle name="Header2 2 5 2" xfId="440"/>
    <cellStyle name="Header2 2 5 2 10" xfId="4568"/>
    <cellStyle name="Header2 2 5 2 10 2" xfId="8019"/>
    <cellStyle name="Header2 2 5 2 10 2 2" xfId="35878"/>
    <cellStyle name="Header2 2 5 2 10 3" xfId="11275"/>
    <cellStyle name="Header2 2 5 2 10 3 2" xfId="39134"/>
    <cellStyle name="Header2 2 5 2 10 4" xfId="14539"/>
    <cellStyle name="Header2 2 5 2 10 4 2" xfId="42398"/>
    <cellStyle name="Header2 2 5 2 10 5" xfId="18110"/>
    <cellStyle name="Header2 2 5 2 10 5 2" xfId="45969"/>
    <cellStyle name="Header2 2 5 2 10 6" xfId="21343"/>
    <cellStyle name="Header2 2 5 2 10 6 2" xfId="49202"/>
    <cellStyle name="Header2 2 5 2 10 7" xfId="24525"/>
    <cellStyle name="Header2 2 5 2 10 7 2" xfId="52384"/>
    <cellStyle name="Header2 2 5 2 10 8" xfId="32427"/>
    <cellStyle name="Header2 2 5 2 11" xfId="1555"/>
    <cellStyle name="Header2 2 5 2 11 2" xfId="29414"/>
    <cellStyle name="Header2 2 5 2 12" xfId="5011"/>
    <cellStyle name="Header2 2 5 2 12 2" xfId="32870"/>
    <cellStyle name="Header2 2 5 2 13" xfId="8265"/>
    <cellStyle name="Header2 2 5 2 13 2" xfId="36124"/>
    <cellStyle name="Header2 2 5 2 14" xfId="11530"/>
    <cellStyle name="Header2 2 5 2 14 2" xfId="39389"/>
    <cellStyle name="Header2 2 5 2 15" xfId="14793"/>
    <cellStyle name="Header2 2 5 2 15 2" xfId="42652"/>
    <cellStyle name="Header2 2 5 2 16" xfId="16973"/>
    <cellStyle name="Header2 2 5 2 16 2" xfId="44832"/>
    <cellStyle name="Header2 2 5 2 17" xfId="18360"/>
    <cellStyle name="Header2 2 5 2 17 2" xfId="46219"/>
    <cellStyle name="Header2 2 5 2 18" xfId="21578"/>
    <cellStyle name="Header2 2 5 2 18 2" xfId="49437"/>
    <cellStyle name="Header2 2 5 2 19" xfId="24775"/>
    <cellStyle name="Header2 2 5 2 19 2" xfId="52634"/>
    <cellStyle name="Header2 2 5 2 2" xfId="585"/>
    <cellStyle name="Header2 2 5 2 2 10" xfId="1700"/>
    <cellStyle name="Header2 2 5 2 2 10 2" xfId="29559"/>
    <cellStyle name="Header2 2 5 2 2 11" xfId="5155"/>
    <cellStyle name="Header2 2 5 2 2 11 2" xfId="33014"/>
    <cellStyle name="Header2 2 5 2 2 12" xfId="8410"/>
    <cellStyle name="Header2 2 5 2 2 12 2" xfId="36269"/>
    <cellStyle name="Header2 2 5 2 2 13" xfId="11675"/>
    <cellStyle name="Header2 2 5 2 2 13 2" xfId="39534"/>
    <cellStyle name="Header2 2 5 2 2 14" xfId="14938"/>
    <cellStyle name="Header2 2 5 2 2 14 2" xfId="42797"/>
    <cellStyle name="Header2 2 5 2 2 15" xfId="17326"/>
    <cellStyle name="Header2 2 5 2 2 15 2" xfId="45185"/>
    <cellStyle name="Header2 2 5 2 2 16" xfId="18502"/>
    <cellStyle name="Header2 2 5 2 2 16 2" xfId="46361"/>
    <cellStyle name="Header2 2 5 2 2 17" xfId="21719"/>
    <cellStyle name="Header2 2 5 2 2 17 2" xfId="49578"/>
    <cellStyle name="Header2 2 5 2 2 18" xfId="24914"/>
    <cellStyle name="Header2 2 5 2 2 18 2" xfId="52773"/>
    <cellStyle name="Header2 2 5 2 2 19" xfId="27005"/>
    <cellStyle name="Header2 2 5 2 2 19 2" xfId="54864"/>
    <cellStyle name="Header2 2 5 2 2 2" xfId="2337"/>
    <cellStyle name="Header2 2 5 2 2 2 2" xfId="5789"/>
    <cellStyle name="Header2 2 5 2 2 2 2 2" xfId="33648"/>
    <cellStyle name="Header2 2 5 2 2 2 3" xfId="9045"/>
    <cellStyle name="Header2 2 5 2 2 2 3 2" xfId="36904"/>
    <cellStyle name="Header2 2 5 2 2 2 4" xfId="12308"/>
    <cellStyle name="Header2 2 5 2 2 2 4 2" xfId="40167"/>
    <cellStyle name="Header2 2 5 2 2 2 5" xfId="15549"/>
    <cellStyle name="Header2 2 5 2 2 2 5 2" xfId="43408"/>
    <cellStyle name="Header2 2 5 2 2 2 6" xfId="19115"/>
    <cellStyle name="Header2 2 5 2 2 2 6 2" xfId="46974"/>
    <cellStyle name="Header2 2 5 2 2 2 7" xfId="22300"/>
    <cellStyle name="Header2 2 5 2 2 2 7 2" xfId="50159"/>
    <cellStyle name="Header2 2 5 2 2 2 8" xfId="30196"/>
    <cellStyle name="Header2 2 5 2 2 20" xfId="27971"/>
    <cellStyle name="Header2 2 5 2 2 20 2" xfId="55830"/>
    <cellStyle name="Header2 2 5 2 2 21" xfId="1047"/>
    <cellStyle name="Header2 2 5 2 2 21 2" xfId="28906"/>
    <cellStyle name="Header2 2 5 2 2 22" xfId="28445"/>
    <cellStyle name="Header2 2 5 2 2 3" xfId="2796"/>
    <cellStyle name="Header2 2 5 2 2 3 2" xfId="6247"/>
    <cellStyle name="Header2 2 5 2 2 3 2 2" xfId="34106"/>
    <cellStyle name="Header2 2 5 2 2 3 3" xfId="9503"/>
    <cellStyle name="Header2 2 5 2 2 3 3 2" xfId="37362"/>
    <cellStyle name="Header2 2 5 2 2 3 4" xfId="12767"/>
    <cellStyle name="Header2 2 5 2 2 3 4 2" xfId="40626"/>
    <cellStyle name="Header2 2 5 2 2 3 5" xfId="15381"/>
    <cellStyle name="Header2 2 5 2 2 3 5 2" xfId="43240"/>
    <cellStyle name="Header2 2 5 2 2 3 6" xfId="19571"/>
    <cellStyle name="Header2 2 5 2 2 3 6 2" xfId="47430"/>
    <cellStyle name="Header2 2 5 2 2 3 7" xfId="22753"/>
    <cellStyle name="Header2 2 5 2 2 3 7 2" xfId="50612"/>
    <cellStyle name="Header2 2 5 2 2 3 8" xfId="30655"/>
    <cellStyle name="Header2 2 5 2 2 4" xfId="3146"/>
    <cellStyle name="Header2 2 5 2 2 4 2" xfId="6597"/>
    <cellStyle name="Header2 2 5 2 2 4 2 2" xfId="34456"/>
    <cellStyle name="Header2 2 5 2 2 4 3" xfId="9853"/>
    <cellStyle name="Header2 2 5 2 2 4 3 2" xfId="37712"/>
    <cellStyle name="Header2 2 5 2 2 4 4" xfId="13117"/>
    <cellStyle name="Header2 2 5 2 2 4 4 2" xfId="40976"/>
    <cellStyle name="Header2 2 5 2 2 4 5" xfId="15072"/>
    <cellStyle name="Header2 2 5 2 2 4 5 2" xfId="42931"/>
    <cellStyle name="Header2 2 5 2 2 4 6" xfId="19921"/>
    <cellStyle name="Header2 2 5 2 2 4 6 2" xfId="47780"/>
    <cellStyle name="Header2 2 5 2 2 4 7" xfId="23103"/>
    <cellStyle name="Header2 2 5 2 2 4 7 2" xfId="50962"/>
    <cellStyle name="Header2 2 5 2 2 4 8" xfId="31005"/>
    <cellStyle name="Header2 2 5 2 2 5" xfId="3483"/>
    <cellStyle name="Header2 2 5 2 2 5 2" xfId="6934"/>
    <cellStyle name="Header2 2 5 2 2 5 2 2" xfId="34793"/>
    <cellStyle name="Header2 2 5 2 2 5 3" xfId="10190"/>
    <cellStyle name="Header2 2 5 2 2 5 3 2" xfId="38049"/>
    <cellStyle name="Header2 2 5 2 2 5 4" xfId="13454"/>
    <cellStyle name="Header2 2 5 2 2 5 4 2" xfId="41313"/>
    <cellStyle name="Header2 2 5 2 2 5 5" xfId="16990"/>
    <cellStyle name="Header2 2 5 2 2 5 5 2" xfId="44849"/>
    <cellStyle name="Header2 2 5 2 2 5 6" xfId="20258"/>
    <cellStyle name="Header2 2 5 2 2 5 6 2" xfId="48117"/>
    <cellStyle name="Header2 2 5 2 2 5 7" xfId="23440"/>
    <cellStyle name="Header2 2 5 2 2 5 7 2" xfId="51299"/>
    <cellStyle name="Header2 2 5 2 2 5 8" xfId="31342"/>
    <cellStyle name="Header2 2 5 2 2 6" xfId="3816"/>
    <cellStyle name="Header2 2 5 2 2 6 2" xfId="7267"/>
    <cellStyle name="Header2 2 5 2 2 6 2 2" xfId="35126"/>
    <cellStyle name="Header2 2 5 2 2 6 3" xfId="10523"/>
    <cellStyle name="Header2 2 5 2 2 6 3 2" xfId="38382"/>
    <cellStyle name="Header2 2 5 2 2 6 4" xfId="13787"/>
    <cellStyle name="Header2 2 5 2 2 6 4 2" xfId="41646"/>
    <cellStyle name="Header2 2 5 2 2 6 5" xfId="17743"/>
    <cellStyle name="Header2 2 5 2 2 6 5 2" xfId="45602"/>
    <cellStyle name="Header2 2 5 2 2 6 6" xfId="20591"/>
    <cellStyle name="Header2 2 5 2 2 6 6 2" xfId="48450"/>
    <cellStyle name="Header2 2 5 2 2 6 7" xfId="23773"/>
    <cellStyle name="Header2 2 5 2 2 6 7 2" xfId="51632"/>
    <cellStyle name="Header2 2 5 2 2 6 8" xfId="31675"/>
    <cellStyle name="Header2 2 5 2 2 7" xfId="4112"/>
    <cellStyle name="Header2 2 5 2 2 7 2" xfId="7563"/>
    <cellStyle name="Header2 2 5 2 2 7 2 2" xfId="35422"/>
    <cellStyle name="Header2 2 5 2 2 7 3" xfId="10819"/>
    <cellStyle name="Header2 2 5 2 2 7 3 2" xfId="38678"/>
    <cellStyle name="Header2 2 5 2 2 7 4" xfId="14083"/>
    <cellStyle name="Header2 2 5 2 2 7 4 2" xfId="41942"/>
    <cellStyle name="Header2 2 5 2 2 7 5" xfId="17536"/>
    <cellStyle name="Header2 2 5 2 2 7 5 2" xfId="45395"/>
    <cellStyle name="Header2 2 5 2 2 7 6" xfId="20887"/>
    <cellStyle name="Header2 2 5 2 2 7 6 2" xfId="48746"/>
    <cellStyle name="Header2 2 5 2 2 7 7" xfId="24069"/>
    <cellStyle name="Header2 2 5 2 2 7 7 2" xfId="51928"/>
    <cellStyle name="Header2 2 5 2 2 7 8" xfId="31971"/>
    <cellStyle name="Header2 2 5 2 2 8" xfId="4409"/>
    <cellStyle name="Header2 2 5 2 2 8 2" xfId="7860"/>
    <cellStyle name="Header2 2 5 2 2 8 2 2" xfId="35719"/>
    <cellStyle name="Header2 2 5 2 2 8 3" xfId="11116"/>
    <cellStyle name="Header2 2 5 2 2 8 3 2" xfId="38975"/>
    <cellStyle name="Header2 2 5 2 2 8 4" xfId="14380"/>
    <cellStyle name="Header2 2 5 2 2 8 4 2" xfId="42239"/>
    <cellStyle name="Header2 2 5 2 2 8 5" xfId="5619"/>
    <cellStyle name="Header2 2 5 2 2 8 5 2" xfId="33478"/>
    <cellStyle name="Header2 2 5 2 2 8 6" xfId="21184"/>
    <cellStyle name="Header2 2 5 2 2 8 6 2" xfId="49043"/>
    <cellStyle name="Header2 2 5 2 2 8 7" xfId="24366"/>
    <cellStyle name="Header2 2 5 2 2 8 7 2" xfId="52225"/>
    <cellStyle name="Header2 2 5 2 2 8 8" xfId="32268"/>
    <cellStyle name="Header2 2 5 2 2 9" xfId="4704"/>
    <cellStyle name="Header2 2 5 2 2 9 2" xfId="8155"/>
    <cellStyle name="Header2 2 5 2 2 9 2 2" xfId="36014"/>
    <cellStyle name="Header2 2 5 2 2 9 3" xfId="11411"/>
    <cellStyle name="Header2 2 5 2 2 9 3 2" xfId="39270"/>
    <cellStyle name="Header2 2 5 2 2 9 4" xfId="14675"/>
    <cellStyle name="Header2 2 5 2 2 9 4 2" xfId="42534"/>
    <cellStyle name="Header2 2 5 2 2 9 5" xfId="18246"/>
    <cellStyle name="Header2 2 5 2 2 9 5 2" xfId="46105"/>
    <cellStyle name="Header2 2 5 2 2 9 6" xfId="21479"/>
    <cellStyle name="Header2 2 5 2 2 9 6 2" xfId="49338"/>
    <cellStyle name="Header2 2 5 2 2 9 7" xfId="24661"/>
    <cellStyle name="Header2 2 5 2 2 9 7 2" xfId="52520"/>
    <cellStyle name="Header2 2 5 2 2 9 8" xfId="32563"/>
    <cellStyle name="Header2 2 5 2 20" xfId="26912"/>
    <cellStyle name="Header2 2 5 2 20 2" xfId="54771"/>
    <cellStyle name="Header2 2 5 2 21" xfId="27835"/>
    <cellStyle name="Header2 2 5 2 21 2" xfId="55694"/>
    <cellStyle name="Header2 2 5 2 22" xfId="902"/>
    <cellStyle name="Header2 2 5 2 22 2" xfId="28761"/>
    <cellStyle name="Header2 2 5 2 23" xfId="28300"/>
    <cellStyle name="Header2 2 5 2 3" xfId="2192"/>
    <cellStyle name="Header2 2 5 2 3 2" xfId="5644"/>
    <cellStyle name="Header2 2 5 2 3 2 2" xfId="33503"/>
    <cellStyle name="Header2 2 5 2 3 3" xfId="8900"/>
    <cellStyle name="Header2 2 5 2 3 3 2" xfId="36759"/>
    <cellStyle name="Header2 2 5 2 3 4" xfId="12163"/>
    <cellStyle name="Header2 2 5 2 3 4 2" xfId="40022"/>
    <cellStyle name="Header2 2 5 2 3 5" xfId="16134"/>
    <cellStyle name="Header2 2 5 2 3 5 2" xfId="43993"/>
    <cellStyle name="Header2 2 5 2 3 6" xfId="18975"/>
    <cellStyle name="Header2 2 5 2 3 6 2" xfId="46834"/>
    <cellStyle name="Header2 2 5 2 3 7" xfId="22159"/>
    <cellStyle name="Header2 2 5 2 3 7 2" xfId="50018"/>
    <cellStyle name="Header2 2 5 2 3 8" xfId="30051"/>
    <cellStyle name="Header2 2 5 2 4" xfId="2651"/>
    <cellStyle name="Header2 2 5 2 4 2" xfId="6102"/>
    <cellStyle name="Header2 2 5 2 4 2 2" xfId="33961"/>
    <cellStyle name="Header2 2 5 2 4 3" xfId="9358"/>
    <cellStyle name="Header2 2 5 2 4 3 2" xfId="37217"/>
    <cellStyle name="Header2 2 5 2 4 4" xfId="12622"/>
    <cellStyle name="Header2 2 5 2 4 4 2" xfId="40481"/>
    <cellStyle name="Header2 2 5 2 4 5" xfId="16706"/>
    <cellStyle name="Header2 2 5 2 4 5 2" xfId="44565"/>
    <cellStyle name="Header2 2 5 2 4 6" xfId="19426"/>
    <cellStyle name="Header2 2 5 2 4 6 2" xfId="47285"/>
    <cellStyle name="Header2 2 5 2 4 7" xfId="22608"/>
    <cellStyle name="Header2 2 5 2 4 7 2" xfId="50467"/>
    <cellStyle name="Header2 2 5 2 4 8" xfId="30510"/>
    <cellStyle name="Header2 2 5 2 5" xfId="3002"/>
    <cellStyle name="Header2 2 5 2 5 2" xfId="6453"/>
    <cellStyle name="Header2 2 5 2 5 2 2" xfId="34312"/>
    <cellStyle name="Header2 2 5 2 5 3" xfId="9709"/>
    <cellStyle name="Header2 2 5 2 5 3 2" xfId="37568"/>
    <cellStyle name="Header2 2 5 2 5 4" xfId="12973"/>
    <cellStyle name="Header2 2 5 2 5 4 2" xfId="40832"/>
    <cellStyle name="Header2 2 5 2 5 5" xfId="16165"/>
    <cellStyle name="Header2 2 5 2 5 5 2" xfId="44024"/>
    <cellStyle name="Header2 2 5 2 5 6" xfId="19777"/>
    <cellStyle name="Header2 2 5 2 5 6 2" xfId="47636"/>
    <cellStyle name="Header2 2 5 2 5 7" xfId="22959"/>
    <cellStyle name="Header2 2 5 2 5 7 2" xfId="50818"/>
    <cellStyle name="Header2 2 5 2 5 8" xfId="30861"/>
    <cellStyle name="Header2 2 5 2 6" xfId="3341"/>
    <cellStyle name="Header2 2 5 2 6 2" xfId="6792"/>
    <cellStyle name="Header2 2 5 2 6 2 2" xfId="34651"/>
    <cellStyle name="Header2 2 5 2 6 3" xfId="10048"/>
    <cellStyle name="Header2 2 5 2 6 3 2" xfId="37907"/>
    <cellStyle name="Header2 2 5 2 6 4" xfId="13312"/>
    <cellStyle name="Header2 2 5 2 6 4 2" xfId="41171"/>
    <cellStyle name="Header2 2 5 2 6 5" xfId="17659"/>
    <cellStyle name="Header2 2 5 2 6 5 2" xfId="45518"/>
    <cellStyle name="Header2 2 5 2 6 6" xfId="20116"/>
    <cellStyle name="Header2 2 5 2 6 6 2" xfId="47975"/>
    <cellStyle name="Header2 2 5 2 6 7" xfId="23298"/>
    <cellStyle name="Header2 2 5 2 6 7 2" xfId="51157"/>
    <cellStyle name="Header2 2 5 2 6 8" xfId="31200"/>
    <cellStyle name="Header2 2 5 2 7" xfId="3674"/>
    <cellStyle name="Header2 2 5 2 7 2" xfId="7125"/>
    <cellStyle name="Header2 2 5 2 7 2 2" xfId="34984"/>
    <cellStyle name="Header2 2 5 2 7 3" xfId="10381"/>
    <cellStyle name="Header2 2 5 2 7 3 2" xfId="38240"/>
    <cellStyle name="Header2 2 5 2 7 4" xfId="13645"/>
    <cellStyle name="Header2 2 5 2 7 4 2" xfId="41504"/>
    <cellStyle name="Header2 2 5 2 7 5" xfId="15923"/>
    <cellStyle name="Header2 2 5 2 7 5 2" xfId="43782"/>
    <cellStyle name="Header2 2 5 2 7 6" xfId="20449"/>
    <cellStyle name="Header2 2 5 2 7 6 2" xfId="48308"/>
    <cellStyle name="Header2 2 5 2 7 7" xfId="23631"/>
    <cellStyle name="Header2 2 5 2 7 7 2" xfId="51490"/>
    <cellStyle name="Header2 2 5 2 7 8" xfId="31533"/>
    <cellStyle name="Header2 2 5 2 8" xfId="3976"/>
    <cellStyle name="Header2 2 5 2 8 2" xfId="7427"/>
    <cellStyle name="Header2 2 5 2 8 2 2" xfId="35286"/>
    <cellStyle name="Header2 2 5 2 8 3" xfId="10683"/>
    <cellStyle name="Header2 2 5 2 8 3 2" xfId="38542"/>
    <cellStyle name="Header2 2 5 2 8 4" xfId="13947"/>
    <cellStyle name="Header2 2 5 2 8 4 2" xfId="41806"/>
    <cellStyle name="Header2 2 5 2 8 5" xfId="17352"/>
    <cellStyle name="Header2 2 5 2 8 5 2" xfId="45211"/>
    <cellStyle name="Header2 2 5 2 8 6" xfId="20751"/>
    <cellStyle name="Header2 2 5 2 8 6 2" xfId="48610"/>
    <cellStyle name="Header2 2 5 2 8 7" xfId="23933"/>
    <cellStyle name="Header2 2 5 2 8 7 2" xfId="51792"/>
    <cellStyle name="Header2 2 5 2 8 8" xfId="31835"/>
    <cellStyle name="Header2 2 5 2 9" xfId="4273"/>
    <cellStyle name="Header2 2 5 2 9 2" xfId="7724"/>
    <cellStyle name="Header2 2 5 2 9 2 2" xfId="35583"/>
    <cellStyle name="Header2 2 5 2 9 3" xfId="10980"/>
    <cellStyle name="Header2 2 5 2 9 3 2" xfId="38839"/>
    <cellStyle name="Header2 2 5 2 9 4" xfId="14244"/>
    <cellStyle name="Header2 2 5 2 9 4 2" xfId="42103"/>
    <cellStyle name="Header2 2 5 2 9 5" xfId="15194"/>
    <cellStyle name="Header2 2 5 2 9 5 2" xfId="43053"/>
    <cellStyle name="Header2 2 5 2 9 6" xfId="21048"/>
    <cellStyle name="Header2 2 5 2 9 6 2" xfId="48907"/>
    <cellStyle name="Header2 2 5 2 9 7" xfId="24230"/>
    <cellStyle name="Header2 2 5 2 9 7 2" xfId="52089"/>
    <cellStyle name="Header2 2 5 2 9 8" xfId="32132"/>
    <cellStyle name="Header2 2 5 20" xfId="18870"/>
    <cellStyle name="Header2 2 5 20 2" xfId="46729"/>
    <cellStyle name="Header2 2 5 21" xfId="15385"/>
    <cellStyle name="Header2 2 5 21 2" xfId="43244"/>
    <cellStyle name="Header2 2 5 22" xfId="25251"/>
    <cellStyle name="Header2 2 5 22 2" xfId="53110"/>
    <cellStyle name="Header2 2 5 23" xfId="24746"/>
    <cellStyle name="Header2 2 5 23 2" xfId="52605"/>
    <cellStyle name="Header2 2 5 24" xfId="700"/>
    <cellStyle name="Header2 2 5 24 2" xfId="28559"/>
    <cellStyle name="Header2 2 5 25" xfId="28098"/>
    <cellStyle name="Header2 2 5 3" xfId="340"/>
    <cellStyle name="Header2 2 5 3 10" xfId="1455"/>
    <cellStyle name="Header2 2 5 3 10 2" xfId="29314"/>
    <cellStyle name="Header2 2 5 3 11" xfId="4911"/>
    <cellStyle name="Header2 2 5 3 11 2" xfId="32770"/>
    <cellStyle name="Header2 2 5 3 12" xfId="1308"/>
    <cellStyle name="Header2 2 5 3 12 2" xfId="29167"/>
    <cellStyle name="Header2 2 5 3 13" xfId="4888"/>
    <cellStyle name="Header2 2 5 3 13 2" xfId="32747"/>
    <cellStyle name="Header2 2 5 3 14" xfId="1261"/>
    <cellStyle name="Header2 2 5 3 14 2" xfId="29120"/>
    <cellStyle name="Header2 2 5 3 15" xfId="17938"/>
    <cellStyle name="Header2 2 5 3 15 2" xfId="45797"/>
    <cellStyle name="Header2 2 5 3 16" xfId="8240"/>
    <cellStyle name="Header2 2 5 3 16 2" xfId="36099"/>
    <cellStyle name="Header2 2 5 3 17" xfId="16609"/>
    <cellStyle name="Header2 2 5 3 17 2" xfId="44468"/>
    <cellStyle name="Header2 2 5 3 18" xfId="14768"/>
    <cellStyle name="Header2 2 5 3 18 2" xfId="42627"/>
    <cellStyle name="Header2 2 5 3 19" xfId="27202"/>
    <cellStyle name="Header2 2 5 3 19 2" xfId="55061"/>
    <cellStyle name="Header2 2 5 3 2" xfId="2092"/>
    <cellStyle name="Header2 2 5 3 2 2" xfId="5546"/>
    <cellStyle name="Header2 2 5 3 2 2 2" xfId="33405"/>
    <cellStyle name="Header2 2 5 3 2 3" xfId="8801"/>
    <cellStyle name="Header2 2 5 3 2 3 2" xfId="36660"/>
    <cellStyle name="Header2 2 5 3 2 4" xfId="12064"/>
    <cellStyle name="Header2 2 5 3 2 4 2" xfId="39923"/>
    <cellStyle name="Header2 2 5 3 2 5" xfId="15113"/>
    <cellStyle name="Header2 2 5 3 2 5 2" xfId="42972"/>
    <cellStyle name="Header2 2 5 3 2 6" xfId="18880"/>
    <cellStyle name="Header2 2 5 3 2 6 2" xfId="46739"/>
    <cellStyle name="Header2 2 5 3 2 7" xfId="22078"/>
    <cellStyle name="Header2 2 5 3 2 7 2" xfId="49937"/>
    <cellStyle name="Header2 2 5 3 2 8" xfId="29951"/>
    <cellStyle name="Header2 2 5 3 20" xfId="27763"/>
    <cellStyle name="Header2 2 5 3 20 2" xfId="55622"/>
    <cellStyle name="Header2 2 5 3 21" xfId="802"/>
    <cellStyle name="Header2 2 5 3 21 2" xfId="28661"/>
    <cellStyle name="Header2 2 5 3 22" xfId="28200"/>
    <cellStyle name="Header2 2 5 3 3" xfId="2553"/>
    <cellStyle name="Header2 2 5 3 3 2" xfId="6004"/>
    <cellStyle name="Header2 2 5 3 3 2 2" xfId="33863"/>
    <cellStyle name="Header2 2 5 3 3 3" xfId="9260"/>
    <cellStyle name="Header2 2 5 3 3 3 2" xfId="37119"/>
    <cellStyle name="Header2 2 5 3 3 4" xfId="12524"/>
    <cellStyle name="Header2 2 5 3 3 4 2" xfId="40383"/>
    <cellStyle name="Header2 2 5 3 3 5" xfId="17423"/>
    <cellStyle name="Header2 2 5 3 3 5 2" xfId="45282"/>
    <cellStyle name="Header2 2 5 3 3 6" xfId="19328"/>
    <cellStyle name="Header2 2 5 3 3 6 2" xfId="47187"/>
    <cellStyle name="Header2 2 5 3 3 7" xfId="22510"/>
    <cellStyle name="Header2 2 5 3 3 7 2" xfId="50369"/>
    <cellStyle name="Header2 2 5 3 3 8" xfId="30412"/>
    <cellStyle name="Header2 2 5 3 4" xfId="2906"/>
    <cellStyle name="Header2 2 5 3 4 2" xfId="6357"/>
    <cellStyle name="Header2 2 5 3 4 2 2" xfId="34216"/>
    <cellStyle name="Header2 2 5 3 4 3" xfId="9613"/>
    <cellStyle name="Header2 2 5 3 4 3 2" xfId="37472"/>
    <cellStyle name="Header2 2 5 3 4 4" xfId="12877"/>
    <cellStyle name="Header2 2 5 3 4 4 2" xfId="40736"/>
    <cellStyle name="Header2 2 5 3 4 5" xfId="15078"/>
    <cellStyle name="Header2 2 5 3 4 5 2" xfId="42937"/>
    <cellStyle name="Header2 2 5 3 4 6" xfId="19681"/>
    <cellStyle name="Header2 2 5 3 4 6 2" xfId="47540"/>
    <cellStyle name="Header2 2 5 3 4 7" xfId="22863"/>
    <cellStyle name="Header2 2 5 3 4 7 2" xfId="50722"/>
    <cellStyle name="Header2 2 5 3 4 8" xfId="30765"/>
    <cellStyle name="Header2 2 5 3 5" xfId="3252"/>
    <cellStyle name="Header2 2 5 3 5 2" xfId="6703"/>
    <cellStyle name="Header2 2 5 3 5 2 2" xfId="34562"/>
    <cellStyle name="Header2 2 5 3 5 3" xfId="9959"/>
    <cellStyle name="Header2 2 5 3 5 3 2" xfId="37818"/>
    <cellStyle name="Header2 2 5 3 5 4" xfId="13223"/>
    <cellStyle name="Header2 2 5 3 5 4 2" xfId="41082"/>
    <cellStyle name="Header2 2 5 3 5 5" xfId="16227"/>
    <cellStyle name="Header2 2 5 3 5 5 2" xfId="44086"/>
    <cellStyle name="Header2 2 5 3 5 6" xfId="20027"/>
    <cellStyle name="Header2 2 5 3 5 6 2" xfId="47886"/>
    <cellStyle name="Header2 2 5 3 5 7" xfId="23209"/>
    <cellStyle name="Header2 2 5 3 5 7 2" xfId="51068"/>
    <cellStyle name="Header2 2 5 3 5 8" xfId="31111"/>
    <cellStyle name="Header2 2 5 3 6" xfId="3588"/>
    <cellStyle name="Header2 2 5 3 6 2" xfId="7039"/>
    <cellStyle name="Header2 2 5 3 6 2 2" xfId="34898"/>
    <cellStyle name="Header2 2 5 3 6 3" xfId="10295"/>
    <cellStyle name="Header2 2 5 3 6 3 2" xfId="38154"/>
    <cellStyle name="Header2 2 5 3 6 4" xfId="13559"/>
    <cellStyle name="Header2 2 5 3 6 4 2" xfId="41418"/>
    <cellStyle name="Header2 2 5 3 6 5" xfId="16362"/>
    <cellStyle name="Header2 2 5 3 6 5 2" xfId="44221"/>
    <cellStyle name="Header2 2 5 3 6 6" xfId="20363"/>
    <cellStyle name="Header2 2 5 3 6 6 2" xfId="48222"/>
    <cellStyle name="Header2 2 5 3 6 7" xfId="23545"/>
    <cellStyle name="Header2 2 5 3 6 7 2" xfId="51404"/>
    <cellStyle name="Header2 2 5 3 6 8" xfId="31447"/>
    <cellStyle name="Header2 2 5 3 7" xfId="3902"/>
    <cellStyle name="Header2 2 5 3 7 2" xfId="7353"/>
    <cellStyle name="Header2 2 5 3 7 2 2" xfId="35212"/>
    <cellStyle name="Header2 2 5 3 7 3" xfId="10609"/>
    <cellStyle name="Header2 2 5 3 7 3 2" xfId="38468"/>
    <cellStyle name="Header2 2 5 3 7 4" xfId="13873"/>
    <cellStyle name="Header2 2 5 3 7 4 2" xfId="41732"/>
    <cellStyle name="Header2 2 5 3 7 5" xfId="16345"/>
    <cellStyle name="Header2 2 5 3 7 5 2" xfId="44204"/>
    <cellStyle name="Header2 2 5 3 7 6" xfId="20677"/>
    <cellStyle name="Header2 2 5 3 7 6 2" xfId="48536"/>
    <cellStyle name="Header2 2 5 3 7 7" xfId="23859"/>
    <cellStyle name="Header2 2 5 3 7 7 2" xfId="51718"/>
    <cellStyle name="Header2 2 5 3 7 8" xfId="31761"/>
    <cellStyle name="Header2 2 5 3 8" xfId="4200"/>
    <cellStyle name="Header2 2 5 3 8 2" xfId="7651"/>
    <cellStyle name="Header2 2 5 3 8 2 2" xfId="35510"/>
    <cellStyle name="Header2 2 5 3 8 3" xfId="10907"/>
    <cellStyle name="Header2 2 5 3 8 3 2" xfId="38766"/>
    <cellStyle name="Header2 2 5 3 8 4" xfId="14171"/>
    <cellStyle name="Header2 2 5 3 8 4 2" xfId="42030"/>
    <cellStyle name="Header2 2 5 3 8 5" xfId="17402"/>
    <cellStyle name="Header2 2 5 3 8 5 2" xfId="45261"/>
    <cellStyle name="Header2 2 5 3 8 6" xfId="20975"/>
    <cellStyle name="Header2 2 5 3 8 6 2" xfId="48834"/>
    <cellStyle name="Header2 2 5 3 8 7" xfId="24157"/>
    <cellStyle name="Header2 2 5 3 8 7 2" xfId="52016"/>
    <cellStyle name="Header2 2 5 3 8 8" xfId="32059"/>
    <cellStyle name="Header2 2 5 3 9" xfId="4496"/>
    <cellStyle name="Header2 2 5 3 9 2" xfId="7947"/>
    <cellStyle name="Header2 2 5 3 9 2 2" xfId="35806"/>
    <cellStyle name="Header2 2 5 3 9 3" xfId="11203"/>
    <cellStyle name="Header2 2 5 3 9 3 2" xfId="39062"/>
    <cellStyle name="Header2 2 5 3 9 4" xfId="14467"/>
    <cellStyle name="Header2 2 5 3 9 4 2" xfId="42326"/>
    <cellStyle name="Header2 2 5 3 9 5" xfId="18038"/>
    <cellStyle name="Header2 2 5 3 9 5 2" xfId="45897"/>
    <cellStyle name="Header2 2 5 3 9 6" xfId="21271"/>
    <cellStyle name="Header2 2 5 3 9 6 2" xfId="49130"/>
    <cellStyle name="Header2 2 5 3 9 7" xfId="24453"/>
    <cellStyle name="Header2 2 5 3 9 7 2" xfId="52312"/>
    <cellStyle name="Header2 2 5 3 9 8" xfId="32355"/>
    <cellStyle name="Header2 2 5 4" xfId="513"/>
    <cellStyle name="Header2 2 5 4 10" xfId="1628"/>
    <cellStyle name="Header2 2 5 4 10 2" xfId="29487"/>
    <cellStyle name="Header2 2 5 4 11" xfId="5083"/>
    <cellStyle name="Header2 2 5 4 11 2" xfId="32942"/>
    <cellStyle name="Header2 2 5 4 12" xfId="8338"/>
    <cellStyle name="Header2 2 5 4 12 2" xfId="36197"/>
    <cellStyle name="Header2 2 5 4 13" xfId="11603"/>
    <cellStyle name="Header2 2 5 4 13 2" xfId="39462"/>
    <cellStyle name="Header2 2 5 4 14" xfId="14866"/>
    <cellStyle name="Header2 2 5 4 14 2" xfId="42725"/>
    <cellStyle name="Header2 2 5 4 15" xfId="15161"/>
    <cellStyle name="Header2 2 5 4 15 2" xfId="43020"/>
    <cellStyle name="Header2 2 5 4 16" xfId="18430"/>
    <cellStyle name="Header2 2 5 4 16 2" xfId="46289"/>
    <cellStyle name="Header2 2 5 4 17" xfId="21647"/>
    <cellStyle name="Header2 2 5 4 17 2" xfId="49506"/>
    <cellStyle name="Header2 2 5 4 18" xfId="24842"/>
    <cellStyle name="Header2 2 5 4 18 2" xfId="52701"/>
    <cellStyle name="Header2 2 5 4 19" xfId="27134"/>
    <cellStyle name="Header2 2 5 4 19 2" xfId="54993"/>
    <cellStyle name="Header2 2 5 4 2" xfId="2265"/>
    <cellStyle name="Header2 2 5 4 2 2" xfId="5717"/>
    <cellStyle name="Header2 2 5 4 2 2 2" xfId="33576"/>
    <cellStyle name="Header2 2 5 4 2 3" xfId="8973"/>
    <cellStyle name="Header2 2 5 4 2 3 2" xfId="36832"/>
    <cellStyle name="Header2 2 5 4 2 4" xfId="12236"/>
    <cellStyle name="Header2 2 5 4 2 4 2" xfId="40095"/>
    <cellStyle name="Header2 2 5 4 2 5" xfId="17592"/>
    <cellStyle name="Header2 2 5 4 2 5 2" xfId="45451"/>
    <cellStyle name="Header2 2 5 4 2 6" xfId="19043"/>
    <cellStyle name="Header2 2 5 4 2 6 2" xfId="46902"/>
    <cellStyle name="Header2 2 5 4 2 7" xfId="22228"/>
    <cellStyle name="Header2 2 5 4 2 7 2" xfId="50087"/>
    <cellStyle name="Header2 2 5 4 2 8" xfId="30124"/>
    <cellStyle name="Header2 2 5 4 20" xfId="27899"/>
    <cellStyle name="Header2 2 5 4 20 2" xfId="55758"/>
    <cellStyle name="Header2 2 5 4 21" xfId="975"/>
    <cellStyle name="Header2 2 5 4 21 2" xfId="28834"/>
    <cellStyle name="Header2 2 5 4 22" xfId="28373"/>
    <cellStyle name="Header2 2 5 4 3" xfId="2724"/>
    <cellStyle name="Header2 2 5 4 3 2" xfId="6175"/>
    <cellStyle name="Header2 2 5 4 3 2 2" xfId="34034"/>
    <cellStyle name="Header2 2 5 4 3 3" xfId="9431"/>
    <cellStyle name="Header2 2 5 4 3 3 2" xfId="37290"/>
    <cellStyle name="Header2 2 5 4 3 4" xfId="12695"/>
    <cellStyle name="Header2 2 5 4 3 4 2" xfId="40554"/>
    <cellStyle name="Header2 2 5 4 3 5" xfId="17395"/>
    <cellStyle name="Header2 2 5 4 3 5 2" xfId="45254"/>
    <cellStyle name="Header2 2 5 4 3 6" xfId="19499"/>
    <cellStyle name="Header2 2 5 4 3 6 2" xfId="47358"/>
    <cellStyle name="Header2 2 5 4 3 7" xfId="22681"/>
    <cellStyle name="Header2 2 5 4 3 7 2" xfId="50540"/>
    <cellStyle name="Header2 2 5 4 3 8" xfId="30583"/>
    <cellStyle name="Header2 2 5 4 4" xfId="3074"/>
    <cellStyle name="Header2 2 5 4 4 2" xfId="6525"/>
    <cellStyle name="Header2 2 5 4 4 2 2" xfId="34384"/>
    <cellStyle name="Header2 2 5 4 4 3" xfId="9781"/>
    <cellStyle name="Header2 2 5 4 4 3 2" xfId="37640"/>
    <cellStyle name="Header2 2 5 4 4 4" xfId="13045"/>
    <cellStyle name="Header2 2 5 4 4 4 2" xfId="40904"/>
    <cellStyle name="Header2 2 5 4 4 5" xfId="16314"/>
    <cellStyle name="Header2 2 5 4 4 5 2" xfId="44173"/>
    <cellStyle name="Header2 2 5 4 4 6" xfId="19849"/>
    <cellStyle name="Header2 2 5 4 4 6 2" xfId="47708"/>
    <cellStyle name="Header2 2 5 4 4 7" xfId="23031"/>
    <cellStyle name="Header2 2 5 4 4 7 2" xfId="50890"/>
    <cellStyle name="Header2 2 5 4 4 8" xfId="30933"/>
    <cellStyle name="Header2 2 5 4 5" xfId="3411"/>
    <cellStyle name="Header2 2 5 4 5 2" xfId="6862"/>
    <cellStyle name="Header2 2 5 4 5 2 2" xfId="34721"/>
    <cellStyle name="Header2 2 5 4 5 3" xfId="10118"/>
    <cellStyle name="Header2 2 5 4 5 3 2" xfId="37977"/>
    <cellStyle name="Header2 2 5 4 5 4" xfId="13382"/>
    <cellStyle name="Header2 2 5 4 5 4 2" xfId="41241"/>
    <cellStyle name="Header2 2 5 4 5 5" xfId="16828"/>
    <cellStyle name="Header2 2 5 4 5 5 2" xfId="44687"/>
    <cellStyle name="Header2 2 5 4 5 6" xfId="20186"/>
    <cellStyle name="Header2 2 5 4 5 6 2" xfId="48045"/>
    <cellStyle name="Header2 2 5 4 5 7" xfId="23368"/>
    <cellStyle name="Header2 2 5 4 5 7 2" xfId="51227"/>
    <cellStyle name="Header2 2 5 4 5 8" xfId="31270"/>
    <cellStyle name="Header2 2 5 4 6" xfId="3744"/>
    <cellStyle name="Header2 2 5 4 6 2" xfId="7195"/>
    <cellStyle name="Header2 2 5 4 6 2 2" xfId="35054"/>
    <cellStyle name="Header2 2 5 4 6 3" xfId="10451"/>
    <cellStyle name="Header2 2 5 4 6 3 2" xfId="38310"/>
    <cellStyle name="Header2 2 5 4 6 4" xfId="13715"/>
    <cellStyle name="Header2 2 5 4 6 4 2" xfId="41574"/>
    <cellStyle name="Header2 2 5 4 6 5" xfId="15880"/>
    <cellStyle name="Header2 2 5 4 6 5 2" xfId="43739"/>
    <cellStyle name="Header2 2 5 4 6 6" xfId="20519"/>
    <cellStyle name="Header2 2 5 4 6 6 2" xfId="48378"/>
    <cellStyle name="Header2 2 5 4 6 7" xfId="23701"/>
    <cellStyle name="Header2 2 5 4 6 7 2" xfId="51560"/>
    <cellStyle name="Header2 2 5 4 6 8" xfId="31603"/>
    <cellStyle name="Header2 2 5 4 7" xfId="4040"/>
    <cellStyle name="Header2 2 5 4 7 2" xfId="7491"/>
    <cellStyle name="Header2 2 5 4 7 2 2" xfId="35350"/>
    <cellStyle name="Header2 2 5 4 7 3" xfId="10747"/>
    <cellStyle name="Header2 2 5 4 7 3 2" xfId="38606"/>
    <cellStyle name="Header2 2 5 4 7 4" xfId="14011"/>
    <cellStyle name="Header2 2 5 4 7 4 2" xfId="41870"/>
    <cellStyle name="Header2 2 5 4 7 5" xfId="17403"/>
    <cellStyle name="Header2 2 5 4 7 5 2" xfId="45262"/>
    <cellStyle name="Header2 2 5 4 7 6" xfId="20815"/>
    <cellStyle name="Header2 2 5 4 7 6 2" xfId="48674"/>
    <cellStyle name="Header2 2 5 4 7 7" xfId="23997"/>
    <cellStyle name="Header2 2 5 4 7 7 2" xfId="51856"/>
    <cellStyle name="Header2 2 5 4 7 8" xfId="31899"/>
    <cellStyle name="Header2 2 5 4 8" xfId="4337"/>
    <cellStyle name="Header2 2 5 4 8 2" xfId="7788"/>
    <cellStyle name="Header2 2 5 4 8 2 2" xfId="35647"/>
    <cellStyle name="Header2 2 5 4 8 3" xfId="11044"/>
    <cellStyle name="Header2 2 5 4 8 3 2" xfId="38903"/>
    <cellStyle name="Header2 2 5 4 8 4" xfId="14308"/>
    <cellStyle name="Header2 2 5 4 8 4 2" xfId="42167"/>
    <cellStyle name="Header2 2 5 4 8 5" xfId="17230"/>
    <cellStyle name="Header2 2 5 4 8 5 2" xfId="45089"/>
    <cellStyle name="Header2 2 5 4 8 6" xfId="21112"/>
    <cellStyle name="Header2 2 5 4 8 6 2" xfId="48971"/>
    <cellStyle name="Header2 2 5 4 8 7" xfId="24294"/>
    <cellStyle name="Header2 2 5 4 8 7 2" xfId="52153"/>
    <cellStyle name="Header2 2 5 4 8 8" xfId="32196"/>
    <cellStyle name="Header2 2 5 4 9" xfId="4632"/>
    <cellStyle name="Header2 2 5 4 9 2" xfId="8083"/>
    <cellStyle name="Header2 2 5 4 9 2 2" xfId="35942"/>
    <cellStyle name="Header2 2 5 4 9 3" xfId="11339"/>
    <cellStyle name="Header2 2 5 4 9 3 2" xfId="39198"/>
    <cellStyle name="Header2 2 5 4 9 4" xfId="14603"/>
    <cellStyle name="Header2 2 5 4 9 4 2" xfId="42462"/>
    <cellStyle name="Header2 2 5 4 9 5" xfId="18174"/>
    <cellStyle name="Header2 2 5 4 9 5 2" xfId="46033"/>
    <cellStyle name="Header2 2 5 4 9 6" xfId="21407"/>
    <cellStyle name="Header2 2 5 4 9 6 2" xfId="49266"/>
    <cellStyle name="Header2 2 5 4 9 7" xfId="24589"/>
    <cellStyle name="Header2 2 5 4 9 7 2" xfId="52448"/>
    <cellStyle name="Header2 2 5 4 9 8" xfId="32491"/>
    <cellStyle name="Header2 2 5 5" xfId="1990"/>
    <cellStyle name="Header2 2 5 5 2" xfId="5444"/>
    <cellStyle name="Header2 2 5 5 2 2" xfId="33303"/>
    <cellStyle name="Header2 2 5 5 3" xfId="8699"/>
    <cellStyle name="Header2 2 5 5 3 2" xfId="36558"/>
    <cellStyle name="Header2 2 5 5 4" xfId="11962"/>
    <cellStyle name="Header2 2 5 5 4 2" xfId="39821"/>
    <cellStyle name="Header2 2 5 5 5" xfId="15805"/>
    <cellStyle name="Header2 2 5 5 5 2" xfId="43664"/>
    <cellStyle name="Header2 2 5 5 6" xfId="18784"/>
    <cellStyle name="Header2 2 5 5 6 2" xfId="46643"/>
    <cellStyle name="Header2 2 5 5 7" xfId="21991"/>
    <cellStyle name="Header2 2 5 5 7 2" xfId="49850"/>
    <cellStyle name="Header2 2 5 5 8" xfId="29849"/>
    <cellStyle name="Header2 2 5 6" xfId="2457"/>
    <cellStyle name="Header2 2 5 6 2" xfId="5908"/>
    <cellStyle name="Header2 2 5 6 2 2" xfId="33767"/>
    <cellStyle name="Header2 2 5 6 3" xfId="9164"/>
    <cellStyle name="Header2 2 5 6 3 2" xfId="37023"/>
    <cellStyle name="Header2 2 5 6 4" xfId="12428"/>
    <cellStyle name="Header2 2 5 6 4 2" xfId="40287"/>
    <cellStyle name="Header2 2 5 6 5" xfId="16527"/>
    <cellStyle name="Header2 2 5 6 5 2" xfId="44386"/>
    <cellStyle name="Header2 2 5 6 6" xfId="19232"/>
    <cellStyle name="Header2 2 5 6 6 2" xfId="47091"/>
    <cellStyle name="Header2 2 5 6 7" xfId="22414"/>
    <cellStyle name="Header2 2 5 6 7 2" xfId="50273"/>
    <cellStyle name="Header2 2 5 6 8" xfId="30316"/>
    <cellStyle name="Header2 2 5 7" xfId="1838"/>
    <cellStyle name="Header2 2 5 7 2" xfId="5292"/>
    <cellStyle name="Header2 2 5 7 2 2" xfId="33151"/>
    <cellStyle name="Header2 2 5 7 3" xfId="8547"/>
    <cellStyle name="Header2 2 5 7 3 2" xfId="36406"/>
    <cellStyle name="Header2 2 5 7 4" xfId="11810"/>
    <cellStyle name="Header2 2 5 7 4 2" xfId="39669"/>
    <cellStyle name="Header2 2 5 7 5" xfId="16540"/>
    <cellStyle name="Header2 2 5 7 5 2" xfId="44399"/>
    <cellStyle name="Header2 2 5 7 6" xfId="18632"/>
    <cellStyle name="Header2 2 5 7 6 2" xfId="46491"/>
    <cellStyle name="Header2 2 5 7 7" xfId="21840"/>
    <cellStyle name="Header2 2 5 7 7 2" xfId="49699"/>
    <cellStyle name="Header2 2 5 7 8" xfId="29697"/>
    <cellStyle name="Header2 2 5 8" xfId="2397"/>
    <cellStyle name="Header2 2 5 8 2" xfId="5849"/>
    <cellStyle name="Header2 2 5 8 2 2" xfId="33708"/>
    <cellStyle name="Header2 2 5 8 3" xfId="9105"/>
    <cellStyle name="Header2 2 5 8 3 2" xfId="36964"/>
    <cellStyle name="Header2 2 5 8 4" xfId="12368"/>
    <cellStyle name="Header2 2 5 8 4 2" xfId="40227"/>
    <cellStyle name="Header2 2 5 8 5" xfId="16171"/>
    <cellStyle name="Header2 2 5 8 5 2" xfId="44030"/>
    <cellStyle name="Header2 2 5 8 6" xfId="19174"/>
    <cellStyle name="Header2 2 5 8 6 2" xfId="47033"/>
    <cellStyle name="Header2 2 5 8 7" xfId="22358"/>
    <cellStyle name="Header2 2 5 8 7 2" xfId="50217"/>
    <cellStyle name="Header2 2 5 8 8" xfId="30256"/>
    <cellStyle name="Header2 2 5 9" xfId="1800"/>
    <cellStyle name="Header2 2 5 9 2" xfId="5254"/>
    <cellStyle name="Header2 2 5 9 2 2" xfId="33113"/>
    <cellStyle name="Header2 2 5 9 3" xfId="8509"/>
    <cellStyle name="Header2 2 5 9 3 2" xfId="36368"/>
    <cellStyle name="Header2 2 5 9 4" xfId="11772"/>
    <cellStyle name="Header2 2 5 9 4 2" xfId="39631"/>
    <cellStyle name="Header2 2 5 9 5" xfId="8495"/>
    <cellStyle name="Header2 2 5 9 5 2" xfId="36354"/>
    <cellStyle name="Header2 2 5 9 6" xfId="18596"/>
    <cellStyle name="Header2 2 5 9 6 2" xfId="46455"/>
    <cellStyle name="Header2 2 5 9 7" xfId="21811"/>
    <cellStyle name="Header2 2 5 9 7 2" xfId="49670"/>
    <cellStyle name="Header2 2 5 9 8" xfId="29659"/>
    <cellStyle name="Header2 2 6" xfId="244"/>
    <cellStyle name="Header2 2 6 10" xfId="1795"/>
    <cellStyle name="Header2 2 6 10 2" xfId="5249"/>
    <cellStyle name="Header2 2 6 10 2 2" xfId="33108"/>
    <cellStyle name="Header2 2 6 10 3" xfId="8504"/>
    <cellStyle name="Header2 2 6 10 3 2" xfId="36363"/>
    <cellStyle name="Header2 2 6 10 4" xfId="11767"/>
    <cellStyle name="Header2 2 6 10 4 2" xfId="39626"/>
    <cellStyle name="Header2 2 6 10 5" xfId="17077"/>
    <cellStyle name="Header2 2 6 10 5 2" xfId="44936"/>
    <cellStyle name="Header2 2 6 10 6" xfId="18591"/>
    <cellStyle name="Header2 2 6 10 6 2" xfId="46450"/>
    <cellStyle name="Header2 2 6 10 7" xfId="21806"/>
    <cellStyle name="Header2 2 6 10 7 2" xfId="49665"/>
    <cellStyle name="Header2 2 6 10 8" xfId="29654"/>
    <cellStyle name="Header2 2 6 11" xfId="2420"/>
    <cellStyle name="Header2 2 6 11 2" xfId="5871"/>
    <cellStyle name="Header2 2 6 11 2 2" xfId="33730"/>
    <cellStyle name="Header2 2 6 11 3" xfId="9127"/>
    <cellStyle name="Header2 2 6 11 3 2" xfId="36986"/>
    <cellStyle name="Header2 2 6 11 4" xfId="12391"/>
    <cellStyle name="Header2 2 6 11 4 2" xfId="40250"/>
    <cellStyle name="Header2 2 6 11 5" xfId="15207"/>
    <cellStyle name="Header2 2 6 11 5 2" xfId="43066"/>
    <cellStyle name="Header2 2 6 11 6" xfId="19195"/>
    <cellStyle name="Header2 2 6 11 6 2" xfId="47054"/>
    <cellStyle name="Header2 2 6 11 7" xfId="22377"/>
    <cellStyle name="Header2 2 6 11 7 2" xfId="50236"/>
    <cellStyle name="Header2 2 6 11 8" xfId="30279"/>
    <cellStyle name="Header2 2 6 12" xfId="3737"/>
    <cellStyle name="Header2 2 6 12 2" xfId="7188"/>
    <cellStyle name="Header2 2 6 12 2 2" xfId="35047"/>
    <cellStyle name="Header2 2 6 12 3" xfId="10444"/>
    <cellStyle name="Header2 2 6 12 3 2" xfId="38303"/>
    <cellStyle name="Header2 2 6 12 4" xfId="13708"/>
    <cellStyle name="Header2 2 6 12 4 2" xfId="41567"/>
    <cellStyle name="Header2 2 6 12 5" xfId="15782"/>
    <cellStyle name="Header2 2 6 12 5 2" xfId="43641"/>
    <cellStyle name="Header2 2 6 12 6" xfId="20512"/>
    <cellStyle name="Header2 2 6 12 6 2" xfId="48371"/>
    <cellStyle name="Header2 2 6 12 7" xfId="23694"/>
    <cellStyle name="Header2 2 6 12 7 2" xfId="51553"/>
    <cellStyle name="Header2 2 6 12 8" xfId="31596"/>
    <cellStyle name="Header2 2 6 13" xfId="1359"/>
    <cellStyle name="Header2 2 6 13 2" xfId="29218"/>
    <cellStyle name="Header2 2 6 14" xfId="4815"/>
    <cellStyle name="Header2 2 6 14 2" xfId="32674"/>
    <cellStyle name="Header2 2 6 15" xfId="4774"/>
    <cellStyle name="Header2 2 6 15 2" xfId="32633"/>
    <cellStyle name="Header2 2 6 16" xfId="1191"/>
    <cellStyle name="Header2 2 6 16 2" xfId="29050"/>
    <cellStyle name="Header2 2 6 17" xfId="5707"/>
    <cellStyle name="Header2 2 6 17 2" xfId="33566"/>
    <cellStyle name="Header2 2 6 18" xfId="15527"/>
    <cellStyle name="Header2 2 6 18 2" xfId="43386"/>
    <cellStyle name="Header2 2 6 19" xfId="17288"/>
    <cellStyle name="Header2 2 6 19 2" xfId="45147"/>
    <cellStyle name="Header2 2 6 2" xfId="447"/>
    <cellStyle name="Header2 2 6 2 10" xfId="4575"/>
    <cellStyle name="Header2 2 6 2 10 2" xfId="8026"/>
    <cellStyle name="Header2 2 6 2 10 2 2" xfId="35885"/>
    <cellStyle name="Header2 2 6 2 10 3" xfId="11282"/>
    <cellStyle name="Header2 2 6 2 10 3 2" xfId="39141"/>
    <cellStyle name="Header2 2 6 2 10 4" xfId="14546"/>
    <cellStyle name="Header2 2 6 2 10 4 2" xfId="42405"/>
    <cellStyle name="Header2 2 6 2 10 5" xfId="18117"/>
    <cellStyle name="Header2 2 6 2 10 5 2" xfId="45976"/>
    <cellStyle name="Header2 2 6 2 10 6" xfId="21350"/>
    <cellStyle name="Header2 2 6 2 10 6 2" xfId="49209"/>
    <cellStyle name="Header2 2 6 2 10 7" xfId="24532"/>
    <cellStyle name="Header2 2 6 2 10 7 2" xfId="52391"/>
    <cellStyle name="Header2 2 6 2 10 8" xfId="32434"/>
    <cellStyle name="Header2 2 6 2 11" xfId="1562"/>
    <cellStyle name="Header2 2 6 2 11 2" xfId="29421"/>
    <cellStyle name="Header2 2 6 2 12" xfId="5018"/>
    <cellStyle name="Header2 2 6 2 12 2" xfId="32877"/>
    <cellStyle name="Header2 2 6 2 13" xfId="8272"/>
    <cellStyle name="Header2 2 6 2 13 2" xfId="36131"/>
    <cellStyle name="Header2 2 6 2 14" xfId="11537"/>
    <cellStyle name="Header2 2 6 2 14 2" xfId="39396"/>
    <cellStyle name="Header2 2 6 2 15" xfId="14800"/>
    <cellStyle name="Header2 2 6 2 15 2" xfId="42659"/>
    <cellStyle name="Header2 2 6 2 16" xfId="17130"/>
    <cellStyle name="Header2 2 6 2 16 2" xfId="44989"/>
    <cellStyle name="Header2 2 6 2 17" xfId="18367"/>
    <cellStyle name="Header2 2 6 2 17 2" xfId="46226"/>
    <cellStyle name="Header2 2 6 2 18" xfId="21585"/>
    <cellStyle name="Header2 2 6 2 18 2" xfId="49444"/>
    <cellStyle name="Header2 2 6 2 19" xfId="24782"/>
    <cellStyle name="Header2 2 6 2 19 2" xfId="52641"/>
    <cellStyle name="Header2 2 6 2 2" xfId="592"/>
    <cellStyle name="Header2 2 6 2 2 10" xfId="1707"/>
    <cellStyle name="Header2 2 6 2 2 10 2" xfId="29566"/>
    <cellStyle name="Header2 2 6 2 2 11" xfId="5162"/>
    <cellStyle name="Header2 2 6 2 2 11 2" xfId="33021"/>
    <cellStyle name="Header2 2 6 2 2 12" xfId="8417"/>
    <cellStyle name="Header2 2 6 2 2 12 2" xfId="36276"/>
    <cellStyle name="Header2 2 6 2 2 13" xfId="11682"/>
    <cellStyle name="Header2 2 6 2 2 13 2" xfId="39541"/>
    <cellStyle name="Header2 2 6 2 2 14" xfId="14945"/>
    <cellStyle name="Header2 2 6 2 2 14 2" xfId="42804"/>
    <cellStyle name="Header2 2 6 2 2 15" xfId="16440"/>
    <cellStyle name="Header2 2 6 2 2 15 2" xfId="44299"/>
    <cellStyle name="Header2 2 6 2 2 16" xfId="18509"/>
    <cellStyle name="Header2 2 6 2 2 16 2" xfId="46368"/>
    <cellStyle name="Header2 2 6 2 2 17" xfId="21726"/>
    <cellStyle name="Header2 2 6 2 2 17 2" xfId="49585"/>
    <cellStyle name="Header2 2 6 2 2 18" xfId="24921"/>
    <cellStyle name="Header2 2 6 2 2 18 2" xfId="52780"/>
    <cellStyle name="Header2 2 6 2 2 19" xfId="27407"/>
    <cellStyle name="Header2 2 6 2 2 19 2" xfId="55266"/>
    <cellStyle name="Header2 2 6 2 2 2" xfId="2344"/>
    <cellStyle name="Header2 2 6 2 2 2 2" xfId="5796"/>
    <cellStyle name="Header2 2 6 2 2 2 2 2" xfId="33655"/>
    <cellStyle name="Header2 2 6 2 2 2 3" xfId="9052"/>
    <cellStyle name="Header2 2 6 2 2 2 3 2" xfId="36911"/>
    <cellStyle name="Header2 2 6 2 2 2 4" xfId="12315"/>
    <cellStyle name="Header2 2 6 2 2 2 4 2" xfId="40174"/>
    <cellStyle name="Header2 2 6 2 2 2 5" xfId="17861"/>
    <cellStyle name="Header2 2 6 2 2 2 5 2" xfId="45720"/>
    <cellStyle name="Header2 2 6 2 2 2 6" xfId="19122"/>
    <cellStyle name="Header2 2 6 2 2 2 6 2" xfId="46981"/>
    <cellStyle name="Header2 2 6 2 2 2 7" xfId="22307"/>
    <cellStyle name="Header2 2 6 2 2 2 7 2" xfId="50166"/>
    <cellStyle name="Header2 2 6 2 2 2 8" xfId="30203"/>
    <cellStyle name="Header2 2 6 2 2 20" xfId="27978"/>
    <cellStyle name="Header2 2 6 2 2 20 2" xfId="55837"/>
    <cellStyle name="Header2 2 6 2 2 21" xfId="1054"/>
    <cellStyle name="Header2 2 6 2 2 21 2" xfId="28913"/>
    <cellStyle name="Header2 2 6 2 2 22" xfId="28452"/>
    <cellStyle name="Header2 2 6 2 2 3" xfId="2803"/>
    <cellStyle name="Header2 2 6 2 2 3 2" xfId="6254"/>
    <cellStyle name="Header2 2 6 2 2 3 2 2" xfId="34113"/>
    <cellStyle name="Header2 2 6 2 2 3 3" xfId="9510"/>
    <cellStyle name="Header2 2 6 2 2 3 3 2" xfId="37369"/>
    <cellStyle name="Header2 2 6 2 2 3 4" xfId="12774"/>
    <cellStyle name="Header2 2 6 2 2 3 4 2" xfId="40633"/>
    <cellStyle name="Header2 2 6 2 2 3 5" xfId="14747"/>
    <cellStyle name="Header2 2 6 2 2 3 5 2" xfId="42606"/>
    <cellStyle name="Header2 2 6 2 2 3 6" xfId="19578"/>
    <cellStyle name="Header2 2 6 2 2 3 6 2" xfId="47437"/>
    <cellStyle name="Header2 2 6 2 2 3 7" xfId="22760"/>
    <cellStyle name="Header2 2 6 2 2 3 7 2" xfId="50619"/>
    <cellStyle name="Header2 2 6 2 2 3 8" xfId="30662"/>
    <cellStyle name="Header2 2 6 2 2 4" xfId="3153"/>
    <cellStyle name="Header2 2 6 2 2 4 2" xfId="6604"/>
    <cellStyle name="Header2 2 6 2 2 4 2 2" xfId="34463"/>
    <cellStyle name="Header2 2 6 2 2 4 3" xfId="9860"/>
    <cellStyle name="Header2 2 6 2 2 4 3 2" xfId="37719"/>
    <cellStyle name="Header2 2 6 2 2 4 4" xfId="13124"/>
    <cellStyle name="Header2 2 6 2 2 4 4 2" xfId="40983"/>
    <cellStyle name="Header2 2 6 2 2 4 5" xfId="16639"/>
    <cellStyle name="Header2 2 6 2 2 4 5 2" xfId="44498"/>
    <cellStyle name="Header2 2 6 2 2 4 6" xfId="19928"/>
    <cellStyle name="Header2 2 6 2 2 4 6 2" xfId="47787"/>
    <cellStyle name="Header2 2 6 2 2 4 7" xfId="23110"/>
    <cellStyle name="Header2 2 6 2 2 4 7 2" xfId="50969"/>
    <cellStyle name="Header2 2 6 2 2 4 8" xfId="31012"/>
    <cellStyle name="Header2 2 6 2 2 5" xfId="3490"/>
    <cellStyle name="Header2 2 6 2 2 5 2" xfId="6941"/>
    <cellStyle name="Header2 2 6 2 2 5 2 2" xfId="34800"/>
    <cellStyle name="Header2 2 6 2 2 5 3" xfId="10197"/>
    <cellStyle name="Header2 2 6 2 2 5 3 2" xfId="38056"/>
    <cellStyle name="Header2 2 6 2 2 5 4" xfId="13461"/>
    <cellStyle name="Header2 2 6 2 2 5 4 2" xfId="41320"/>
    <cellStyle name="Header2 2 6 2 2 5 5" xfId="17147"/>
    <cellStyle name="Header2 2 6 2 2 5 5 2" xfId="45006"/>
    <cellStyle name="Header2 2 6 2 2 5 6" xfId="20265"/>
    <cellStyle name="Header2 2 6 2 2 5 6 2" xfId="48124"/>
    <cellStyle name="Header2 2 6 2 2 5 7" xfId="23447"/>
    <cellStyle name="Header2 2 6 2 2 5 7 2" xfId="51306"/>
    <cellStyle name="Header2 2 6 2 2 5 8" xfId="31349"/>
    <cellStyle name="Header2 2 6 2 2 6" xfId="3823"/>
    <cellStyle name="Header2 2 6 2 2 6 2" xfId="7274"/>
    <cellStyle name="Header2 2 6 2 2 6 2 2" xfId="35133"/>
    <cellStyle name="Header2 2 6 2 2 6 3" xfId="10530"/>
    <cellStyle name="Header2 2 6 2 2 6 3 2" xfId="38389"/>
    <cellStyle name="Header2 2 6 2 2 6 4" xfId="13794"/>
    <cellStyle name="Header2 2 6 2 2 6 4 2" xfId="41653"/>
    <cellStyle name="Header2 2 6 2 2 6 5" xfId="15374"/>
    <cellStyle name="Header2 2 6 2 2 6 5 2" xfId="43233"/>
    <cellStyle name="Header2 2 6 2 2 6 6" xfId="20598"/>
    <cellStyle name="Header2 2 6 2 2 6 6 2" xfId="48457"/>
    <cellStyle name="Header2 2 6 2 2 6 7" xfId="23780"/>
    <cellStyle name="Header2 2 6 2 2 6 7 2" xfId="51639"/>
    <cellStyle name="Header2 2 6 2 2 6 8" xfId="31682"/>
    <cellStyle name="Header2 2 6 2 2 7" xfId="4119"/>
    <cellStyle name="Header2 2 6 2 2 7 2" xfId="7570"/>
    <cellStyle name="Header2 2 6 2 2 7 2 2" xfId="35429"/>
    <cellStyle name="Header2 2 6 2 2 7 3" xfId="10826"/>
    <cellStyle name="Header2 2 6 2 2 7 3 2" xfId="38685"/>
    <cellStyle name="Header2 2 6 2 2 7 4" xfId="14090"/>
    <cellStyle name="Header2 2 6 2 2 7 4 2" xfId="41949"/>
    <cellStyle name="Header2 2 6 2 2 7 5" xfId="17691"/>
    <cellStyle name="Header2 2 6 2 2 7 5 2" xfId="45550"/>
    <cellStyle name="Header2 2 6 2 2 7 6" xfId="20894"/>
    <cellStyle name="Header2 2 6 2 2 7 6 2" xfId="48753"/>
    <cellStyle name="Header2 2 6 2 2 7 7" xfId="24076"/>
    <cellStyle name="Header2 2 6 2 2 7 7 2" xfId="51935"/>
    <cellStyle name="Header2 2 6 2 2 7 8" xfId="31978"/>
    <cellStyle name="Header2 2 6 2 2 8" xfId="4416"/>
    <cellStyle name="Header2 2 6 2 2 8 2" xfId="7867"/>
    <cellStyle name="Header2 2 6 2 2 8 2 2" xfId="35726"/>
    <cellStyle name="Header2 2 6 2 2 8 3" xfId="11123"/>
    <cellStyle name="Header2 2 6 2 2 8 3 2" xfId="38982"/>
    <cellStyle name="Header2 2 6 2 2 8 4" xfId="14387"/>
    <cellStyle name="Header2 2 6 2 2 8 4 2" xfId="42246"/>
    <cellStyle name="Header2 2 6 2 2 8 5" xfId="12215"/>
    <cellStyle name="Header2 2 6 2 2 8 5 2" xfId="40074"/>
    <cellStyle name="Header2 2 6 2 2 8 6" xfId="21191"/>
    <cellStyle name="Header2 2 6 2 2 8 6 2" xfId="49050"/>
    <cellStyle name="Header2 2 6 2 2 8 7" xfId="24373"/>
    <cellStyle name="Header2 2 6 2 2 8 7 2" xfId="52232"/>
    <cellStyle name="Header2 2 6 2 2 8 8" xfId="32275"/>
    <cellStyle name="Header2 2 6 2 2 9" xfId="4711"/>
    <cellStyle name="Header2 2 6 2 2 9 2" xfId="8162"/>
    <cellStyle name="Header2 2 6 2 2 9 2 2" xfId="36021"/>
    <cellStyle name="Header2 2 6 2 2 9 3" xfId="11418"/>
    <cellStyle name="Header2 2 6 2 2 9 3 2" xfId="39277"/>
    <cellStyle name="Header2 2 6 2 2 9 4" xfId="14682"/>
    <cellStyle name="Header2 2 6 2 2 9 4 2" xfId="42541"/>
    <cellStyle name="Header2 2 6 2 2 9 5" xfId="18253"/>
    <cellStyle name="Header2 2 6 2 2 9 5 2" xfId="46112"/>
    <cellStyle name="Header2 2 6 2 2 9 6" xfId="21486"/>
    <cellStyle name="Header2 2 6 2 2 9 6 2" xfId="49345"/>
    <cellStyle name="Header2 2 6 2 2 9 7" xfId="24668"/>
    <cellStyle name="Header2 2 6 2 2 9 7 2" xfId="52527"/>
    <cellStyle name="Header2 2 6 2 2 9 8" xfId="32570"/>
    <cellStyle name="Header2 2 6 2 20" xfId="25214"/>
    <cellStyle name="Header2 2 6 2 20 2" xfId="53073"/>
    <cellStyle name="Header2 2 6 2 21" xfId="27842"/>
    <cellStyle name="Header2 2 6 2 21 2" xfId="55701"/>
    <cellStyle name="Header2 2 6 2 22" xfId="909"/>
    <cellStyle name="Header2 2 6 2 22 2" xfId="28768"/>
    <cellStyle name="Header2 2 6 2 23" xfId="28307"/>
    <cellStyle name="Header2 2 6 2 3" xfId="2199"/>
    <cellStyle name="Header2 2 6 2 3 2" xfId="5651"/>
    <cellStyle name="Header2 2 6 2 3 2 2" xfId="33510"/>
    <cellStyle name="Header2 2 6 2 3 3" xfId="8907"/>
    <cellStyle name="Header2 2 6 2 3 3 2" xfId="36766"/>
    <cellStyle name="Header2 2 6 2 3 4" xfId="12170"/>
    <cellStyle name="Header2 2 6 2 3 4 2" xfId="40029"/>
    <cellStyle name="Header2 2 6 2 3 5" xfId="16229"/>
    <cellStyle name="Header2 2 6 2 3 5 2" xfId="44088"/>
    <cellStyle name="Header2 2 6 2 3 6" xfId="18982"/>
    <cellStyle name="Header2 2 6 2 3 6 2" xfId="46841"/>
    <cellStyle name="Header2 2 6 2 3 7" xfId="22166"/>
    <cellStyle name="Header2 2 6 2 3 7 2" xfId="50025"/>
    <cellStyle name="Header2 2 6 2 3 8" xfId="30058"/>
    <cellStyle name="Header2 2 6 2 4" xfId="2658"/>
    <cellStyle name="Header2 2 6 2 4 2" xfId="6109"/>
    <cellStyle name="Header2 2 6 2 4 2 2" xfId="33968"/>
    <cellStyle name="Header2 2 6 2 4 3" xfId="9365"/>
    <cellStyle name="Header2 2 6 2 4 3 2" xfId="37224"/>
    <cellStyle name="Header2 2 6 2 4 4" xfId="12629"/>
    <cellStyle name="Header2 2 6 2 4 4 2" xfId="40488"/>
    <cellStyle name="Header2 2 6 2 4 5" xfId="15748"/>
    <cellStyle name="Header2 2 6 2 4 5 2" xfId="43607"/>
    <cellStyle name="Header2 2 6 2 4 6" xfId="19433"/>
    <cellStyle name="Header2 2 6 2 4 6 2" xfId="47292"/>
    <cellStyle name="Header2 2 6 2 4 7" xfId="22615"/>
    <cellStyle name="Header2 2 6 2 4 7 2" xfId="50474"/>
    <cellStyle name="Header2 2 6 2 4 8" xfId="30517"/>
    <cellStyle name="Header2 2 6 2 5" xfId="3009"/>
    <cellStyle name="Header2 2 6 2 5 2" xfId="6460"/>
    <cellStyle name="Header2 2 6 2 5 2 2" xfId="34319"/>
    <cellStyle name="Header2 2 6 2 5 3" xfId="9716"/>
    <cellStyle name="Header2 2 6 2 5 3 2" xfId="37575"/>
    <cellStyle name="Header2 2 6 2 5 4" xfId="12980"/>
    <cellStyle name="Header2 2 6 2 5 4 2" xfId="40839"/>
    <cellStyle name="Header2 2 6 2 5 5" xfId="16260"/>
    <cellStyle name="Header2 2 6 2 5 5 2" xfId="44119"/>
    <cellStyle name="Header2 2 6 2 5 6" xfId="19784"/>
    <cellStyle name="Header2 2 6 2 5 6 2" xfId="47643"/>
    <cellStyle name="Header2 2 6 2 5 7" xfId="22966"/>
    <cellStyle name="Header2 2 6 2 5 7 2" xfId="50825"/>
    <cellStyle name="Header2 2 6 2 5 8" xfId="30868"/>
    <cellStyle name="Header2 2 6 2 6" xfId="3348"/>
    <cellStyle name="Header2 2 6 2 6 2" xfId="6799"/>
    <cellStyle name="Header2 2 6 2 6 2 2" xfId="34658"/>
    <cellStyle name="Header2 2 6 2 6 3" xfId="10055"/>
    <cellStyle name="Header2 2 6 2 6 3 2" xfId="37914"/>
    <cellStyle name="Header2 2 6 2 6 4" xfId="13319"/>
    <cellStyle name="Header2 2 6 2 6 4 2" xfId="41178"/>
    <cellStyle name="Header2 2 6 2 6 5" xfId="17814"/>
    <cellStyle name="Header2 2 6 2 6 5 2" xfId="45673"/>
    <cellStyle name="Header2 2 6 2 6 6" xfId="20123"/>
    <cellStyle name="Header2 2 6 2 6 6 2" xfId="47982"/>
    <cellStyle name="Header2 2 6 2 6 7" xfId="23305"/>
    <cellStyle name="Header2 2 6 2 6 7 2" xfId="51164"/>
    <cellStyle name="Header2 2 6 2 6 8" xfId="31207"/>
    <cellStyle name="Header2 2 6 2 7" xfId="3681"/>
    <cellStyle name="Header2 2 6 2 7 2" xfId="7132"/>
    <cellStyle name="Header2 2 6 2 7 2 2" xfId="34991"/>
    <cellStyle name="Header2 2 6 2 7 3" xfId="10388"/>
    <cellStyle name="Header2 2 6 2 7 3 2" xfId="38247"/>
    <cellStyle name="Header2 2 6 2 7 4" xfId="13652"/>
    <cellStyle name="Header2 2 6 2 7 4 2" xfId="41511"/>
    <cellStyle name="Header2 2 6 2 7 5" xfId="17388"/>
    <cellStyle name="Header2 2 6 2 7 5 2" xfId="45247"/>
    <cellStyle name="Header2 2 6 2 7 6" xfId="20456"/>
    <cellStyle name="Header2 2 6 2 7 6 2" xfId="48315"/>
    <cellStyle name="Header2 2 6 2 7 7" xfId="23638"/>
    <cellStyle name="Header2 2 6 2 7 7 2" xfId="51497"/>
    <cellStyle name="Header2 2 6 2 7 8" xfId="31540"/>
    <cellStyle name="Header2 2 6 2 8" xfId="3983"/>
    <cellStyle name="Header2 2 6 2 8 2" xfId="7434"/>
    <cellStyle name="Header2 2 6 2 8 2 2" xfId="35293"/>
    <cellStyle name="Header2 2 6 2 8 3" xfId="10690"/>
    <cellStyle name="Header2 2 6 2 8 3 2" xfId="38549"/>
    <cellStyle name="Header2 2 6 2 8 4" xfId="13954"/>
    <cellStyle name="Header2 2 6 2 8 4 2" xfId="41813"/>
    <cellStyle name="Header2 2 6 2 8 5" xfId="17079"/>
    <cellStyle name="Header2 2 6 2 8 5 2" xfId="44938"/>
    <cellStyle name="Header2 2 6 2 8 6" xfId="20758"/>
    <cellStyle name="Header2 2 6 2 8 6 2" xfId="48617"/>
    <cellStyle name="Header2 2 6 2 8 7" xfId="23940"/>
    <cellStyle name="Header2 2 6 2 8 7 2" xfId="51799"/>
    <cellStyle name="Header2 2 6 2 8 8" xfId="31842"/>
    <cellStyle name="Header2 2 6 2 9" xfId="4280"/>
    <cellStyle name="Header2 2 6 2 9 2" xfId="7731"/>
    <cellStyle name="Header2 2 6 2 9 2 2" xfId="35590"/>
    <cellStyle name="Header2 2 6 2 9 3" xfId="10987"/>
    <cellStyle name="Header2 2 6 2 9 3 2" xfId="38846"/>
    <cellStyle name="Header2 2 6 2 9 4" xfId="14251"/>
    <cellStyle name="Header2 2 6 2 9 4 2" xfId="42110"/>
    <cellStyle name="Header2 2 6 2 9 5" xfId="16080"/>
    <cellStyle name="Header2 2 6 2 9 5 2" xfId="43939"/>
    <cellStyle name="Header2 2 6 2 9 6" xfId="21055"/>
    <cellStyle name="Header2 2 6 2 9 6 2" xfId="48914"/>
    <cellStyle name="Header2 2 6 2 9 7" xfId="24237"/>
    <cellStyle name="Header2 2 6 2 9 7 2" xfId="52096"/>
    <cellStyle name="Header2 2 6 2 9 8" xfId="32139"/>
    <cellStyle name="Header2 2 6 20" xfId="15479"/>
    <cellStyle name="Header2 2 6 20 2" xfId="43338"/>
    <cellStyle name="Header2 2 6 21" xfId="21822"/>
    <cellStyle name="Header2 2 6 21 2" xfId="49681"/>
    <cellStyle name="Header2 2 6 22" xfId="18950"/>
    <cellStyle name="Header2 2 6 22 2" xfId="46809"/>
    <cellStyle name="Header2 2 6 23" xfId="24986"/>
    <cellStyle name="Header2 2 6 23 2" xfId="52845"/>
    <cellStyle name="Header2 2 6 24" xfId="707"/>
    <cellStyle name="Header2 2 6 24 2" xfId="28566"/>
    <cellStyle name="Header2 2 6 25" xfId="28105"/>
    <cellStyle name="Header2 2 6 3" xfId="347"/>
    <cellStyle name="Header2 2 6 3 10" xfId="1462"/>
    <cellStyle name="Header2 2 6 3 10 2" xfId="29321"/>
    <cellStyle name="Header2 2 6 3 11" xfId="4918"/>
    <cellStyle name="Header2 2 6 3 11 2" xfId="32777"/>
    <cellStyle name="Header2 2 6 3 12" xfId="1268"/>
    <cellStyle name="Header2 2 6 3 12 2" xfId="29127"/>
    <cellStyle name="Header2 2 6 3 13" xfId="5626"/>
    <cellStyle name="Header2 2 6 3 13 2" xfId="33485"/>
    <cellStyle name="Header2 2 6 3 14" xfId="8882"/>
    <cellStyle name="Header2 2 6 3 14 2" xfId="36741"/>
    <cellStyle name="Header2 2 6 3 15" xfId="15606"/>
    <cellStyle name="Header2 2 6 3 15 2" xfId="43465"/>
    <cellStyle name="Header2 2 6 3 16" xfId="15398"/>
    <cellStyle name="Header2 2 6 3 16 2" xfId="43257"/>
    <cellStyle name="Header2 2 6 3 17" xfId="15039"/>
    <cellStyle name="Header2 2 6 3 17 2" xfId="42898"/>
    <cellStyle name="Header2 2 6 3 18" xfId="18775"/>
    <cellStyle name="Header2 2 6 3 18 2" xfId="46634"/>
    <cellStyle name="Header2 2 6 3 19" xfId="27267"/>
    <cellStyle name="Header2 2 6 3 19 2" xfId="55126"/>
    <cellStyle name="Header2 2 6 3 2" xfId="2099"/>
    <cellStyle name="Header2 2 6 3 2 2" xfId="5553"/>
    <cellStyle name="Header2 2 6 3 2 2 2" xfId="33412"/>
    <cellStyle name="Header2 2 6 3 2 3" xfId="8808"/>
    <cellStyle name="Header2 2 6 3 2 3 2" xfId="36667"/>
    <cellStyle name="Header2 2 6 3 2 4" xfId="12071"/>
    <cellStyle name="Header2 2 6 3 2 4 2" xfId="39930"/>
    <cellStyle name="Header2 2 6 3 2 5" xfId="16968"/>
    <cellStyle name="Header2 2 6 3 2 5 2" xfId="44827"/>
    <cellStyle name="Header2 2 6 3 2 6" xfId="18887"/>
    <cellStyle name="Header2 2 6 3 2 6 2" xfId="46746"/>
    <cellStyle name="Header2 2 6 3 2 7" xfId="22085"/>
    <cellStyle name="Header2 2 6 3 2 7 2" xfId="49944"/>
    <cellStyle name="Header2 2 6 3 2 8" xfId="29958"/>
    <cellStyle name="Header2 2 6 3 20" xfId="27770"/>
    <cellStyle name="Header2 2 6 3 20 2" xfId="55629"/>
    <cellStyle name="Header2 2 6 3 21" xfId="809"/>
    <cellStyle name="Header2 2 6 3 21 2" xfId="28668"/>
    <cellStyle name="Header2 2 6 3 22" xfId="28207"/>
    <cellStyle name="Header2 2 6 3 3" xfId="2560"/>
    <cellStyle name="Header2 2 6 3 3 2" xfId="6011"/>
    <cellStyle name="Header2 2 6 3 3 2 2" xfId="33870"/>
    <cellStyle name="Header2 2 6 3 3 3" xfId="9267"/>
    <cellStyle name="Header2 2 6 3 3 3 2" xfId="37126"/>
    <cellStyle name="Header2 2 6 3 3 4" xfId="12531"/>
    <cellStyle name="Header2 2 6 3 3 4 2" xfId="40390"/>
    <cellStyle name="Header2 2 6 3 3 5" xfId="17495"/>
    <cellStyle name="Header2 2 6 3 3 5 2" xfId="45354"/>
    <cellStyle name="Header2 2 6 3 3 6" xfId="19335"/>
    <cellStyle name="Header2 2 6 3 3 6 2" xfId="47194"/>
    <cellStyle name="Header2 2 6 3 3 7" xfId="22517"/>
    <cellStyle name="Header2 2 6 3 3 7 2" xfId="50376"/>
    <cellStyle name="Header2 2 6 3 3 8" xfId="30419"/>
    <cellStyle name="Header2 2 6 3 4" xfId="2913"/>
    <cellStyle name="Header2 2 6 3 4 2" xfId="6364"/>
    <cellStyle name="Header2 2 6 3 4 2 2" xfId="34223"/>
    <cellStyle name="Header2 2 6 3 4 3" xfId="9620"/>
    <cellStyle name="Header2 2 6 3 4 3 2" xfId="37479"/>
    <cellStyle name="Header2 2 6 3 4 4" xfId="12884"/>
    <cellStyle name="Header2 2 6 3 4 4 2" xfId="40743"/>
    <cellStyle name="Header2 2 6 3 4 5" xfId="16657"/>
    <cellStyle name="Header2 2 6 3 4 5 2" xfId="44516"/>
    <cellStyle name="Header2 2 6 3 4 6" xfId="19688"/>
    <cellStyle name="Header2 2 6 3 4 6 2" xfId="47547"/>
    <cellStyle name="Header2 2 6 3 4 7" xfId="22870"/>
    <cellStyle name="Header2 2 6 3 4 7 2" xfId="50729"/>
    <cellStyle name="Header2 2 6 3 4 8" xfId="30772"/>
    <cellStyle name="Header2 2 6 3 5" xfId="3259"/>
    <cellStyle name="Header2 2 6 3 5 2" xfId="6710"/>
    <cellStyle name="Header2 2 6 3 5 2 2" xfId="34569"/>
    <cellStyle name="Header2 2 6 3 5 3" xfId="9966"/>
    <cellStyle name="Header2 2 6 3 5 3 2" xfId="37825"/>
    <cellStyle name="Header2 2 6 3 5 4" xfId="13230"/>
    <cellStyle name="Header2 2 6 3 5 4 2" xfId="41089"/>
    <cellStyle name="Header2 2 6 3 5 5" xfId="16701"/>
    <cellStyle name="Header2 2 6 3 5 5 2" xfId="44560"/>
    <cellStyle name="Header2 2 6 3 5 6" xfId="20034"/>
    <cellStyle name="Header2 2 6 3 5 6 2" xfId="47893"/>
    <cellStyle name="Header2 2 6 3 5 7" xfId="23216"/>
    <cellStyle name="Header2 2 6 3 5 7 2" xfId="51075"/>
    <cellStyle name="Header2 2 6 3 5 8" xfId="31118"/>
    <cellStyle name="Header2 2 6 3 6" xfId="3595"/>
    <cellStyle name="Header2 2 6 3 6 2" xfId="7046"/>
    <cellStyle name="Header2 2 6 3 6 2 2" xfId="34905"/>
    <cellStyle name="Header2 2 6 3 6 3" xfId="10302"/>
    <cellStyle name="Header2 2 6 3 6 3 2" xfId="38161"/>
    <cellStyle name="Header2 2 6 3 6 4" xfId="13566"/>
    <cellStyle name="Header2 2 6 3 6 4 2" xfId="41425"/>
    <cellStyle name="Header2 2 6 3 6 5" xfId="15743"/>
    <cellStyle name="Header2 2 6 3 6 5 2" xfId="43602"/>
    <cellStyle name="Header2 2 6 3 6 6" xfId="20370"/>
    <cellStyle name="Header2 2 6 3 6 6 2" xfId="48229"/>
    <cellStyle name="Header2 2 6 3 6 7" xfId="23552"/>
    <cellStyle name="Header2 2 6 3 6 7 2" xfId="51411"/>
    <cellStyle name="Header2 2 6 3 6 8" xfId="31454"/>
    <cellStyle name="Header2 2 6 3 7" xfId="3909"/>
    <cellStyle name="Header2 2 6 3 7 2" xfId="7360"/>
    <cellStyle name="Header2 2 6 3 7 2 2" xfId="35219"/>
    <cellStyle name="Header2 2 6 3 7 3" xfId="10616"/>
    <cellStyle name="Header2 2 6 3 7 3 2" xfId="38475"/>
    <cellStyle name="Header2 2 6 3 7 4" xfId="13880"/>
    <cellStyle name="Header2 2 6 3 7 4 2" xfId="41739"/>
    <cellStyle name="Header2 2 6 3 7 5" xfId="15711"/>
    <cellStyle name="Header2 2 6 3 7 5 2" xfId="43570"/>
    <cellStyle name="Header2 2 6 3 7 6" xfId="20684"/>
    <cellStyle name="Header2 2 6 3 7 6 2" xfId="48543"/>
    <cellStyle name="Header2 2 6 3 7 7" xfId="23866"/>
    <cellStyle name="Header2 2 6 3 7 7 2" xfId="51725"/>
    <cellStyle name="Header2 2 6 3 7 8" xfId="31768"/>
    <cellStyle name="Header2 2 6 3 8" xfId="4207"/>
    <cellStyle name="Header2 2 6 3 8 2" xfId="7658"/>
    <cellStyle name="Header2 2 6 3 8 2 2" xfId="35517"/>
    <cellStyle name="Header2 2 6 3 8 3" xfId="10914"/>
    <cellStyle name="Header2 2 6 3 8 3 2" xfId="38773"/>
    <cellStyle name="Header2 2 6 3 8 4" xfId="14178"/>
    <cellStyle name="Header2 2 6 3 8 4 2" xfId="42037"/>
    <cellStyle name="Header2 2 6 3 8 5" xfId="17474"/>
    <cellStyle name="Header2 2 6 3 8 5 2" xfId="45333"/>
    <cellStyle name="Header2 2 6 3 8 6" xfId="20982"/>
    <cellStyle name="Header2 2 6 3 8 6 2" xfId="48841"/>
    <cellStyle name="Header2 2 6 3 8 7" xfId="24164"/>
    <cellStyle name="Header2 2 6 3 8 7 2" xfId="52023"/>
    <cellStyle name="Header2 2 6 3 8 8" xfId="32066"/>
    <cellStyle name="Header2 2 6 3 9" xfId="4503"/>
    <cellStyle name="Header2 2 6 3 9 2" xfId="7954"/>
    <cellStyle name="Header2 2 6 3 9 2 2" xfId="35813"/>
    <cellStyle name="Header2 2 6 3 9 3" xfId="11210"/>
    <cellStyle name="Header2 2 6 3 9 3 2" xfId="39069"/>
    <cellStyle name="Header2 2 6 3 9 4" xfId="14474"/>
    <cellStyle name="Header2 2 6 3 9 4 2" xfId="42333"/>
    <cellStyle name="Header2 2 6 3 9 5" xfId="18045"/>
    <cellStyle name="Header2 2 6 3 9 5 2" xfId="45904"/>
    <cellStyle name="Header2 2 6 3 9 6" xfId="21278"/>
    <cellStyle name="Header2 2 6 3 9 6 2" xfId="49137"/>
    <cellStyle name="Header2 2 6 3 9 7" xfId="24460"/>
    <cellStyle name="Header2 2 6 3 9 7 2" xfId="52319"/>
    <cellStyle name="Header2 2 6 3 9 8" xfId="32362"/>
    <cellStyle name="Header2 2 6 4" xfId="520"/>
    <cellStyle name="Header2 2 6 4 10" xfId="1635"/>
    <cellStyle name="Header2 2 6 4 10 2" xfId="29494"/>
    <cellStyle name="Header2 2 6 4 11" xfId="5090"/>
    <cellStyle name="Header2 2 6 4 11 2" xfId="32949"/>
    <cellStyle name="Header2 2 6 4 12" xfId="8345"/>
    <cellStyle name="Header2 2 6 4 12 2" xfId="36204"/>
    <cellStyle name="Header2 2 6 4 13" xfId="11610"/>
    <cellStyle name="Header2 2 6 4 13 2" xfId="39469"/>
    <cellStyle name="Header2 2 6 4 14" xfId="14873"/>
    <cellStyle name="Header2 2 6 4 14 2" xfId="42732"/>
    <cellStyle name="Header2 2 6 4 15" xfId="16965"/>
    <cellStyle name="Header2 2 6 4 15 2" xfId="44824"/>
    <cellStyle name="Header2 2 6 4 16" xfId="18437"/>
    <cellStyle name="Header2 2 6 4 16 2" xfId="46296"/>
    <cellStyle name="Header2 2 6 4 17" xfId="21654"/>
    <cellStyle name="Header2 2 6 4 17 2" xfId="49513"/>
    <cellStyle name="Header2 2 6 4 18" xfId="24849"/>
    <cellStyle name="Header2 2 6 4 18 2" xfId="52708"/>
    <cellStyle name="Header2 2 6 4 19" xfId="26616"/>
    <cellStyle name="Header2 2 6 4 19 2" xfId="54475"/>
    <cellStyle name="Header2 2 6 4 2" xfId="2272"/>
    <cellStyle name="Header2 2 6 4 2 2" xfId="5724"/>
    <cellStyle name="Header2 2 6 4 2 2 2" xfId="33583"/>
    <cellStyle name="Header2 2 6 4 2 3" xfId="8980"/>
    <cellStyle name="Header2 2 6 4 2 3 2" xfId="36839"/>
    <cellStyle name="Header2 2 6 4 2 4" xfId="12243"/>
    <cellStyle name="Header2 2 6 4 2 4 2" xfId="40102"/>
    <cellStyle name="Header2 2 6 4 2 5" xfId="17746"/>
    <cellStyle name="Header2 2 6 4 2 5 2" xfId="45605"/>
    <cellStyle name="Header2 2 6 4 2 6" xfId="19050"/>
    <cellStyle name="Header2 2 6 4 2 6 2" xfId="46909"/>
    <cellStyle name="Header2 2 6 4 2 7" xfId="22235"/>
    <cellStyle name="Header2 2 6 4 2 7 2" xfId="50094"/>
    <cellStyle name="Header2 2 6 4 2 8" xfId="30131"/>
    <cellStyle name="Header2 2 6 4 20" xfId="27906"/>
    <cellStyle name="Header2 2 6 4 20 2" xfId="55765"/>
    <cellStyle name="Header2 2 6 4 21" xfId="982"/>
    <cellStyle name="Header2 2 6 4 21 2" xfId="28841"/>
    <cellStyle name="Header2 2 6 4 22" xfId="28380"/>
    <cellStyle name="Header2 2 6 4 3" xfId="2731"/>
    <cellStyle name="Header2 2 6 4 3 2" xfId="6182"/>
    <cellStyle name="Header2 2 6 4 3 2 2" xfId="34041"/>
    <cellStyle name="Header2 2 6 4 3 3" xfId="9438"/>
    <cellStyle name="Header2 2 6 4 3 3 2" xfId="37297"/>
    <cellStyle name="Header2 2 6 4 3 4" xfId="12702"/>
    <cellStyle name="Header2 2 6 4 3 4 2" xfId="40561"/>
    <cellStyle name="Header2 2 6 4 3 5" xfId="17468"/>
    <cellStyle name="Header2 2 6 4 3 5 2" xfId="45327"/>
    <cellStyle name="Header2 2 6 4 3 6" xfId="19506"/>
    <cellStyle name="Header2 2 6 4 3 6 2" xfId="47365"/>
    <cellStyle name="Header2 2 6 4 3 7" xfId="22688"/>
    <cellStyle name="Header2 2 6 4 3 7 2" xfId="50547"/>
    <cellStyle name="Header2 2 6 4 3 8" xfId="30590"/>
    <cellStyle name="Header2 2 6 4 4" xfId="3081"/>
    <cellStyle name="Header2 2 6 4 4 2" xfId="6532"/>
    <cellStyle name="Header2 2 6 4 4 2 2" xfId="34391"/>
    <cellStyle name="Header2 2 6 4 4 3" xfId="9788"/>
    <cellStyle name="Header2 2 6 4 4 3 2" xfId="37647"/>
    <cellStyle name="Header2 2 6 4 4 4" xfId="13052"/>
    <cellStyle name="Header2 2 6 4 4 4 2" xfId="40911"/>
    <cellStyle name="Header2 2 6 4 4 5" xfId="16489"/>
    <cellStyle name="Header2 2 6 4 4 5 2" xfId="44348"/>
    <cellStyle name="Header2 2 6 4 4 6" xfId="19856"/>
    <cellStyle name="Header2 2 6 4 4 6 2" xfId="47715"/>
    <cellStyle name="Header2 2 6 4 4 7" xfId="23038"/>
    <cellStyle name="Header2 2 6 4 4 7 2" xfId="50897"/>
    <cellStyle name="Header2 2 6 4 4 8" xfId="30940"/>
    <cellStyle name="Header2 2 6 4 5" xfId="3418"/>
    <cellStyle name="Header2 2 6 4 5 2" xfId="6869"/>
    <cellStyle name="Header2 2 6 4 5 2 2" xfId="34728"/>
    <cellStyle name="Header2 2 6 4 5 3" xfId="10125"/>
    <cellStyle name="Header2 2 6 4 5 3 2" xfId="37984"/>
    <cellStyle name="Header2 2 6 4 5 4" xfId="13389"/>
    <cellStyle name="Header2 2 6 4 5 4 2" xfId="41248"/>
    <cellStyle name="Header2 2 6 4 5 5" xfId="16913"/>
    <cellStyle name="Header2 2 6 4 5 5 2" xfId="44772"/>
    <cellStyle name="Header2 2 6 4 5 6" xfId="20193"/>
    <cellStyle name="Header2 2 6 4 5 6 2" xfId="48052"/>
    <cellStyle name="Header2 2 6 4 5 7" xfId="23375"/>
    <cellStyle name="Header2 2 6 4 5 7 2" xfId="51234"/>
    <cellStyle name="Header2 2 6 4 5 8" xfId="31277"/>
    <cellStyle name="Header2 2 6 4 6" xfId="3751"/>
    <cellStyle name="Header2 2 6 4 6 2" xfId="7202"/>
    <cellStyle name="Header2 2 6 4 6 2 2" xfId="35061"/>
    <cellStyle name="Header2 2 6 4 6 3" xfId="10458"/>
    <cellStyle name="Header2 2 6 4 6 3 2" xfId="38317"/>
    <cellStyle name="Header2 2 6 4 6 4" xfId="13722"/>
    <cellStyle name="Header2 2 6 4 6 4 2" xfId="41581"/>
    <cellStyle name="Header2 2 6 4 6 5" xfId="16367"/>
    <cellStyle name="Header2 2 6 4 6 5 2" xfId="44226"/>
    <cellStyle name="Header2 2 6 4 6 6" xfId="20526"/>
    <cellStyle name="Header2 2 6 4 6 6 2" xfId="48385"/>
    <cellStyle name="Header2 2 6 4 6 7" xfId="23708"/>
    <cellStyle name="Header2 2 6 4 6 7 2" xfId="51567"/>
    <cellStyle name="Header2 2 6 4 6 8" xfId="31610"/>
    <cellStyle name="Header2 2 6 4 7" xfId="4047"/>
    <cellStyle name="Header2 2 6 4 7 2" xfId="7498"/>
    <cellStyle name="Header2 2 6 4 7 2 2" xfId="35357"/>
    <cellStyle name="Header2 2 6 4 7 3" xfId="10754"/>
    <cellStyle name="Header2 2 6 4 7 3 2" xfId="38613"/>
    <cellStyle name="Header2 2 6 4 7 4" xfId="14018"/>
    <cellStyle name="Header2 2 6 4 7 4 2" xfId="41877"/>
    <cellStyle name="Header2 2 6 4 7 5" xfId="17475"/>
    <cellStyle name="Header2 2 6 4 7 5 2" xfId="45334"/>
    <cellStyle name="Header2 2 6 4 7 6" xfId="20822"/>
    <cellStyle name="Header2 2 6 4 7 6 2" xfId="48681"/>
    <cellStyle name="Header2 2 6 4 7 7" xfId="24004"/>
    <cellStyle name="Header2 2 6 4 7 7 2" xfId="51863"/>
    <cellStyle name="Header2 2 6 4 7 8" xfId="31906"/>
    <cellStyle name="Header2 2 6 4 8" xfId="4344"/>
    <cellStyle name="Header2 2 6 4 8 2" xfId="7795"/>
    <cellStyle name="Header2 2 6 4 8 2 2" xfId="35654"/>
    <cellStyle name="Header2 2 6 4 8 3" xfId="11051"/>
    <cellStyle name="Header2 2 6 4 8 3 2" xfId="38910"/>
    <cellStyle name="Header2 2 6 4 8 4" xfId="14315"/>
    <cellStyle name="Header2 2 6 4 8 4 2" xfId="42174"/>
    <cellStyle name="Header2 2 6 4 8 5" xfId="17657"/>
    <cellStyle name="Header2 2 6 4 8 5 2" xfId="45516"/>
    <cellStyle name="Header2 2 6 4 8 6" xfId="21119"/>
    <cellStyle name="Header2 2 6 4 8 6 2" xfId="48978"/>
    <cellStyle name="Header2 2 6 4 8 7" xfId="24301"/>
    <cellStyle name="Header2 2 6 4 8 7 2" xfId="52160"/>
    <cellStyle name="Header2 2 6 4 8 8" xfId="32203"/>
    <cellStyle name="Header2 2 6 4 9" xfId="4639"/>
    <cellStyle name="Header2 2 6 4 9 2" xfId="8090"/>
    <cellStyle name="Header2 2 6 4 9 2 2" xfId="35949"/>
    <cellStyle name="Header2 2 6 4 9 3" xfId="11346"/>
    <cellStyle name="Header2 2 6 4 9 3 2" xfId="39205"/>
    <cellStyle name="Header2 2 6 4 9 4" xfId="14610"/>
    <cellStyle name="Header2 2 6 4 9 4 2" xfId="42469"/>
    <cellStyle name="Header2 2 6 4 9 5" xfId="18181"/>
    <cellStyle name="Header2 2 6 4 9 5 2" xfId="46040"/>
    <cellStyle name="Header2 2 6 4 9 6" xfId="21414"/>
    <cellStyle name="Header2 2 6 4 9 6 2" xfId="49273"/>
    <cellStyle name="Header2 2 6 4 9 7" xfId="24596"/>
    <cellStyle name="Header2 2 6 4 9 7 2" xfId="52455"/>
    <cellStyle name="Header2 2 6 4 9 8" xfId="32498"/>
    <cellStyle name="Header2 2 6 5" xfId="1997"/>
    <cellStyle name="Header2 2 6 5 2" xfId="5451"/>
    <cellStyle name="Header2 2 6 5 2 2" xfId="33310"/>
    <cellStyle name="Header2 2 6 5 3" xfId="8706"/>
    <cellStyle name="Header2 2 6 5 3 2" xfId="36565"/>
    <cellStyle name="Header2 2 6 5 4" xfId="11969"/>
    <cellStyle name="Header2 2 6 5 4 2" xfId="39828"/>
    <cellStyle name="Header2 2 6 5 5" xfId="15903"/>
    <cellStyle name="Header2 2 6 5 5 2" xfId="43762"/>
    <cellStyle name="Header2 2 6 5 6" xfId="18791"/>
    <cellStyle name="Header2 2 6 5 6 2" xfId="46650"/>
    <cellStyle name="Header2 2 6 5 7" xfId="21998"/>
    <cellStyle name="Header2 2 6 5 7 2" xfId="49857"/>
    <cellStyle name="Header2 2 6 5 8" xfId="29856"/>
    <cellStyle name="Header2 2 6 6" xfId="2464"/>
    <cellStyle name="Header2 2 6 6 2" xfId="5915"/>
    <cellStyle name="Header2 2 6 6 2 2" xfId="33774"/>
    <cellStyle name="Header2 2 6 6 3" xfId="9171"/>
    <cellStyle name="Header2 2 6 6 3 2" xfId="37030"/>
    <cellStyle name="Header2 2 6 6 4" xfId="12435"/>
    <cellStyle name="Header2 2 6 6 4 2" xfId="40294"/>
    <cellStyle name="Header2 2 6 6 5" xfId="17855"/>
    <cellStyle name="Header2 2 6 6 5 2" xfId="45714"/>
    <cellStyle name="Header2 2 6 6 6" xfId="19239"/>
    <cellStyle name="Header2 2 6 6 6 2" xfId="47098"/>
    <cellStyle name="Header2 2 6 6 7" xfId="22421"/>
    <cellStyle name="Header2 2 6 6 7 2" xfId="50280"/>
    <cellStyle name="Header2 2 6 6 8" xfId="30323"/>
    <cellStyle name="Header2 2 6 7" xfId="1870"/>
    <cellStyle name="Header2 2 6 7 2" xfId="5324"/>
    <cellStyle name="Header2 2 6 7 2 2" xfId="33183"/>
    <cellStyle name="Header2 2 6 7 3" xfId="8579"/>
    <cellStyle name="Header2 2 6 7 3 2" xfId="36438"/>
    <cellStyle name="Header2 2 6 7 4" xfId="11842"/>
    <cellStyle name="Header2 2 6 7 4 2" xfId="39701"/>
    <cellStyle name="Header2 2 6 7 5" xfId="15811"/>
    <cellStyle name="Header2 2 6 7 5 2" xfId="43670"/>
    <cellStyle name="Header2 2 6 7 6" xfId="18664"/>
    <cellStyle name="Header2 2 6 7 6 2" xfId="46523"/>
    <cellStyle name="Header2 2 6 7 7" xfId="21872"/>
    <cellStyle name="Header2 2 6 7 7 2" xfId="49731"/>
    <cellStyle name="Header2 2 6 7 8" xfId="29729"/>
    <cellStyle name="Header2 2 6 8" xfId="1782"/>
    <cellStyle name="Header2 2 6 8 2" xfId="5237"/>
    <cellStyle name="Header2 2 6 8 2 2" xfId="33096"/>
    <cellStyle name="Header2 2 6 8 3" xfId="8491"/>
    <cellStyle name="Header2 2 6 8 3 2" xfId="36350"/>
    <cellStyle name="Header2 2 6 8 4" xfId="11755"/>
    <cellStyle name="Header2 2 6 8 4 2" xfId="39614"/>
    <cellStyle name="Header2 2 6 8 5" xfId="17949"/>
    <cellStyle name="Header2 2 6 8 5 2" xfId="45808"/>
    <cellStyle name="Header2 2 6 8 6" xfId="18579"/>
    <cellStyle name="Header2 2 6 8 6 2" xfId="46438"/>
    <cellStyle name="Header2 2 6 8 7" xfId="21794"/>
    <cellStyle name="Header2 2 6 8 7 2" xfId="49653"/>
    <cellStyle name="Header2 2 6 8 8" xfId="29641"/>
    <cellStyle name="Header2 2 6 9" xfId="2455"/>
    <cellStyle name="Header2 2 6 9 2" xfId="5906"/>
    <cellStyle name="Header2 2 6 9 2 2" xfId="33765"/>
    <cellStyle name="Header2 2 6 9 3" xfId="9162"/>
    <cellStyle name="Header2 2 6 9 3 2" xfId="37021"/>
    <cellStyle name="Header2 2 6 9 4" xfId="12426"/>
    <cellStyle name="Header2 2 6 9 4 2" xfId="40285"/>
    <cellStyle name="Header2 2 6 9 5" xfId="17804"/>
    <cellStyle name="Header2 2 6 9 5 2" xfId="45663"/>
    <cellStyle name="Header2 2 6 9 6" xfId="19230"/>
    <cellStyle name="Header2 2 6 9 6 2" xfId="47089"/>
    <cellStyle name="Header2 2 6 9 7" xfId="22412"/>
    <cellStyle name="Header2 2 6 9 7 2" xfId="50271"/>
    <cellStyle name="Header2 2 6 9 8" xfId="30314"/>
    <cellStyle name="Header2 2 7" xfId="240"/>
    <cellStyle name="Header2 2 7 10" xfId="1922"/>
    <cellStyle name="Header2 2 7 10 2" xfId="5376"/>
    <cellStyle name="Header2 2 7 10 2 2" xfId="33235"/>
    <cellStyle name="Header2 2 7 10 3" xfId="8631"/>
    <cellStyle name="Header2 2 7 10 3 2" xfId="36490"/>
    <cellStyle name="Header2 2 7 10 4" xfId="11894"/>
    <cellStyle name="Header2 2 7 10 4 2" xfId="39753"/>
    <cellStyle name="Header2 2 7 10 5" xfId="17069"/>
    <cellStyle name="Header2 2 7 10 5 2" xfId="44928"/>
    <cellStyle name="Header2 2 7 10 6" xfId="18716"/>
    <cellStyle name="Header2 2 7 10 6 2" xfId="46575"/>
    <cellStyle name="Header2 2 7 10 7" xfId="21924"/>
    <cellStyle name="Header2 2 7 10 7 2" xfId="49783"/>
    <cellStyle name="Header2 2 7 10 8" xfId="29781"/>
    <cellStyle name="Header2 2 7 11" xfId="2525"/>
    <cellStyle name="Header2 2 7 11 2" xfId="5976"/>
    <cellStyle name="Header2 2 7 11 2 2" xfId="33835"/>
    <cellStyle name="Header2 2 7 11 3" xfId="9232"/>
    <cellStyle name="Header2 2 7 11 3 2" xfId="37091"/>
    <cellStyle name="Header2 2 7 11 4" xfId="12496"/>
    <cellStyle name="Header2 2 7 11 4 2" xfId="40355"/>
    <cellStyle name="Header2 2 7 11 5" xfId="15898"/>
    <cellStyle name="Header2 2 7 11 5 2" xfId="43757"/>
    <cellStyle name="Header2 2 7 11 6" xfId="19300"/>
    <cellStyle name="Header2 2 7 11 6 2" xfId="47159"/>
    <cellStyle name="Header2 2 7 11 7" xfId="22482"/>
    <cellStyle name="Header2 2 7 11 7 2" xfId="50341"/>
    <cellStyle name="Header2 2 7 11 8" xfId="30384"/>
    <cellStyle name="Header2 2 7 12" xfId="3560"/>
    <cellStyle name="Header2 2 7 12 2" xfId="7011"/>
    <cellStyle name="Header2 2 7 12 2 2" xfId="34870"/>
    <cellStyle name="Header2 2 7 12 3" xfId="10267"/>
    <cellStyle name="Header2 2 7 12 3 2" xfId="38126"/>
    <cellStyle name="Header2 2 7 12 4" xfId="13531"/>
    <cellStyle name="Header2 2 7 12 4 2" xfId="41390"/>
    <cellStyle name="Header2 2 7 12 5" xfId="17828"/>
    <cellStyle name="Header2 2 7 12 5 2" xfId="45687"/>
    <cellStyle name="Header2 2 7 12 6" xfId="20335"/>
    <cellStyle name="Header2 2 7 12 6 2" xfId="48194"/>
    <cellStyle name="Header2 2 7 12 7" xfId="23517"/>
    <cellStyle name="Header2 2 7 12 7 2" xfId="51376"/>
    <cellStyle name="Header2 2 7 12 8" xfId="31419"/>
    <cellStyle name="Header2 2 7 13" xfId="1355"/>
    <cellStyle name="Header2 2 7 13 2" xfId="29214"/>
    <cellStyle name="Header2 2 7 14" xfId="4811"/>
    <cellStyle name="Header2 2 7 14 2" xfId="32670"/>
    <cellStyle name="Header2 2 7 15" xfId="5536"/>
    <cellStyle name="Header2 2 7 15 2" xfId="33395"/>
    <cellStyle name="Header2 2 7 16" xfId="8256"/>
    <cellStyle name="Header2 2 7 16 2" xfId="36115"/>
    <cellStyle name="Header2 2 7 17" xfId="11521"/>
    <cellStyle name="Header2 2 7 17 2" xfId="39380"/>
    <cellStyle name="Header2 2 7 18" xfId="16987"/>
    <cellStyle name="Header2 2 7 18 2" xfId="44846"/>
    <cellStyle name="Header2 2 7 19" xfId="15096"/>
    <cellStyle name="Header2 2 7 19 2" xfId="42955"/>
    <cellStyle name="Header2 2 7 2" xfId="443"/>
    <cellStyle name="Header2 2 7 2 10" xfId="4571"/>
    <cellStyle name="Header2 2 7 2 10 2" xfId="8022"/>
    <cellStyle name="Header2 2 7 2 10 2 2" xfId="35881"/>
    <cellStyle name="Header2 2 7 2 10 3" xfId="11278"/>
    <cellStyle name="Header2 2 7 2 10 3 2" xfId="39137"/>
    <cellStyle name="Header2 2 7 2 10 4" xfId="14542"/>
    <cellStyle name="Header2 2 7 2 10 4 2" xfId="42401"/>
    <cellStyle name="Header2 2 7 2 10 5" xfId="18113"/>
    <cellStyle name="Header2 2 7 2 10 5 2" xfId="45972"/>
    <cellStyle name="Header2 2 7 2 10 6" xfId="21346"/>
    <cellStyle name="Header2 2 7 2 10 6 2" xfId="49205"/>
    <cellStyle name="Header2 2 7 2 10 7" xfId="24528"/>
    <cellStyle name="Header2 2 7 2 10 7 2" xfId="52387"/>
    <cellStyle name="Header2 2 7 2 10 8" xfId="32430"/>
    <cellStyle name="Header2 2 7 2 11" xfId="1558"/>
    <cellStyle name="Header2 2 7 2 11 2" xfId="29417"/>
    <cellStyle name="Header2 2 7 2 12" xfId="5014"/>
    <cellStyle name="Header2 2 7 2 12 2" xfId="32873"/>
    <cellStyle name="Header2 2 7 2 13" xfId="8268"/>
    <cellStyle name="Header2 2 7 2 13 2" xfId="36127"/>
    <cellStyle name="Header2 2 7 2 14" xfId="11533"/>
    <cellStyle name="Header2 2 7 2 14 2" xfId="39392"/>
    <cellStyle name="Header2 2 7 2 15" xfId="14796"/>
    <cellStyle name="Header2 2 7 2 15 2" xfId="42655"/>
    <cellStyle name="Header2 2 7 2 16" xfId="15969"/>
    <cellStyle name="Header2 2 7 2 16 2" xfId="43828"/>
    <cellStyle name="Header2 2 7 2 17" xfId="18363"/>
    <cellStyle name="Header2 2 7 2 17 2" xfId="46222"/>
    <cellStyle name="Header2 2 7 2 18" xfId="21581"/>
    <cellStyle name="Header2 2 7 2 18 2" xfId="49440"/>
    <cellStyle name="Header2 2 7 2 19" xfId="24778"/>
    <cellStyle name="Header2 2 7 2 19 2" xfId="52637"/>
    <cellStyle name="Header2 2 7 2 2" xfId="588"/>
    <cellStyle name="Header2 2 7 2 2 10" xfId="1703"/>
    <cellStyle name="Header2 2 7 2 2 10 2" xfId="29562"/>
    <cellStyle name="Header2 2 7 2 2 11" xfId="5158"/>
    <cellStyle name="Header2 2 7 2 2 11 2" xfId="33017"/>
    <cellStyle name="Header2 2 7 2 2 12" xfId="8413"/>
    <cellStyle name="Header2 2 7 2 2 12 2" xfId="36272"/>
    <cellStyle name="Header2 2 7 2 2 13" xfId="11678"/>
    <cellStyle name="Header2 2 7 2 2 13 2" xfId="39537"/>
    <cellStyle name="Header2 2 7 2 2 14" xfId="14941"/>
    <cellStyle name="Header2 2 7 2 2 14 2" xfId="42800"/>
    <cellStyle name="Header2 2 7 2 2 15" xfId="16371"/>
    <cellStyle name="Header2 2 7 2 2 15 2" xfId="44230"/>
    <cellStyle name="Header2 2 7 2 2 16" xfId="18505"/>
    <cellStyle name="Header2 2 7 2 2 16 2" xfId="46364"/>
    <cellStyle name="Header2 2 7 2 2 17" xfId="21722"/>
    <cellStyle name="Header2 2 7 2 2 17 2" xfId="49581"/>
    <cellStyle name="Header2 2 7 2 2 18" xfId="24917"/>
    <cellStyle name="Header2 2 7 2 2 18 2" xfId="52776"/>
    <cellStyle name="Header2 2 7 2 2 19" xfId="26093"/>
    <cellStyle name="Header2 2 7 2 2 19 2" xfId="53952"/>
    <cellStyle name="Header2 2 7 2 2 2" xfId="2340"/>
    <cellStyle name="Header2 2 7 2 2 2 2" xfId="5792"/>
    <cellStyle name="Header2 2 7 2 2 2 2 2" xfId="33651"/>
    <cellStyle name="Header2 2 7 2 2 2 3" xfId="9048"/>
    <cellStyle name="Header2 2 7 2 2 2 3 2" xfId="36907"/>
    <cellStyle name="Header2 2 7 2 2 2 4" xfId="12311"/>
    <cellStyle name="Header2 2 7 2 2 2 4 2" xfId="40170"/>
    <cellStyle name="Header2 2 7 2 2 2 5" xfId="15645"/>
    <cellStyle name="Header2 2 7 2 2 2 5 2" xfId="43504"/>
    <cellStyle name="Header2 2 7 2 2 2 6" xfId="19118"/>
    <cellStyle name="Header2 2 7 2 2 2 6 2" xfId="46977"/>
    <cellStyle name="Header2 2 7 2 2 2 7" xfId="22303"/>
    <cellStyle name="Header2 2 7 2 2 2 7 2" xfId="50162"/>
    <cellStyle name="Header2 2 7 2 2 2 8" xfId="30199"/>
    <cellStyle name="Header2 2 7 2 2 20" xfId="27974"/>
    <cellStyle name="Header2 2 7 2 2 20 2" xfId="55833"/>
    <cellStyle name="Header2 2 7 2 2 21" xfId="1050"/>
    <cellStyle name="Header2 2 7 2 2 21 2" xfId="28909"/>
    <cellStyle name="Header2 2 7 2 2 22" xfId="28448"/>
    <cellStyle name="Header2 2 7 2 2 3" xfId="2799"/>
    <cellStyle name="Header2 2 7 2 2 3 2" xfId="6250"/>
    <cellStyle name="Header2 2 7 2 2 3 2 2" xfId="34109"/>
    <cellStyle name="Header2 2 7 2 2 3 3" xfId="9506"/>
    <cellStyle name="Header2 2 7 2 2 3 3 2" xfId="37365"/>
    <cellStyle name="Header2 2 7 2 2 3 4" xfId="12770"/>
    <cellStyle name="Header2 2 7 2 2 3 4 2" xfId="40629"/>
    <cellStyle name="Header2 2 7 2 2 3 5" xfId="14855"/>
    <cellStyle name="Header2 2 7 2 2 3 5 2" xfId="42714"/>
    <cellStyle name="Header2 2 7 2 2 3 6" xfId="19574"/>
    <cellStyle name="Header2 2 7 2 2 3 6 2" xfId="47433"/>
    <cellStyle name="Header2 2 7 2 2 3 7" xfId="22756"/>
    <cellStyle name="Header2 2 7 2 2 3 7 2" xfId="50615"/>
    <cellStyle name="Header2 2 7 2 2 3 8" xfId="30658"/>
    <cellStyle name="Header2 2 7 2 2 4" xfId="3149"/>
    <cellStyle name="Header2 2 7 2 2 4 2" xfId="6600"/>
    <cellStyle name="Header2 2 7 2 2 4 2 2" xfId="34459"/>
    <cellStyle name="Header2 2 7 2 2 4 3" xfId="9856"/>
    <cellStyle name="Header2 2 7 2 2 4 3 2" xfId="37715"/>
    <cellStyle name="Header2 2 7 2 2 4 4" xfId="13120"/>
    <cellStyle name="Header2 2 7 2 2 4 4 2" xfId="40979"/>
    <cellStyle name="Header2 2 7 2 2 4 5" xfId="17842"/>
    <cellStyle name="Header2 2 7 2 2 4 5 2" xfId="45701"/>
    <cellStyle name="Header2 2 7 2 2 4 6" xfId="19924"/>
    <cellStyle name="Header2 2 7 2 2 4 6 2" xfId="47783"/>
    <cellStyle name="Header2 2 7 2 2 4 7" xfId="23106"/>
    <cellStyle name="Header2 2 7 2 2 4 7 2" xfId="50965"/>
    <cellStyle name="Header2 2 7 2 2 4 8" xfId="31008"/>
    <cellStyle name="Header2 2 7 2 2 5" xfId="3486"/>
    <cellStyle name="Header2 2 7 2 2 5 2" xfId="6937"/>
    <cellStyle name="Header2 2 7 2 2 5 2 2" xfId="34796"/>
    <cellStyle name="Header2 2 7 2 2 5 3" xfId="10193"/>
    <cellStyle name="Header2 2 7 2 2 5 3 2" xfId="38052"/>
    <cellStyle name="Header2 2 7 2 2 5 4" xfId="13457"/>
    <cellStyle name="Header2 2 7 2 2 5 4 2" xfId="41316"/>
    <cellStyle name="Header2 2 7 2 2 5 5" xfId="15986"/>
    <cellStyle name="Header2 2 7 2 2 5 5 2" xfId="43845"/>
    <cellStyle name="Header2 2 7 2 2 5 6" xfId="20261"/>
    <cellStyle name="Header2 2 7 2 2 5 6 2" xfId="48120"/>
    <cellStyle name="Header2 2 7 2 2 5 7" xfId="23443"/>
    <cellStyle name="Header2 2 7 2 2 5 7 2" xfId="51302"/>
    <cellStyle name="Header2 2 7 2 2 5 8" xfId="31345"/>
    <cellStyle name="Header2 2 7 2 2 6" xfId="3819"/>
    <cellStyle name="Header2 2 7 2 2 6 2" xfId="7270"/>
    <cellStyle name="Header2 2 7 2 2 6 2 2" xfId="35129"/>
    <cellStyle name="Header2 2 7 2 2 6 3" xfId="10526"/>
    <cellStyle name="Header2 2 7 2 2 6 3 2" xfId="38385"/>
    <cellStyle name="Header2 2 7 2 2 6 4" xfId="13790"/>
    <cellStyle name="Header2 2 7 2 2 6 4 2" xfId="41649"/>
    <cellStyle name="Header2 2 7 2 2 6 5" xfId="16846"/>
    <cellStyle name="Header2 2 7 2 2 6 5 2" xfId="44705"/>
    <cellStyle name="Header2 2 7 2 2 6 6" xfId="20594"/>
    <cellStyle name="Header2 2 7 2 2 6 6 2" xfId="48453"/>
    <cellStyle name="Header2 2 7 2 2 6 7" xfId="23776"/>
    <cellStyle name="Header2 2 7 2 2 6 7 2" xfId="51635"/>
    <cellStyle name="Header2 2 7 2 2 6 8" xfId="31678"/>
    <cellStyle name="Header2 2 7 2 2 7" xfId="4115"/>
    <cellStyle name="Header2 2 7 2 2 7 2" xfId="7566"/>
    <cellStyle name="Header2 2 7 2 2 7 2 2" xfId="35425"/>
    <cellStyle name="Header2 2 7 2 2 7 3" xfId="10822"/>
    <cellStyle name="Header2 2 7 2 2 7 3 2" xfId="38681"/>
    <cellStyle name="Header2 2 7 2 2 7 4" xfId="14086"/>
    <cellStyle name="Header2 2 7 2 2 7 4 2" xfId="41945"/>
    <cellStyle name="Header2 2 7 2 2 7 5" xfId="16621"/>
    <cellStyle name="Header2 2 7 2 2 7 5 2" xfId="44480"/>
    <cellStyle name="Header2 2 7 2 2 7 6" xfId="20890"/>
    <cellStyle name="Header2 2 7 2 2 7 6 2" xfId="48749"/>
    <cellStyle name="Header2 2 7 2 2 7 7" xfId="24072"/>
    <cellStyle name="Header2 2 7 2 2 7 7 2" xfId="51931"/>
    <cellStyle name="Header2 2 7 2 2 7 8" xfId="31974"/>
    <cellStyle name="Header2 2 7 2 2 8" xfId="4412"/>
    <cellStyle name="Header2 2 7 2 2 8 2" xfId="7863"/>
    <cellStyle name="Header2 2 7 2 2 8 2 2" xfId="35722"/>
    <cellStyle name="Header2 2 7 2 2 8 3" xfId="11119"/>
    <cellStyle name="Header2 2 7 2 2 8 3 2" xfId="38978"/>
    <cellStyle name="Header2 2 7 2 2 8 4" xfId="14383"/>
    <cellStyle name="Header2 2 7 2 2 8 4 2" xfId="42242"/>
    <cellStyle name="Header2 2 7 2 2 8 5" xfId="11790"/>
    <cellStyle name="Header2 2 7 2 2 8 5 2" xfId="39649"/>
    <cellStyle name="Header2 2 7 2 2 8 6" xfId="21187"/>
    <cellStyle name="Header2 2 7 2 2 8 6 2" xfId="49046"/>
    <cellStyle name="Header2 2 7 2 2 8 7" xfId="24369"/>
    <cellStyle name="Header2 2 7 2 2 8 7 2" xfId="52228"/>
    <cellStyle name="Header2 2 7 2 2 8 8" xfId="32271"/>
    <cellStyle name="Header2 2 7 2 2 9" xfId="4707"/>
    <cellStyle name="Header2 2 7 2 2 9 2" xfId="8158"/>
    <cellStyle name="Header2 2 7 2 2 9 2 2" xfId="36017"/>
    <cellStyle name="Header2 2 7 2 2 9 3" xfId="11414"/>
    <cellStyle name="Header2 2 7 2 2 9 3 2" xfId="39273"/>
    <cellStyle name="Header2 2 7 2 2 9 4" xfId="14678"/>
    <cellStyle name="Header2 2 7 2 2 9 4 2" xfId="42537"/>
    <cellStyle name="Header2 2 7 2 2 9 5" xfId="18249"/>
    <cellStyle name="Header2 2 7 2 2 9 5 2" xfId="46108"/>
    <cellStyle name="Header2 2 7 2 2 9 6" xfId="21482"/>
    <cellStyle name="Header2 2 7 2 2 9 6 2" xfId="49341"/>
    <cellStyle name="Header2 2 7 2 2 9 7" xfId="24664"/>
    <cellStyle name="Header2 2 7 2 2 9 7 2" xfId="52523"/>
    <cellStyle name="Header2 2 7 2 2 9 8" xfId="32566"/>
    <cellStyle name="Header2 2 7 2 20" xfId="25062"/>
    <cellStyle name="Header2 2 7 2 20 2" xfId="52921"/>
    <cellStyle name="Header2 2 7 2 21" xfId="27838"/>
    <cellStyle name="Header2 2 7 2 21 2" xfId="55697"/>
    <cellStyle name="Header2 2 7 2 22" xfId="905"/>
    <cellStyle name="Header2 2 7 2 22 2" xfId="28764"/>
    <cellStyle name="Header2 2 7 2 23" xfId="28303"/>
    <cellStyle name="Header2 2 7 2 3" xfId="2195"/>
    <cellStyle name="Header2 2 7 2 3 2" xfId="5647"/>
    <cellStyle name="Header2 2 7 2 3 2 2" xfId="33506"/>
    <cellStyle name="Header2 2 7 2 3 3" xfId="8903"/>
    <cellStyle name="Header2 2 7 2 3 3 2" xfId="36762"/>
    <cellStyle name="Header2 2 7 2 3 4" xfId="12166"/>
    <cellStyle name="Header2 2 7 2 3 4 2" xfId="40025"/>
    <cellStyle name="Header2 2 7 2 3 5" xfId="17484"/>
    <cellStyle name="Header2 2 7 2 3 5 2" xfId="45343"/>
    <cellStyle name="Header2 2 7 2 3 6" xfId="18978"/>
    <cellStyle name="Header2 2 7 2 3 6 2" xfId="46837"/>
    <cellStyle name="Header2 2 7 2 3 7" xfId="22162"/>
    <cellStyle name="Header2 2 7 2 3 7 2" xfId="50021"/>
    <cellStyle name="Header2 2 7 2 3 8" xfId="30054"/>
    <cellStyle name="Header2 2 7 2 4" xfId="2654"/>
    <cellStyle name="Header2 2 7 2 4 2" xfId="6105"/>
    <cellStyle name="Header2 2 7 2 4 2 2" xfId="33964"/>
    <cellStyle name="Header2 2 7 2 4 3" xfId="9361"/>
    <cellStyle name="Header2 2 7 2 4 3 2" xfId="37220"/>
    <cellStyle name="Header2 2 7 2 4 4" xfId="12625"/>
    <cellStyle name="Header2 2 7 2 4 4 2" xfId="40484"/>
    <cellStyle name="Header2 2 7 2 4 5" xfId="15575"/>
    <cellStyle name="Header2 2 7 2 4 5 2" xfId="43434"/>
    <cellStyle name="Header2 2 7 2 4 6" xfId="19429"/>
    <cellStyle name="Header2 2 7 2 4 6 2" xfId="47288"/>
    <cellStyle name="Header2 2 7 2 4 7" xfId="22611"/>
    <cellStyle name="Header2 2 7 2 4 7 2" xfId="50470"/>
    <cellStyle name="Header2 2 7 2 4 8" xfId="30513"/>
    <cellStyle name="Header2 2 7 2 5" xfId="3005"/>
    <cellStyle name="Header2 2 7 2 5 2" xfId="6456"/>
    <cellStyle name="Header2 2 7 2 5 2 2" xfId="34315"/>
    <cellStyle name="Header2 2 7 2 5 3" xfId="9712"/>
    <cellStyle name="Header2 2 7 2 5 3 2" xfId="37571"/>
    <cellStyle name="Header2 2 7 2 5 4" xfId="12976"/>
    <cellStyle name="Header2 2 7 2 5 4 2" xfId="40835"/>
    <cellStyle name="Header2 2 7 2 5 5" xfId="17515"/>
    <cellStyle name="Header2 2 7 2 5 5 2" xfId="45374"/>
    <cellStyle name="Header2 2 7 2 5 6" xfId="19780"/>
    <cellStyle name="Header2 2 7 2 5 6 2" xfId="47639"/>
    <cellStyle name="Header2 2 7 2 5 7" xfId="22962"/>
    <cellStyle name="Header2 2 7 2 5 7 2" xfId="50821"/>
    <cellStyle name="Header2 2 7 2 5 8" xfId="30864"/>
    <cellStyle name="Header2 2 7 2 6" xfId="3344"/>
    <cellStyle name="Header2 2 7 2 6 2" xfId="6795"/>
    <cellStyle name="Header2 2 7 2 6 2 2" xfId="34654"/>
    <cellStyle name="Header2 2 7 2 6 3" xfId="10051"/>
    <cellStyle name="Header2 2 7 2 6 3 2" xfId="37910"/>
    <cellStyle name="Header2 2 7 2 6 4" xfId="13315"/>
    <cellStyle name="Header2 2 7 2 6 4 2" xfId="41174"/>
    <cellStyle name="Header2 2 7 2 6 5" xfId="16743"/>
    <cellStyle name="Header2 2 7 2 6 5 2" xfId="44602"/>
    <cellStyle name="Header2 2 7 2 6 6" xfId="20119"/>
    <cellStyle name="Header2 2 7 2 6 6 2" xfId="47978"/>
    <cellStyle name="Header2 2 7 2 6 7" xfId="23301"/>
    <cellStyle name="Header2 2 7 2 6 7 2" xfId="51160"/>
    <cellStyle name="Header2 2 7 2 6 8" xfId="31203"/>
    <cellStyle name="Header2 2 7 2 7" xfId="3677"/>
    <cellStyle name="Header2 2 7 2 7 2" xfId="7128"/>
    <cellStyle name="Header2 2 7 2 7 2 2" xfId="34987"/>
    <cellStyle name="Header2 2 7 2 7 3" xfId="10384"/>
    <cellStyle name="Header2 2 7 2 7 3 2" xfId="38243"/>
    <cellStyle name="Header2 2 7 2 7 4" xfId="13648"/>
    <cellStyle name="Header2 2 7 2 7 4 2" xfId="41507"/>
    <cellStyle name="Header2 2 7 2 7 5" xfId="15064"/>
    <cellStyle name="Header2 2 7 2 7 5 2" xfId="42923"/>
    <cellStyle name="Header2 2 7 2 7 6" xfId="20452"/>
    <cellStyle name="Header2 2 7 2 7 6 2" xfId="48311"/>
    <cellStyle name="Header2 2 7 2 7 7" xfId="23634"/>
    <cellStyle name="Header2 2 7 2 7 7 2" xfId="51493"/>
    <cellStyle name="Header2 2 7 2 7 8" xfId="31536"/>
    <cellStyle name="Header2 2 7 2 8" xfId="3979"/>
    <cellStyle name="Header2 2 7 2 8 2" xfId="7430"/>
    <cellStyle name="Header2 2 7 2 8 2 2" xfId="35289"/>
    <cellStyle name="Header2 2 7 2 8 3" xfId="10686"/>
    <cellStyle name="Header2 2 7 2 8 3 2" xfId="38545"/>
    <cellStyle name="Header2 2 7 2 8 4" xfId="13950"/>
    <cellStyle name="Header2 2 7 2 8 4 2" xfId="41809"/>
    <cellStyle name="Header2 2 7 2 8 5" xfId="16398"/>
    <cellStyle name="Header2 2 7 2 8 5 2" xfId="44257"/>
    <cellStyle name="Header2 2 7 2 8 6" xfId="20754"/>
    <cellStyle name="Header2 2 7 2 8 6 2" xfId="48613"/>
    <cellStyle name="Header2 2 7 2 8 7" xfId="23936"/>
    <cellStyle name="Header2 2 7 2 8 7 2" xfId="51795"/>
    <cellStyle name="Header2 2 7 2 8 8" xfId="31838"/>
    <cellStyle name="Header2 2 7 2 9" xfId="4276"/>
    <cellStyle name="Header2 2 7 2 9 2" xfId="7727"/>
    <cellStyle name="Header2 2 7 2 9 2 2" xfId="35586"/>
    <cellStyle name="Header2 2 7 2 9 3" xfId="10983"/>
    <cellStyle name="Header2 2 7 2 9 3 2" xfId="38842"/>
    <cellStyle name="Header2 2 7 2 9 4" xfId="14247"/>
    <cellStyle name="Header2 2 7 2 9 4 2" xfId="42106"/>
    <cellStyle name="Header2 2 7 2 9 5" xfId="17371"/>
    <cellStyle name="Header2 2 7 2 9 5 2" xfId="45230"/>
    <cellStyle name="Header2 2 7 2 9 6" xfId="21051"/>
    <cellStyle name="Header2 2 7 2 9 6 2" xfId="48910"/>
    <cellStyle name="Header2 2 7 2 9 7" xfId="24233"/>
    <cellStyle name="Header2 2 7 2 9 7 2" xfId="52092"/>
    <cellStyle name="Header2 2 7 2 9 8" xfId="32135"/>
    <cellStyle name="Header2 2 7 20" xfId="18351"/>
    <cellStyle name="Header2 2 7 20 2" xfId="46210"/>
    <cellStyle name="Header2 2 7 21" xfId="16907"/>
    <cellStyle name="Header2 2 7 21 2" xfId="44766"/>
    <cellStyle name="Header2 2 7 22" xfId="24766"/>
    <cellStyle name="Header2 2 7 22 2" xfId="52625"/>
    <cellStyle name="Header2 2 7 23" xfId="24768"/>
    <cellStyle name="Header2 2 7 23 2" xfId="52627"/>
    <cellStyle name="Header2 2 7 24" xfId="703"/>
    <cellStyle name="Header2 2 7 24 2" xfId="28562"/>
    <cellStyle name="Header2 2 7 25" xfId="28101"/>
    <cellStyle name="Header2 2 7 3" xfId="343"/>
    <cellStyle name="Header2 2 7 3 10" xfId="1458"/>
    <cellStyle name="Header2 2 7 3 10 2" xfId="29317"/>
    <cellStyle name="Header2 2 7 3 11" xfId="4914"/>
    <cellStyle name="Header2 2 7 3 11 2" xfId="32773"/>
    <cellStyle name="Header2 2 7 3 12" xfId="1310"/>
    <cellStyle name="Header2 2 7 3 12 2" xfId="29169"/>
    <cellStyle name="Header2 2 7 3 13" xfId="5271"/>
    <cellStyle name="Header2 2 7 3 13 2" xfId="33130"/>
    <cellStyle name="Header2 2 7 3 14" xfId="8526"/>
    <cellStyle name="Header2 2 7 3 14 2" xfId="36385"/>
    <cellStyle name="Header2 2 7 3 15" xfId="17065"/>
    <cellStyle name="Header2 2 7 3 15 2" xfId="44924"/>
    <cellStyle name="Header2 2 7 3 16" xfId="15051"/>
    <cellStyle name="Header2 2 7 3 16 2" xfId="42910"/>
    <cellStyle name="Header2 2 7 3 17" xfId="17809"/>
    <cellStyle name="Header2 2 7 3 17 2" xfId="45668"/>
    <cellStyle name="Header2 2 7 3 18" xfId="18611"/>
    <cellStyle name="Header2 2 7 3 18 2" xfId="46470"/>
    <cellStyle name="Header2 2 7 3 19" xfId="26316"/>
    <cellStyle name="Header2 2 7 3 19 2" xfId="54175"/>
    <cellStyle name="Header2 2 7 3 2" xfId="2095"/>
    <cellStyle name="Header2 2 7 3 2 2" xfId="5549"/>
    <cellStyle name="Header2 2 7 3 2 2 2" xfId="33408"/>
    <cellStyle name="Header2 2 7 3 2 3" xfId="8804"/>
    <cellStyle name="Header2 2 7 3 2 3 2" xfId="36663"/>
    <cellStyle name="Header2 2 7 3 2 4" xfId="12067"/>
    <cellStyle name="Header2 2 7 3 2 4 2" xfId="39926"/>
    <cellStyle name="Header2 2 7 3 2 5" xfId="15242"/>
    <cellStyle name="Header2 2 7 3 2 5 2" xfId="43101"/>
    <cellStyle name="Header2 2 7 3 2 6" xfId="18883"/>
    <cellStyle name="Header2 2 7 3 2 6 2" xfId="46742"/>
    <cellStyle name="Header2 2 7 3 2 7" xfId="22081"/>
    <cellStyle name="Header2 2 7 3 2 7 2" xfId="49940"/>
    <cellStyle name="Header2 2 7 3 2 8" xfId="29954"/>
    <cellStyle name="Header2 2 7 3 20" xfId="27766"/>
    <cellStyle name="Header2 2 7 3 20 2" xfId="55625"/>
    <cellStyle name="Header2 2 7 3 21" xfId="805"/>
    <cellStyle name="Header2 2 7 3 21 2" xfId="28664"/>
    <cellStyle name="Header2 2 7 3 22" xfId="28203"/>
    <cellStyle name="Header2 2 7 3 3" xfId="2556"/>
    <cellStyle name="Header2 2 7 3 3 2" xfId="6007"/>
    <cellStyle name="Header2 2 7 3 3 2 2" xfId="33866"/>
    <cellStyle name="Header2 2 7 3 3 3" xfId="9263"/>
    <cellStyle name="Header2 2 7 3 3 3 2" xfId="37122"/>
    <cellStyle name="Header2 2 7 3 3 4" xfId="12527"/>
    <cellStyle name="Header2 2 7 3 3 4 2" xfId="40386"/>
    <cellStyle name="Header2 2 7 3 3 5" xfId="16486"/>
    <cellStyle name="Header2 2 7 3 3 5 2" xfId="44345"/>
    <cellStyle name="Header2 2 7 3 3 6" xfId="19331"/>
    <cellStyle name="Header2 2 7 3 3 6 2" xfId="47190"/>
    <cellStyle name="Header2 2 7 3 3 7" xfId="22513"/>
    <cellStyle name="Header2 2 7 3 3 7 2" xfId="50372"/>
    <cellStyle name="Header2 2 7 3 3 8" xfId="30415"/>
    <cellStyle name="Header2 2 7 3 4" xfId="2909"/>
    <cellStyle name="Header2 2 7 3 4 2" xfId="6360"/>
    <cellStyle name="Header2 2 7 3 4 2 2" xfId="34219"/>
    <cellStyle name="Header2 2 7 3 4 3" xfId="9616"/>
    <cellStyle name="Header2 2 7 3 4 3 2" xfId="37475"/>
    <cellStyle name="Header2 2 7 3 4 4" xfId="12880"/>
    <cellStyle name="Header2 2 7 3 4 4 2" xfId="40739"/>
    <cellStyle name="Header2 2 7 3 4 5" xfId="17860"/>
    <cellStyle name="Header2 2 7 3 4 5 2" xfId="45719"/>
    <cellStyle name="Header2 2 7 3 4 6" xfId="19684"/>
    <cellStyle name="Header2 2 7 3 4 6 2" xfId="47543"/>
    <cellStyle name="Header2 2 7 3 4 7" xfId="22866"/>
    <cellStyle name="Header2 2 7 3 4 7 2" xfId="50725"/>
    <cellStyle name="Header2 2 7 3 4 8" xfId="30768"/>
    <cellStyle name="Header2 2 7 3 5" xfId="3255"/>
    <cellStyle name="Header2 2 7 3 5 2" xfId="6706"/>
    <cellStyle name="Header2 2 7 3 5 2 2" xfId="34565"/>
    <cellStyle name="Header2 2 7 3 5 3" xfId="9962"/>
    <cellStyle name="Header2 2 7 3 5 3 2" xfId="37821"/>
    <cellStyle name="Header2 2 7 3 5 4" xfId="13226"/>
    <cellStyle name="Header2 2 7 3 5 4 2" xfId="41085"/>
    <cellStyle name="Header2 2 7 3 5 5" xfId="17904"/>
    <cellStyle name="Header2 2 7 3 5 5 2" xfId="45763"/>
    <cellStyle name="Header2 2 7 3 5 6" xfId="20030"/>
    <cellStyle name="Header2 2 7 3 5 6 2" xfId="47889"/>
    <cellStyle name="Header2 2 7 3 5 7" xfId="23212"/>
    <cellStyle name="Header2 2 7 3 5 7 2" xfId="51071"/>
    <cellStyle name="Header2 2 7 3 5 8" xfId="31114"/>
    <cellStyle name="Header2 2 7 3 6" xfId="3591"/>
    <cellStyle name="Header2 2 7 3 6 2" xfId="7042"/>
    <cellStyle name="Header2 2 7 3 6 2 2" xfId="34901"/>
    <cellStyle name="Header2 2 7 3 6 3" xfId="10298"/>
    <cellStyle name="Header2 2 7 3 6 3 2" xfId="38157"/>
    <cellStyle name="Header2 2 7 3 6 4" xfId="13562"/>
    <cellStyle name="Header2 2 7 3 6 4 2" xfId="41421"/>
    <cellStyle name="Header2 2 7 3 6 5" xfId="17765"/>
    <cellStyle name="Header2 2 7 3 6 5 2" xfId="45624"/>
    <cellStyle name="Header2 2 7 3 6 6" xfId="20366"/>
    <cellStyle name="Header2 2 7 3 6 6 2" xfId="48225"/>
    <cellStyle name="Header2 2 7 3 6 7" xfId="23548"/>
    <cellStyle name="Header2 2 7 3 6 7 2" xfId="51407"/>
    <cellStyle name="Header2 2 7 3 6 8" xfId="31450"/>
    <cellStyle name="Header2 2 7 3 7" xfId="3905"/>
    <cellStyle name="Header2 2 7 3 7 2" xfId="7356"/>
    <cellStyle name="Header2 2 7 3 7 2 2" xfId="35215"/>
    <cellStyle name="Header2 2 7 3 7 3" xfId="10612"/>
    <cellStyle name="Header2 2 7 3 7 3 2" xfId="38471"/>
    <cellStyle name="Header2 2 7 3 7 4" xfId="13876"/>
    <cellStyle name="Header2 2 7 3 7 4 2" xfId="41735"/>
    <cellStyle name="Header2 2 7 3 7 5" xfId="17748"/>
    <cellStyle name="Header2 2 7 3 7 5 2" xfId="45607"/>
    <cellStyle name="Header2 2 7 3 7 6" xfId="20680"/>
    <cellStyle name="Header2 2 7 3 7 6 2" xfId="48539"/>
    <cellStyle name="Header2 2 7 3 7 7" xfId="23862"/>
    <cellStyle name="Header2 2 7 3 7 7 2" xfId="51721"/>
    <cellStyle name="Header2 2 7 3 7 8" xfId="31764"/>
    <cellStyle name="Header2 2 7 3 8" xfId="4203"/>
    <cellStyle name="Header2 2 7 3 8 2" xfId="7654"/>
    <cellStyle name="Header2 2 7 3 8 2 2" xfId="35513"/>
    <cellStyle name="Header2 2 7 3 8 3" xfId="10910"/>
    <cellStyle name="Header2 2 7 3 8 3 2" xfId="38769"/>
    <cellStyle name="Header2 2 7 3 8 4" xfId="14174"/>
    <cellStyle name="Header2 2 7 3 8 4 2" xfId="42033"/>
    <cellStyle name="Header2 2 7 3 8 5" xfId="16465"/>
    <cellStyle name="Header2 2 7 3 8 5 2" xfId="44324"/>
    <cellStyle name="Header2 2 7 3 8 6" xfId="20978"/>
    <cellStyle name="Header2 2 7 3 8 6 2" xfId="48837"/>
    <cellStyle name="Header2 2 7 3 8 7" xfId="24160"/>
    <cellStyle name="Header2 2 7 3 8 7 2" xfId="52019"/>
    <cellStyle name="Header2 2 7 3 8 8" xfId="32062"/>
    <cellStyle name="Header2 2 7 3 9" xfId="4499"/>
    <cellStyle name="Header2 2 7 3 9 2" xfId="7950"/>
    <cellStyle name="Header2 2 7 3 9 2 2" xfId="35809"/>
    <cellStyle name="Header2 2 7 3 9 3" xfId="11206"/>
    <cellStyle name="Header2 2 7 3 9 3 2" xfId="39065"/>
    <cellStyle name="Header2 2 7 3 9 4" xfId="14470"/>
    <cellStyle name="Header2 2 7 3 9 4 2" xfId="42329"/>
    <cellStyle name="Header2 2 7 3 9 5" xfId="18041"/>
    <cellStyle name="Header2 2 7 3 9 5 2" xfId="45900"/>
    <cellStyle name="Header2 2 7 3 9 6" xfId="21274"/>
    <cellStyle name="Header2 2 7 3 9 6 2" xfId="49133"/>
    <cellStyle name="Header2 2 7 3 9 7" xfId="24456"/>
    <cellStyle name="Header2 2 7 3 9 7 2" xfId="52315"/>
    <cellStyle name="Header2 2 7 3 9 8" xfId="32358"/>
    <cellStyle name="Header2 2 7 4" xfId="516"/>
    <cellStyle name="Header2 2 7 4 10" xfId="1631"/>
    <cellStyle name="Header2 2 7 4 10 2" xfId="29490"/>
    <cellStyle name="Header2 2 7 4 11" xfId="5086"/>
    <cellStyle name="Header2 2 7 4 11 2" xfId="32945"/>
    <cellStyle name="Header2 2 7 4 12" xfId="8341"/>
    <cellStyle name="Header2 2 7 4 12 2" xfId="36200"/>
    <cellStyle name="Header2 2 7 4 13" xfId="11606"/>
    <cellStyle name="Header2 2 7 4 13 2" xfId="39465"/>
    <cellStyle name="Header2 2 7 4 14" xfId="14869"/>
    <cellStyle name="Header2 2 7 4 14 2" xfId="42728"/>
    <cellStyle name="Header2 2 7 4 15" xfId="15239"/>
    <cellStyle name="Header2 2 7 4 15 2" xfId="43098"/>
    <cellStyle name="Header2 2 7 4 16" xfId="18433"/>
    <cellStyle name="Header2 2 7 4 16 2" xfId="46292"/>
    <cellStyle name="Header2 2 7 4 17" xfId="21650"/>
    <cellStyle name="Header2 2 7 4 17 2" xfId="49509"/>
    <cellStyle name="Header2 2 7 4 18" xfId="24845"/>
    <cellStyle name="Header2 2 7 4 18 2" xfId="52704"/>
    <cellStyle name="Header2 2 7 4 19" xfId="26229"/>
    <cellStyle name="Header2 2 7 4 19 2" xfId="54088"/>
    <cellStyle name="Header2 2 7 4 2" xfId="2268"/>
    <cellStyle name="Header2 2 7 4 2 2" xfId="5720"/>
    <cellStyle name="Header2 2 7 4 2 2 2" xfId="33579"/>
    <cellStyle name="Header2 2 7 4 2 3" xfId="8976"/>
    <cellStyle name="Header2 2 7 4 2 3 2" xfId="36835"/>
    <cellStyle name="Header2 2 7 4 2 4" xfId="12239"/>
    <cellStyle name="Header2 2 7 4 2 4 2" xfId="40098"/>
    <cellStyle name="Header2 2 7 4 2 5" xfId="16677"/>
    <cellStyle name="Header2 2 7 4 2 5 2" xfId="44536"/>
    <cellStyle name="Header2 2 7 4 2 6" xfId="19046"/>
    <cellStyle name="Header2 2 7 4 2 6 2" xfId="46905"/>
    <cellStyle name="Header2 2 7 4 2 7" xfId="22231"/>
    <cellStyle name="Header2 2 7 4 2 7 2" xfId="50090"/>
    <cellStyle name="Header2 2 7 4 2 8" xfId="30127"/>
    <cellStyle name="Header2 2 7 4 20" xfId="27902"/>
    <cellStyle name="Header2 2 7 4 20 2" xfId="55761"/>
    <cellStyle name="Header2 2 7 4 21" xfId="978"/>
    <cellStyle name="Header2 2 7 4 21 2" xfId="28837"/>
    <cellStyle name="Header2 2 7 4 22" xfId="28376"/>
    <cellStyle name="Header2 2 7 4 3" xfId="2727"/>
    <cellStyle name="Header2 2 7 4 3 2" xfId="6178"/>
    <cellStyle name="Header2 2 7 4 3 2 2" xfId="34037"/>
    <cellStyle name="Header2 2 7 4 3 3" xfId="9434"/>
    <cellStyle name="Header2 2 7 4 3 3 2" xfId="37293"/>
    <cellStyle name="Header2 2 7 4 3 4" xfId="12698"/>
    <cellStyle name="Header2 2 7 4 3 4 2" xfId="40557"/>
    <cellStyle name="Header2 2 7 4 3 5" xfId="16458"/>
    <cellStyle name="Header2 2 7 4 3 5 2" xfId="44317"/>
    <cellStyle name="Header2 2 7 4 3 6" xfId="19502"/>
    <cellStyle name="Header2 2 7 4 3 6 2" xfId="47361"/>
    <cellStyle name="Header2 2 7 4 3 7" xfId="22684"/>
    <cellStyle name="Header2 2 7 4 3 7 2" xfId="50543"/>
    <cellStyle name="Header2 2 7 4 3 8" xfId="30586"/>
    <cellStyle name="Header2 2 7 4 4" xfId="3077"/>
    <cellStyle name="Header2 2 7 4 4 2" xfId="6528"/>
    <cellStyle name="Header2 2 7 4 4 2 2" xfId="34387"/>
    <cellStyle name="Header2 2 7 4 4 3" xfId="9784"/>
    <cellStyle name="Header2 2 7 4 4 3 2" xfId="37643"/>
    <cellStyle name="Header2 2 7 4 4 4" xfId="13048"/>
    <cellStyle name="Header2 2 7 4 4 4 2" xfId="40907"/>
    <cellStyle name="Header2 2 7 4 4 5" xfId="17716"/>
    <cellStyle name="Header2 2 7 4 4 5 2" xfId="45575"/>
    <cellStyle name="Header2 2 7 4 4 6" xfId="19852"/>
    <cellStyle name="Header2 2 7 4 4 6 2" xfId="47711"/>
    <cellStyle name="Header2 2 7 4 4 7" xfId="23034"/>
    <cellStyle name="Header2 2 7 4 4 7 2" xfId="50893"/>
    <cellStyle name="Header2 2 7 4 4 8" xfId="30936"/>
    <cellStyle name="Header2 2 7 4 5" xfId="3414"/>
    <cellStyle name="Header2 2 7 4 5 2" xfId="6865"/>
    <cellStyle name="Header2 2 7 4 5 2 2" xfId="34724"/>
    <cellStyle name="Header2 2 7 4 5 3" xfId="10121"/>
    <cellStyle name="Header2 2 7 4 5 3 2" xfId="37980"/>
    <cellStyle name="Header2 2 7 4 5 4" xfId="13385"/>
    <cellStyle name="Header2 2 7 4 5 4 2" xfId="41244"/>
    <cellStyle name="Header2 2 7 4 5 5" xfId="15808"/>
    <cellStyle name="Header2 2 7 4 5 5 2" xfId="43667"/>
    <cellStyle name="Header2 2 7 4 5 6" xfId="20189"/>
    <cellStyle name="Header2 2 7 4 5 6 2" xfId="48048"/>
    <cellStyle name="Header2 2 7 4 5 7" xfId="23371"/>
    <cellStyle name="Header2 2 7 4 5 7 2" xfId="51230"/>
    <cellStyle name="Header2 2 7 4 5 8" xfId="31273"/>
    <cellStyle name="Header2 2 7 4 6" xfId="3747"/>
    <cellStyle name="Header2 2 7 4 6 2" xfId="7198"/>
    <cellStyle name="Header2 2 7 4 6 2 2" xfId="35057"/>
    <cellStyle name="Header2 2 7 4 6 3" xfId="10454"/>
    <cellStyle name="Header2 2 7 4 6 3 2" xfId="38313"/>
    <cellStyle name="Header2 2 7 4 6 4" xfId="13718"/>
    <cellStyle name="Header2 2 7 4 6 4 2" xfId="41577"/>
    <cellStyle name="Header2 2 7 4 6 5" xfId="17616"/>
    <cellStyle name="Header2 2 7 4 6 5 2" xfId="45475"/>
    <cellStyle name="Header2 2 7 4 6 6" xfId="20522"/>
    <cellStyle name="Header2 2 7 4 6 6 2" xfId="48381"/>
    <cellStyle name="Header2 2 7 4 6 7" xfId="23704"/>
    <cellStyle name="Header2 2 7 4 6 7 2" xfId="51563"/>
    <cellStyle name="Header2 2 7 4 6 8" xfId="31606"/>
    <cellStyle name="Header2 2 7 4 7" xfId="4043"/>
    <cellStyle name="Header2 2 7 4 7 2" xfId="7494"/>
    <cellStyle name="Header2 2 7 4 7 2 2" xfId="35353"/>
    <cellStyle name="Header2 2 7 4 7 3" xfId="10750"/>
    <cellStyle name="Header2 2 7 4 7 3 2" xfId="38609"/>
    <cellStyle name="Header2 2 7 4 7 4" xfId="14014"/>
    <cellStyle name="Header2 2 7 4 7 4 2" xfId="41873"/>
    <cellStyle name="Header2 2 7 4 7 5" xfId="16466"/>
    <cellStyle name="Header2 2 7 4 7 5 2" xfId="44325"/>
    <cellStyle name="Header2 2 7 4 7 6" xfId="20818"/>
    <cellStyle name="Header2 2 7 4 7 6 2" xfId="48677"/>
    <cellStyle name="Header2 2 7 4 7 7" xfId="24000"/>
    <cellStyle name="Header2 2 7 4 7 7 2" xfId="51859"/>
    <cellStyle name="Header2 2 7 4 7 8" xfId="31902"/>
    <cellStyle name="Header2 2 7 4 8" xfId="4340"/>
    <cellStyle name="Header2 2 7 4 8 2" xfId="7791"/>
    <cellStyle name="Header2 2 7 4 8 2 2" xfId="35650"/>
    <cellStyle name="Header2 2 7 4 8 3" xfId="11047"/>
    <cellStyle name="Header2 2 7 4 8 3 2" xfId="38906"/>
    <cellStyle name="Header2 2 7 4 8 4" xfId="14311"/>
    <cellStyle name="Header2 2 7 4 8 4 2" xfId="42170"/>
    <cellStyle name="Header2 2 7 4 8 5" xfId="16270"/>
    <cellStyle name="Header2 2 7 4 8 5 2" xfId="44129"/>
    <cellStyle name="Header2 2 7 4 8 6" xfId="21115"/>
    <cellStyle name="Header2 2 7 4 8 6 2" xfId="48974"/>
    <cellStyle name="Header2 2 7 4 8 7" xfId="24297"/>
    <cellStyle name="Header2 2 7 4 8 7 2" xfId="52156"/>
    <cellStyle name="Header2 2 7 4 8 8" xfId="32199"/>
    <cellStyle name="Header2 2 7 4 9" xfId="4635"/>
    <cellStyle name="Header2 2 7 4 9 2" xfId="8086"/>
    <cellStyle name="Header2 2 7 4 9 2 2" xfId="35945"/>
    <cellStyle name="Header2 2 7 4 9 3" xfId="11342"/>
    <cellStyle name="Header2 2 7 4 9 3 2" xfId="39201"/>
    <cellStyle name="Header2 2 7 4 9 4" xfId="14606"/>
    <cellStyle name="Header2 2 7 4 9 4 2" xfId="42465"/>
    <cellStyle name="Header2 2 7 4 9 5" xfId="18177"/>
    <cellStyle name="Header2 2 7 4 9 5 2" xfId="46036"/>
    <cellStyle name="Header2 2 7 4 9 6" xfId="21410"/>
    <cellStyle name="Header2 2 7 4 9 6 2" xfId="49269"/>
    <cellStyle name="Header2 2 7 4 9 7" xfId="24592"/>
    <cellStyle name="Header2 2 7 4 9 7 2" xfId="52451"/>
    <cellStyle name="Header2 2 7 4 9 8" xfId="32494"/>
    <cellStyle name="Header2 2 7 5" xfId="1993"/>
    <cellStyle name="Header2 2 7 5 2" xfId="5447"/>
    <cellStyle name="Header2 2 7 5 2 2" xfId="33306"/>
    <cellStyle name="Header2 2 7 5 3" xfId="8702"/>
    <cellStyle name="Header2 2 7 5 3 2" xfId="36561"/>
    <cellStyle name="Header2 2 7 5 4" xfId="11965"/>
    <cellStyle name="Header2 2 7 5 4 2" xfId="39824"/>
    <cellStyle name="Header2 2 7 5 5" xfId="17210"/>
    <cellStyle name="Header2 2 7 5 5 2" xfId="45069"/>
    <cellStyle name="Header2 2 7 5 6" xfId="18787"/>
    <cellStyle name="Header2 2 7 5 6 2" xfId="46646"/>
    <cellStyle name="Header2 2 7 5 7" xfId="21994"/>
    <cellStyle name="Header2 2 7 5 7 2" xfId="49853"/>
    <cellStyle name="Header2 2 7 5 8" xfId="29852"/>
    <cellStyle name="Header2 2 7 6" xfId="2460"/>
    <cellStyle name="Header2 2 7 6 2" xfId="5911"/>
    <cellStyle name="Header2 2 7 6 2 2" xfId="33770"/>
    <cellStyle name="Header2 2 7 6 3" xfId="9167"/>
    <cellStyle name="Header2 2 7 6 3 2" xfId="37026"/>
    <cellStyle name="Header2 2 7 6 4" xfId="12431"/>
    <cellStyle name="Header2 2 7 6 4 2" xfId="40290"/>
    <cellStyle name="Header2 2 7 6 5" xfId="15660"/>
    <cellStyle name="Header2 2 7 6 5 2" xfId="43519"/>
    <cellStyle name="Header2 2 7 6 6" xfId="19235"/>
    <cellStyle name="Header2 2 7 6 6 2" xfId="47094"/>
    <cellStyle name="Header2 2 7 6 7" xfId="22417"/>
    <cellStyle name="Header2 2 7 6 7 2" xfId="50276"/>
    <cellStyle name="Header2 2 7 6 8" xfId="30319"/>
    <cellStyle name="Header2 2 7 7" xfId="2512"/>
    <cellStyle name="Header2 2 7 7 2" xfId="5963"/>
    <cellStyle name="Header2 2 7 7 2 2" xfId="33822"/>
    <cellStyle name="Header2 2 7 7 3" xfId="9219"/>
    <cellStyle name="Header2 2 7 7 3 2" xfId="37078"/>
    <cellStyle name="Header2 2 7 7 4" xfId="12483"/>
    <cellStyle name="Header2 2 7 7 4 2" xfId="40342"/>
    <cellStyle name="Header2 2 7 7 5" xfId="17717"/>
    <cellStyle name="Header2 2 7 7 5 2" xfId="45576"/>
    <cellStyle name="Header2 2 7 7 6" xfId="19287"/>
    <cellStyle name="Header2 2 7 7 6 2" xfId="47146"/>
    <cellStyle name="Header2 2 7 7 7" xfId="22469"/>
    <cellStyle name="Header2 2 7 7 7 2" xfId="50328"/>
    <cellStyle name="Header2 2 7 7 8" xfId="30371"/>
    <cellStyle name="Header2 2 7 8" xfId="1807"/>
    <cellStyle name="Header2 2 7 8 2" xfId="5261"/>
    <cellStyle name="Header2 2 7 8 2 2" xfId="33120"/>
    <cellStyle name="Header2 2 7 8 3" xfId="8516"/>
    <cellStyle name="Header2 2 7 8 3 2" xfId="36375"/>
    <cellStyle name="Header2 2 7 8 4" xfId="11779"/>
    <cellStyle name="Header2 2 7 8 4 2" xfId="39638"/>
    <cellStyle name="Header2 2 7 8 5" xfId="5235"/>
    <cellStyle name="Header2 2 7 8 5 2" xfId="33094"/>
    <cellStyle name="Header2 2 7 8 6" xfId="18602"/>
    <cellStyle name="Header2 2 7 8 6 2" xfId="46461"/>
    <cellStyle name="Header2 2 7 8 7" xfId="21817"/>
    <cellStyle name="Header2 2 7 8 7 2" xfId="49676"/>
    <cellStyle name="Header2 2 7 8 8" xfId="29666"/>
    <cellStyle name="Header2 2 7 9" xfId="2422"/>
    <cellStyle name="Header2 2 7 9 2" xfId="5873"/>
    <cellStyle name="Header2 2 7 9 2 2" xfId="33732"/>
    <cellStyle name="Header2 2 7 9 3" xfId="9129"/>
    <cellStyle name="Header2 2 7 9 3 2" xfId="36988"/>
    <cellStyle name="Header2 2 7 9 4" xfId="12393"/>
    <cellStyle name="Header2 2 7 9 4 2" xfId="40252"/>
    <cellStyle name="Header2 2 7 9 5" xfId="15721"/>
    <cellStyle name="Header2 2 7 9 5 2" xfId="43580"/>
    <cellStyle name="Header2 2 7 9 6" xfId="19197"/>
    <cellStyle name="Header2 2 7 9 6 2" xfId="47056"/>
    <cellStyle name="Header2 2 7 9 7" xfId="22379"/>
    <cellStyle name="Header2 2 7 9 7 2" xfId="50238"/>
    <cellStyle name="Header2 2 7 9 8" xfId="30281"/>
    <cellStyle name="Header2 2 8" xfId="278"/>
    <cellStyle name="Header2 2 8 10" xfId="1932"/>
    <cellStyle name="Header2 2 8 10 2" xfId="5386"/>
    <cellStyle name="Header2 2 8 10 2 2" xfId="33245"/>
    <cellStyle name="Header2 2 8 10 3" xfId="8641"/>
    <cellStyle name="Header2 2 8 10 3 2" xfId="36500"/>
    <cellStyle name="Header2 2 8 10 4" xfId="11904"/>
    <cellStyle name="Header2 2 8 10 4 2" xfId="39763"/>
    <cellStyle name="Header2 2 8 10 5" xfId="15647"/>
    <cellStyle name="Header2 2 8 10 5 2" xfId="43506"/>
    <cellStyle name="Header2 2 8 10 6" xfId="18726"/>
    <cellStyle name="Header2 2 8 10 6 2" xfId="46585"/>
    <cellStyle name="Header2 2 8 10 7" xfId="21934"/>
    <cellStyle name="Header2 2 8 10 7 2" xfId="49793"/>
    <cellStyle name="Header2 2 8 10 8" xfId="29791"/>
    <cellStyle name="Header2 2 8 11" xfId="1784"/>
    <cellStyle name="Header2 2 8 11 2" xfId="5239"/>
    <cellStyle name="Header2 2 8 11 2 2" xfId="33098"/>
    <cellStyle name="Header2 2 8 11 3" xfId="8493"/>
    <cellStyle name="Header2 2 8 11 3 2" xfId="36352"/>
    <cellStyle name="Header2 2 8 11 4" xfId="11757"/>
    <cellStyle name="Header2 2 8 11 4 2" xfId="39616"/>
    <cellStyle name="Header2 2 8 11 5" xfId="17369"/>
    <cellStyle name="Header2 2 8 11 5 2" xfId="45228"/>
    <cellStyle name="Header2 2 8 11 6" xfId="18581"/>
    <cellStyle name="Header2 2 8 11 6 2" xfId="46440"/>
    <cellStyle name="Header2 2 8 11 7" xfId="21796"/>
    <cellStyle name="Header2 2 8 11 7 2" xfId="49655"/>
    <cellStyle name="Header2 2 8 11 8" xfId="29643"/>
    <cellStyle name="Header2 2 8 12" xfId="3650"/>
    <cellStyle name="Header2 2 8 12 2" xfId="7101"/>
    <cellStyle name="Header2 2 8 12 2 2" xfId="34960"/>
    <cellStyle name="Header2 2 8 12 3" xfId="10357"/>
    <cellStyle name="Header2 2 8 12 3 2" xfId="38216"/>
    <cellStyle name="Header2 2 8 12 4" xfId="13621"/>
    <cellStyle name="Header2 2 8 12 4 2" xfId="41480"/>
    <cellStyle name="Header2 2 8 12 5" xfId="17106"/>
    <cellStyle name="Header2 2 8 12 5 2" xfId="44965"/>
    <cellStyle name="Header2 2 8 12 6" xfId="20425"/>
    <cellStyle name="Header2 2 8 12 6 2" xfId="48284"/>
    <cellStyle name="Header2 2 8 12 7" xfId="23607"/>
    <cellStyle name="Header2 2 8 12 7 2" xfId="51466"/>
    <cellStyle name="Header2 2 8 12 8" xfId="31509"/>
    <cellStyle name="Header2 2 8 13" xfId="1393"/>
    <cellStyle name="Header2 2 8 13 2" xfId="29252"/>
    <cellStyle name="Header2 2 8 14" xfId="4849"/>
    <cellStyle name="Header2 2 8 14 2" xfId="32708"/>
    <cellStyle name="Header2 2 8 15" xfId="1284"/>
    <cellStyle name="Header2 2 8 15 2" xfId="29143"/>
    <cellStyle name="Header2 2 8 16" xfId="8474"/>
    <cellStyle name="Header2 2 8 16 2" xfId="36333"/>
    <cellStyle name="Header2 2 8 17" xfId="11738"/>
    <cellStyle name="Header2 2 8 17 2" xfId="39597"/>
    <cellStyle name="Header2 2 8 18" xfId="17587"/>
    <cellStyle name="Header2 2 8 18 2" xfId="45446"/>
    <cellStyle name="Header2 2 8 19" xfId="16344"/>
    <cellStyle name="Header2 2 8 19 2" xfId="44203"/>
    <cellStyle name="Header2 2 8 2" xfId="481"/>
    <cellStyle name="Header2 2 8 2 10" xfId="4609"/>
    <cellStyle name="Header2 2 8 2 10 2" xfId="8060"/>
    <cellStyle name="Header2 2 8 2 10 2 2" xfId="35919"/>
    <cellStyle name="Header2 2 8 2 10 3" xfId="11316"/>
    <cellStyle name="Header2 2 8 2 10 3 2" xfId="39175"/>
    <cellStyle name="Header2 2 8 2 10 4" xfId="14580"/>
    <cellStyle name="Header2 2 8 2 10 4 2" xfId="42439"/>
    <cellStyle name="Header2 2 8 2 10 5" xfId="18151"/>
    <cellStyle name="Header2 2 8 2 10 5 2" xfId="46010"/>
    <cellStyle name="Header2 2 8 2 10 6" xfId="21384"/>
    <cellStyle name="Header2 2 8 2 10 6 2" xfId="49243"/>
    <cellStyle name="Header2 2 8 2 10 7" xfId="24566"/>
    <cellStyle name="Header2 2 8 2 10 7 2" xfId="52425"/>
    <cellStyle name="Header2 2 8 2 10 8" xfId="32468"/>
    <cellStyle name="Header2 2 8 2 11" xfId="1596"/>
    <cellStyle name="Header2 2 8 2 11 2" xfId="29455"/>
    <cellStyle name="Header2 2 8 2 12" xfId="5052"/>
    <cellStyle name="Header2 2 8 2 12 2" xfId="32911"/>
    <cellStyle name="Header2 2 8 2 13" xfId="8306"/>
    <cellStyle name="Header2 2 8 2 13 2" xfId="36165"/>
    <cellStyle name="Header2 2 8 2 14" xfId="11571"/>
    <cellStyle name="Header2 2 8 2 14 2" xfId="39430"/>
    <cellStyle name="Header2 2 8 2 15" xfId="14834"/>
    <cellStyle name="Header2 2 8 2 15 2" xfId="42693"/>
    <cellStyle name="Header2 2 8 2 16" xfId="16642"/>
    <cellStyle name="Header2 2 8 2 16 2" xfId="44501"/>
    <cellStyle name="Header2 2 8 2 17" xfId="18401"/>
    <cellStyle name="Header2 2 8 2 17 2" xfId="46260"/>
    <cellStyle name="Header2 2 8 2 18" xfId="21619"/>
    <cellStyle name="Header2 2 8 2 18 2" xfId="49478"/>
    <cellStyle name="Header2 2 8 2 19" xfId="24816"/>
    <cellStyle name="Header2 2 8 2 19 2" xfId="52675"/>
    <cellStyle name="Header2 2 8 2 2" xfId="626"/>
    <cellStyle name="Header2 2 8 2 2 10" xfId="1741"/>
    <cellStyle name="Header2 2 8 2 2 10 2" xfId="29600"/>
    <cellStyle name="Header2 2 8 2 2 11" xfId="5196"/>
    <cellStyle name="Header2 2 8 2 2 11 2" xfId="33055"/>
    <cellStyle name="Header2 2 8 2 2 12" xfId="8451"/>
    <cellStyle name="Header2 2 8 2 2 12 2" xfId="36310"/>
    <cellStyle name="Header2 2 8 2 2 13" xfId="11716"/>
    <cellStyle name="Header2 2 8 2 2 13 2" xfId="39575"/>
    <cellStyle name="Header2 2 8 2 2 14" xfId="14979"/>
    <cellStyle name="Header2 2 8 2 2 14 2" xfId="42838"/>
    <cellStyle name="Header2 2 8 2 2 15" xfId="16877"/>
    <cellStyle name="Header2 2 8 2 2 15 2" xfId="44736"/>
    <cellStyle name="Header2 2 8 2 2 16" xfId="18543"/>
    <cellStyle name="Header2 2 8 2 2 16 2" xfId="46402"/>
    <cellStyle name="Header2 2 8 2 2 17" xfId="21760"/>
    <cellStyle name="Header2 2 8 2 2 17 2" xfId="49619"/>
    <cellStyle name="Header2 2 8 2 2 18" xfId="24955"/>
    <cellStyle name="Header2 2 8 2 2 18 2" xfId="52814"/>
    <cellStyle name="Header2 2 8 2 2 19" xfId="26721"/>
    <cellStyle name="Header2 2 8 2 2 19 2" xfId="54580"/>
    <cellStyle name="Header2 2 8 2 2 2" xfId="2378"/>
    <cellStyle name="Header2 2 8 2 2 2 2" xfId="5830"/>
    <cellStyle name="Header2 2 8 2 2 2 2 2" xfId="33689"/>
    <cellStyle name="Header2 2 8 2 2 2 3" xfId="9086"/>
    <cellStyle name="Header2 2 8 2 2 2 3 2" xfId="36945"/>
    <cellStyle name="Header2 2 8 2 2 2 4" xfId="12349"/>
    <cellStyle name="Header2 2 8 2 2 2 4 2" xfId="40208"/>
    <cellStyle name="Header2 2 8 2 2 2 5" xfId="15662"/>
    <cellStyle name="Header2 2 8 2 2 2 5 2" xfId="43521"/>
    <cellStyle name="Header2 2 8 2 2 2 6" xfId="19156"/>
    <cellStyle name="Header2 2 8 2 2 2 6 2" xfId="47015"/>
    <cellStyle name="Header2 2 8 2 2 2 7" xfId="22341"/>
    <cellStyle name="Header2 2 8 2 2 2 7 2" xfId="50200"/>
    <cellStyle name="Header2 2 8 2 2 2 8" xfId="30237"/>
    <cellStyle name="Header2 2 8 2 2 20" xfId="28012"/>
    <cellStyle name="Header2 2 8 2 2 20 2" xfId="55871"/>
    <cellStyle name="Header2 2 8 2 2 21" xfId="1088"/>
    <cellStyle name="Header2 2 8 2 2 21 2" xfId="28947"/>
    <cellStyle name="Header2 2 8 2 2 22" xfId="28486"/>
    <cellStyle name="Header2 2 8 2 2 3" xfId="2837"/>
    <cellStyle name="Header2 2 8 2 2 3 2" xfId="6288"/>
    <cellStyle name="Header2 2 8 2 2 3 2 2" xfId="34147"/>
    <cellStyle name="Header2 2 8 2 2 3 3" xfId="9544"/>
    <cellStyle name="Header2 2 8 2 2 3 3 2" xfId="37403"/>
    <cellStyle name="Header2 2 8 2 2 3 4" xfId="12808"/>
    <cellStyle name="Header2 2 8 2 2 3 4 2" xfId="40667"/>
    <cellStyle name="Header2 2 8 2 2 3 5" xfId="11583"/>
    <cellStyle name="Header2 2 8 2 2 3 5 2" xfId="39442"/>
    <cellStyle name="Header2 2 8 2 2 3 6" xfId="19612"/>
    <cellStyle name="Header2 2 8 2 2 3 6 2" xfId="47471"/>
    <cellStyle name="Header2 2 8 2 2 3 7" xfId="22794"/>
    <cellStyle name="Header2 2 8 2 2 3 7 2" xfId="50653"/>
    <cellStyle name="Header2 2 8 2 2 3 8" xfId="30696"/>
    <cellStyle name="Header2 2 8 2 2 4" xfId="3187"/>
    <cellStyle name="Header2 2 8 2 2 4 2" xfId="6638"/>
    <cellStyle name="Header2 2 8 2 2 4 2 2" xfId="34497"/>
    <cellStyle name="Header2 2 8 2 2 4 3" xfId="9894"/>
    <cellStyle name="Header2 2 8 2 2 4 3 2" xfId="37753"/>
    <cellStyle name="Header2 2 8 2 2 4 4" xfId="13158"/>
    <cellStyle name="Header2 2 8 2 2 4 4 2" xfId="41017"/>
    <cellStyle name="Header2 2 8 2 2 4 5" xfId="15691"/>
    <cellStyle name="Header2 2 8 2 2 4 5 2" xfId="43550"/>
    <cellStyle name="Header2 2 8 2 2 4 6" xfId="19962"/>
    <cellStyle name="Header2 2 8 2 2 4 6 2" xfId="47821"/>
    <cellStyle name="Header2 2 8 2 2 4 7" xfId="23144"/>
    <cellStyle name="Header2 2 8 2 2 4 7 2" xfId="51003"/>
    <cellStyle name="Header2 2 8 2 2 4 8" xfId="31046"/>
    <cellStyle name="Header2 2 8 2 2 5" xfId="3524"/>
    <cellStyle name="Header2 2 8 2 2 5 2" xfId="6975"/>
    <cellStyle name="Header2 2 8 2 2 5 2 2" xfId="34834"/>
    <cellStyle name="Header2 2 8 2 2 5 3" xfId="10231"/>
    <cellStyle name="Header2 2 8 2 2 5 3 2" xfId="38090"/>
    <cellStyle name="Header2 2 8 2 2 5 4" xfId="13495"/>
    <cellStyle name="Header2 2 8 2 2 5 4 2" xfId="41354"/>
    <cellStyle name="Header2 2 8 2 2 5 5" xfId="16626"/>
    <cellStyle name="Header2 2 8 2 2 5 5 2" xfId="44485"/>
    <cellStyle name="Header2 2 8 2 2 5 6" xfId="20299"/>
    <cellStyle name="Header2 2 8 2 2 5 6 2" xfId="48158"/>
    <cellStyle name="Header2 2 8 2 2 5 7" xfId="23481"/>
    <cellStyle name="Header2 2 8 2 2 5 7 2" xfId="51340"/>
    <cellStyle name="Header2 2 8 2 2 5 8" xfId="31383"/>
    <cellStyle name="Header2 2 8 2 2 6" xfId="3857"/>
    <cellStyle name="Header2 2 8 2 2 6 2" xfId="7308"/>
    <cellStyle name="Header2 2 8 2 2 6 2 2" xfId="35167"/>
    <cellStyle name="Header2 2 8 2 2 6 3" xfId="10564"/>
    <cellStyle name="Header2 2 8 2 2 6 3 2" xfId="38423"/>
    <cellStyle name="Header2 2 8 2 2 6 4" xfId="13828"/>
    <cellStyle name="Header2 2 8 2 2 6 4 2" xfId="41687"/>
    <cellStyle name="Header2 2 8 2 2 6 5" xfId="11783"/>
    <cellStyle name="Header2 2 8 2 2 6 5 2" xfId="39642"/>
    <cellStyle name="Header2 2 8 2 2 6 6" xfId="20632"/>
    <cellStyle name="Header2 2 8 2 2 6 6 2" xfId="48491"/>
    <cellStyle name="Header2 2 8 2 2 6 7" xfId="23814"/>
    <cellStyle name="Header2 2 8 2 2 6 7 2" xfId="51673"/>
    <cellStyle name="Header2 2 8 2 2 6 8" xfId="31716"/>
    <cellStyle name="Header2 2 8 2 2 7" xfId="4153"/>
    <cellStyle name="Header2 2 8 2 2 7 2" xfId="7604"/>
    <cellStyle name="Header2 2 8 2 2 7 2 2" xfId="35463"/>
    <cellStyle name="Header2 2 8 2 2 7 3" xfId="10860"/>
    <cellStyle name="Header2 2 8 2 2 7 3 2" xfId="38719"/>
    <cellStyle name="Header2 2 8 2 2 7 4" xfId="14124"/>
    <cellStyle name="Header2 2 8 2 2 7 4 2" xfId="41983"/>
    <cellStyle name="Header2 2 8 2 2 7 5" xfId="17241"/>
    <cellStyle name="Header2 2 8 2 2 7 5 2" xfId="45100"/>
    <cellStyle name="Header2 2 8 2 2 7 6" xfId="20928"/>
    <cellStyle name="Header2 2 8 2 2 7 6 2" xfId="48787"/>
    <cellStyle name="Header2 2 8 2 2 7 7" xfId="24110"/>
    <cellStyle name="Header2 2 8 2 2 7 7 2" xfId="51969"/>
    <cellStyle name="Header2 2 8 2 2 7 8" xfId="32012"/>
    <cellStyle name="Header2 2 8 2 2 8" xfId="4450"/>
    <cellStyle name="Header2 2 8 2 2 8 2" xfId="7901"/>
    <cellStyle name="Header2 2 8 2 2 8 2 2" xfId="35760"/>
    <cellStyle name="Header2 2 8 2 2 8 3" xfId="11157"/>
    <cellStyle name="Header2 2 8 2 2 8 3 2" xfId="39016"/>
    <cellStyle name="Header2 2 8 2 2 8 4" xfId="14421"/>
    <cellStyle name="Header2 2 8 2 2 8 4 2" xfId="42280"/>
    <cellStyle name="Header2 2 8 2 2 8 5" xfId="17992"/>
    <cellStyle name="Header2 2 8 2 2 8 5 2" xfId="45851"/>
    <cellStyle name="Header2 2 8 2 2 8 6" xfId="21225"/>
    <cellStyle name="Header2 2 8 2 2 8 6 2" xfId="49084"/>
    <cellStyle name="Header2 2 8 2 2 8 7" xfId="24407"/>
    <cellStyle name="Header2 2 8 2 2 8 7 2" xfId="52266"/>
    <cellStyle name="Header2 2 8 2 2 8 8" xfId="32309"/>
    <cellStyle name="Header2 2 8 2 2 9" xfId="4745"/>
    <cellStyle name="Header2 2 8 2 2 9 2" xfId="8196"/>
    <cellStyle name="Header2 2 8 2 2 9 2 2" xfId="36055"/>
    <cellStyle name="Header2 2 8 2 2 9 3" xfId="11452"/>
    <cellStyle name="Header2 2 8 2 2 9 3 2" xfId="39311"/>
    <cellStyle name="Header2 2 8 2 2 9 4" xfId="14716"/>
    <cellStyle name="Header2 2 8 2 2 9 4 2" xfId="42575"/>
    <cellStyle name="Header2 2 8 2 2 9 5" xfId="18287"/>
    <cellStyle name="Header2 2 8 2 2 9 5 2" xfId="46146"/>
    <cellStyle name="Header2 2 8 2 2 9 6" xfId="21520"/>
    <cellStyle name="Header2 2 8 2 2 9 6 2" xfId="49379"/>
    <cellStyle name="Header2 2 8 2 2 9 7" xfId="24702"/>
    <cellStyle name="Header2 2 8 2 2 9 7 2" xfId="52561"/>
    <cellStyle name="Header2 2 8 2 2 9 8" xfId="32604"/>
    <cellStyle name="Header2 2 8 2 20" xfId="24990"/>
    <cellStyle name="Header2 2 8 2 20 2" xfId="52849"/>
    <cellStyle name="Header2 2 8 2 21" xfId="27876"/>
    <cellStyle name="Header2 2 8 2 21 2" xfId="55735"/>
    <cellStyle name="Header2 2 8 2 22" xfId="943"/>
    <cellStyle name="Header2 2 8 2 22 2" xfId="28802"/>
    <cellStyle name="Header2 2 8 2 23" xfId="28341"/>
    <cellStyle name="Header2 2 8 2 3" xfId="2233"/>
    <cellStyle name="Header2 2 8 2 3 2" xfId="5685"/>
    <cellStyle name="Header2 2 8 2 3 2 2" xfId="33544"/>
    <cellStyle name="Header2 2 8 2 3 3" xfId="8941"/>
    <cellStyle name="Header2 2 8 2 3 3 2" xfId="36800"/>
    <cellStyle name="Header2 2 8 2 3 4" xfId="12204"/>
    <cellStyle name="Header2 2 8 2 3 4 2" xfId="40063"/>
    <cellStyle name="Header2 2 8 2 3 5" xfId="15941"/>
    <cellStyle name="Header2 2 8 2 3 5 2" xfId="43800"/>
    <cellStyle name="Header2 2 8 2 3 6" xfId="19016"/>
    <cellStyle name="Header2 2 8 2 3 6 2" xfId="46875"/>
    <cellStyle name="Header2 2 8 2 3 7" xfId="22200"/>
    <cellStyle name="Header2 2 8 2 3 7 2" xfId="50059"/>
    <cellStyle name="Header2 2 8 2 3 8" xfId="30092"/>
    <cellStyle name="Header2 2 8 2 4" xfId="2692"/>
    <cellStyle name="Header2 2 8 2 4 2" xfId="6143"/>
    <cellStyle name="Header2 2 8 2 4 2 2" xfId="34002"/>
    <cellStyle name="Header2 2 8 2 4 3" xfId="9399"/>
    <cellStyle name="Header2 2 8 2 4 3 2" xfId="37258"/>
    <cellStyle name="Header2 2 8 2 4 4" xfId="12663"/>
    <cellStyle name="Header2 2 8 2 4 4 2" xfId="40522"/>
    <cellStyle name="Header2 2 8 2 4 5" xfId="17324"/>
    <cellStyle name="Header2 2 8 2 4 5 2" xfId="45183"/>
    <cellStyle name="Header2 2 8 2 4 6" xfId="19467"/>
    <cellStyle name="Header2 2 8 2 4 6 2" xfId="47326"/>
    <cellStyle name="Header2 2 8 2 4 7" xfId="22649"/>
    <cellStyle name="Header2 2 8 2 4 7 2" xfId="50508"/>
    <cellStyle name="Header2 2 8 2 4 8" xfId="30551"/>
    <cellStyle name="Header2 2 8 2 5" xfId="3043"/>
    <cellStyle name="Header2 2 8 2 5 2" xfId="6494"/>
    <cellStyle name="Header2 2 8 2 5 2 2" xfId="34353"/>
    <cellStyle name="Header2 2 8 2 5 3" xfId="9750"/>
    <cellStyle name="Header2 2 8 2 5 3 2" xfId="37609"/>
    <cellStyle name="Header2 2 8 2 5 4" xfId="13014"/>
    <cellStyle name="Header2 2 8 2 5 4 2" xfId="40873"/>
    <cellStyle name="Header2 2 8 2 5 5" xfId="15803"/>
    <cellStyle name="Header2 2 8 2 5 5 2" xfId="43662"/>
    <cellStyle name="Header2 2 8 2 5 6" xfId="19818"/>
    <cellStyle name="Header2 2 8 2 5 6 2" xfId="47677"/>
    <cellStyle name="Header2 2 8 2 5 7" xfId="23000"/>
    <cellStyle name="Header2 2 8 2 5 7 2" xfId="50859"/>
    <cellStyle name="Header2 2 8 2 5 8" xfId="30902"/>
    <cellStyle name="Header2 2 8 2 6" xfId="3382"/>
    <cellStyle name="Header2 2 8 2 6 2" xfId="6833"/>
    <cellStyle name="Header2 2 8 2 6 2 2" xfId="34692"/>
    <cellStyle name="Header2 2 8 2 6 3" xfId="10089"/>
    <cellStyle name="Header2 2 8 2 6 3 2" xfId="37948"/>
    <cellStyle name="Header2 2 8 2 6 4" xfId="13353"/>
    <cellStyle name="Header2 2 8 2 6 4 2" xfId="41212"/>
    <cellStyle name="Header2 2 8 2 6 5" xfId="16537"/>
    <cellStyle name="Header2 2 8 2 6 5 2" xfId="44396"/>
    <cellStyle name="Header2 2 8 2 6 6" xfId="20157"/>
    <cellStyle name="Header2 2 8 2 6 6 2" xfId="48016"/>
    <cellStyle name="Header2 2 8 2 6 7" xfId="23339"/>
    <cellStyle name="Header2 2 8 2 6 7 2" xfId="51198"/>
    <cellStyle name="Header2 2 8 2 6 8" xfId="31241"/>
    <cellStyle name="Header2 2 8 2 7" xfId="3715"/>
    <cellStyle name="Header2 2 8 2 7 2" xfId="7166"/>
    <cellStyle name="Header2 2 8 2 7 2 2" xfId="35025"/>
    <cellStyle name="Header2 2 8 2 7 3" xfId="10422"/>
    <cellStyle name="Header2 2 8 2 7 3 2" xfId="38281"/>
    <cellStyle name="Header2 2 8 2 7 4" xfId="13686"/>
    <cellStyle name="Header2 2 8 2 7 4 2" xfId="41545"/>
    <cellStyle name="Header2 2 8 2 7 5" xfId="16861"/>
    <cellStyle name="Header2 2 8 2 7 5 2" xfId="44720"/>
    <cellStyle name="Header2 2 8 2 7 6" xfId="20490"/>
    <cellStyle name="Header2 2 8 2 7 6 2" xfId="48349"/>
    <cellStyle name="Header2 2 8 2 7 7" xfId="23672"/>
    <cellStyle name="Header2 2 8 2 7 7 2" xfId="51531"/>
    <cellStyle name="Header2 2 8 2 7 8" xfId="31574"/>
    <cellStyle name="Header2 2 8 2 8" xfId="4017"/>
    <cellStyle name="Header2 2 8 2 8 2" xfId="7468"/>
    <cellStyle name="Header2 2 8 2 8 2 2" xfId="35327"/>
    <cellStyle name="Header2 2 8 2 8 3" xfId="10724"/>
    <cellStyle name="Header2 2 8 2 8 3 2" xfId="38583"/>
    <cellStyle name="Header2 2 8 2 8 4" xfId="13988"/>
    <cellStyle name="Header2 2 8 2 8 4 2" xfId="41847"/>
    <cellStyle name="Header2 2 8 2 8 5" xfId="17060"/>
    <cellStyle name="Header2 2 8 2 8 5 2" xfId="44919"/>
    <cellStyle name="Header2 2 8 2 8 6" xfId="20792"/>
    <cellStyle name="Header2 2 8 2 8 6 2" xfId="48651"/>
    <cellStyle name="Header2 2 8 2 8 7" xfId="23974"/>
    <cellStyle name="Header2 2 8 2 8 7 2" xfId="51833"/>
    <cellStyle name="Header2 2 8 2 8 8" xfId="31876"/>
    <cellStyle name="Header2 2 8 2 9" xfId="4314"/>
    <cellStyle name="Header2 2 8 2 9 2" xfId="7765"/>
    <cellStyle name="Header2 2 8 2 9 2 2" xfId="35624"/>
    <cellStyle name="Header2 2 8 2 9 3" xfId="11021"/>
    <cellStyle name="Header2 2 8 2 9 3 2" xfId="38880"/>
    <cellStyle name="Header2 2 8 2 9 4" xfId="14285"/>
    <cellStyle name="Header2 2 8 2 9 4 2" xfId="42144"/>
    <cellStyle name="Header2 2 8 2 9 5" xfId="17755"/>
    <cellStyle name="Header2 2 8 2 9 5 2" xfId="45614"/>
    <cellStyle name="Header2 2 8 2 9 6" xfId="21089"/>
    <cellStyle name="Header2 2 8 2 9 6 2" xfId="48948"/>
    <cellStyle name="Header2 2 8 2 9 7" xfId="24271"/>
    <cellStyle name="Header2 2 8 2 9 7 2" xfId="52130"/>
    <cellStyle name="Header2 2 8 2 9 8" xfId="32173"/>
    <cellStyle name="Header2 2 8 20" xfId="18562"/>
    <cellStyle name="Header2 2 8 20 2" xfId="46421"/>
    <cellStyle name="Header2 2 8 21" xfId="22138"/>
    <cellStyle name="Header2 2 8 21 2" xfId="49997"/>
    <cellStyle name="Header2 2 8 22" xfId="24973"/>
    <cellStyle name="Header2 2 8 22 2" xfId="52832"/>
    <cellStyle name="Header2 2 8 23" xfId="18843"/>
    <cellStyle name="Header2 2 8 23 2" xfId="46702"/>
    <cellStyle name="Header2 2 8 24" xfId="741"/>
    <cellStyle name="Header2 2 8 24 2" xfId="28600"/>
    <cellStyle name="Header2 2 8 25" xfId="28139"/>
    <cellStyle name="Header2 2 8 3" xfId="381"/>
    <cellStyle name="Header2 2 8 3 10" xfId="1496"/>
    <cellStyle name="Header2 2 8 3 10 2" xfId="29355"/>
    <cellStyle name="Header2 2 8 3 11" xfId="4952"/>
    <cellStyle name="Header2 2 8 3 11 2" xfId="32811"/>
    <cellStyle name="Header2 2 8 3 12" xfId="1276"/>
    <cellStyle name="Header2 2 8 3 12 2" xfId="29135"/>
    <cellStyle name="Header2 2 8 3 13" xfId="4860"/>
    <cellStyle name="Header2 2 8 3 13 2" xfId="32719"/>
    <cellStyle name="Header2 2 8 3 14" xfId="4874"/>
    <cellStyle name="Header2 2 8 3 14 2" xfId="32733"/>
    <cellStyle name="Header2 2 8 3 15" xfId="17639"/>
    <cellStyle name="Header2 2 8 3 15 2" xfId="45498"/>
    <cellStyle name="Header2 2 8 3 16" xfId="8518"/>
    <cellStyle name="Header2 2 8 3 16 2" xfId="36377"/>
    <cellStyle name="Header2 2 8 3 17" xfId="17921"/>
    <cellStyle name="Header2 2 8 3 17 2" xfId="45780"/>
    <cellStyle name="Header2 2 8 3 18" xfId="15391"/>
    <cellStyle name="Header2 2 8 3 18 2" xfId="43250"/>
    <cellStyle name="Header2 2 8 3 19" xfId="26036"/>
    <cellStyle name="Header2 2 8 3 19 2" xfId="53895"/>
    <cellStyle name="Header2 2 8 3 2" xfId="2133"/>
    <cellStyle name="Header2 2 8 3 2 2" xfId="5587"/>
    <cellStyle name="Header2 2 8 3 2 2 2" xfId="33446"/>
    <cellStyle name="Header2 2 8 3 2 3" xfId="8842"/>
    <cellStyle name="Header2 2 8 3 2 3 2" xfId="36701"/>
    <cellStyle name="Header2 2 8 3 2 4" xfId="12105"/>
    <cellStyle name="Header2 2 8 3 2 4 2" xfId="39964"/>
    <cellStyle name="Header2 2 8 3 2 5" xfId="15138"/>
    <cellStyle name="Header2 2 8 3 2 5 2" xfId="42997"/>
    <cellStyle name="Header2 2 8 3 2 6" xfId="18921"/>
    <cellStyle name="Header2 2 8 3 2 6 2" xfId="46780"/>
    <cellStyle name="Header2 2 8 3 2 7" xfId="22119"/>
    <cellStyle name="Header2 2 8 3 2 7 2" xfId="49978"/>
    <cellStyle name="Header2 2 8 3 2 8" xfId="29992"/>
    <cellStyle name="Header2 2 8 3 20" xfId="27804"/>
    <cellStyle name="Header2 2 8 3 20 2" xfId="55663"/>
    <cellStyle name="Header2 2 8 3 21" xfId="843"/>
    <cellStyle name="Header2 2 8 3 21 2" xfId="28702"/>
    <cellStyle name="Header2 2 8 3 22" xfId="28241"/>
    <cellStyle name="Header2 2 8 3 3" xfId="2594"/>
    <cellStyle name="Header2 2 8 3 3 2" xfId="6045"/>
    <cellStyle name="Header2 2 8 3 3 2 2" xfId="33904"/>
    <cellStyle name="Header2 2 8 3 3 3" xfId="9301"/>
    <cellStyle name="Header2 2 8 3 3 3 2" xfId="37160"/>
    <cellStyle name="Header2 2 8 3 3 4" xfId="12565"/>
    <cellStyle name="Header2 2 8 3 3 4 2" xfId="40424"/>
    <cellStyle name="Header2 2 8 3 3 5" xfId="17124"/>
    <cellStyle name="Header2 2 8 3 3 5 2" xfId="44983"/>
    <cellStyle name="Header2 2 8 3 3 6" xfId="19369"/>
    <cellStyle name="Header2 2 8 3 3 6 2" xfId="47228"/>
    <cellStyle name="Header2 2 8 3 3 7" xfId="22551"/>
    <cellStyle name="Header2 2 8 3 3 7 2" xfId="50410"/>
    <cellStyle name="Header2 2 8 3 3 8" xfId="30453"/>
    <cellStyle name="Header2 2 8 3 4" xfId="2947"/>
    <cellStyle name="Header2 2 8 3 4 2" xfId="6398"/>
    <cellStyle name="Header2 2 8 3 4 2 2" xfId="34257"/>
    <cellStyle name="Header2 2 8 3 4 3" xfId="9654"/>
    <cellStyle name="Header2 2 8 3 4 3 2" xfId="37513"/>
    <cellStyle name="Header2 2 8 3 4 4" xfId="12918"/>
    <cellStyle name="Header2 2 8 3 4 4 2" xfId="40777"/>
    <cellStyle name="Header2 2 8 3 4 5" xfId="15725"/>
    <cellStyle name="Header2 2 8 3 4 5 2" xfId="43584"/>
    <cellStyle name="Header2 2 8 3 4 6" xfId="19722"/>
    <cellStyle name="Header2 2 8 3 4 6 2" xfId="47581"/>
    <cellStyle name="Header2 2 8 3 4 7" xfId="22904"/>
    <cellStyle name="Header2 2 8 3 4 7 2" xfId="50763"/>
    <cellStyle name="Header2 2 8 3 4 8" xfId="30806"/>
    <cellStyle name="Header2 2 8 3 5" xfId="3293"/>
    <cellStyle name="Header2 2 8 3 5 2" xfId="6744"/>
    <cellStyle name="Header2 2 8 3 5 2 2" xfId="34603"/>
    <cellStyle name="Header2 2 8 3 5 3" xfId="10000"/>
    <cellStyle name="Header2 2 8 3 5 3 2" xfId="37859"/>
    <cellStyle name="Header2 2 8 3 5 4" xfId="13264"/>
    <cellStyle name="Header2 2 8 3 5 4 2" xfId="41123"/>
    <cellStyle name="Header2 2 8 3 5 5" xfId="16116"/>
    <cellStyle name="Header2 2 8 3 5 5 2" xfId="43975"/>
    <cellStyle name="Header2 2 8 3 5 6" xfId="20068"/>
    <cellStyle name="Header2 2 8 3 5 6 2" xfId="47927"/>
    <cellStyle name="Header2 2 8 3 5 7" xfId="23250"/>
    <cellStyle name="Header2 2 8 3 5 7 2" xfId="51109"/>
    <cellStyle name="Header2 2 8 3 5 8" xfId="31152"/>
    <cellStyle name="Header2 2 8 3 6" xfId="3629"/>
    <cellStyle name="Header2 2 8 3 6 2" xfId="7080"/>
    <cellStyle name="Header2 2 8 3 6 2 2" xfId="34939"/>
    <cellStyle name="Header2 2 8 3 6 3" xfId="10336"/>
    <cellStyle name="Header2 2 8 3 6 3 2" xfId="38195"/>
    <cellStyle name="Header2 2 8 3 6 4" xfId="13600"/>
    <cellStyle name="Header2 2 8 3 6 4 2" xfId="41459"/>
    <cellStyle name="Header2 2 8 3 6 5" xfId="16022"/>
    <cellStyle name="Header2 2 8 3 6 5 2" xfId="43881"/>
    <cellStyle name="Header2 2 8 3 6 6" xfId="20404"/>
    <cellStyle name="Header2 2 8 3 6 6 2" xfId="48263"/>
    <cellStyle name="Header2 2 8 3 6 7" xfId="23586"/>
    <cellStyle name="Header2 2 8 3 6 7 2" xfId="51445"/>
    <cellStyle name="Header2 2 8 3 6 8" xfId="31488"/>
    <cellStyle name="Header2 2 8 3 7" xfId="3943"/>
    <cellStyle name="Header2 2 8 3 7 2" xfId="7394"/>
    <cellStyle name="Header2 2 8 3 7 2 2" xfId="35253"/>
    <cellStyle name="Header2 2 8 3 7 3" xfId="10650"/>
    <cellStyle name="Header2 2 8 3 7 3 2" xfId="38509"/>
    <cellStyle name="Header2 2 8 3 7 4" xfId="13914"/>
    <cellStyle name="Header2 2 8 3 7 4 2" xfId="41773"/>
    <cellStyle name="Header2 2 8 3 7 5" xfId="15838"/>
    <cellStyle name="Header2 2 8 3 7 5 2" xfId="43697"/>
    <cellStyle name="Header2 2 8 3 7 6" xfId="20718"/>
    <cellStyle name="Header2 2 8 3 7 6 2" xfId="48577"/>
    <cellStyle name="Header2 2 8 3 7 7" xfId="23900"/>
    <cellStyle name="Header2 2 8 3 7 7 2" xfId="51759"/>
    <cellStyle name="Header2 2 8 3 7 8" xfId="31802"/>
    <cellStyle name="Header2 2 8 3 8" xfId="4241"/>
    <cellStyle name="Header2 2 8 3 8 2" xfId="7692"/>
    <cellStyle name="Header2 2 8 3 8 2 2" xfId="35551"/>
    <cellStyle name="Header2 2 8 3 8 3" xfId="10948"/>
    <cellStyle name="Header2 2 8 3 8 3 2" xfId="38807"/>
    <cellStyle name="Header2 2 8 3 8 4" xfId="14212"/>
    <cellStyle name="Header2 2 8 3 8 4 2" xfId="42071"/>
    <cellStyle name="Header2 2 8 3 8 5" xfId="15497"/>
    <cellStyle name="Header2 2 8 3 8 5 2" xfId="43356"/>
    <cellStyle name="Header2 2 8 3 8 6" xfId="21016"/>
    <cellStyle name="Header2 2 8 3 8 6 2" xfId="48875"/>
    <cellStyle name="Header2 2 8 3 8 7" xfId="24198"/>
    <cellStyle name="Header2 2 8 3 8 7 2" xfId="52057"/>
    <cellStyle name="Header2 2 8 3 8 8" xfId="32100"/>
    <cellStyle name="Header2 2 8 3 9" xfId="4537"/>
    <cellStyle name="Header2 2 8 3 9 2" xfId="7988"/>
    <cellStyle name="Header2 2 8 3 9 2 2" xfId="35847"/>
    <cellStyle name="Header2 2 8 3 9 3" xfId="11244"/>
    <cellStyle name="Header2 2 8 3 9 3 2" xfId="39103"/>
    <cellStyle name="Header2 2 8 3 9 4" xfId="14508"/>
    <cellStyle name="Header2 2 8 3 9 4 2" xfId="42367"/>
    <cellStyle name="Header2 2 8 3 9 5" xfId="18079"/>
    <cellStyle name="Header2 2 8 3 9 5 2" xfId="45938"/>
    <cellStyle name="Header2 2 8 3 9 6" xfId="21312"/>
    <cellStyle name="Header2 2 8 3 9 6 2" xfId="49171"/>
    <cellStyle name="Header2 2 8 3 9 7" xfId="24494"/>
    <cellStyle name="Header2 2 8 3 9 7 2" xfId="52353"/>
    <cellStyle name="Header2 2 8 3 9 8" xfId="32396"/>
    <cellStyle name="Header2 2 8 4" xfId="554"/>
    <cellStyle name="Header2 2 8 4 10" xfId="1669"/>
    <cellStyle name="Header2 2 8 4 10 2" xfId="29528"/>
    <cellStyle name="Header2 2 8 4 11" xfId="5124"/>
    <cellStyle name="Header2 2 8 4 11 2" xfId="32983"/>
    <cellStyle name="Header2 2 8 4 12" xfId="8379"/>
    <cellStyle name="Header2 2 8 4 12 2" xfId="36238"/>
    <cellStyle name="Header2 2 8 4 13" xfId="11644"/>
    <cellStyle name="Header2 2 8 4 13 2" xfId="39503"/>
    <cellStyle name="Header2 2 8 4 14" xfId="14907"/>
    <cellStyle name="Header2 2 8 4 14 2" xfId="42766"/>
    <cellStyle name="Header2 2 8 4 15" xfId="16190"/>
    <cellStyle name="Header2 2 8 4 15 2" xfId="44049"/>
    <cellStyle name="Header2 2 8 4 16" xfId="18471"/>
    <cellStyle name="Header2 2 8 4 16 2" xfId="46330"/>
    <cellStyle name="Header2 2 8 4 17" xfId="21688"/>
    <cellStyle name="Header2 2 8 4 17 2" xfId="49547"/>
    <cellStyle name="Header2 2 8 4 18" xfId="24883"/>
    <cellStyle name="Header2 2 8 4 18 2" xfId="52742"/>
    <cellStyle name="Header2 2 8 4 19" xfId="26861"/>
    <cellStyle name="Header2 2 8 4 19 2" xfId="54720"/>
    <cellStyle name="Header2 2 8 4 2" xfId="2306"/>
    <cellStyle name="Header2 2 8 4 2 2" xfId="5758"/>
    <cellStyle name="Header2 2 8 4 2 2 2" xfId="33617"/>
    <cellStyle name="Header2 2 8 4 2 3" xfId="9014"/>
    <cellStyle name="Header2 2 8 4 2 3 2" xfId="36873"/>
    <cellStyle name="Header2 2 8 4 2 4" xfId="12277"/>
    <cellStyle name="Header2 2 8 4 2 4 2" xfId="40136"/>
    <cellStyle name="Header2 2 8 4 2 5" xfId="15101"/>
    <cellStyle name="Header2 2 8 4 2 5 2" xfId="42960"/>
    <cellStyle name="Header2 2 8 4 2 6" xfId="19084"/>
    <cellStyle name="Header2 2 8 4 2 6 2" xfId="46943"/>
    <cellStyle name="Header2 2 8 4 2 7" xfId="22269"/>
    <cellStyle name="Header2 2 8 4 2 7 2" xfId="50128"/>
    <cellStyle name="Header2 2 8 4 2 8" xfId="30165"/>
    <cellStyle name="Header2 2 8 4 20" xfId="27940"/>
    <cellStyle name="Header2 2 8 4 20 2" xfId="55799"/>
    <cellStyle name="Header2 2 8 4 21" xfId="1016"/>
    <cellStyle name="Header2 2 8 4 21 2" xfId="28875"/>
    <cellStyle name="Header2 2 8 4 22" xfId="28414"/>
    <cellStyle name="Header2 2 8 4 3" xfId="2765"/>
    <cellStyle name="Header2 2 8 4 3 2" xfId="6216"/>
    <cellStyle name="Header2 2 8 4 3 2 2" xfId="34075"/>
    <cellStyle name="Header2 2 8 4 3 3" xfId="9472"/>
    <cellStyle name="Header2 2 8 4 3 3 2" xfId="37331"/>
    <cellStyle name="Header2 2 8 4 3 4" xfId="12736"/>
    <cellStyle name="Header2 2 8 4 3 4 2" xfId="40595"/>
    <cellStyle name="Header2 2 8 4 3 5" xfId="16176"/>
    <cellStyle name="Header2 2 8 4 3 5 2" xfId="44035"/>
    <cellStyle name="Header2 2 8 4 3 6" xfId="19540"/>
    <cellStyle name="Header2 2 8 4 3 6 2" xfId="47399"/>
    <cellStyle name="Header2 2 8 4 3 7" xfId="22722"/>
    <cellStyle name="Header2 2 8 4 3 7 2" xfId="50581"/>
    <cellStyle name="Header2 2 8 4 3 8" xfId="30624"/>
    <cellStyle name="Header2 2 8 4 4" xfId="3115"/>
    <cellStyle name="Header2 2 8 4 4 2" xfId="6566"/>
    <cellStyle name="Header2 2 8 4 4 2 2" xfId="34425"/>
    <cellStyle name="Header2 2 8 4 4 3" xfId="9822"/>
    <cellStyle name="Header2 2 8 4 4 3 2" xfId="37681"/>
    <cellStyle name="Header2 2 8 4 4 4" xfId="13086"/>
    <cellStyle name="Header2 2 8 4 4 4 2" xfId="40945"/>
    <cellStyle name="Header2 2 8 4 4 5" xfId="15966"/>
    <cellStyle name="Header2 2 8 4 4 5 2" xfId="43825"/>
    <cellStyle name="Header2 2 8 4 4 6" xfId="19890"/>
    <cellStyle name="Header2 2 8 4 4 6 2" xfId="47749"/>
    <cellStyle name="Header2 2 8 4 4 7" xfId="23072"/>
    <cellStyle name="Header2 2 8 4 4 7 2" xfId="50931"/>
    <cellStyle name="Header2 2 8 4 4 8" xfId="30974"/>
    <cellStyle name="Header2 2 8 4 5" xfId="3452"/>
    <cellStyle name="Header2 2 8 4 5 2" xfId="6903"/>
    <cellStyle name="Header2 2 8 4 5 2 2" xfId="34762"/>
    <cellStyle name="Header2 2 8 4 5 3" xfId="10159"/>
    <cellStyle name="Header2 2 8 4 5 3 2" xfId="38018"/>
    <cellStyle name="Header2 2 8 4 5 4" xfId="13423"/>
    <cellStyle name="Header2 2 8 4 5 4 2" xfId="41282"/>
    <cellStyle name="Header2 2 8 4 5 5" xfId="16510"/>
    <cellStyle name="Header2 2 8 4 5 5 2" xfId="44369"/>
    <cellStyle name="Header2 2 8 4 5 6" xfId="20227"/>
    <cellStyle name="Header2 2 8 4 5 6 2" xfId="48086"/>
    <cellStyle name="Header2 2 8 4 5 7" xfId="23409"/>
    <cellStyle name="Header2 2 8 4 5 7 2" xfId="51268"/>
    <cellStyle name="Header2 2 8 4 5 8" xfId="31311"/>
    <cellStyle name="Header2 2 8 4 6" xfId="3785"/>
    <cellStyle name="Header2 2 8 4 6 2" xfId="7236"/>
    <cellStyle name="Header2 2 8 4 6 2 2" xfId="35095"/>
    <cellStyle name="Header2 2 8 4 6 3" xfId="10492"/>
    <cellStyle name="Header2 2 8 4 6 3 2" xfId="38351"/>
    <cellStyle name="Header2 2 8 4 6 4" xfId="13756"/>
    <cellStyle name="Header2 2 8 4 6 4 2" xfId="41615"/>
    <cellStyle name="Header2 2 8 4 6 5" xfId="15766"/>
    <cellStyle name="Header2 2 8 4 6 5 2" xfId="43625"/>
    <cellStyle name="Header2 2 8 4 6 6" xfId="20560"/>
    <cellStyle name="Header2 2 8 4 6 6 2" xfId="48419"/>
    <cellStyle name="Header2 2 8 4 6 7" xfId="23742"/>
    <cellStyle name="Header2 2 8 4 6 7 2" xfId="51601"/>
    <cellStyle name="Header2 2 8 4 6 8" xfId="31644"/>
    <cellStyle name="Header2 2 8 4 7" xfId="4081"/>
    <cellStyle name="Header2 2 8 4 7 2" xfId="7532"/>
    <cellStyle name="Header2 2 8 4 7 2 2" xfId="35391"/>
    <cellStyle name="Header2 2 8 4 7 3" xfId="10788"/>
    <cellStyle name="Header2 2 8 4 7 3 2" xfId="38647"/>
    <cellStyle name="Header2 2 8 4 7 4" xfId="14052"/>
    <cellStyle name="Header2 2 8 4 7 4 2" xfId="41911"/>
    <cellStyle name="Header2 2 8 4 7 5" xfId="17112"/>
    <cellStyle name="Header2 2 8 4 7 5 2" xfId="44971"/>
    <cellStyle name="Header2 2 8 4 7 6" xfId="20856"/>
    <cellStyle name="Header2 2 8 4 7 6 2" xfId="48715"/>
    <cellStyle name="Header2 2 8 4 7 7" xfId="24038"/>
    <cellStyle name="Header2 2 8 4 7 7 2" xfId="51897"/>
    <cellStyle name="Header2 2 8 4 7 8" xfId="31940"/>
    <cellStyle name="Header2 2 8 4 8" xfId="4378"/>
    <cellStyle name="Header2 2 8 4 8 2" xfId="7829"/>
    <cellStyle name="Header2 2 8 4 8 2 2" xfId="35688"/>
    <cellStyle name="Header2 2 8 4 8 3" xfId="11085"/>
    <cellStyle name="Header2 2 8 4 8 3 2" xfId="38944"/>
    <cellStyle name="Header2 2 8 4 8 4" xfId="14349"/>
    <cellStyle name="Header2 2 8 4 8 4 2" xfId="42208"/>
    <cellStyle name="Header2 2 8 4 8 5" xfId="4884"/>
    <cellStyle name="Header2 2 8 4 8 5 2" xfId="32743"/>
    <cellStyle name="Header2 2 8 4 8 6" xfId="21153"/>
    <cellStyle name="Header2 2 8 4 8 6 2" xfId="49012"/>
    <cellStyle name="Header2 2 8 4 8 7" xfId="24335"/>
    <cellStyle name="Header2 2 8 4 8 7 2" xfId="52194"/>
    <cellStyle name="Header2 2 8 4 8 8" xfId="32237"/>
    <cellStyle name="Header2 2 8 4 9" xfId="4673"/>
    <cellStyle name="Header2 2 8 4 9 2" xfId="8124"/>
    <cellStyle name="Header2 2 8 4 9 2 2" xfId="35983"/>
    <cellStyle name="Header2 2 8 4 9 3" xfId="11380"/>
    <cellStyle name="Header2 2 8 4 9 3 2" xfId="39239"/>
    <cellStyle name="Header2 2 8 4 9 4" xfId="14644"/>
    <cellStyle name="Header2 2 8 4 9 4 2" xfId="42503"/>
    <cellStyle name="Header2 2 8 4 9 5" xfId="18215"/>
    <cellStyle name="Header2 2 8 4 9 5 2" xfId="46074"/>
    <cellStyle name="Header2 2 8 4 9 6" xfId="21448"/>
    <cellStyle name="Header2 2 8 4 9 6 2" xfId="49307"/>
    <cellStyle name="Header2 2 8 4 9 7" xfId="24630"/>
    <cellStyle name="Header2 2 8 4 9 7 2" xfId="52489"/>
    <cellStyle name="Header2 2 8 4 9 8" xfId="32532"/>
    <cellStyle name="Header2 2 8 5" xfId="2031"/>
    <cellStyle name="Header2 2 8 5 2" xfId="5485"/>
    <cellStyle name="Header2 2 8 5 2 2" xfId="33344"/>
    <cellStyle name="Header2 2 8 5 3" xfId="8740"/>
    <cellStyle name="Header2 2 8 5 3 2" xfId="36599"/>
    <cellStyle name="Header2 2 8 5 4" xfId="12003"/>
    <cellStyle name="Header2 2 8 5 4 2" xfId="39862"/>
    <cellStyle name="Header2 2 8 5 5" xfId="15348"/>
    <cellStyle name="Header2 2 8 5 5 2" xfId="43207"/>
    <cellStyle name="Header2 2 8 5 6" xfId="18825"/>
    <cellStyle name="Header2 2 8 5 6 2" xfId="46684"/>
    <cellStyle name="Header2 2 8 5 7" xfId="22032"/>
    <cellStyle name="Header2 2 8 5 7 2" xfId="49891"/>
    <cellStyle name="Header2 2 8 5 8" xfId="29890"/>
    <cellStyle name="Header2 2 8 6" xfId="2498"/>
    <cellStyle name="Header2 2 8 6 2" xfId="5949"/>
    <cellStyle name="Header2 2 8 6 2 2" xfId="33808"/>
    <cellStyle name="Header2 2 8 6 3" xfId="9205"/>
    <cellStyle name="Header2 2 8 6 3 2" xfId="37064"/>
    <cellStyle name="Header2 2 8 6 4" xfId="12469"/>
    <cellStyle name="Header2 2 8 6 4 2" xfId="40328"/>
    <cellStyle name="Header2 2 8 6 5" xfId="16184"/>
    <cellStyle name="Header2 2 8 6 5 2" xfId="44043"/>
    <cellStyle name="Header2 2 8 6 6" xfId="19273"/>
    <cellStyle name="Header2 2 8 6 6 2" xfId="47132"/>
    <cellStyle name="Header2 2 8 6 7" xfId="22455"/>
    <cellStyle name="Header2 2 8 6 7 2" xfId="50314"/>
    <cellStyle name="Header2 2 8 6 8" xfId="30357"/>
    <cellStyle name="Header2 2 8 7" xfId="1954"/>
    <cellStyle name="Header2 2 8 7 2" xfId="5408"/>
    <cellStyle name="Header2 2 8 7 2 2" xfId="33267"/>
    <cellStyle name="Header2 2 8 7 3" xfId="8663"/>
    <cellStyle name="Header2 2 8 7 3 2" xfId="36522"/>
    <cellStyle name="Header2 2 8 7 4" xfId="11926"/>
    <cellStyle name="Header2 2 8 7 4 2" xfId="39785"/>
    <cellStyle name="Header2 2 8 7 5" xfId="16923"/>
    <cellStyle name="Header2 2 8 7 5 2" xfId="44782"/>
    <cellStyle name="Header2 2 8 7 6" xfId="18748"/>
    <cellStyle name="Header2 2 8 7 6 2" xfId="46607"/>
    <cellStyle name="Header2 2 8 7 7" xfId="21956"/>
    <cellStyle name="Header2 2 8 7 7 2" xfId="49815"/>
    <cellStyle name="Header2 2 8 7 8" xfId="29813"/>
    <cellStyle name="Header2 2 8 8" xfId="2426"/>
    <cellStyle name="Header2 2 8 8 2" xfId="5877"/>
    <cellStyle name="Header2 2 8 8 2 2" xfId="33736"/>
    <cellStyle name="Header2 2 8 8 3" xfId="9133"/>
    <cellStyle name="Header2 2 8 8 3 2" xfId="36992"/>
    <cellStyle name="Header2 2 8 8 4" xfId="12397"/>
    <cellStyle name="Header2 2 8 8 4 2" xfId="40256"/>
    <cellStyle name="Header2 2 8 8 5" xfId="17286"/>
    <cellStyle name="Header2 2 8 8 5 2" xfId="45145"/>
    <cellStyle name="Header2 2 8 8 6" xfId="19201"/>
    <cellStyle name="Header2 2 8 8 6 2" xfId="47060"/>
    <cellStyle name="Header2 2 8 8 7" xfId="22383"/>
    <cellStyle name="Header2 2 8 8 7 2" xfId="50242"/>
    <cellStyle name="Header2 2 8 8 8" xfId="30285"/>
    <cellStyle name="Header2 2 8 9" xfId="1865"/>
    <cellStyle name="Header2 2 8 9 2" xfId="5319"/>
    <cellStyle name="Header2 2 8 9 2 2" xfId="33178"/>
    <cellStyle name="Header2 2 8 9 3" xfId="8574"/>
    <cellStyle name="Header2 2 8 9 3 2" xfId="36433"/>
    <cellStyle name="Header2 2 8 9 4" xfId="11837"/>
    <cellStyle name="Header2 2 8 9 4 2" xfId="39696"/>
    <cellStyle name="Header2 2 8 9 5" xfId="17438"/>
    <cellStyle name="Header2 2 8 9 5 2" xfId="45297"/>
    <cellStyle name="Header2 2 8 9 6" xfId="18659"/>
    <cellStyle name="Header2 2 8 9 6 2" xfId="46518"/>
    <cellStyle name="Header2 2 8 9 7" xfId="21867"/>
    <cellStyle name="Header2 2 8 9 7 2" xfId="49726"/>
    <cellStyle name="Header2 2 8 9 8" xfId="29724"/>
    <cellStyle name="Header2 2 9" xfId="277"/>
    <cellStyle name="Header2 2 9 10" xfId="2629"/>
    <cellStyle name="Header2 2 9 10 2" xfId="6080"/>
    <cellStyle name="Header2 2 9 10 2 2" xfId="33939"/>
    <cellStyle name="Header2 2 9 10 3" xfId="9336"/>
    <cellStyle name="Header2 2 9 10 3 2" xfId="37195"/>
    <cellStyle name="Header2 2 9 10 4" xfId="12600"/>
    <cellStyle name="Header2 2 9 10 4 2" xfId="40459"/>
    <cellStyle name="Header2 2 9 10 5" xfId="16303"/>
    <cellStyle name="Header2 2 9 10 5 2" xfId="44162"/>
    <cellStyle name="Header2 2 9 10 6" xfId="19404"/>
    <cellStyle name="Header2 2 9 10 6 2" xfId="47263"/>
    <cellStyle name="Header2 2 9 10 7" xfId="22586"/>
    <cellStyle name="Header2 2 9 10 7 2" xfId="50445"/>
    <cellStyle name="Header2 2 9 10 8" xfId="30488"/>
    <cellStyle name="Header2 2 9 11" xfId="2624"/>
    <cellStyle name="Header2 2 9 11 2" xfId="6075"/>
    <cellStyle name="Header2 2 9 11 2 2" xfId="33934"/>
    <cellStyle name="Header2 2 9 11 3" xfId="9331"/>
    <cellStyle name="Header2 2 9 11 3 2" xfId="37190"/>
    <cellStyle name="Header2 2 9 11 4" xfId="12595"/>
    <cellStyle name="Header2 2 9 11 4 2" xfId="40454"/>
    <cellStyle name="Header2 2 9 11 5" xfId="17839"/>
    <cellStyle name="Header2 2 9 11 5 2" xfId="45698"/>
    <cellStyle name="Header2 2 9 11 6" xfId="19399"/>
    <cellStyle name="Header2 2 9 11 6 2" xfId="47258"/>
    <cellStyle name="Header2 2 9 11 7" xfId="22581"/>
    <cellStyle name="Header2 2 9 11 7 2" xfId="50440"/>
    <cellStyle name="Header2 2 9 11 8" xfId="30483"/>
    <cellStyle name="Header2 2 9 12" xfId="3876"/>
    <cellStyle name="Header2 2 9 12 2" xfId="7327"/>
    <cellStyle name="Header2 2 9 12 2 2" xfId="35186"/>
    <cellStyle name="Header2 2 9 12 3" xfId="10583"/>
    <cellStyle name="Header2 2 9 12 3 2" xfId="38442"/>
    <cellStyle name="Header2 2 9 12 4" xfId="13847"/>
    <cellStyle name="Header2 2 9 12 4 2" xfId="41706"/>
    <cellStyle name="Header2 2 9 12 5" xfId="17082"/>
    <cellStyle name="Header2 2 9 12 5 2" xfId="44941"/>
    <cellStyle name="Header2 2 9 12 6" xfId="20651"/>
    <cellStyle name="Header2 2 9 12 6 2" xfId="48510"/>
    <cellStyle name="Header2 2 9 12 7" xfId="23833"/>
    <cellStyle name="Header2 2 9 12 7 2" xfId="51692"/>
    <cellStyle name="Header2 2 9 12 8" xfId="31735"/>
    <cellStyle name="Header2 2 9 13" xfId="1392"/>
    <cellStyle name="Header2 2 9 13 2" xfId="29251"/>
    <cellStyle name="Header2 2 9 14" xfId="4848"/>
    <cellStyle name="Header2 2 9 14 2" xfId="32707"/>
    <cellStyle name="Header2 2 9 15" xfId="1249"/>
    <cellStyle name="Header2 2 9 15 2" xfId="29108"/>
    <cellStyle name="Header2 2 9 16" xfId="9108"/>
    <cellStyle name="Header2 2 9 16 2" xfId="36967"/>
    <cellStyle name="Header2 2 9 17" xfId="12372"/>
    <cellStyle name="Header2 2 9 17 2" xfId="40231"/>
    <cellStyle name="Header2 2 9 18" xfId="17875"/>
    <cellStyle name="Header2 2 9 18 2" xfId="45734"/>
    <cellStyle name="Header2 2 9 19" xfId="17227"/>
    <cellStyle name="Header2 2 9 19 2" xfId="45086"/>
    <cellStyle name="Header2 2 9 2" xfId="480"/>
    <cellStyle name="Header2 2 9 2 10" xfId="4608"/>
    <cellStyle name="Header2 2 9 2 10 2" xfId="8059"/>
    <cellStyle name="Header2 2 9 2 10 2 2" xfId="35918"/>
    <cellStyle name="Header2 2 9 2 10 3" xfId="11315"/>
    <cellStyle name="Header2 2 9 2 10 3 2" xfId="39174"/>
    <cellStyle name="Header2 2 9 2 10 4" xfId="14579"/>
    <cellStyle name="Header2 2 9 2 10 4 2" xfId="42438"/>
    <cellStyle name="Header2 2 9 2 10 5" xfId="18150"/>
    <cellStyle name="Header2 2 9 2 10 5 2" xfId="46009"/>
    <cellStyle name="Header2 2 9 2 10 6" xfId="21383"/>
    <cellStyle name="Header2 2 9 2 10 6 2" xfId="49242"/>
    <cellStyle name="Header2 2 9 2 10 7" xfId="24565"/>
    <cellStyle name="Header2 2 9 2 10 7 2" xfId="52424"/>
    <cellStyle name="Header2 2 9 2 10 8" xfId="32467"/>
    <cellStyle name="Header2 2 9 2 11" xfId="1595"/>
    <cellStyle name="Header2 2 9 2 11 2" xfId="29454"/>
    <cellStyle name="Header2 2 9 2 12" xfId="5051"/>
    <cellStyle name="Header2 2 9 2 12 2" xfId="32910"/>
    <cellStyle name="Header2 2 9 2 13" xfId="8305"/>
    <cellStyle name="Header2 2 9 2 13 2" xfId="36164"/>
    <cellStyle name="Header2 2 9 2 14" xfId="11570"/>
    <cellStyle name="Header2 2 9 2 14 2" xfId="39429"/>
    <cellStyle name="Header2 2 9 2 15" xfId="14833"/>
    <cellStyle name="Header2 2 9 2 15 2" xfId="42692"/>
    <cellStyle name="Header2 2 9 2 16" xfId="16969"/>
    <cellStyle name="Header2 2 9 2 16 2" xfId="44828"/>
    <cellStyle name="Header2 2 9 2 17" xfId="18400"/>
    <cellStyle name="Header2 2 9 2 17 2" xfId="46259"/>
    <cellStyle name="Header2 2 9 2 18" xfId="21618"/>
    <cellStyle name="Header2 2 9 2 18 2" xfId="49477"/>
    <cellStyle name="Header2 2 9 2 19" xfId="24815"/>
    <cellStyle name="Header2 2 9 2 19 2" xfId="52674"/>
    <cellStyle name="Header2 2 9 2 2" xfId="625"/>
    <cellStyle name="Header2 2 9 2 2 10" xfId="1740"/>
    <cellStyle name="Header2 2 9 2 2 10 2" xfId="29599"/>
    <cellStyle name="Header2 2 9 2 2 11" xfId="5195"/>
    <cellStyle name="Header2 2 9 2 2 11 2" xfId="33054"/>
    <cellStyle name="Header2 2 9 2 2 12" xfId="8450"/>
    <cellStyle name="Header2 2 9 2 2 12 2" xfId="36309"/>
    <cellStyle name="Header2 2 9 2 2 13" xfId="11715"/>
    <cellStyle name="Header2 2 9 2 2 13 2" xfId="39574"/>
    <cellStyle name="Header2 2 9 2 2 14" xfId="14978"/>
    <cellStyle name="Header2 2 9 2 2 14 2" xfId="42837"/>
    <cellStyle name="Header2 2 9 2 2 15" xfId="17176"/>
    <cellStyle name="Header2 2 9 2 2 15 2" xfId="45035"/>
    <cellStyle name="Header2 2 9 2 2 16" xfId="18542"/>
    <cellStyle name="Header2 2 9 2 2 16 2" xfId="46401"/>
    <cellStyle name="Header2 2 9 2 2 17" xfId="21759"/>
    <cellStyle name="Header2 2 9 2 2 17 2" xfId="49618"/>
    <cellStyle name="Header2 2 9 2 2 18" xfId="24954"/>
    <cellStyle name="Header2 2 9 2 2 18 2" xfId="52813"/>
    <cellStyle name="Header2 2 9 2 2 19" xfId="27004"/>
    <cellStyle name="Header2 2 9 2 2 19 2" xfId="54863"/>
    <cellStyle name="Header2 2 9 2 2 2" xfId="2377"/>
    <cellStyle name="Header2 2 9 2 2 2 2" xfId="5829"/>
    <cellStyle name="Header2 2 9 2 2 2 2 2" xfId="33688"/>
    <cellStyle name="Header2 2 9 2 2 2 3" xfId="9085"/>
    <cellStyle name="Header2 2 9 2 2 2 3 2" xfId="36944"/>
    <cellStyle name="Header2 2 9 2 2 2 4" xfId="12348"/>
    <cellStyle name="Header2 2 9 2 2 2 4 2" xfId="40207"/>
    <cellStyle name="Header2 2 9 2 2 2 5" xfId="15197"/>
    <cellStyle name="Header2 2 9 2 2 2 5 2" xfId="43056"/>
    <cellStyle name="Header2 2 9 2 2 2 6" xfId="19155"/>
    <cellStyle name="Header2 2 9 2 2 2 6 2" xfId="47014"/>
    <cellStyle name="Header2 2 9 2 2 2 7" xfId="22340"/>
    <cellStyle name="Header2 2 9 2 2 2 7 2" xfId="50199"/>
    <cellStyle name="Header2 2 9 2 2 2 8" xfId="30236"/>
    <cellStyle name="Header2 2 9 2 2 20" xfId="28011"/>
    <cellStyle name="Header2 2 9 2 2 20 2" xfId="55870"/>
    <cellStyle name="Header2 2 9 2 2 21" xfId="1087"/>
    <cellStyle name="Header2 2 9 2 2 21 2" xfId="28946"/>
    <cellStyle name="Header2 2 9 2 2 22" xfId="28485"/>
    <cellStyle name="Header2 2 9 2 2 3" xfId="2836"/>
    <cellStyle name="Header2 2 9 2 2 3 2" xfId="6287"/>
    <cellStyle name="Header2 2 9 2 2 3 2 2" xfId="34146"/>
    <cellStyle name="Header2 2 9 2 2 3 3" xfId="9543"/>
    <cellStyle name="Header2 2 9 2 2 3 3 2" xfId="37402"/>
    <cellStyle name="Header2 2 9 2 2 3 4" xfId="12807"/>
    <cellStyle name="Header2 2 9 2 2 3 4 2" xfId="40666"/>
    <cellStyle name="Header2 2 9 2 2 3 5" xfId="4782"/>
    <cellStyle name="Header2 2 9 2 2 3 5 2" xfId="32641"/>
    <cellStyle name="Header2 2 9 2 2 3 6" xfId="19611"/>
    <cellStyle name="Header2 2 9 2 2 3 6 2" xfId="47470"/>
    <cellStyle name="Header2 2 9 2 2 3 7" xfId="22793"/>
    <cellStyle name="Header2 2 9 2 2 3 7 2" xfId="50652"/>
    <cellStyle name="Header2 2 9 2 2 3 8" xfId="30695"/>
    <cellStyle name="Header2 2 9 2 2 4" xfId="3186"/>
    <cellStyle name="Header2 2 9 2 2 4 2" xfId="6637"/>
    <cellStyle name="Header2 2 9 2 2 4 2 2" xfId="34496"/>
    <cellStyle name="Header2 2 9 2 2 4 3" xfId="9893"/>
    <cellStyle name="Header2 2 9 2 2 4 3 2" xfId="37752"/>
    <cellStyle name="Header2 2 9 2 2 4 4" xfId="13157"/>
    <cellStyle name="Header2 2 9 2 2 4 4 2" xfId="41016"/>
    <cellStyle name="Header2 2 9 2 2 4 5" xfId="15180"/>
    <cellStyle name="Header2 2 9 2 2 4 5 2" xfId="43039"/>
    <cellStyle name="Header2 2 9 2 2 4 6" xfId="19961"/>
    <cellStyle name="Header2 2 9 2 2 4 6 2" xfId="47820"/>
    <cellStyle name="Header2 2 9 2 2 4 7" xfId="23143"/>
    <cellStyle name="Header2 2 9 2 2 4 7 2" xfId="51002"/>
    <cellStyle name="Header2 2 9 2 2 4 8" xfId="31045"/>
    <cellStyle name="Header2 2 9 2 2 5" xfId="3523"/>
    <cellStyle name="Header2 2 9 2 2 5 2" xfId="6974"/>
    <cellStyle name="Header2 2 9 2 2 5 2 2" xfId="34833"/>
    <cellStyle name="Header2 2 9 2 2 5 3" xfId="10230"/>
    <cellStyle name="Header2 2 9 2 2 5 3 2" xfId="38089"/>
    <cellStyle name="Header2 2 9 2 2 5 4" xfId="13494"/>
    <cellStyle name="Header2 2 9 2 2 5 4 2" xfId="41353"/>
    <cellStyle name="Header2 2 9 2 2 5 5" xfId="16953"/>
    <cellStyle name="Header2 2 9 2 2 5 5 2" xfId="44812"/>
    <cellStyle name="Header2 2 9 2 2 5 6" xfId="20298"/>
    <cellStyle name="Header2 2 9 2 2 5 6 2" xfId="48157"/>
    <cellStyle name="Header2 2 9 2 2 5 7" xfId="23480"/>
    <cellStyle name="Header2 2 9 2 2 5 7 2" xfId="51339"/>
    <cellStyle name="Header2 2 9 2 2 5 8" xfId="31382"/>
    <cellStyle name="Header2 2 9 2 2 6" xfId="3856"/>
    <cellStyle name="Header2 2 9 2 2 6 2" xfId="7307"/>
    <cellStyle name="Header2 2 9 2 2 6 2 2" xfId="35166"/>
    <cellStyle name="Header2 2 9 2 2 6 3" xfId="10563"/>
    <cellStyle name="Header2 2 9 2 2 6 3 2" xfId="38422"/>
    <cellStyle name="Header2 2 9 2 2 6 4" xfId="13827"/>
    <cellStyle name="Header2 2 9 2 2 6 4 2" xfId="41686"/>
    <cellStyle name="Header2 2 9 2 2 6 5" xfId="1336"/>
    <cellStyle name="Header2 2 9 2 2 6 5 2" xfId="29195"/>
    <cellStyle name="Header2 2 9 2 2 6 6" xfId="20631"/>
    <cellStyle name="Header2 2 9 2 2 6 6 2" xfId="48490"/>
    <cellStyle name="Header2 2 9 2 2 6 7" xfId="23813"/>
    <cellStyle name="Header2 2 9 2 2 6 7 2" xfId="51672"/>
    <cellStyle name="Header2 2 9 2 2 6 8" xfId="31715"/>
    <cellStyle name="Header2 2 9 2 2 7" xfId="4152"/>
    <cellStyle name="Header2 2 9 2 2 7 2" xfId="7603"/>
    <cellStyle name="Header2 2 9 2 2 7 2 2" xfId="35462"/>
    <cellStyle name="Header2 2 9 2 2 7 3" xfId="10859"/>
    <cellStyle name="Header2 2 9 2 2 7 3 2" xfId="38718"/>
    <cellStyle name="Header2 2 9 2 2 7 4" xfId="14123"/>
    <cellStyle name="Header2 2 9 2 2 7 4 2" xfId="41982"/>
    <cellStyle name="Header2 2 9 2 2 7 5" xfId="17535"/>
    <cellStyle name="Header2 2 9 2 2 7 5 2" xfId="45394"/>
    <cellStyle name="Header2 2 9 2 2 7 6" xfId="20927"/>
    <cellStyle name="Header2 2 9 2 2 7 6 2" xfId="48786"/>
    <cellStyle name="Header2 2 9 2 2 7 7" xfId="24109"/>
    <cellStyle name="Header2 2 9 2 2 7 7 2" xfId="51968"/>
    <cellStyle name="Header2 2 9 2 2 7 8" xfId="32011"/>
    <cellStyle name="Header2 2 9 2 2 8" xfId="4449"/>
    <cellStyle name="Header2 2 9 2 2 8 2" xfId="7900"/>
    <cellStyle name="Header2 2 9 2 2 8 2 2" xfId="35759"/>
    <cellStyle name="Header2 2 9 2 2 8 3" xfId="11156"/>
    <cellStyle name="Header2 2 9 2 2 8 3 2" xfId="39015"/>
    <cellStyle name="Header2 2 9 2 2 8 4" xfId="14420"/>
    <cellStyle name="Header2 2 9 2 2 8 4 2" xfId="42279"/>
    <cellStyle name="Header2 2 9 2 2 8 5" xfId="17991"/>
    <cellStyle name="Header2 2 9 2 2 8 5 2" xfId="45850"/>
    <cellStyle name="Header2 2 9 2 2 8 6" xfId="21224"/>
    <cellStyle name="Header2 2 9 2 2 8 6 2" xfId="49083"/>
    <cellStyle name="Header2 2 9 2 2 8 7" xfId="24406"/>
    <cellStyle name="Header2 2 9 2 2 8 7 2" xfId="52265"/>
    <cellStyle name="Header2 2 9 2 2 8 8" xfId="32308"/>
    <cellStyle name="Header2 2 9 2 2 9" xfId="4744"/>
    <cellStyle name="Header2 2 9 2 2 9 2" xfId="8195"/>
    <cellStyle name="Header2 2 9 2 2 9 2 2" xfId="36054"/>
    <cellStyle name="Header2 2 9 2 2 9 3" xfId="11451"/>
    <cellStyle name="Header2 2 9 2 2 9 3 2" xfId="39310"/>
    <cellStyle name="Header2 2 9 2 2 9 4" xfId="14715"/>
    <cellStyle name="Header2 2 9 2 2 9 4 2" xfId="42574"/>
    <cellStyle name="Header2 2 9 2 2 9 5" xfId="18286"/>
    <cellStyle name="Header2 2 9 2 2 9 5 2" xfId="46145"/>
    <cellStyle name="Header2 2 9 2 2 9 6" xfId="21519"/>
    <cellStyle name="Header2 2 9 2 2 9 6 2" xfId="49378"/>
    <cellStyle name="Header2 2 9 2 2 9 7" xfId="24701"/>
    <cellStyle name="Header2 2 9 2 2 9 7 2" xfId="52560"/>
    <cellStyle name="Header2 2 9 2 2 9 8" xfId="32603"/>
    <cellStyle name="Header2 2 9 2 20" xfId="26699"/>
    <cellStyle name="Header2 2 9 2 20 2" xfId="54558"/>
    <cellStyle name="Header2 2 9 2 21" xfId="27875"/>
    <cellStyle name="Header2 2 9 2 21 2" xfId="55734"/>
    <cellStyle name="Header2 2 9 2 22" xfId="942"/>
    <cellStyle name="Header2 2 9 2 22 2" xfId="28801"/>
    <cellStyle name="Header2 2 9 2 23" xfId="28340"/>
    <cellStyle name="Header2 2 9 2 3" xfId="2232"/>
    <cellStyle name="Header2 2 9 2 3 2" xfId="5684"/>
    <cellStyle name="Header2 2 9 2 3 2 2" xfId="33543"/>
    <cellStyle name="Header2 2 9 2 3 3" xfId="8940"/>
    <cellStyle name="Header2 2 9 2 3 3 2" xfId="36799"/>
    <cellStyle name="Header2 2 9 2 3 4" xfId="12203"/>
    <cellStyle name="Header2 2 9 2 3 4 2" xfId="40062"/>
    <cellStyle name="Header2 2 9 2 3 5" xfId="16285"/>
    <cellStyle name="Header2 2 9 2 3 5 2" xfId="44144"/>
    <cellStyle name="Header2 2 9 2 3 6" xfId="19015"/>
    <cellStyle name="Header2 2 9 2 3 6 2" xfId="46874"/>
    <cellStyle name="Header2 2 9 2 3 7" xfId="22199"/>
    <cellStyle name="Header2 2 9 2 3 7 2" xfId="50058"/>
    <cellStyle name="Header2 2 9 2 3 8" xfId="30091"/>
    <cellStyle name="Header2 2 9 2 4" xfId="2691"/>
    <cellStyle name="Header2 2 9 2 4 2" xfId="6142"/>
    <cellStyle name="Header2 2 9 2 4 2 2" xfId="34001"/>
    <cellStyle name="Header2 2 9 2 4 3" xfId="9398"/>
    <cellStyle name="Header2 2 9 2 4 3 2" xfId="37257"/>
    <cellStyle name="Header2 2 9 2 4 4" xfId="12662"/>
    <cellStyle name="Header2 2 9 2 4 4 2" xfId="40521"/>
    <cellStyle name="Header2 2 9 2 4 5" xfId="17618"/>
    <cellStyle name="Header2 2 9 2 4 5 2" xfId="45477"/>
    <cellStyle name="Header2 2 9 2 4 6" xfId="19466"/>
    <cellStyle name="Header2 2 9 2 4 6 2" xfId="47325"/>
    <cellStyle name="Header2 2 9 2 4 7" xfId="22648"/>
    <cellStyle name="Header2 2 9 2 4 7 2" xfId="50507"/>
    <cellStyle name="Header2 2 9 2 4 8" xfId="30550"/>
    <cellStyle name="Header2 2 9 2 5" xfId="3042"/>
    <cellStyle name="Header2 2 9 2 5 2" xfId="6493"/>
    <cellStyle name="Header2 2 9 2 5 2 2" xfId="34352"/>
    <cellStyle name="Header2 2 9 2 5 3" xfId="9749"/>
    <cellStyle name="Header2 2 9 2 5 3 2" xfId="37608"/>
    <cellStyle name="Header2 2 9 2 5 4" xfId="13013"/>
    <cellStyle name="Header2 2 9 2 5 4 2" xfId="40872"/>
    <cellStyle name="Header2 2 9 2 5 5" xfId="16152"/>
    <cellStyle name="Header2 2 9 2 5 5 2" xfId="44011"/>
    <cellStyle name="Header2 2 9 2 5 6" xfId="19817"/>
    <cellStyle name="Header2 2 9 2 5 6 2" xfId="47676"/>
    <cellStyle name="Header2 2 9 2 5 7" xfId="22999"/>
    <cellStyle name="Header2 2 9 2 5 7 2" xfId="50858"/>
    <cellStyle name="Header2 2 9 2 5 8" xfId="30901"/>
    <cellStyle name="Header2 2 9 2 6" xfId="3381"/>
    <cellStyle name="Header2 2 9 2 6 2" xfId="6832"/>
    <cellStyle name="Header2 2 9 2 6 2 2" xfId="34691"/>
    <cellStyle name="Header2 2 9 2 6 3" xfId="10088"/>
    <cellStyle name="Header2 2 9 2 6 3 2" xfId="37947"/>
    <cellStyle name="Header2 2 9 2 6 4" xfId="13352"/>
    <cellStyle name="Header2 2 9 2 6 4 2" xfId="41211"/>
    <cellStyle name="Header2 2 9 2 6 5" xfId="16865"/>
    <cellStyle name="Header2 2 9 2 6 5 2" xfId="44724"/>
    <cellStyle name="Header2 2 9 2 6 6" xfId="20156"/>
    <cellStyle name="Header2 2 9 2 6 6 2" xfId="48015"/>
    <cellStyle name="Header2 2 9 2 6 7" xfId="23338"/>
    <cellStyle name="Header2 2 9 2 6 7 2" xfId="51197"/>
    <cellStyle name="Header2 2 9 2 6 8" xfId="31240"/>
    <cellStyle name="Header2 2 9 2 7" xfId="3714"/>
    <cellStyle name="Header2 2 9 2 7 2" xfId="7165"/>
    <cellStyle name="Header2 2 9 2 7 2 2" xfId="35024"/>
    <cellStyle name="Header2 2 9 2 7 3" xfId="10421"/>
    <cellStyle name="Header2 2 9 2 7 3 2" xfId="38280"/>
    <cellStyle name="Header2 2 9 2 7 4" xfId="13685"/>
    <cellStyle name="Header2 2 9 2 7 4 2" xfId="41544"/>
    <cellStyle name="Header2 2 9 2 7 5" xfId="16766"/>
    <cellStyle name="Header2 2 9 2 7 5 2" xfId="44625"/>
    <cellStyle name="Header2 2 9 2 7 6" xfId="20489"/>
    <cellStyle name="Header2 2 9 2 7 6 2" xfId="48348"/>
    <cellStyle name="Header2 2 9 2 7 7" xfId="23671"/>
    <cellStyle name="Header2 2 9 2 7 7 2" xfId="51530"/>
    <cellStyle name="Header2 2 9 2 7 8" xfId="31573"/>
    <cellStyle name="Header2 2 9 2 8" xfId="4016"/>
    <cellStyle name="Header2 2 9 2 8 2" xfId="7467"/>
    <cellStyle name="Header2 2 9 2 8 2 2" xfId="35326"/>
    <cellStyle name="Header2 2 9 2 8 3" xfId="10723"/>
    <cellStyle name="Header2 2 9 2 8 3 2" xfId="38582"/>
    <cellStyle name="Header2 2 9 2 8 4" xfId="13987"/>
    <cellStyle name="Header2 2 9 2 8 4 2" xfId="41846"/>
    <cellStyle name="Header2 2 9 2 8 5" xfId="17353"/>
    <cellStyle name="Header2 2 9 2 8 5 2" xfId="45212"/>
    <cellStyle name="Header2 2 9 2 8 6" xfId="20791"/>
    <cellStyle name="Header2 2 9 2 8 6 2" xfId="48650"/>
    <cellStyle name="Header2 2 9 2 8 7" xfId="23973"/>
    <cellStyle name="Header2 2 9 2 8 7 2" xfId="51832"/>
    <cellStyle name="Header2 2 9 2 8 8" xfId="31875"/>
    <cellStyle name="Header2 2 9 2 9" xfId="4313"/>
    <cellStyle name="Header2 2 9 2 9 2" xfId="7764"/>
    <cellStyle name="Header2 2 9 2 9 2 2" xfId="35623"/>
    <cellStyle name="Header2 2 9 2 9 3" xfId="11020"/>
    <cellStyle name="Header2 2 9 2 9 3 2" xfId="38879"/>
    <cellStyle name="Header2 2 9 2 9 4" xfId="14284"/>
    <cellStyle name="Header2 2 9 2 9 4 2" xfId="42143"/>
    <cellStyle name="Header2 2 9 2 9 5" xfId="15553"/>
    <cellStyle name="Header2 2 9 2 9 5 2" xfId="43412"/>
    <cellStyle name="Header2 2 9 2 9 6" xfId="21088"/>
    <cellStyle name="Header2 2 9 2 9 6 2" xfId="48947"/>
    <cellStyle name="Header2 2 9 2 9 7" xfId="24270"/>
    <cellStyle name="Header2 2 9 2 9 7 2" xfId="52129"/>
    <cellStyle name="Header2 2 9 2 9 8" xfId="32172"/>
    <cellStyle name="Header2 2 9 20" xfId="19176"/>
    <cellStyle name="Header2 2 9 20 2" xfId="47035"/>
    <cellStyle name="Header2 2 9 21" xfId="22053"/>
    <cellStyle name="Header2 2 9 21 2" xfId="49912"/>
    <cellStyle name="Header2 2 9 22" xfId="25534"/>
    <cellStyle name="Header2 2 9 22 2" xfId="53393"/>
    <cellStyle name="Header2 2 9 23" xfId="22054"/>
    <cellStyle name="Header2 2 9 23 2" xfId="49913"/>
    <cellStyle name="Header2 2 9 24" xfId="740"/>
    <cellStyle name="Header2 2 9 24 2" xfId="28599"/>
    <cellStyle name="Header2 2 9 25" xfId="28138"/>
    <cellStyle name="Header2 2 9 3" xfId="380"/>
    <cellStyle name="Header2 2 9 3 10" xfId="1495"/>
    <cellStyle name="Header2 2 9 3 10 2" xfId="29354"/>
    <cellStyle name="Header2 2 9 3 11" xfId="4951"/>
    <cellStyle name="Header2 2 9 3 11 2" xfId="32810"/>
    <cellStyle name="Header2 2 9 3 12" xfId="1210"/>
    <cellStyle name="Header2 2 9 3 12 2" xfId="29069"/>
    <cellStyle name="Header2 2 9 3 13" xfId="4889"/>
    <cellStyle name="Header2 2 9 3 13 2" xfId="32748"/>
    <cellStyle name="Header2 2 9 3 14" xfId="1299"/>
    <cellStyle name="Header2 2 9 3 14 2" xfId="29158"/>
    <cellStyle name="Header2 2 9 3 15" xfId="17925"/>
    <cellStyle name="Header2 2 9 3 15 2" xfId="45784"/>
    <cellStyle name="Header2 2 9 3 16" xfId="8875"/>
    <cellStyle name="Header2 2 9 3 16 2" xfId="36734"/>
    <cellStyle name="Header2 2 9 3 17" xfId="15756"/>
    <cellStyle name="Header2 2 9 3 17 2" xfId="43615"/>
    <cellStyle name="Header2 2 9 3 18" xfId="15388"/>
    <cellStyle name="Header2 2 9 3 18 2" xfId="43247"/>
    <cellStyle name="Header2 2 9 3 19" xfId="26358"/>
    <cellStyle name="Header2 2 9 3 19 2" xfId="54217"/>
    <cellStyle name="Header2 2 9 3 2" xfId="2132"/>
    <cellStyle name="Header2 2 9 3 2 2" xfId="5586"/>
    <cellStyle name="Header2 2 9 3 2 2 2" xfId="33445"/>
    <cellStyle name="Header2 2 9 3 2 3" xfId="8841"/>
    <cellStyle name="Header2 2 9 3 2 3 2" xfId="36700"/>
    <cellStyle name="Header2 2 9 3 2 4" xfId="12104"/>
    <cellStyle name="Header2 2 9 3 2 4 2" xfId="39963"/>
    <cellStyle name="Header2 2 9 3 2 5" xfId="15655"/>
    <cellStyle name="Header2 2 9 3 2 5 2" xfId="43514"/>
    <cellStyle name="Header2 2 9 3 2 6" xfId="18920"/>
    <cellStyle name="Header2 2 9 3 2 6 2" xfId="46779"/>
    <cellStyle name="Header2 2 9 3 2 7" xfId="22118"/>
    <cellStyle name="Header2 2 9 3 2 7 2" xfId="49977"/>
    <cellStyle name="Header2 2 9 3 2 8" xfId="29991"/>
    <cellStyle name="Header2 2 9 3 20" xfId="27803"/>
    <cellStyle name="Header2 2 9 3 20 2" xfId="55662"/>
    <cellStyle name="Header2 2 9 3 21" xfId="842"/>
    <cellStyle name="Header2 2 9 3 21 2" xfId="28701"/>
    <cellStyle name="Header2 2 9 3 22" xfId="28240"/>
    <cellStyle name="Header2 2 9 3 3" xfId="2593"/>
    <cellStyle name="Header2 2 9 3 3 2" xfId="6044"/>
    <cellStyle name="Header2 2 9 3 3 2 2" xfId="33903"/>
    <cellStyle name="Header2 2 9 3 3 3" xfId="9300"/>
    <cellStyle name="Header2 2 9 3 3 3 2" xfId="37159"/>
    <cellStyle name="Header2 2 9 3 3 4" xfId="12564"/>
    <cellStyle name="Header2 2 9 3 3 4 2" xfId="40423"/>
    <cellStyle name="Header2 2 9 3 3 5" xfId="17419"/>
    <cellStyle name="Header2 2 9 3 3 5 2" xfId="45278"/>
    <cellStyle name="Header2 2 9 3 3 6" xfId="19368"/>
    <cellStyle name="Header2 2 9 3 3 6 2" xfId="47227"/>
    <cellStyle name="Header2 2 9 3 3 7" xfId="22550"/>
    <cellStyle name="Header2 2 9 3 3 7 2" xfId="50409"/>
    <cellStyle name="Header2 2 9 3 3 8" xfId="30452"/>
    <cellStyle name="Header2 2 9 3 4" xfId="2946"/>
    <cellStyle name="Header2 2 9 3 4 2" xfId="6397"/>
    <cellStyle name="Header2 2 9 3 4 2 2" xfId="34256"/>
    <cellStyle name="Header2 2 9 3 4 3" xfId="9653"/>
    <cellStyle name="Header2 2 9 3 4 3 2" xfId="37512"/>
    <cellStyle name="Header2 2 9 3 4 4" xfId="12917"/>
    <cellStyle name="Header2 2 9 3 4 4 2" xfId="40776"/>
    <cellStyle name="Header2 2 9 3 4 5" xfId="15087"/>
    <cellStyle name="Header2 2 9 3 4 5 2" xfId="42946"/>
    <cellStyle name="Header2 2 9 3 4 6" xfId="19721"/>
    <cellStyle name="Header2 2 9 3 4 6 2" xfId="47580"/>
    <cellStyle name="Header2 2 9 3 4 7" xfId="22903"/>
    <cellStyle name="Header2 2 9 3 4 7 2" xfId="50762"/>
    <cellStyle name="Header2 2 9 3 4 8" xfId="30805"/>
    <cellStyle name="Header2 2 9 3 5" xfId="3292"/>
    <cellStyle name="Header2 2 9 3 5 2" xfId="6743"/>
    <cellStyle name="Header2 2 9 3 5 2 2" xfId="34602"/>
    <cellStyle name="Header2 2 9 3 5 3" xfId="9999"/>
    <cellStyle name="Header2 2 9 3 5 3 2" xfId="37858"/>
    <cellStyle name="Header2 2 9 3 5 4" xfId="13263"/>
    <cellStyle name="Header2 2 9 3 5 4 2" xfId="41122"/>
    <cellStyle name="Header2 2 9 3 5 5" xfId="16457"/>
    <cellStyle name="Header2 2 9 3 5 5 2" xfId="44316"/>
    <cellStyle name="Header2 2 9 3 5 6" xfId="20067"/>
    <cellStyle name="Header2 2 9 3 5 6 2" xfId="47926"/>
    <cellStyle name="Header2 2 9 3 5 7" xfId="23249"/>
    <cellStyle name="Header2 2 9 3 5 7 2" xfId="51108"/>
    <cellStyle name="Header2 2 9 3 5 8" xfId="31151"/>
    <cellStyle name="Header2 2 9 3 6" xfId="3628"/>
    <cellStyle name="Header2 2 9 3 6 2" xfId="7079"/>
    <cellStyle name="Header2 2 9 3 6 2 2" xfId="34938"/>
    <cellStyle name="Header2 2 9 3 6 3" xfId="10335"/>
    <cellStyle name="Header2 2 9 3 6 3 2" xfId="38194"/>
    <cellStyle name="Header2 2 9 3 6 4" xfId="13599"/>
    <cellStyle name="Header2 2 9 3 6 4 2" xfId="41458"/>
    <cellStyle name="Header2 2 9 3 6 5" xfId="16364"/>
    <cellStyle name="Header2 2 9 3 6 5 2" xfId="44223"/>
    <cellStyle name="Header2 2 9 3 6 6" xfId="20403"/>
    <cellStyle name="Header2 2 9 3 6 6 2" xfId="48262"/>
    <cellStyle name="Header2 2 9 3 6 7" xfId="23585"/>
    <cellStyle name="Header2 2 9 3 6 7 2" xfId="51444"/>
    <cellStyle name="Header2 2 9 3 6 8" xfId="31487"/>
    <cellStyle name="Header2 2 9 3 7" xfId="3942"/>
    <cellStyle name="Header2 2 9 3 7 2" xfId="7393"/>
    <cellStyle name="Header2 2 9 3 7 2 2" xfId="35252"/>
    <cellStyle name="Header2 2 9 3 7 3" xfId="10649"/>
    <cellStyle name="Header2 2 9 3 7 3 2" xfId="38508"/>
    <cellStyle name="Header2 2 9 3 7 4" xfId="13913"/>
    <cellStyle name="Header2 2 9 3 7 4 2" xfId="41772"/>
    <cellStyle name="Header2 2 9 3 7 5" xfId="17794"/>
    <cellStyle name="Header2 2 9 3 7 5 2" xfId="45653"/>
    <cellStyle name="Header2 2 9 3 7 6" xfId="20717"/>
    <cellStyle name="Header2 2 9 3 7 6 2" xfId="48576"/>
    <cellStyle name="Header2 2 9 3 7 7" xfId="23899"/>
    <cellStyle name="Header2 2 9 3 7 7 2" xfId="51758"/>
    <cellStyle name="Header2 2 9 3 7 8" xfId="31801"/>
    <cellStyle name="Header2 2 9 3 8" xfId="4240"/>
    <cellStyle name="Header2 2 9 3 8 2" xfId="7691"/>
    <cellStyle name="Header2 2 9 3 8 2 2" xfId="35550"/>
    <cellStyle name="Header2 2 9 3 8 3" xfId="10947"/>
    <cellStyle name="Header2 2 9 3 8 3 2" xfId="38806"/>
    <cellStyle name="Header2 2 9 3 8 4" xfId="14211"/>
    <cellStyle name="Header2 2 9 3 8 4 2" xfId="42070"/>
    <cellStyle name="Header2 2 9 3 8 5" xfId="15952"/>
    <cellStyle name="Header2 2 9 3 8 5 2" xfId="43811"/>
    <cellStyle name="Header2 2 9 3 8 6" xfId="21015"/>
    <cellStyle name="Header2 2 9 3 8 6 2" xfId="48874"/>
    <cellStyle name="Header2 2 9 3 8 7" xfId="24197"/>
    <cellStyle name="Header2 2 9 3 8 7 2" xfId="52056"/>
    <cellStyle name="Header2 2 9 3 8 8" xfId="32099"/>
    <cellStyle name="Header2 2 9 3 9" xfId="4536"/>
    <cellStyle name="Header2 2 9 3 9 2" xfId="7987"/>
    <cellStyle name="Header2 2 9 3 9 2 2" xfId="35846"/>
    <cellStyle name="Header2 2 9 3 9 3" xfId="11243"/>
    <cellStyle name="Header2 2 9 3 9 3 2" xfId="39102"/>
    <cellStyle name="Header2 2 9 3 9 4" xfId="14507"/>
    <cellStyle name="Header2 2 9 3 9 4 2" xfId="42366"/>
    <cellStyle name="Header2 2 9 3 9 5" xfId="18078"/>
    <cellStyle name="Header2 2 9 3 9 5 2" xfId="45937"/>
    <cellStyle name="Header2 2 9 3 9 6" xfId="21311"/>
    <cellStyle name="Header2 2 9 3 9 6 2" xfId="49170"/>
    <cellStyle name="Header2 2 9 3 9 7" xfId="24493"/>
    <cellStyle name="Header2 2 9 3 9 7 2" xfId="52352"/>
    <cellStyle name="Header2 2 9 3 9 8" xfId="32395"/>
    <cellStyle name="Header2 2 9 4" xfId="553"/>
    <cellStyle name="Header2 2 9 4 10" xfId="1668"/>
    <cellStyle name="Header2 2 9 4 10 2" xfId="29527"/>
    <cellStyle name="Header2 2 9 4 11" xfId="5123"/>
    <cellStyle name="Header2 2 9 4 11 2" xfId="32982"/>
    <cellStyle name="Header2 2 9 4 12" xfId="8378"/>
    <cellStyle name="Header2 2 9 4 12 2" xfId="36237"/>
    <cellStyle name="Header2 2 9 4 13" xfId="11643"/>
    <cellStyle name="Header2 2 9 4 13 2" xfId="39502"/>
    <cellStyle name="Header2 2 9 4 14" xfId="14906"/>
    <cellStyle name="Header2 2 9 4 14 2" xfId="42765"/>
    <cellStyle name="Header2 2 9 4 15" xfId="15220"/>
    <cellStyle name="Header2 2 9 4 15 2" xfId="43079"/>
    <cellStyle name="Header2 2 9 4 16" xfId="18470"/>
    <cellStyle name="Header2 2 9 4 16 2" xfId="46329"/>
    <cellStyle name="Header2 2 9 4 17" xfId="21687"/>
    <cellStyle name="Header2 2 9 4 17 2" xfId="49546"/>
    <cellStyle name="Header2 2 9 4 18" xfId="24882"/>
    <cellStyle name="Header2 2 9 4 18 2" xfId="52741"/>
    <cellStyle name="Header2 2 9 4 19" xfId="27138"/>
    <cellStyle name="Header2 2 9 4 19 2" xfId="54997"/>
    <cellStyle name="Header2 2 9 4 2" xfId="2305"/>
    <cellStyle name="Header2 2 9 4 2 2" xfId="5757"/>
    <cellStyle name="Header2 2 9 4 2 2 2" xfId="33616"/>
    <cellStyle name="Header2 2 9 4 2 3" xfId="9013"/>
    <cellStyle name="Header2 2 9 4 2 3 2" xfId="36872"/>
    <cellStyle name="Header2 2 9 4 2 4" xfId="12276"/>
    <cellStyle name="Header2 2 9 4 2 4 2" xfId="40135"/>
    <cellStyle name="Header2 2 9 4 2 5" xfId="15853"/>
    <cellStyle name="Header2 2 9 4 2 5 2" xfId="43712"/>
    <cellStyle name="Header2 2 9 4 2 6" xfId="19083"/>
    <cellStyle name="Header2 2 9 4 2 6 2" xfId="46942"/>
    <cellStyle name="Header2 2 9 4 2 7" xfId="22268"/>
    <cellStyle name="Header2 2 9 4 2 7 2" xfId="50127"/>
    <cellStyle name="Header2 2 9 4 2 8" xfId="30164"/>
    <cellStyle name="Header2 2 9 4 20" xfId="27939"/>
    <cellStyle name="Header2 2 9 4 20 2" xfId="55798"/>
    <cellStyle name="Header2 2 9 4 21" xfId="1015"/>
    <cellStyle name="Header2 2 9 4 21 2" xfId="28874"/>
    <cellStyle name="Header2 2 9 4 22" xfId="28413"/>
    <cellStyle name="Header2 2 9 4 3" xfId="2764"/>
    <cellStyle name="Header2 2 9 4 3 2" xfId="6215"/>
    <cellStyle name="Header2 2 9 4 3 2 2" xfId="34074"/>
    <cellStyle name="Header2 2 9 4 3 3" xfId="9471"/>
    <cellStyle name="Header2 2 9 4 3 3 2" xfId="37330"/>
    <cellStyle name="Header2 2 9 4 3 4" xfId="12735"/>
    <cellStyle name="Header2 2 9 4 3 4 2" xfId="40594"/>
    <cellStyle name="Header2 2 9 4 3 5" xfId="16519"/>
    <cellStyle name="Header2 2 9 4 3 5 2" xfId="44378"/>
    <cellStyle name="Header2 2 9 4 3 6" xfId="19539"/>
    <cellStyle name="Header2 2 9 4 3 6 2" xfId="47398"/>
    <cellStyle name="Header2 2 9 4 3 7" xfId="22721"/>
    <cellStyle name="Header2 2 9 4 3 7 2" xfId="50580"/>
    <cellStyle name="Header2 2 9 4 3 8" xfId="30623"/>
    <cellStyle name="Header2 2 9 4 4" xfId="3114"/>
    <cellStyle name="Header2 2 9 4 4 2" xfId="6565"/>
    <cellStyle name="Header2 2 9 4 4 2 2" xfId="34424"/>
    <cellStyle name="Header2 2 9 4 4 3" xfId="9821"/>
    <cellStyle name="Header2 2 9 4 4 3 2" xfId="37680"/>
    <cellStyle name="Header2 2 9 4 4 4" xfId="13085"/>
    <cellStyle name="Header2 2 9 4 4 4 2" xfId="40944"/>
    <cellStyle name="Header2 2 9 4 4 5" xfId="16310"/>
    <cellStyle name="Header2 2 9 4 4 5 2" xfId="44169"/>
    <cellStyle name="Header2 2 9 4 4 6" xfId="19889"/>
    <cellStyle name="Header2 2 9 4 4 6 2" xfId="47748"/>
    <cellStyle name="Header2 2 9 4 4 7" xfId="23071"/>
    <cellStyle name="Header2 2 9 4 4 7 2" xfId="50930"/>
    <cellStyle name="Header2 2 9 4 4 8" xfId="30973"/>
    <cellStyle name="Header2 2 9 4 5" xfId="3451"/>
    <cellStyle name="Header2 2 9 4 5 2" xfId="6902"/>
    <cellStyle name="Header2 2 9 4 5 2 2" xfId="34761"/>
    <cellStyle name="Header2 2 9 4 5 3" xfId="10158"/>
    <cellStyle name="Header2 2 9 4 5 3 2" xfId="38017"/>
    <cellStyle name="Header2 2 9 4 5 4" xfId="13422"/>
    <cellStyle name="Header2 2 9 4 5 4 2" xfId="41281"/>
    <cellStyle name="Header2 2 9 4 5 5" xfId="16840"/>
    <cellStyle name="Header2 2 9 4 5 5 2" xfId="44699"/>
    <cellStyle name="Header2 2 9 4 5 6" xfId="20226"/>
    <cellStyle name="Header2 2 9 4 5 6 2" xfId="48085"/>
    <cellStyle name="Header2 2 9 4 5 7" xfId="23408"/>
    <cellStyle name="Header2 2 9 4 5 7 2" xfId="51267"/>
    <cellStyle name="Header2 2 9 4 5 8" xfId="31310"/>
    <cellStyle name="Header2 2 9 4 6" xfId="3784"/>
    <cellStyle name="Header2 2 9 4 6 2" xfId="7235"/>
    <cellStyle name="Header2 2 9 4 6 2 2" xfId="35094"/>
    <cellStyle name="Header2 2 9 4 6 3" xfId="10491"/>
    <cellStyle name="Header2 2 9 4 6 3 2" xfId="38350"/>
    <cellStyle name="Header2 2 9 4 6 4" xfId="13755"/>
    <cellStyle name="Header2 2 9 4 6 4 2" xfId="41614"/>
    <cellStyle name="Header2 2 9 4 6 5" xfId="16115"/>
    <cellStyle name="Header2 2 9 4 6 5 2" xfId="43974"/>
    <cellStyle name="Header2 2 9 4 6 6" xfId="20559"/>
    <cellStyle name="Header2 2 9 4 6 6 2" xfId="48418"/>
    <cellStyle name="Header2 2 9 4 6 7" xfId="23741"/>
    <cellStyle name="Header2 2 9 4 6 7 2" xfId="51600"/>
    <cellStyle name="Header2 2 9 4 6 8" xfId="31643"/>
    <cellStyle name="Header2 2 9 4 7" xfId="4080"/>
    <cellStyle name="Header2 2 9 4 7 2" xfId="7531"/>
    <cellStyle name="Header2 2 9 4 7 2 2" xfId="35390"/>
    <cellStyle name="Header2 2 9 4 7 3" xfId="10787"/>
    <cellStyle name="Header2 2 9 4 7 3 2" xfId="38646"/>
    <cellStyle name="Header2 2 9 4 7 4" xfId="14051"/>
    <cellStyle name="Header2 2 9 4 7 4 2" xfId="41910"/>
    <cellStyle name="Header2 2 9 4 7 5" xfId="17407"/>
    <cellStyle name="Header2 2 9 4 7 5 2" xfId="45266"/>
    <cellStyle name="Header2 2 9 4 7 6" xfId="20855"/>
    <cellStyle name="Header2 2 9 4 7 6 2" xfId="48714"/>
    <cellStyle name="Header2 2 9 4 7 7" xfId="24037"/>
    <cellStyle name="Header2 2 9 4 7 7 2" xfId="51896"/>
    <cellStyle name="Header2 2 9 4 7 8" xfId="31939"/>
    <cellStyle name="Header2 2 9 4 8" xfId="4377"/>
    <cellStyle name="Header2 2 9 4 8 2" xfId="7828"/>
    <cellStyle name="Header2 2 9 4 8 2 2" xfId="35687"/>
    <cellStyle name="Header2 2 9 4 8 3" xfId="11084"/>
    <cellStyle name="Header2 2 9 4 8 3 2" xfId="38943"/>
    <cellStyle name="Header2 2 9 4 8 4" xfId="14348"/>
    <cellStyle name="Header2 2 9 4 8 4 2" xfId="42207"/>
    <cellStyle name="Header2 2 9 4 8 5" xfId="11513"/>
    <cellStyle name="Header2 2 9 4 8 5 2" xfId="39372"/>
    <cellStyle name="Header2 2 9 4 8 6" xfId="21152"/>
    <cellStyle name="Header2 2 9 4 8 6 2" xfId="49011"/>
    <cellStyle name="Header2 2 9 4 8 7" xfId="24334"/>
    <cellStyle name="Header2 2 9 4 8 7 2" xfId="52193"/>
    <cellStyle name="Header2 2 9 4 8 8" xfId="32236"/>
    <cellStyle name="Header2 2 9 4 9" xfId="4672"/>
    <cellStyle name="Header2 2 9 4 9 2" xfId="8123"/>
    <cellStyle name="Header2 2 9 4 9 2 2" xfId="35982"/>
    <cellStyle name="Header2 2 9 4 9 3" xfId="11379"/>
    <cellStyle name="Header2 2 9 4 9 3 2" xfId="39238"/>
    <cellStyle name="Header2 2 9 4 9 4" xfId="14643"/>
    <cellStyle name="Header2 2 9 4 9 4 2" xfId="42502"/>
    <cellStyle name="Header2 2 9 4 9 5" xfId="18214"/>
    <cellStyle name="Header2 2 9 4 9 5 2" xfId="46073"/>
    <cellStyle name="Header2 2 9 4 9 6" xfId="21447"/>
    <cellStyle name="Header2 2 9 4 9 6 2" xfId="49306"/>
    <cellStyle name="Header2 2 9 4 9 7" xfId="24629"/>
    <cellStyle name="Header2 2 9 4 9 7 2" xfId="52488"/>
    <cellStyle name="Header2 2 9 4 9 8" xfId="32531"/>
    <cellStyle name="Header2 2 9 5" xfId="2030"/>
    <cellStyle name="Header2 2 9 5 2" xfId="5484"/>
    <cellStyle name="Header2 2 9 5 2 2" xfId="33343"/>
    <cellStyle name="Header2 2 9 5 3" xfId="8739"/>
    <cellStyle name="Header2 2 9 5 3 2" xfId="36598"/>
    <cellStyle name="Header2 2 9 5 4" xfId="12002"/>
    <cellStyle name="Header2 2 9 5 4 2" xfId="39861"/>
    <cellStyle name="Header2 2 9 5 5" xfId="15801"/>
    <cellStyle name="Header2 2 9 5 5 2" xfId="43660"/>
    <cellStyle name="Header2 2 9 5 6" xfId="18824"/>
    <cellStyle name="Header2 2 9 5 6 2" xfId="46683"/>
    <cellStyle name="Header2 2 9 5 7" xfId="22031"/>
    <cellStyle name="Header2 2 9 5 7 2" xfId="49890"/>
    <cellStyle name="Header2 2 9 5 8" xfId="29889"/>
    <cellStyle name="Header2 2 9 6" xfId="2497"/>
    <cellStyle name="Header2 2 9 6 2" xfId="5948"/>
    <cellStyle name="Header2 2 9 6 2 2" xfId="33807"/>
    <cellStyle name="Header2 2 9 6 3" xfId="9204"/>
    <cellStyle name="Header2 2 9 6 3 2" xfId="37063"/>
    <cellStyle name="Header2 2 9 6 4" xfId="12468"/>
    <cellStyle name="Header2 2 9 6 4 2" xfId="40327"/>
    <cellStyle name="Header2 2 9 6 5" xfId="15754"/>
    <cellStyle name="Header2 2 9 6 5 2" xfId="43613"/>
    <cellStyle name="Header2 2 9 6 6" xfId="19272"/>
    <cellStyle name="Header2 2 9 6 6 2" xfId="47131"/>
    <cellStyle name="Header2 2 9 6 7" xfId="22454"/>
    <cellStyle name="Header2 2 9 6 7 2" xfId="50313"/>
    <cellStyle name="Header2 2 9 6 8" xfId="30356"/>
    <cellStyle name="Header2 2 9 7" xfId="1848"/>
    <cellStyle name="Header2 2 9 7 2" xfId="5302"/>
    <cellStyle name="Header2 2 9 7 2 2" xfId="33161"/>
    <cellStyle name="Header2 2 9 7 3" xfId="8557"/>
    <cellStyle name="Header2 2 9 7 3 2" xfId="36416"/>
    <cellStyle name="Header2 2 9 7 4" xfId="11820"/>
    <cellStyle name="Header2 2 9 7 4 2" xfId="39679"/>
    <cellStyle name="Header2 2 9 7 5" xfId="16006"/>
    <cellStyle name="Header2 2 9 7 5 2" xfId="43865"/>
    <cellStyle name="Header2 2 9 7 6" xfId="18642"/>
    <cellStyle name="Header2 2 9 7 6 2" xfId="46501"/>
    <cellStyle name="Header2 2 9 7 7" xfId="21850"/>
    <cellStyle name="Header2 2 9 7 7 2" xfId="49709"/>
    <cellStyle name="Header2 2 9 7 8" xfId="29707"/>
    <cellStyle name="Header2 2 9 8" xfId="2448"/>
    <cellStyle name="Header2 2 9 8 2" xfId="5899"/>
    <cellStyle name="Header2 2 9 8 2 2" xfId="33758"/>
    <cellStyle name="Header2 2 9 8 3" xfId="9155"/>
    <cellStyle name="Header2 2 9 8 3 2" xfId="37014"/>
    <cellStyle name="Header2 2 9 8 4" xfId="12419"/>
    <cellStyle name="Header2 2 9 8 4 2" xfId="40278"/>
    <cellStyle name="Header2 2 9 8 5" xfId="17650"/>
    <cellStyle name="Header2 2 9 8 5 2" xfId="45509"/>
    <cellStyle name="Header2 2 9 8 6" xfId="19223"/>
    <cellStyle name="Header2 2 9 8 6 2" xfId="47082"/>
    <cellStyle name="Header2 2 9 8 7" xfId="22405"/>
    <cellStyle name="Header2 2 9 8 7 2" xfId="50264"/>
    <cellStyle name="Header2 2 9 8 8" xfId="30307"/>
    <cellStyle name="Header2 2 9 9" xfId="1836"/>
    <cellStyle name="Header2 2 9 9 2" xfId="5290"/>
    <cellStyle name="Header2 2 9 9 2 2" xfId="33149"/>
    <cellStyle name="Header2 2 9 9 3" xfId="8545"/>
    <cellStyle name="Header2 2 9 9 3 2" xfId="36404"/>
    <cellStyle name="Header2 2 9 9 4" xfId="11808"/>
    <cellStyle name="Header2 2 9 9 4 2" xfId="39667"/>
    <cellStyle name="Header2 2 9 9 5" xfId="17169"/>
    <cellStyle name="Header2 2 9 9 5 2" xfId="45028"/>
    <cellStyle name="Header2 2 9 9 6" xfId="18630"/>
    <cellStyle name="Header2 2 9 9 6 2" xfId="46489"/>
    <cellStyle name="Header2 2 9 9 7" xfId="21838"/>
    <cellStyle name="Header2 2 9 9 7 2" xfId="49697"/>
    <cellStyle name="Header2 2 9 9 8" xfId="29695"/>
    <cellStyle name="Header2 20" xfId="15737"/>
    <cellStyle name="Header2 20 2" xfId="43596"/>
    <cellStyle name="Header2 21" xfId="684"/>
    <cellStyle name="Header2 21 2" xfId="28543"/>
    <cellStyle name="Header2 22" xfId="28087"/>
    <cellStyle name="Header2 23" xfId="55935"/>
    <cellStyle name="Header2 3" xfId="271"/>
    <cellStyle name="Header2 3 10" xfId="3066"/>
    <cellStyle name="Header2 3 10 2" xfId="6517"/>
    <cellStyle name="Header2 3 10 2 2" xfId="34376"/>
    <cellStyle name="Header2 3 10 3" xfId="9773"/>
    <cellStyle name="Header2 3 10 3 2" xfId="37632"/>
    <cellStyle name="Header2 3 10 4" xfId="13037"/>
    <cellStyle name="Header2 3 10 4 2" xfId="40896"/>
    <cellStyle name="Header2 3 10 5" xfId="15183"/>
    <cellStyle name="Header2 3 10 5 2" xfId="43042"/>
    <cellStyle name="Header2 3 10 6" xfId="19841"/>
    <cellStyle name="Header2 3 10 6 2" xfId="47700"/>
    <cellStyle name="Header2 3 10 7" xfId="23023"/>
    <cellStyle name="Header2 3 10 7 2" xfId="50882"/>
    <cellStyle name="Header2 3 10 8" xfId="30925"/>
    <cellStyle name="Header2 3 11" xfId="2983"/>
    <cellStyle name="Header2 3 11 2" xfId="6434"/>
    <cellStyle name="Header2 3 11 2 2" xfId="34293"/>
    <cellStyle name="Header2 3 11 3" xfId="9690"/>
    <cellStyle name="Header2 3 11 3 2" xfId="37549"/>
    <cellStyle name="Header2 3 11 4" xfId="12954"/>
    <cellStyle name="Header2 3 11 4 2" xfId="40813"/>
    <cellStyle name="Header2 3 11 5" xfId="15021"/>
    <cellStyle name="Header2 3 11 5 2" xfId="42880"/>
    <cellStyle name="Header2 3 11 6" xfId="19758"/>
    <cellStyle name="Header2 3 11 6 2" xfId="47617"/>
    <cellStyle name="Header2 3 11 7" xfId="22940"/>
    <cellStyle name="Header2 3 11 7 2" xfId="50799"/>
    <cellStyle name="Header2 3 11 8" xfId="30842"/>
    <cellStyle name="Header2 3 12" xfId="2618"/>
    <cellStyle name="Header2 3 12 2" xfId="6069"/>
    <cellStyle name="Header2 3 12 2 2" xfId="33928"/>
    <cellStyle name="Header2 3 12 3" xfId="9325"/>
    <cellStyle name="Header2 3 12 3 2" xfId="37184"/>
    <cellStyle name="Header2 3 12 4" xfId="12589"/>
    <cellStyle name="Header2 3 12 4 2" xfId="40448"/>
    <cellStyle name="Header2 3 12 5" xfId="16197"/>
    <cellStyle name="Header2 3 12 5 2" xfId="44056"/>
    <cellStyle name="Header2 3 12 6" xfId="19393"/>
    <cellStyle name="Header2 3 12 6 2" xfId="47252"/>
    <cellStyle name="Header2 3 12 7" xfId="22575"/>
    <cellStyle name="Header2 3 12 7 2" xfId="50434"/>
    <cellStyle name="Header2 3 12 8" xfId="30477"/>
    <cellStyle name="Header2 3 13" xfId="1386"/>
    <cellStyle name="Header2 3 13 2" xfId="29245"/>
    <cellStyle name="Header2 3 14" xfId="4842"/>
    <cellStyle name="Header2 3 14 2" xfId="32701"/>
    <cellStyle name="Header2 3 15" xfId="5248"/>
    <cellStyle name="Header2 3 15 2" xfId="33107"/>
    <cellStyle name="Header2 3 16" xfId="8869"/>
    <cellStyle name="Header2 3 16 2" xfId="36728"/>
    <cellStyle name="Header2 3 17" xfId="12132"/>
    <cellStyle name="Header2 3 17 2" xfId="39991"/>
    <cellStyle name="Header2 3 18" xfId="15666"/>
    <cellStyle name="Header2 3 18 2" xfId="43525"/>
    <cellStyle name="Header2 3 19" xfId="17329"/>
    <cellStyle name="Header2 3 19 2" xfId="45188"/>
    <cellStyle name="Header2 3 2" xfId="474"/>
    <cellStyle name="Header2 3 2 10" xfId="4602"/>
    <cellStyle name="Header2 3 2 10 2" xfId="8053"/>
    <cellStyle name="Header2 3 2 10 2 2" xfId="35912"/>
    <cellStyle name="Header2 3 2 10 3" xfId="11309"/>
    <cellStyle name="Header2 3 2 10 3 2" xfId="39168"/>
    <cellStyle name="Header2 3 2 10 4" xfId="14573"/>
    <cellStyle name="Header2 3 2 10 4 2" xfId="42432"/>
    <cellStyle name="Header2 3 2 10 5" xfId="18144"/>
    <cellStyle name="Header2 3 2 10 5 2" xfId="46003"/>
    <cellStyle name="Header2 3 2 10 6" xfId="21377"/>
    <cellStyle name="Header2 3 2 10 6 2" xfId="49236"/>
    <cellStyle name="Header2 3 2 10 7" xfId="24559"/>
    <cellStyle name="Header2 3 2 10 7 2" xfId="52418"/>
    <cellStyle name="Header2 3 2 10 8" xfId="32461"/>
    <cellStyle name="Header2 3 2 11" xfId="1589"/>
    <cellStyle name="Header2 3 2 11 2" xfId="29448"/>
    <cellStyle name="Header2 3 2 12" xfId="5045"/>
    <cellStyle name="Header2 3 2 12 2" xfId="32904"/>
    <cellStyle name="Header2 3 2 13" xfId="8299"/>
    <cellStyle name="Header2 3 2 13 2" xfId="36158"/>
    <cellStyle name="Header2 3 2 14" xfId="11564"/>
    <cellStyle name="Header2 3 2 14 2" xfId="39423"/>
    <cellStyle name="Header2 3 2 15" xfId="14827"/>
    <cellStyle name="Header2 3 2 15 2" xfId="42686"/>
    <cellStyle name="Header2 3 2 16" xfId="15140"/>
    <cellStyle name="Header2 3 2 16 2" xfId="42999"/>
    <cellStyle name="Header2 3 2 17" xfId="18394"/>
    <cellStyle name="Header2 3 2 17 2" xfId="46253"/>
    <cellStyle name="Header2 3 2 18" xfId="21612"/>
    <cellStyle name="Header2 3 2 18 2" xfId="49471"/>
    <cellStyle name="Header2 3 2 19" xfId="24809"/>
    <cellStyle name="Header2 3 2 19 2" xfId="52668"/>
    <cellStyle name="Header2 3 2 2" xfId="619"/>
    <cellStyle name="Header2 3 2 2 10" xfId="1734"/>
    <cellStyle name="Header2 3 2 2 10 2" xfId="29593"/>
    <cellStyle name="Header2 3 2 2 11" xfId="5189"/>
    <cellStyle name="Header2 3 2 2 11 2" xfId="33048"/>
    <cellStyle name="Header2 3 2 2 12" xfId="8444"/>
    <cellStyle name="Header2 3 2 2 12 2" xfId="36303"/>
    <cellStyle name="Header2 3 2 2 13" xfId="11709"/>
    <cellStyle name="Header2 3 2 2 13 2" xfId="39568"/>
    <cellStyle name="Header2 3 2 2 14" xfId="14972"/>
    <cellStyle name="Header2 3 2 2 14 2" xfId="42831"/>
    <cellStyle name="Header2 3 2 2 15" xfId="16790"/>
    <cellStyle name="Header2 3 2 2 15 2" xfId="44649"/>
    <cellStyle name="Header2 3 2 2 16" xfId="18536"/>
    <cellStyle name="Header2 3 2 2 16 2" xfId="46395"/>
    <cellStyle name="Header2 3 2 2 17" xfId="21753"/>
    <cellStyle name="Header2 3 2 2 17 2" xfId="49612"/>
    <cellStyle name="Header2 3 2 2 18" xfId="24948"/>
    <cellStyle name="Header2 3 2 2 18 2" xfId="52807"/>
    <cellStyle name="Header2 3 2 2 19" xfId="26640"/>
    <cellStyle name="Header2 3 2 2 19 2" xfId="54499"/>
    <cellStyle name="Header2 3 2 2 2" xfId="2371"/>
    <cellStyle name="Header2 3 2 2 2 2" xfId="5823"/>
    <cellStyle name="Header2 3 2 2 2 2 2" xfId="33682"/>
    <cellStyle name="Header2 3 2 2 2 3" xfId="9079"/>
    <cellStyle name="Header2 3 2 2 2 3 2" xfId="36938"/>
    <cellStyle name="Header2 3 2 2 2 4" xfId="12342"/>
    <cellStyle name="Header2 3 2 2 2 4 2" xfId="40201"/>
    <cellStyle name="Header2 3 2 2 2 5" xfId="16726"/>
    <cellStyle name="Header2 3 2 2 2 5 2" xfId="44585"/>
    <cellStyle name="Header2 3 2 2 2 6" xfId="19149"/>
    <cellStyle name="Header2 3 2 2 2 6 2" xfId="47008"/>
    <cellStyle name="Header2 3 2 2 2 7" xfId="22334"/>
    <cellStyle name="Header2 3 2 2 2 7 2" xfId="50193"/>
    <cellStyle name="Header2 3 2 2 2 8" xfId="30230"/>
    <cellStyle name="Header2 3 2 2 20" xfId="28005"/>
    <cellStyle name="Header2 3 2 2 20 2" xfId="55864"/>
    <cellStyle name="Header2 3 2 2 21" xfId="1081"/>
    <cellStyle name="Header2 3 2 2 21 2" xfId="28940"/>
    <cellStyle name="Header2 3 2 2 22" xfId="28479"/>
    <cellStyle name="Header2 3 2 2 3" xfId="2830"/>
    <cellStyle name="Header2 3 2 2 3 2" xfId="6281"/>
    <cellStyle name="Header2 3 2 2 3 2 2" xfId="34140"/>
    <cellStyle name="Header2 3 2 2 3 3" xfId="9537"/>
    <cellStyle name="Header2 3 2 2 3 3 2" xfId="37396"/>
    <cellStyle name="Header2 3 2 2 3 4" xfId="12801"/>
    <cellStyle name="Header2 3 2 2 3 4 2" xfId="40660"/>
    <cellStyle name="Header2 3 2 2 3 5" xfId="11494"/>
    <cellStyle name="Header2 3 2 2 3 5 2" xfId="39353"/>
    <cellStyle name="Header2 3 2 2 3 6" xfId="19605"/>
    <cellStyle name="Header2 3 2 2 3 6 2" xfId="47464"/>
    <cellStyle name="Header2 3 2 2 3 7" xfId="22787"/>
    <cellStyle name="Header2 3 2 2 3 7 2" xfId="50646"/>
    <cellStyle name="Header2 3 2 2 3 8" xfId="30689"/>
    <cellStyle name="Header2 3 2 2 4" xfId="3180"/>
    <cellStyle name="Header2 3 2 2 4 2" xfId="6631"/>
    <cellStyle name="Header2 3 2 2 4 2 2" xfId="34490"/>
    <cellStyle name="Header2 3 2 2 4 3" xfId="9887"/>
    <cellStyle name="Header2 3 2 2 4 3 2" xfId="37746"/>
    <cellStyle name="Header2 3 2 2 4 4" xfId="13151"/>
    <cellStyle name="Header2 3 2 2 4 4 2" xfId="41010"/>
    <cellStyle name="Header2 3 2 2 4 5" xfId="17778"/>
    <cellStyle name="Header2 3 2 2 4 5 2" xfId="45637"/>
    <cellStyle name="Header2 3 2 2 4 6" xfId="19955"/>
    <cellStyle name="Header2 3 2 2 4 6 2" xfId="47814"/>
    <cellStyle name="Header2 3 2 2 4 7" xfId="23137"/>
    <cellStyle name="Header2 3 2 2 4 7 2" xfId="50996"/>
    <cellStyle name="Header2 3 2 2 4 8" xfId="31039"/>
    <cellStyle name="Header2 3 2 2 5" xfId="3517"/>
    <cellStyle name="Header2 3 2 2 5 2" xfId="6968"/>
    <cellStyle name="Header2 3 2 2 5 2 2" xfId="34827"/>
    <cellStyle name="Header2 3 2 2 5 3" xfId="10224"/>
    <cellStyle name="Header2 3 2 2 5 3 2" xfId="38083"/>
    <cellStyle name="Header2 3 2 2 5 4" xfId="13488"/>
    <cellStyle name="Header2 3 2 2 5 4 2" xfId="41347"/>
    <cellStyle name="Header2 3 2 2 5 5" xfId="15174"/>
    <cellStyle name="Header2 3 2 2 5 5 2" xfId="43033"/>
    <cellStyle name="Header2 3 2 2 5 6" xfId="20292"/>
    <cellStyle name="Header2 3 2 2 5 6 2" xfId="48151"/>
    <cellStyle name="Header2 3 2 2 5 7" xfId="23474"/>
    <cellStyle name="Header2 3 2 2 5 7 2" xfId="51333"/>
    <cellStyle name="Header2 3 2 2 5 8" xfId="31376"/>
    <cellStyle name="Header2 3 2 2 6" xfId="3850"/>
    <cellStyle name="Header2 3 2 2 6 2" xfId="7301"/>
    <cellStyle name="Header2 3 2 2 6 2 2" xfId="35160"/>
    <cellStyle name="Header2 3 2 2 6 3" xfId="10557"/>
    <cellStyle name="Header2 3 2 2 6 3 2" xfId="38416"/>
    <cellStyle name="Header2 3 2 2 6 4" xfId="13821"/>
    <cellStyle name="Header2 3 2 2 6 4 2" xfId="41680"/>
    <cellStyle name="Header2 3 2 2 6 5" xfId="12124"/>
    <cellStyle name="Header2 3 2 2 6 5 2" xfId="39983"/>
    <cellStyle name="Header2 3 2 2 6 6" xfId="20625"/>
    <cellStyle name="Header2 3 2 2 6 6 2" xfId="48484"/>
    <cellStyle name="Header2 3 2 2 6 7" xfId="23807"/>
    <cellStyle name="Header2 3 2 2 6 7 2" xfId="51666"/>
    <cellStyle name="Header2 3 2 2 6 8" xfId="31709"/>
    <cellStyle name="Header2 3 2 2 7" xfId="4146"/>
    <cellStyle name="Header2 3 2 2 7 2" xfId="7597"/>
    <cellStyle name="Header2 3 2 2 7 2 2" xfId="35456"/>
    <cellStyle name="Header2 3 2 2 7 3" xfId="10853"/>
    <cellStyle name="Header2 3 2 2 7 3 2" xfId="38712"/>
    <cellStyle name="Header2 3 2 2 7 4" xfId="14117"/>
    <cellStyle name="Header2 3 2 2 7 4 2" xfId="41976"/>
    <cellStyle name="Header2 3 2 2 7 5" xfId="15937"/>
    <cellStyle name="Header2 3 2 2 7 5 2" xfId="43796"/>
    <cellStyle name="Header2 3 2 2 7 6" xfId="20921"/>
    <cellStyle name="Header2 3 2 2 7 6 2" xfId="48780"/>
    <cellStyle name="Header2 3 2 2 7 7" xfId="24103"/>
    <cellStyle name="Header2 3 2 2 7 7 2" xfId="51962"/>
    <cellStyle name="Header2 3 2 2 7 8" xfId="32005"/>
    <cellStyle name="Header2 3 2 2 8" xfId="4443"/>
    <cellStyle name="Header2 3 2 2 8 2" xfId="7894"/>
    <cellStyle name="Header2 3 2 2 8 2 2" xfId="35753"/>
    <cellStyle name="Header2 3 2 2 8 3" xfId="11150"/>
    <cellStyle name="Header2 3 2 2 8 3 2" xfId="39009"/>
    <cellStyle name="Header2 3 2 2 8 4" xfId="14414"/>
    <cellStyle name="Header2 3 2 2 8 4 2" xfId="42273"/>
    <cellStyle name="Header2 3 2 2 8 5" xfId="17985"/>
    <cellStyle name="Header2 3 2 2 8 5 2" xfId="45844"/>
    <cellStyle name="Header2 3 2 2 8 6" xfId="21218"/>
    <cellStyle name="Header2 3 2 2 8 6 2" xfId="49077"/>
    <cellStyle name="Header2 3 2 2 8 7" xfId="24400"/>
    <cellStyle name="Header2 3 2 2 8 7 2" xfId="52259"/>
    <cellStyle name="Header2 3 2 2 8 8" xfId="32302"/>
    <cellStyle name="Header2 3 2 2 9" xfId="4738"/>
    <cellStyle name="Header2 3 2 2 9 2" xfId="8189"/>
    <cellStyle name="Header2 3 2 2 9 2 2" xfId="36048"/>
    <cellStyle name="Header2 3 2 2 9 3" xfId="11445"/>
    <cellStyle name="Header2 3 2 2 9 3 2" xfId="39304"/>
    <cellStyle name="Header2 3 2 2 9 4" xfId="14709"/>
    <cellStyle name="Header2 3 2 2 9 4 2" xfId="42568"/>
    <cellStyle name="Header2 3 2 2 9 5" xfId="18280"/>
    <cellStyle name="Header2 3 2 2 9 5 2" xfId="46139"/>
    <cellStyle name="Header2 3 2 2 9 6" xfId="21513"/>
    <cellStyle name="Header2 3 2 2 9 6 2" xfId="49372"/>
    <cellStyle name="Header2 3 2 2 9 7" xfId="24695"/>
    <cellStyle name="Header2 3 2 2 9 7 2" xfId="52554"/>
    <cellStyle name="Header2 3 2 2 9 8" xfId="32597"/>
    <cellStyle name="Header2 3 2 20" xfId="26894"/>
    <cellStyle name="Header2 3 2 20 2" xfId="54753"/>
    <cellStyle name="Header2 3 2 21" xfId="27869"/>
    <cellStyle name="Header2 3 2 21 2" xfId="55728"/>
    <cellStyle name="Header2 3 2 22" xfId="936"/>
    <cellStyle name="Header2 3 2 22 2" xfId="28795"/>
    <cellStyle name="Header2 3 2 23" xfId="28334"/>
    <cellStyle name="Header2 3 2 3" xfId="2226"/>
    <cellStyle name="Header2 3 2 3 2" xfId="5678"/>
    <cellStyle name="Header2 3 2 3 2 2" xfId="33537"/>
    <cellStyle name="Header2 3 2 3 3" xfId="8934"/>
    <cellStyle name="Header2 3 2 3 3 2" xfId="36793"/>
    <cellStyle name="Header2 3 2 3 4" xfId="12197"/>
    <cellStyle name="Header2 3 2 3 4 2" xfId="40056"/>
    <cellStyle name="Header2 3 2 3 5" xfId="15011"/>
    <cellStyle name="Header2 3 2 3 5 2" xfId="42870"/>
    <cellStyle name="Header2 3 2 3 6" xfId="19009"/>
    <cellStyle name="Header2 3 2 3 6 2" xfId="46868"/>
    <cellStyle name="Header2 3 2 3 7" xfId="22193"/>
    <cellStyle name="Header2 3 2 3 7 2" xfId="50052"/>
    <cellStyle name="Header2 3 2 3 8" xfId="30085"/>
    <cellStyle name="Header2 3 2 4" xfId="2685"/>
    <cellStyle name="Header2 3 2 4 2" xfId="6136"/>
    <cellStyle name="Header2 3 2 4 2 2" xfId="33995"/>
    <cellStyle name="Header2 3 2 4 3" xfId="9392"/>
    <cellStyle name="Header2 3 2 4 3 2" xfId="37251"/>
    <cellStyle name="Header2 3 2 4 4" xfId="12656"/>
    <cellStyle name="Header2 3 2 4 4 2" xfId="40515"/>
    <cellStyle name="Header2 3 2 4 5" xfId="16890"/>
    <cellStyle name="Header2 3 2 4 5 2" xfId="44749"/>
    <cellStyle name="Header2 3 2 4 6" xfId="19460"/>
    <cellStyle name="Header2 3 2 4 6 2" xfId="47319"/>
    <cellStyle name="Header2 3 2 4 7" xfId="22642"/>
    <cellStyle name="Header2 3 2 4 7 2" xfId="50501"/>
    <cellStyle name="Header2 3 2 4 8" xfId="30544"/>
    <cellStyle name="Header2 3 2 5" xfId="3036"/>
    <cellStyle name="Header2 3 2 5 2" xfId="6487"/>
    <cellStyle name="Header2 3 2 5 2 2" xfId="34346"/>
    <cellStyle name="Header2 3 2 5 3" xfId="9743"/>
    <cellStyle name="Header2 3 2 5 3 2" xfId="37602"/>
    <cellStyle name="Header2 3 2 5 4" xfId="13007"/>
    <cellStyle name="Header2 3 2 5 4 2" xfId="40866"/>
    <cellStyle name="Header2 3 2 5 5" xfId="15518"/>
    <cellStyle name="Header2 3 2 5 5 2" xfId="43377"/>
    <cellStyle name="Header2 3 2 5 6" xfId="19811"/>
    <cellStyle name="Header2 3 2 5 6 2" xfId="47670"/>
    <cellStyle name="Header2 3 2 5 7" xfId="22993"/>
    <cellStyle name="Header2 3 2 5 7 2" xfId="50852"/>
    <cellStyle name="Header2 3 2 5 8" xfId="30895"/>
    <cellStyle name="Header2 3 2 6" xfId="3375"/>
    <cellStyle name="Header2 3 2 6 2" xfId="6826"/>
    <cellStyle name="Header2 3 2 6 2 2" xfId="34685"/>
    <cellStyle name="Header2 3 2 6 3" xfId="10082"/>
    <cellStyle name="Header2 3 2 6 3 2" xfId="37941"/>
    <cellStyle name="Header2 3 2 6 4" xfId="13346"/>
    <cellStyle name="Header2 3 2 6 4 2" xfId="41205"/>
    <cellStyle name="Header2 3 2 6 5" xfId="16451"/>
    <cellStyle name="Header2 3 2 6 5 2" xfId="44310"/>
    <cellStyle name="Header2 3 2 6 6" xfId="20150"/>
    <cellStyle name="Header2 3 2 6 6 2" xfId="48009"/>
    <cellStyle name="Header2 3 2 6 7" xfId="23332"/>
    <cellStyle name="Header2 3 2 6 7 2" xfId="51191"/>
    <cellStyle name="Header2 3 2 6 8" xfId="31234"/>
    <cellStyle name="Header2 3 2 7" xfId="3708"/>
    <cellStyle name="Header2 3 2 7 2" xfId="7159"/>
    <cellStyle name="Header2 3 2 7 2 2" xfId="35018"/>
    <cellStyle name="Header2 3 2 7 3" xfId="10415"/>
    <cellStyle name="Header2 3 2 7 3 2" xfId="38274"/>
    <cellStyle name="Header2 3 2 7 4" xfId="13679"/>
    <cellStyle name="Header2 3 2 7 4 2" xfId="41538"/>
    <cellStyle name="Header2 3 2 7 5" xfId="16351"/>
    <cellStyle name="Header2 3 2 7 5 2" xfId="44210"/>
    <cellStyle name="Header2 3 2 7 6" xfId="20483"/>
    <cellStyle name="Header2 3 2 7 6 2" xfId="48342"/>
    <cellStyle name="Header2 3 2 7 7" xfId="23665"/>
    <cellStyle name="Header2 3 2 7 7 2" xfId="51524"/>
    <cellStyle name="Header2 3 2 7 8" xfId="31567"/>
    <cellStyle name="Header2 3 2 8" xfId="4010"/>
    <cellStyle name="Header2 3 2 8 2" xfId="7461"/>
    <cellStyle name="Header2 3 2 8 2 2" xfId="35320"/>
    <cellStyle name="Header2 3 2 8 3" xfId="10717"/>
    <cellStyle name="Header2 3 2 8 3 2" xfId="38576"/>
    <cellStyle name="Header2 3 2 8 4" xfId="13981"/>
    <cellStyle name="Header2 3 2 8 4 2" xfId="41840"/>
    <cellStyle name="Header2 3 2 8 5" xfId="16592"/>
    <cellStyle name="Header2 3 2 8 5 2" xfId="44451"/>
    <cellStyle name="Header2 3 2 8 6" xfId="20785"/>
    <cellStyle name="Header2 3 2 8 6 2" xfId="48644"/>
    <cellStyle name="Header2 3 2 8 7" xfId="23967"/>
    <cellStyle name="Header2 3 2 8 7 2" xfId="51826"/>
    <cellStyle name="Header2 3 2 8 8" xfId="31869"/>
    <cellStyle name="Header2 3 2 9" xfId="4307"/>
    <cellStyle name="Header2 3 2 9 2" xfId="7758"/>
    <cellStyle name="Header2 3 2 9 2 2" xfId="35617"/>
    <cellStyle name="Header2 3 2 9 3" xfId="11014"/>
    <cellStyle name="Header2 3 2 9 3 2" xfId="38873"/>
    <cellStyle name="Header2 3 2 9 4" xfId="14278"/>
    <cellStyle name="Header2 3 2 9 4 2" xfId="42137"/>
    <cellStyle name="Header2 3 2 9 5" xfId="17600"/>
    <cellStyle name="Header2 3 2 9 5 2" xfId="45459"/>
    <cellStyle name="Header2 3 2 9 6" xfId="21082"/>
    <cellStyle name="Header2 3 2 9 6 2" xfId="48941"/>
    <cellStyle name="Header2 3 2 9 7" xfId="24264"/>
    <cellStyle name="Header2 3 2 9 7 2" xfId="52123"/>
    <cellStyle name="Header2 3 2 9 8" xfId="32166"/>
    <cellStyle name="Header2 3 20" xfId="18944"/>
    <cellStyle name="Header2 3 20 2" xfId="46803"/>
    <cellStyle name="Header2 3 21" xfId="17134"/>
    <cellStyle name="Header2 3 21 2" xfId="44993"/>
    <cellStyle name="Header2 3 22" xfId="25318"/>
    <cellStyle name="Header2 3 22 2" xfId="53177"/>
    <cellStyle name="Header2 3 23" xfId="18326"/>
    <cellStyle name="Header2 3 23 2" xfId="46185"/>
    <cellStyle name="Header2 3 24" xfId="734"/>
    <cellStyle name="Header2 3 24 2" xfId="28593"/>
    <cellStyle name="Header2 3 25" xfId="28132"/>
    <cellStyle name="Header2 3 3" xfId="374"/>
    <cellStyle name="Header2 3 3 10" xfId="1489"/>
    <cellStyle name="Header2 3 3 10 2" xfId="29348"/>
    <cellStyle name="Header2 3 3 11" xfId="4945"/>
    <cellStyle name="Header2 3 3 11 2" xfId="32804"/>
    <cellStyle name="Header2 3 3 12" xfId="1273"/>
    <cellStyle name="Header2 3 3 12 2" xfId="29132"/>
    <cellStyle name="Header2 3 3 13" xfId="1127"/>
    <cellStyle name="Header2 3 3 13 2" xfId="28986"/>
    <cellStyle name="Header2 3 3 14" xfId="5606"/>
    <cellStyle name="Header2 3 3 14 2" xfId="33465"/>
    <cellStyle name="Header2 3 3 15" xfId="17211"/>
    <cellStyle name="Header2 3 3 15 2" xfId="45070"/>
    <cellStyle name="Header2 3 3 16" xfId="12125"/>
    <cellStyle name="Header2 3 3 16 2" xfId="39984"/>
    <cellStyle name="Header2 3 3 17" xfId="15723"/>
    <cellStyle name="Header2 3 3 17 2" xfId="43582"/>
    <cellStyle name="Header2 3 3 18" xfId="8766"/>
    <cellStyle name="Header2 3 3 18 2" xfId="36625"/>
    <cellStyle name="Header2 3 3 19" xfId="25868"/>
    <cellStyle name="Header2 3 3 19 2" xfId="53727"/>
    <cellStyle name="Header2 3 3 2" xfId="2126"/>
    <cellStyle name="Header2 3 3 2 2" xfId="5580"/>
    <cellStyle name="Header2 3 3 2 2 2" xfId="33439"/>
    <cellStyle name="Header2 3 3 2 3" xfId="8835"/>
    <cellStyle name="Header2 3 3 2 3 2" xfId="36694"/>
    <cellStyle name="Header2 3 3 2 4" xfId="12098"/>
    <cellStyle name="Header2 3 3 2 4 2" xfId="39957"/>
    <cellStyle name="Header2 3 3 2 5" xfId="15580"/>
    <cellStyle name="Header2 3 3 2 5 2" xfId="43439"/>
    <cellStyle name="Header2 3 3 2 6" xfId="18914"/>
    <cellStyle name="Header2 3 3 2 6 2" xfId="46773"/>
    <cellStyle name="Header2 3 3 2 7" xfId="22112"/>
    <cellStyle name="Header2 3 3 2 7 2" xfId="49971"/>
    <cellStyle name="Header2 3 3 2 8" xfId="29985"/>
    <cellStyle name="Header2 3 3 20" xfId="27797"/>
    <cellStyle name="Header2 3 3 20 2" xfId="55656"/>
    <cellStyle name="Header2 3 3 21" xfId="836"/>
    <cellStyle name="Header2 3 3 21 2" xfId="28695"/>
    <cellStyle name="Header2 3 3 22" xfId="28234"/>
    <cellStyle name="Header2 3 3 3" xfId="2587"/>
    <cellStyle name="Header2 3 3 3 2" xfId="6038"/>
    <cellStyle name="Header2 3 3 3 2 2" xfId="33897"/>
    <cellStyle name="Header2 3 3 3 3" xfId="9294"/>
    <cellStyle name="Header2 3 3 3 3 2" xfId="37153"/>
    <cellStyle name="Header2 3 3 3 4" xfId="12558"/>
    <cellStyle name="Header2 3 3 3 4 2" xfId="40417"/>
    <cellStyle name="Header2 3 3 3 5" xfId="16967"/>
    <cellStyle name="Header2 3 3 3 5 2" xfId="44826"/>
    <cellStyle name="Header2 3 3 3 6" xfId="19362"/>
    <cellStyle name="Header2 3 3 3 6 2" xfId="47221"/>
    <cellStyle name="Header2 3 3 3 7" xfId="22544"/>
    <cellStyle name="Header2 3 3 3 7 2" xfId="50403"/>
    <cellStyle name="Header2 3 3 3 8" xfId="30446"/>
    <cellStyle name="Header2 3 3 4" xfId="2940"/>
    <cellStyle name="Header2 3 3 4 2" xfId="6391"/>
    <cellStyle name="Header2 3 3 4 2 2" xfId="34250"/>
    <cellStyle name="Header2 3 3 4 3" xfId="9647"/>
    <cellStyle name="Header2 3 3 4 3 2" xfId="37506"/>
    <cellStyle name="Header2 3 3 4 4" xfId="12911"/>
    <cellStyle name="Header2 3 3 4 4 2" xfId="40770"/>
    <cellStyle name="Header2 3 3 4 5" xfId="17796"/>
    <cellStyle name="Header2 3 3 4 5 2" xfId="45655"/>
    <cellStyle name="Header2 3 3 4 6" xfId="19715"/>
    <cellStyle name="Header2 3 3 4 6 2" xfId="47574"/>
    <cellStyle name="Header2 3 3 4 7" xfId="22897"/>
    <cellStyle name="Header2 3 3 4 7 2" xfId="50756"/>
    <cellStyle name="Header2 3 3 4 8" xfId="30799"/>
    <cellStyle name="Header2 3 3 5" xfId="3286"/>
    <cellStyle name="Header2 3 3 5 2" xfId="6737"/>
    <cellStyle name="Header2 3 3 5 2 2" xfId="34596"/>
    <cellStyle name="Header2 3 3 5 3" xfId="9993"/>
    <cellStyle name="Header2 3 3 5 3 2" xfId="37852"/>
    <cellStyle name="Header2 3 3 5 4" xfId="13257"/>
    <cellStyle name="Header2 3 3 5 4 2" xfId="41116"/>
    <cellStyle name="Header2 3 3 5 5" xfId="15939"/>
    <cellStyle name="Header2 3 3 5 5 2" xfId="43798"/>
    <cellStyle name="Header2 3 3 5 6" xfId="20061"/>
    <cellStyle name="Header2 3 3 5 6 2" xfId="47920"/>
    <cellStyle name="Header2 3 3 5 7" xfId="23243"/>
    <cellStyle name="Header2 3 3 5 7 2" xfId="51102"/>
    <cellStyle name="Header2 3 3 5 8" xfId="31145"/>
    <cellStyle name="Header2 3 3 6" xfId="3622"/>
    <cellStyle name="Header2 3 3 6 2" xfId="7073"/>
    <cellStyle name="Header2 3 3 6 2 2" xfId="34932"/>
    <cellStyle name="Header2 3 3 6 3" xfId="10329"/>
    <cellStyle name="Header2 3 3 6 3 2" xfId="38188"/>
    <cellStyle name="Header2 3 3 6 4" xfId="13593"/>
    <cellStyle name="Header2 3 3 6 4 2" xfId="41452"/>
    <cellStyle name="Header2 3 3 6 5" xfId="15422"/>
    <cellStyle name="Header2 3 3 6 5 2" xfId="43281"/>
    <cellStyle name="Header2 3 3 6 6" xfId="20397"/>
    <cellStyle name="Header2 3 3 6 6 2" xfId="48256"/>
    <cellStyle name="Header2 3 3 6 7" xfId="23579"/>
    <cellStyle name="Header2 3 3 6 7 2" xfId="51438"/>
    <cellStyle name="Header2 3 3 6 8" xfId="31481"/>
    <cellStyle name="Header2 3 3 7" xfId="3936"/>
    <cellStyle name="Header2 3 3 7 2" xfId="7387"/>
    <cellStyle name="Header2 3 3 7 2 2" xfId="35246"/>
    <cellStyle name="Header2 3 3 7 3" xfId="10643"/>
    <cellStyle name="Header2 3 3 7 3 2" xfId="38502"/>
    <cellStyle name="Header2 3 3 7 4" xfId="13907"/>
    <cellStyle name="Header2 3 3 7 4 2" xfId="41766"/>
    <cellStyle name="Header2 3 3 7 5" xfId="17346"/>
    <cellStyle name="Header2 3 3 7 5 2" xfId="45205"/>
    <cellStyle name="Header2 3 3 7 6" xfId="20711"/>
    <cellStyle name="Header2 3 3 7 6 2" xfId="48570"/>
    <cellStyle name="Header2 3 3 7 7" xfId="23893"/>
    <cellStyle name="Header2 3 3 7 7 2" xfId="51752"/>
    <cellStyle name="Header2 3 3 7 8" xfId="31795"/>
    <cellStyle name="Header2 3 3 8" xfId="4234"/>
    <cellStyle name="Header2 3 3 8 2" xfId="7685"/>
    <cellStyle name="Header2 3 3 8 2 2" xfId="35544"/>
    <cellStyle name="Header2 3 3 8 3" xfId="10941"/>
    <cellStyle name="Header2 3 3 8 3 2" xfId="38800"/>
    <cellStyle name="Header2 3 3 8 4" xfId="14205"/>
    <cellStyle name="Header2 3 3 8 4 2" xfId="42064"/>
    <cellStyle name="Header2 3 3 8 5" xfId="17832"/>
    <cellStyle name="Header2 3 3 8 5 2" xfId="45691"/>
    <cellStyle name="Header2 3 3 8 6" xfId="21009"/>
    <cellStyle name="Header2 3 3 8 6 2" xfId="48868"/>
    <cellStyle name="Header2 3 3 8 7" xfId="24191"/>
    <cellStyle name="Header2 3 3 8 7 2" xfId="52050"/>
    <cellStyle name="Header2 3 3 8 8" xfId="32093"/>
    <cellStyle name="Header2 3 3 9" xfId="4530"/>
    <cellStyle name="Header2 3 3 9 2" xfId="7981"/>
    <cellStyle name="Header2 3 3 9 2 2" xfId="35840"/>
    <cellStyle name="Header2 3 3 9 3" xfId="11237"/>
    <cellStyle name="Header2 3 3 9 3 2" xfId="39096"/>
    <cellStyle name="Header2 3 3 9 4" xfId="14501"/>
    <cellStyle name="Header2 3 3 9 4 2" xfId="42360"/>
    <cellStyle name="Header2 3 3 9 5" xfId="18072"/>
    <cellStyle name="Header2 3 3 9 5 2" xfId="45931"/>
    <cellStyle name="Header2 3 3 9 6" xfId="21305"/>
    <cellStyle name="Header2 3 3 9 6 2" xfId="49164"/>
    <cellStyle name="Header2 3 3 9 7" xfId="24487"/>
    <cellStyle name="Header2 3 3 9 7 2" xfId="52346"/>
    <cellStyle name="Header2 3 3 9 8" xfId="32389"/>
    <cellStyle name="Header2 3 4" xfId="547"/>
    <cellStyle name="Header2 3 4 10" xfId="1662"/>
    <cellStyle name="Header2 3 4 10 2" xfId="29521"/>
    <cellStyle name="Header2 3 4 11" xfId="5117"/>
    <cellStyle name="Header2 3 4 11 2" xfId="32976"/>
    <cellStyle name="Header2 3 4 12" xfId="8372"/>
    <cellStyle name="Header2 3 4 12 2" xfId="36231"/>
    <cellStyle name="Header2 3 4 13" xfId="11637"/>
    <cellStyle name="Header2 3 4 13 2" xfId="39496"/>
    <cellStyle name="Header2 3 4 14" xfId="14900"/>
    <cellStyle name="Header2 3 4 14 2" xfId="42759"/>
    <cellStyle name="Header2 3 4 15" xfId="15577"/>
    <cellStyle name="Header2 3 4 15 2" xfId="43436"/>
    <cellStyle name="Header2 3 4 16" xfId="18464"/>
    <cellStyle name="Header2 3 4 16 2" xfId="46323"/>
    <cellStyle name="Header2 3 4 17" xfId="21681"/>
    <cellStyle name="Header2 3 4 17 2" xfId="49540"/>
    <cellStyle name="Header2 3 4 18" xfId="24876"/>
    <cellStyle name="Header2 3 4 18 2" xfId="52735"/>
    <cellStyle name="Header2 3 4 19" xfId="26416"/>
    <cellStyle name="Header2 3 4 19 2" xfId="54275"/>
    <cellStyle name="Header2 3 4 2" xfId="2299"/>
    <cellStyle name="Header2 3 4 2 2" xfId="5751"/>
    <cellStyle name="Header2 3 4 2 2 2" xfId="33610"/>
    <cellStyle name="Header2 3 4 2 3" xfId="9007"/>
    <cellStyle name="Header2 3 4 2 3 2" xfId="36866"/>
    <cellStyle name="Header2 3 4 2 4" xfId="12270"/>
    <cellStyle name="Header2 3 4 2 4 2" xfId="40129"/>
    <cellStyle name="Header2 3 4 2 5" xfId="4778"/>
    <cellStyle name="Header2 3 4 2 5 2" xfId="32637"/>
    <cellStyle name="Header2 3 4 2 6" xfId="19077"/>
    <cellStyle name="Header2 3 4 2 6 2" xfId="46936"/>
    <cellStyle name="Header2 3 4 2 7" xfId="22262"/>
    <cellStyle name="Header2 3 4 2 7 2" xfId="50121"/>
    <cellStyle name="Header2 3 4 2 8" xfId="30158"/>
    <cellStyle name="Header2 3 4 20" xfId="27933"/>
    <cellStyle name="Header2 3 4 20 2" xfId="55792"/>
    <cellStyle name="Header2 3 4 21" xfId="1009"/>
    <cellStyle name="Header2 3 4 21 2" xfId="28868"/>
    <cellStyle name="Header2 3 4 22" xfId="28407"/>
    <cellStyle name="Header2 3 4 3" xfId="2758"/>
    <cellStyle name="Header2 3 4 3 2" xfId="6209"/>
    <cellStyle name="Header2 3 4 3 2 2" xfId="34068"/>
    <cellStyle name="Header2 3 4 3 3" xfId="9465"/>
    <cellStyle name="Header2 3 4 3 3 2" xfId="37324"/>
    <cellStyle name="Header2 3 4 3 4" xfId="12729"/>
    <cellStyle name="Header2 3 4 3 4 2" xfId="40588"/>
    <cellStyle name="Header2 3 4 3 5" xfId="15999"/>
    <cellStyle name="Header2 3 4 3 5 2" xfId="43858"/>
    <cellStyle name="Header2 3 4 3 6" xfId="19533"/>
    <cellStyle name="Header2 3 4 3 6 2" xfId="47392"/>
    <cellStyle name="Header2 3 4 3 7" xfId="22715"/>
    <cellStyle name="Header2 3 4 3 7 2" xfId="50574"/>
    <cellStyle name="Header2 3 4 3 8" xfId="30617"/>
    <cellStyle name="Header2 3 4 4" xfId="3108"/>
    <cellStyle name="Header2 3 4 4 2" xfId="6559"/>
    <cellStyle name="Header2 3 4 4 2 2" xfId="34418"/>
    <cellStyle name="Header2 3 4 4 3" xfId="9815"/>
    <cellStyle name="Header2 3 4 4 3 2" xfId="37674"/>
    <cellStyle name="Header2 3 4 4 4" xfId="13079"/>
    <cellStyle name="Header2 3 4 4 4 2" xfId="40938"/>
    <cellStyle name="Header2 3 4 4 5" xfId="15244"/>
    <cellStyle name="Header2 3 4 4 5 2" xfId="43103"/>
    <cellStyle name="Header2 3 4 4 6" xfId="19883"/>
    <cellStyle name="Header2 3 4 4 6 2" xfId="47742"/>
    <cellStyle name="Header2 3 4 4 7" xfId="23065"/>
    <cellStyle name="Header2 3 4 4 7 2" xfId="50924"/>
    <cellStyle name="Header2 3 4 4 8" xfId="30967"/>
    <cellStyle name="Header2 3 4 5" xfId="3445"/>
    <cellStyle name="Header2 3 4 5 2" xfId="6896"/>
    <cellStyle name="Header2 3 4 5 2 2" xfId="34755"/>
    <cellStyle name="Header2 3 4 5 3" xfId="10152"/>
    <cellStyle name="Header2 3 4 5 3 2" xfId="38011"/>
    <cellStyle name="Header2 3 4 5 4" xfId="13416"/>
    <cellStyle name="Header2 3 4 5 4 2" xfId="41275"/>
    <cellStyle name="Header2 3 4 5 5" xfId="16334"/>
    <cellStyle name="Header2 3 4 5 5 2" xfId="44193"/>
    <cellStyle name="Header2 3 4 5 6" xfId="20220"/>
    <cellStyle name="Header2 3 4 5 6 2" xfId="48079"/>
    <cellStyle name="Header2 3 4 5 7" xfId="23402"/>
    <cellStyle name="Header2 3 4 5 7 2" xfId="51261"/>
    <cellStyle name="Header2 3 4 5 8" xfId="31304"/>
    <cellStyle name="Header2 3 4 6" xfId="3778"/>
    <cellStyle name="Header2 3 4 6 2" xfId="7229"/>
    <cellStyle name="Header2 3 4 6 2 2" xfId="35088"/>
    <cellStyle name="Header2 3 4 6 3" xfId="10485"/>
    <cellStyle name="Header2 3 4 6 3 2" xfId="38344"/>
    <cellStyle name="Header2 3 4 6 4" xfId="13749"/>
    <cellStyle name="Header2 3 4 6 4 2" xfId="41608"/>
    <cellStyle name="Header2 3 4 6 5" xfId="15483"/>
    <cellStyle name="Header2 3 4 6 5 2" xfId="43342"/>
    <cellStyle name="Header2 3 4 6 6" xfId="20553"/>
    <cellStyle name="Header2 3 4 6 6 2" xfId="48412"/>
    <cellStyle name="Header2 3 4 6 7" xfId="23735"/>
    <cellStyle name="Header2 3 4 6 7 2" xfId="51594"/>
    <cellStyle name="Header2 3 4 6 8" xfId="31637"/>
    <cellStyle name="Header2 3 4 7" xfId="4074"/>
    <cellStyle name="Header2 3 4 7 2" xfId="7525"/>
    <cellStyle name="Header2 3 4 7 2 2" xfId="35384"/>
    <cellStyle name="Header2 3 4 7 3" xfId="10781"/>
    <cellStyle name="Header2 3 4 7 3 2" xfId="38640"/>
    <cellStyle name="Header2 3 4 7 4" xfId="14045"/>
    <cellStyle name="Header2 3 4 7 4 2" xfId="41904"/>
    <cellStyle name="Header2 3 4 7 5" xfId="16955"/>
    <cellStyle name="Header2 3 4 7 5 2" xfId="44814"/>
    <cellStyle name="Header2 3 4 7 6" xfId="20849"/>
    <cellStyle name="Header2 3 4 7 6 2" xfId="48708"/>
    <cellStyle name="Header2 3 4 7 7" xfId="24031"/>
    <cellStyle name="Header2 3 4 7 7 2" xfId="51890"/>
    <cellStyle name="Header2 3 4 7 8" xfId="31933"/>
    <cellStyle name="Header2 3 4 8" xfId="4371"/>
    <cellStyle name="Header2 3 4 8 2" xfId="7822"/>
    <cellStyle name="Header2 3 4 8 2 2" xfId="35681"/>
    <cellStyle name="Header2 3 4 8 3" xfId="11078"/>
    <cellStyle name="Header2 3 4 8 3 2" xfId="38937"/>
    <cellStyle name="Header2 3 4 8 4" xfId="14342"/>
    <cellStyle name="Header2 3 4 8 4 2" xfId="42201"/>
    <cellStyle name="Header2 3 4 8 5" xfId="11953"/>
    <cellStyle name="Header2 3 4 8 5 2" xfId="39812"/>
    <cellStyle name="Header2 3 4 8 6" xfId="21146"/>
    <cellStyle name="Header2 3 4 8 6 2" xfId="49005"/>
    <cellStyle name="Header2 3 4 8 7" xfId="24328"/>
    <cellStyle name="Header2 3 4 8 7 2" xfId="52187"/>
    <cellStyle name="Header2 3 4 8 8" xfId="32230"/>
    <cellStyle name="Header2 3 4 9" xfId="4666"/>
    <cellStyle name="Header2 3 4 9 2" xfId="8117"/>
    <cellStyle name="Header2 3 4 9 2 2" xfId="35976"/>
    <cellStyle name="Header2 3 4 9 3" xfId="11373"/>
    <cellStyle name="Header2 3 4 9 3 2" xfId="39232"/>
    <cellStyle name="Header2 3 4 9 4" xfId="14637"/>
    <cellStyle name="Header2 3 4 9 4 2" xfId="42496"/>
    <cellStyle name="Header2 3 4 9 5" xfId="18208"/>
    <cellStyle name="Header2 3 4 9 5 2" xfId="46067"/>
    <cellStyle name="Header2 3 4 9 6" xfId="21441"/>
    <cellStyle name="Header2 3 4 9 6 2" xfId="49300"/>
    <cellStyle name="Header2 3 4 9 7" xfId="24623"/>
    <cellStyle name="Header2 3 4 9 7 2" xfId="52482"/>
    <cellStyle name="Header2 3 4 9 8" xfId="32525"/>
    <cellStyle name="Header2 3 5" xfId="2024"/>
    <cellStyle name="Header2 3 5 2" xfId="5478"/>
    <cellStyle name="Header2 3 5 2 2" xfId="33337"/>
    <cellStyle name="Header2 3 5 3" xfId="8733"/>
    <cellStyle name="Header2 3 5 3 2" xfId="36592"/>
    <cellStyle name="Header2 3 5 4" xfId="11996"/>
    <cellStyle name="Header2 3 5 4 2" xfId="39855"/>
    <cellStyle name="Header2 3 5 5" xfId="17718"/>
    <cellStyle name="Header2 3 5 5 2" xfId="45577"/>
    <cellStyle name="Header2 3 5 6" xfId="18818"/>
    <cellStyle name="Header2 3 5 6 2" xfId="46677"/>
    <cellStyle name="Header2 3 5 7" xfId="22025"/>
    <cellStyle name="Header2 3 5 7 2" xfId="49884"/>
    <cellStyle name="Header2 3 5 8" xfId="29883"/>
    <cellStyle name="Header2 3 6" xfId="2491"/>
    <cellStyle name="Header2 3 6 2" xfId="5942"/>
    <cellStyle name="Header2 3 6 2 2" xfId="33801"/>
    <cellStyle name="Header2 3 6 3" xfId="9198"/>
    <cellStyle name="Header2 3 6 3 2" xfId="37057"/>
    <cellStyle name="Header2 3 6 4" xfId="12462"/>
    <cellStyle name="Header2 3 6 4 2" xfId="40321"/>
    <cellStyle name="Header2 3 6 5" xfId="16720"/>
    <cellStyle name="Header2 3 6 5 2" xfId="44579"/>
    <cellStyle name="Header2 3 6 6" xfId="19266"/>
    <cellStyle name="Header2 3 6 6 2" xfId="47125"/>
    <cellStyle name="Header2 3 6 7" xfId="22448"/>
    <cellStyle name="Header2 3 6 7 2" xfId="50307"/>
    <cellStyle name="Header2 3 6 8" xfId="30350"/>
    <cellStyle name="Header2 3 7" xfId="1844"/>
    <cellStyle name="Header2 3 7 2" xfId="5298"/>
    <cellStyle name="Header2 3 7 2 2" xfId="33157"/>
    <cellStyle name="Header2 3 7 3" xfId="8553"/>
    <cellStyle name="Header2 3 7 3 2" xfId="36412"/>
    <cellStyle name="Header2 3 7 4" xfId="11816"/>
    <cellStyle name="Header2 3 7 4 2" xfId="39675"/>
    <cellStyle name="Header2 3 7 5" xfId="17304"/>
    <cellStyle name="Header2 3 7 5 2" xfId="45163"/>
    <cellStyle name="Header2 3 7 6" xfId="18638"/>
    <cellStyle name="Header2 3 7 6 2" xfId="46497"/>
    <cellStyle name="Header2 3 7 7" xfId="21846"/>
    <cellStyle name="Header2 3 7 7 2" xfId="49705"/>
    <cellStyle name="Header2 3 7 8" xfId="29703"/>
    <cellStyle name="Header2 3 8" xfId="2441"/>
    <cellStyle name="Header2 3 8 2" xfId="5892"/>
    <cellStyle name="Header2 3 8 2 2" xfId="33751"/>
    <cellStyle name="Header2 3 8 3" xfId="9148"/>
    <cellStyle name="Header2 3 8 3 2" xfId="37007"/>
    <cellStyle name="Header2 3 8 4" xfId="12412"/>
    <cellStyle name="Header2 3 8 4 2" xfId="40271"/>
    <cellStyle name="Header2 3 8 5" xfId="17222"/>
    <cellStyle name="Header2 3 8 5 2" xfId="45081"/>
    <cellStyle name="Header2 3 8 6" xfId="19216"/>
    <cellStyle name="Header2 3 8 6 2" xfId="47075"/>
    <cellStyle name="Header2 3 8 7" xfId="22398"/>
    <cellStyle name="Header2 3 8 7 2" xfId="50257"/>
    <cellStyle name="Header2 3 8 8" xfId="30300"/>
    <cellStyle name="Header2 3 9" xfId="1898"/>
    <cellStyle name="Header2 3 9 2" xfId="5352"/>
    <cellStyle name="Header2 3 9 2 2" xfId="33211"/>
    <cellStyle name="Header2 3 9 3" xfId="8607"/>
    <cellStyle name="Header2 3 9 3 2" xfId="36466"/>
    <cellStyle name="Header2 3 9 4" xfId="11870"/>
    <cellStyle name="Header2 3 9 4 2" xfId="39729"/>
    <cellStyle name="Header2 3 9 5" xfId="17292"/>
    <cellStyle name="Header2 3 9 5 2" xfId="45151"/>
    <cellStyle name="Header2 3 9 6" xfId="18692"/>
    <cellStyle name="Header2 3 9 6 2" xfId="46551"/>
    <cellStyle name="Header2 3 9 7" xfId="21900"/>
    <cellStyle name="Header2 3 9 7 2" xfId="49759"/>
    <cellStyle name="Header2 3 9 8" xfId="29757"/>
    <cellStyle name="Header2 4" xfId="424"/>
    <cellStyle name="Header2 4 10" xfId="4554"/>
    <cellStyle name="Header2 4 10 2" xfId="8005"/>
    <cellStyle name="Header2 4 10 2 2" xfId="35864"/>
    <cellStyle name="Header2 4 10 3" xfId="11261"/>
    <cellStyle name="Header2 4 10 3 2" xfId="39120"/>
    <cellStyle name="Header2 4 10 4" xfId="14525"/>
    <cellStyle name="Header2 4 10 4 2" xfId="42384"/>
    <cellStyle name="Header2 4 10 5" xfId="18096"/>
    <cellStyle name="Header2 4 10 5 2" xfId="45955"/>
    <cellStyle name="Header2 4 10 6" xfId="21329"/>
    <cellStyle name="Header2 4 10 6 2" xfId="49188"/>
    <cellStyle name="Header2 4 10 7" xfId="24511"/>
    <cellStyle name="Header2 4 10 7 2" xfId="52370"/>
    <cellStyle name="Header2 4 10 8" xfId="32413"/>
    <cellStyle name="Header2 4 11" xfId="1539"/>
    <cellStyle name="Header2 4 11 2" xfId="29398"/>
    <cellStyle name="Header2 4 12" xfId="4995"/>
    <cellStyle name="Header2 4 12 2" xfId="32854"/>
    <cellStyle name="Header2 4 13" xfId="8249"/>
    <cellStyle name="Header2 4 13 2" xfId="36108"/>
    <cellStyle name="Header2 4 14" xfId="11514"/>
    <cellStyle name="Header2 4 14 2" xfId="39373"/>
    <cellStyle name="Header2 4 15" xfId="14777"/>
    <cellStyle name="Header2 4 15 2" xfId="42636"/>
    <cellStyle name="Header2 4 16" xfId="16718"/>
    <cellStyle name="Header2 4 16 2" xfId="44577"/>
    <cellStyle name="Header2 4 17" xfId="18344"/>
    <cellStyle name="Header2 4 17 2" xfId="46203"/>
    <cellStyle name="Header2 4 18" xfId="21563"/>
    <cellStyle name="Header2 4 18 2" xfId="49422"/>
    <cellStyle name="Header2 4 19" xfId="24759"/>
    <cellStyle name="Header2 4 19 2" xfId="52618"/>
    <cellStyle name="Header2 4 2" xfId="571"/>
    <cellStyle name="Header2 4 2 10" xfId="1686"/>
    <cellStyle name="Header2 4 2 10 2" xfId="29545"/>
    <cellStyle name="Header2 4 2 11" xfId="5141"/>
    <cellStyle name="Header2 4 2 11 2" xfId="33000"/>
    <cellStyle name="Header2 4 2 12" xfId="8396"/>
    <cellStyle name="Header2 4 2 12 2" xfId="36255"/>
    <cellStyle name="Header2 4 2 13" xfId="11661"/>
    <cellStyle name="Header2 4 2 13 2" xfId="39520"/>
    <cellStyle name="Header2 4 2 14" xfId="14924"/>
    <cellStyle name="Header2 4 2 14 2" xfId="42783"/>
    <cellStyle name="Header2 4 2 15" xfId="16806"/>
    <cellStyle name="Header2 4 2 15 2" xfId="44665"/>
    <cellStyle name="Header2 4 2 16" xfId="18488"/>
    <cellStyle name="Header2 4 2 16 2" xfId="46347"/>
    <cellStyle name="Header2 4 2 17" xfId="21705"/>
    <cellStyle name="Header2 4 2 17 2" xfId="49564"/>
    <cellStyle name="Header2 4 2 18" xfId="24900"/>
    <cellStyle name="Header2 4 2 18 2" xfId="52759"/>
    <cellStyle name="Header2 4 2 19" xfId="26788"/>
    <cellStyle name="Header2 4 2 19 2" xfId="54647"/>
    <cellStyle name="Header2 4 2 2" xfId="2323"/>
    <cellStyle name="Header2 4 2 2 2" xfId="5775"/>
    <cellStyle name="Header2 4 2 2 2 2" xfId="33634"/>
    <cellStyle name="Header2 4 2 2 3" xfId="9031"/>
    <cellStyle name="Header2 4 2 2 3 2" xfId="36890"/>
    <cellStyle name="Header2 4 2 2 4" xfId="12294"/>
    <cellStyle name="Header2 4 2 2 4 2" xfId="40153"/>
    <cellStyle name="Header2 4 2 2 5" xfId="17462"/>
    <cellStyle name="Header2 4 2 2 5 2" xfId="45321"/>
    <cellStyle name="Header2 4 2 2 6" xfId="19101"/>
    <cellStyle name="Header2 4 2 2 6 2" xfId="46960"/>
    <cellStyle name="Header2 4 2 2 7" xfId="22286"/>
    <cellStyle name="Header2 4 2 2 7 2" xfId="50145"/>
    <cellStyle name="Header2 4 2 2 8" xfId="30182"/>
    <cellStyle name="Header2 4 2 20" xfId="27957"/>
    <cellStyle name="Header2 4 2 20 2" xfId="55816"/>
    <cellStyle name="Header2 4 2 21" xfId="1033"/>
    <cellStyle name="Header2 4 2 21 2" xfId="28892"/>
    <cellStyle name="Header2 4 2 22" xfId="28431"/>
    <cellStyle name="Header2 4 2 3" xfId="2782"/>
    <cellStyle name="Header2 4 2 3 2" xfId="6233"/>
    <cellStyle name="Header2 4 2 3 2 2" xfId="34092"/>
    <cellStyle name="Header2 4 2 3 3" xfId="9489"/>
    <cellStyle name="Header2 4 2 3 3 2" xfId="37348"/>
    <cellStyle name="Header2 4 2 3 4" xfId="12753"/>
    <cellStyle name="Header2 4 2 3 4 2" xfId="40612"/>
    <cellStyle name="Header2 4 2 3 5" xfId="15615"/>
    <cellStyle name="Header2 4 2 3 5 2" xfId="43474"/>
    <cellStyle name="Header2 4 2 3 6" xfId="19557"/>
    <cellStyle name="Header2 4 2 3 6 2" xfId="47416"/>
    <cellStyle name="Header2 4 2 3 7" xfId="22739"/>
    <cellStyle name="Header2 4 2 3 7 2" xfId="50598"/>
    <cellStyle name="Header2 4 2 3 8" xfId="30641"/>
    <cellStyle name="Header2 4 2 4" xfId="3132"/>
    <cellStyle name="Header2 4 2 4 2" xfId="6583"/>
    <cellStyle name="Header2 4 2 4 2 2" xfId="34442"/>
    <cellStyle name="Header2 4 2 4 3" xfId="9839"/>
    <cellStyle name="Header2 4 2 4 3 2" xfId="37698"/>
    <cellStyle name="Header2 4 2 4 4" xfId="13103"/>
    <cellStyle name="Header2 4 2 4 4 2" xfId="40962"/>
    <cellStyle name="Header2 4 2 4 5" xfId="17914"/>
    <cellStyle name="Header2 4 2 4 5 2" xfId="45773"/>
    <cellStyle name="Header2 4 2 4 6" xfId="19907"/>
    <cellStyle name="Header2 4 2 4 6 2" xfId="47766"/>
    <cellStyle name="Header2 4 2 4 7" xfId="23089"/>
    <cellStyle name="Header2 4 2 4 7 2" xfId="50948"/>
    <cellStyle name="Header2 4 2 4 8" xfId="30991"/>
    <cellStyle name="Header2 4 2 5" xfId="3469"/>
    <cellStyle name="Header2 4 2 5 2" xfId="6920"/>
    <cellStyle name="Header2 4 2 5 2 2" xfId="34779"/>
    <cellStyle name="Header2 4 2 5 3" xfId="10176"/>
    <cellStyle name="Header2 4 2 5 3 2" xfId="38035"/>
    <cellStyle name="Header2 4 2 5 4" xfId="13440"/>
    <cellStyle name="Header2 4 2 5 4 2" xfId="41299"/>
    <cellStyle name="Header2 4 2 5 5" xfId="16062"/>
    <cellStyle name="Header2 4 2 5 5 2" xfId="43921"/>
    <cellStyle name="Header2 4 2 5 6" xfId="20244"/>
    <cellStyle name="Header2 4 2 5 6 2" xfId="48103"/>
    <cellStyle name="Header2 4 2 5 7" xfId="23426"/>
    <cellStyle name="Header2 4 2 5 7 2" xfId="51285"/>
    <cellStyle name="Header2 4 2 5 8" xfId="31328"/>
    <cellStyle name="Header2 4 2 6" xfId="3802"/>
    <cellStyle name="Header2 4 2 6 2" xfId="7253"/>
    <cellStyle name="Header2 4 2 6 2 2" xfId="35112"/>
    <cellStyle name="Header2 4 2 6 3" xfId="10509"/>
    <cellStyle name="Header2 4 2 6 3 2" xfId="38368"/>
    <cellStyle name="Header2 4 2 6 4" xfId="13773"/>
    <cellStyle name="Header2 4 2 6 4 2" xfId="41632"/>
    <cellStyle name="Header2 4 2 6 5" xfId="17756"/>
    <cellStyle name="Header2 4 2 6 5 2" xfId="45615"/>
    <cellStyle name="Header2 4 2 6 6" xfId="20577"/>
    <cellStyle name="Header2 4 2 6 6 2" xfId="48436"/>
    <cellStyle name="Header2 4 2 6 7" xfId="23759"/>
    <cellStyle name="Header2 4 2 6 7 2" xfId="51618"/>
    <cellStyle name="Header2 4 2 6 8" xfId="31661"/>
    <cellStyle name="Header2 4 2 7" xfId="4098"/>
    <cellStyle name="Header2 4 2 7 2" xfId="7549"/>
    <cellStyle name="Header2 4 2 7 2 2" xfId="35408"/>
    <cellStyle name="Header2 4 2 7 3" xfId="10805"/>
    <cellStyle name="Header2 4 2 7 3 2" xfId="38664"/>
    <cellStyle name="Header2 4 2 7 4" xfId="14069"/>
    <cellStyle name="Header2 4 2 7 4 2" xfId="41928"/>
    <cellStyle name="Header2 4 2 7 5" xfId="16698"/>
    <cellStyle name="Header2 4 2 7 5 2" xfId="44557"/>
    <cellStyle name="Header2 4 2 7 6" xfId="20873"/>
    <cellStyle name="Header2 4 2 7 6 2" xfId="48732"/>
    <cellStyle name="Header2 4 2 7 7" xfId="24055"/>
    <cellStyle name="Header2 4 2 7 7 2" xfId="51914"/>
    <cellStyle name="Header2 4 2 7 8" xfId="31957"/>
    <cellStyle name="Header2 4 2 8" xfId="4395"/>
    <cellStyle name="Header2 4 2 8 2" xfId="7846"/>
    <cellStyle name="Header2 4 2 8 2 2" xfId="35705"/>
    <cellStyle name="Header2 4 2 8 3" xfId="11102"/>
    <cellStyle name="Header2 4 2 8 3 2" xfId="38961"/>
    <cellStyle name="Header2 4 2 8 4" xfId="14366"/>
    <cellStyle name="Header2 4 2 8 4 2" xfId="42225"/>
    <cellStyle name="Header2 4 2 8 5" xfId="8767"/>
    <cellStyle name="Header2 4 2 8 5 2" xfId="36626"/>
    <cellStyle name="Header2 4 2 8 6" xfId="21170"/>
    <cellStyle name="Header2 4 2 8 6 2" xfId="49029"/>
    <cellStyle name="Header2 4 2 8 7" xfId="24352"/>
    <cellStyle name="Header2 4 2 8 7 2" xfId="52211"/>
    <cellStyle name="Header2 4 2 8 8" xfId="32254"/>
    <cellStyle name="Header2 4 2 9" xfId="4690"/>
    <cellStyle name="Header2 4 2 9 2" xfId="8141"/>
    <cellStyle name="Header2 4 2 9 2 2" xfId="36000"/>
    <cellStyle name="Header2 4 2 9 3" xfId="11397"/>
    <cellStyle name="Header2 4 2 9 3 2" xfId="39256"/>
    <cellStyle name="Header2 4 2 9 4" xfId="14661"/>
    <cellStyle name="Header2 4 2 9 4 2" xfId="42520"/>
    <cellStyle name="Header2 4 2 9 5" xfId="18232"/>
    <cellStyle name="Header2 4 2 9 5 2" xfId="46091"/>
    <cellStyle name="Header2 4 2 9 6" xfId="21465"/>
    <cellStyle name="Header2 4 2 9 6 2" xfId="49324"/>
    <cellStyle name="Header2 4 2 9 7" xfId="24647"/>
    <cellStyle name="Header2 4 2 9 7 2" xfId="52506"/>
    <cellStyle name="Header2 4 2 9 8" xfId="32549"/>
    <cellStyle name="Header2 4 20" xfId="27317"/>
    <cellStyle name="Header2 4 20 2" xfId="55176"/>
    <cellStyle name="Header2 4 21" xfId="27821"/>
    <cellStyle name="Header2 4 21 2" xfId="55680"/>
    <cellStyle name="Header2 4 22" xfId="886"/>
    <cellStyle name="Header2 4 22 2" xfId="28745"/>
    <cellStyle name="Header2 4 23" xfId="28284"/>
    <cellStyle name="Header2 4 3" xfId="2176"/>
    <cellStyle name="Header2 4 3 2" xfId="5628"/>
    <cellStyle name="Header2 4 3 2 2" xfId="33487"/>
    <cellStyle name="Header2 4 3 3" xfId="8884"/>
    <cellStyle name="Header2 4 3 3 2" xfId="36743"/>
    <cellStyle name="Header2 4 3 4" xfId="12147"/>
    <cellStyle name="Header2 4 3 4 2" xfId="40006"/>
    <cellStyle name="Header2 4 3 5" xfId="15179"/>
    <cellStyle name="Header2 4 3 5 2" xfId="43038"/>
    <cellStyle name="Header2 4 3 6" xfId="18959"/>
    <cellStyle name="Header2 4 3 6 2" xfId="46818"/>
    <cellStyle name="Header2 4 3 7" xfId="22145"/>
    <cellStyle name="Header2 4 3 7 2" xfId="50004"/>
    <cellStyle name="Header2 4 3 8" xfId="30035"/>
    <cellStyle name="Header2 4 4" xfId="2635"/>
    <cellStyle name="Header2 4 4 2" xfId="6086"/>
    <cellStyle name="Header2 4 4 2 2" xfId="33945"/>
    <cellStyle name="Header2 4 4 3" xfId="9342"/>
    <cellStyle name="Header2 4 4 3 2" xfId="37201"/>
    <cellStyle name="Header2 4 4 4" xfId="12606"/>
    <cellStyle name="Header2 4 4 4 2" xfId="40465"/>
    <cellStyle name="Header2 4 4 5" xfId="16808"/>
    <cellStyle name="Header2 4 4 5 2" xfId="44667"/>
    <cellStyle name="Header2 4 4 6" xfId="19410"/>
    <cellStyle name="Header2 4 4 6 2" xfId="47269"/>
    <cellStyle name="Header2 4 4 7" xfId="22592"/>
    <cellStyle name="Header2 4 4 7 2" xfId="50451"/>
    <cellStyle name="Header2 4 4 8" xfId="30494"/>
    <cellStyle name="Header2 4 5" xfId="2986"/>
    <cellStyle name="Header2 4 5 2" xfId="6437"/>
    <cellStyle name="Header2 4 5 2 2" xfId="34296"/>
    <cellStyle name="Header2 4 5 3" xfId="9693"/>
    <cellStyle name="Header2 4 5 3 2" xfId="37552"/>
    <cellStyle name="Header2 4 5 4" xfId="12957"/>
    <cellStyle name="Header2 4 5 4 2" xfId="40816"/>
    <cellStyle name="Header2 4 5 5" xfId="15083"/>
    <cellStyle name="Header2 4 5 5 2" xfId="42942"/>
    <cellStyle name="Header2 4 5 6" xfId="19761"/>
    <cellStyle name="Header2 4 5 6 2" xfId="47620"/>
    <cellStyle name="Header2 4 5 7" xfId="22943"/>
    <cellStyle name="Header2 4 5 7 2" xfId="50802"/>
    <cellStyle name="Header2 4 5 8" xfId="30845"/>
    <cellStyle name="Header2 4 6" xfId="3325"/>
    <cellStyle name="Header2 4 6 2" xfId="6776"/>
    <cellStyle name="Header2 4 6 2 2" xfId="34635"/>
    <cellStyle name="Header2 4 6 3" xfId="10032"/>
    <cellStyle name="Header2 4 6 3 2" xfId="37891"/>
    <cellStyle name="Header2 4 6 4" xfId="13296"/>
    <cellStyle name="Header2 4 6 4 2" xfId="41155"/>
    <cellStyle name="Header2 4 6 5" xfId="17744"/>
    <cellStyle name="Header2 4 6 5 2" xfId="45603"/>
    <cellStyle name="Header2 4 6 6" xfId="20100"/>
    <cellStyle name="Header2 4 6 6 2" xfId="47959"/>
    <cellStyle name="Header2 4 6 7" xfId="23282"/>
    <cellStyle name="Header2 4 6 7 2" xfId="51141"/>
    <cellStyle name="Header2 4 6 8" xfId="31184"/>
    <cellStyle name="Header2 4 7" xfId="3659"/>
    <cellStyle name="Header2 4 7 2" xfId="7110"/>
    <cellStyle name="Header2 4 7 2 2" xfId="34969"/>
    <cellStyle name="Header2 4 7 3" xfId="10366"/>
    <cellStyle name="Header2 4 7 3 2" xfId="38225"/>
    <cellStyle name="Header2 4 7 4" xfId="13630"/>
    <cellStyle name="Header2 4 7 4 2" xfId="41489"/>
    <cellStyle name="Header2 4 7 5" xfId="16552"/>
    <cellStyle name="Header2 4 7 5 2" xfId="44411"/>
    <cellStyle name="Header2 4 7 6" xfId="20434"/>
    <cellStyle name="Header2 4 7 6 2" xfId="48293"/>
    <cellStyle name="Header2 4 7 7" xfId="23616"/>
    <cellStyle name="Header2 4 7 7 2" xfId="51475"/>
    <cellStyle name="Header2 4 7 8" xfId="31518"/>
    <cellStyle name="Header2 4 8" xfId="3962"/>
    <cellStyle name="Header2 4 8 2" xfId="7413"/>
    <cellStyle name="Header2 4 8 2 2" xfId="35272"/>
    <cellStyle name="Header2 4 8 3" xfId="10669"/>
    <cellStyle name="Header2 4 8 3 2" xfId="38528"/>
    <cellStyle name="Header2 4 8 4" xfId="13933"/>
    <cellStyle name="Header2 4 8 4 2" xfId="41792"/>
    <cellStyle name="Header2 4 8 5" xfId="16833"/>
    <cellStyle name="Header2 4 8 5 2" xfId="44692"/>
    <cellStyle name="Header2 4 8 6" xfId="20737"/>
    <cellStyle name="Header2 4 8 6 2" xfId="48596"/>
    <cellStyle name="Header2 4 8 7" xfId="23919"/>
    <cellStyle name="Header2 4 8 7 2" xfId="51778"/>
    <cellStyle name="Header2 4 8 8" xfId="31821"/>
    <cellStyle name="Header2 4 9" xfId="4259"/>
    <cellStyle name="Header2 4 9 2" xfId="7710"/>
    <cellStyle name="Header2 4 9 2 2" xfId="35569"/>
    <cellStyle name="Header2 4 9 3" xfId="10966"/>
    <cellStyle name="Header2 4 9 3 2" xfId="38825"/>
    <cellStyle name="Header2 4 9 4" xfId="14230"/>
    <cellStyle name="Header2 4 9 4 2" xfId="42089"/>
    <cellStyle name="Header2 4 9 5" xfId="17321"/>
    <cellStyle name="Header2 4 9 5 2" xfId="45180"/>
    <cellStyle name="Header2 4 9 6" xfId="21034"/>
    <cellStyle name="Header2 4 9 6 2" xfId="48893"/>
    <cellStyle name="Header2 4 9 7" xfId="24216"/>
    <cellStyle name="Header2 4 9 7 2" xfId="52075"/>
    <cellStyle name="Header2 4 9 8" xfId="32118"/>
    <cellStyle name="Header2 5" xfId="328"/>
    <cellStyle name="Header2 5 10" xfId="1443"/>
    <cellStyle name="Header2 5 10 2" xfId="29302"/>
    <cellStyle name="Header2 5 11" xfId="4899"/>
    <cellStyle name="Header2 5 11 2" xfId="32758"/>
    <cellStyle name="Header2 5 12" xfId="1193"/>
    <cellStyle name="Header2 5 12 2" xfId="29052"/>
    <cellStyle name="Header2 5 13" xfId="5710"/>
    <cellStyle name="Header2 5 13 2" xfId="33569"/>
    <cellStyle name="Header2 5 14" xfId="8966"/>
    <cellStyle name="Header2 5 14 2" xfId="36825"/>
    <cellStyle name="Header2 5 15" xfId="16839"/>
    <cellStyle name="Header2 5 15 2" xfId="44698"/>
    <cellStyle name="Header2 5 16" xfId="15482"/>
    <cellStyle name="Header2 5 16 2" xfId="43341"/>
    <cellStyle name="Header2 5 17" xfId="15141"/>
    <cellStyle name="Header2 5 17 2" xfId="43000"/>
    <cellStyle name="Header2 5 18" xfId="18329"/>
    <cellStyle name="Header2 5 18 2" xfId="46188"/>
    <cellStyle name="Header2 5 19" xfId="25636"/>
    <cellStyle name="Header2 5 19 2" xfId="53495"/>
    <cellStyle name="Header2 5 2" xfId="2080"/>
    <cellStyle name="Header2 5 2 2" xfId="5534"/>
    <cellStyle name="Header2 5 2 2 2" xfId="33393"/>
    <cellStyle name="Header2 5 2 3" xfId="8789"/>
    <cellStyle name="Header2 5 2 3 2" xfId="36648"/>
    <cellStyle name="Header2 5 2 4" xfId="12052"/>
    <cellStyle name="Header2 5 2 4 2" xfId="39911"/>
    <cellStyle name="Header2 5 2 5" xfId="17630"/>
    <cellStyle name="Header2 5 2 5 2" xfId="45489"/>
    <cellStyle name="Header2 5 2 6" xfId="18868"/>
    <cellStyle name="Header2 5 2 6 2" xfId="46727"/>
    <cellStyle name="Header2 5 2 7" xfId="22067"/>
    <cellStyle name="Header2 5 2 7 2" xfId="49926"/>
    <cellStyle name="Header2 5 2 8" xfId="29939"/>
    <cellStyle name="Header2 5 20" xfId="27753"/>
    <cellStyle name="Header2 5 20 2" xfId="55612"/>
    <cellStyle name="Header2 5 21" xfId="790"/>
    <cellStyle name="Header2 5 21 2" xfId="28649"/>
    <cellStyle name="Header2 5 22" xfId="28188"/>
    <cellStyle name="Header2 5 3" xfId="2542"/>
    <cellStyle name="Header2 5 3 2" xfId="5993"/>
    <cellStyle name="Header2 5 3 2 2" xfId="33852"/>
    <cellStyle name="Header2 5 3 3" xfId="9249"/>
    <cellStyle name="Header2 5 3 3 2" xfId="37108"/>
    <cellStyle name="Header2 5 3 4" xfId="12513"/>
    <cellStyle name="Header2 5 3 4 2" xfId="40372"/>
    <cellStyle name="Header2 5 3 5" xfId="15700"/>
    <cellStyle name="Header2 5 3 5 2" xfId="43559"/>
    <cellStyle name="Header2 5 3 6" xfId="19317"/>
    <cellStyle name="Header2 5 3 6 2" xfId="47176"/>
    <cellStyle name="Header2 5 3 7" xfId="22499"/>
    <cellStyle name="Header2 5 3 7 2" xfId="50358"/>
    <cellStyle name="Header2 5 3 8" xfId="30401"/>
    <cellStyle name="Header2 5 4" xfId="2896"/>
    <cellStyle name="Header2 5 4 2" xfId="6347"/>
    <cellStyle name="Header2 5 4 2 2" xfId="34206"/>
    <cellStyle name="Header2 5 4 3" xfId="9603"/>
    <cellStyle name="Header2 5 4 3 2" xfId="37462"/>
    <cellStyle name="Header2 5 4 4" xfId="12867"/>
    <cellStyle name="Header2 5 4 4 2" xfId="40726"/>
    <cellStyle name="Header2 5 4 5" xfId="17596"/>
    <cellStyle name="Header2 5 4 5 2" xfId="45455"/>
    <cellStyle name="Header2 5 4 6" xfId="19671"/>
    <cellStyle name="Header2 5 4 6 2" xfId="47530"/>
    <cellStyle name="Header2 5 4 7" xfId="22853"/>
    <cellStyle name="Header2 5 4 7 2" xfId="50712"/>
    <cellStyle name="Header2 5 4 8" xfId="30755"/>
    <cellStyle name="Header2 5 5" xfId="3241"/>
    <cellStyle name="Header2 5 5 2" xfId="6692"/>
    <cellStyle name="Header2 5 5 2 2" xfId="34551"/>
    <cellStyle name="Header2 5 5 3" xfId="9948"/>
    <cellStyle name="Header2 5 5 3 2" xfId="37807"/>
    <cellStyle name="Header2 5 5 4" xfId="13212"/>
    <cellStyle name="Header2 5 5 4 2" xfId="41071"/>
    <cellStyle name="Header2 5 5 5" xfId="17410"/>
    <cellStyle name="Header2 5 5 5 2" xfId="45269"/>
    <cellStyle name="Header2 5 5 6" xfId="20016"/>
    <cellStyle name="Header2 5 5 6 2" xfId="47875"/>
    <cellStyle name="Header2 5 5 7" xfId="23198"/>
    <cellStyle name="Header2 5 5 7 2" xfId="51057"/>
    <cellStyle name="Header2 5 5 8" xfId="31100"/>
    <cellStyle name="Header2 5 6" xfId="3577"/>
    <cellStyle name="Header2 5 6 2" xfId="7028"/>
    <cellStyle name="Header2 5 6 2 2" xfId="34887"/>
    <cellStyle name="Header2 5 6 3" xfId="10284"/>
    <cellStyle name="Header2 5 6 3 2" xfId="38143"/>
    <cellStyle name="Header2 5 6 4" xfId="13548"/>
    <cellStyle name="Header2 5 6 4 2" xfId="41407"/>
    <cellStyle name="Header2 5 6 5" xfId="17182"/>
    <cellStyle name="Header2 5 6 5 2" xfId="45041"/>
    <cellStyle name="Header2 5 6 6" xfId="20352"/>
    <cellStyle name="Header2 5 6 6 2" xfId="48211"/>
    <cellStyle name="Header2 5 6 7" xfId="23534"/>
    <cellStyle name="Header2 5 6 7 2" xfId="51393"/>
    <cellStyle name="Header2 5 6 8" xfId="31436"/>
    <cellStyle name="Header2 5 7" xfId="3892"/>
    <cellStyle name="Header2 5 7 2" xfId="7343"/>
    <cellStyle name="Header2 5 7 2 2" xfId="35202"/>
    <cellStyle name="Header2 5 7 3" xfId="10599"/>
    <cellStyle name="Header2 5 7 3 2" xfId="38458"/>
    <cellStyle name="Header2 5 7 4" xfId="13863"/>
    <cellStyle name="Header2 5 7 4 2" xfId="41722"/>
    <cellStyle name="Header2 5 7 5" xfId="16864"/>
    <cellStyle name="Header2 5 7 5 2" xfId="44723"/>
    <cellStyle name="Header2 5 7 6" xfId="20667"/>
    <cellStyle name="Header2 5 7 6 2" xfId="48526"/>
    <cellStyle name="Header2 5 7 7" xfId="23849"/>
    <cellStyle name="Header2 5 7 7 2" xfId="51708"/>
    <cellStyle name="Header2 5 7 8" xfId="31751"/>
    <cellStyle name="Header2 5 8" xfId="4190"/>
    <cellStyle name="Header2 5 8 2" xfId="7641"/>
    <cellStyle name="Header2 5 8 2 2" xfId="35500"/>
    <cellStyle name="Header2 5 8 3" xfId="10897"/>
    <cellStyle name="Header2 5 8 3 2" xfId="38756"/>
    <cellStyle name="Header2 5 8 4" xfId="14161"/>
    <cellStyle name="Header2 5 8 4 2" xfId="42020"/>
    <cellStyle name="Header2 5 8 5" xfId="15224"/>
    <cellStyle name="Header2 5 8 5 2" xfId="43083"/>
    <cellStyle name="Header2 5 8 6" xfId="20965"/>
    <cellStyle name="Header2 5 8 6 2" xfId="48824"/>
    <cellStyle name="Header2 5 8 7" xfId="24147"/>
    <cellStyle name="Header2 5 8 7 2" xfId="52006"/>
    <cellStyle name="Header2 5 8 8" xfId="32049"/>
    <cellStyle name="Header2 5 9" xfId="4486"/>
    <cellStyle name="Header2 5 9 2" xfId="7937"/>
    <cellStyle name="Header2 5 9 2 2" xfId="35796"/>
    <cellStyle name="Header2 5 9 3" xfId="11193"/>
    <cellStyle name="Header2 5 9 3 2" xfId="39052"/>
    <cellStyle name="Header2 5 9 4" xfId="14457"/>
    <cellStyle name="Header2 5 9 4 2" xfId="42316"/>
    <cellStyle name="Header2 5 9 5" xfId="18028"/>
    <cellStyle name="Header2 5 9 5 2" xfId="45887"/>
    <cellStyle name="Header2 5 9 6" xfId="21261"/>
    <cellStyle name="Header2 5 9 6 2" xfId="49120"/>
    <cellStyle name="Header2 5 9 7" xfId="24443"/>
    <cellStyle name="Header2 5 9 7 2" xfId="52302"/>
    <cellStyle name="Header2 5 9 8" xfId="32345"/>
    <cellStyle name="Header2 6" xfId="651"/>
    <cellStyle name="Header2 6 10" xfId="1766"/>
    <cellStyle name="Header2 6 10 2" xfId="29625"/>
    <cellStyle name="Header2 6 11" xfId="5221"/>
    <cellStyle name="Header2 6 11 2" xfId="33080"/>
    <cellStyle name="Header2 6 12" xfId="8476"/>
    <cellStyle name="Header2 6 12 2" xfId="36335"/>
    <cellStyle name="Header2 6 13" xfId="11740"/>
    <cellStyle name="Header2 6 13 2" xfId="39599"/>
    <cellStyle name="Header2 6 14" xfId="15545"/>
    <cellStyle name="Header2 6 14 2" xfId="43404"/>
    <cellStyle name="Header2 6 15" xfId="18564"/>
    <cellStyle name="Header2 6 15 2" xfId="46423"/>
    <cellStyle name="Header2 6 16" xfId="21779"/>
    <cellStyle name="Header2 6 16 2" xfId="49638"/>
    <cellStyle name="Header2 6 17" xfId="26479"/>
    <cellStyle name="Header2 6 17 2" xfId="54338"/>
    <cellStyle name="Header2 6 18" xfId="28029"/>
    <cellStyle name="Header2 6 18 2" xfId="55888"/>
    <cellStyle name="Header2 6 19" xfId="1112"/>
    <cellStyle name="Header2 6 19 2" xfId="28971"/>
    <cellStyle name="Header2 6 2" xfId="2403"/>
    <cellStyle name="Header2 6 2 2" xfId="5854"/>
    <cellStyle name="Header2 6 2 2 2" xfId="33713"/>
    <cellStyle name="Header2 6 2 3" xfId="9110"/>
    <cellStyle name="Header2 6 2 3 2" xfId="36969"/>
    <cellStyle name="Header2 6 2 4" xfId="12374"/>
    <cellStyle name="Header2 6 2 4 2" xfId="40233"/>
    <cellStyle name="Header2 6 2 5" xfId="16600"/>
    <cellStyle name="Header2 6 2 5 2" xfId="44459"/>
    <cellStyle name="Header2 6 2 6" xfId="19178"/>
    <cellStyle name="Header2 6 2 6 2" xfId="47037"/>
    <cellStyle name="Header2 6 2 7" xfId="22361"/>
    <cellStyle name="Header2 6 2 7 2" xfId="50220"/>
    <cellStyle name="Header2 6 2 8" xfId="30262"/>
    <cellStyle name="Header2 6 20" xfId="28510"/>
    <cellStyle name="Header2 6 3" xfId="2862"/>
    <cellStyle name="Header2 6 3 2" xfId="6313"/>
    <cellStyle name="Header2 6 3 2 2" xfId="34172"/>
    <cellStyle name="Header2 6 3 3" xfId="9569"/>
    <cellStyle name="Header2 6 3 3 2" xfId="37428"/>
    <cellStyle name="Header2 6 3 4" xfId="12833"/>
    <cellStyle name="Header2 6 3 4 2" xfId="40692"/>
    <cellStyle name="Header2 6 3 5" xfId="8763"/>
    <cellStyle name="Header2 6 3 5 2" xfId="36622"/>
    <cellStyle name="Header2 6 3 6" xfId="19637"/>
    <cellStyle name="Header2 6 3 6 2" xfId="47496"/>
    <cellStyle name="Header2 6 3 7" xfId="22819"/>
    <cellStyle name="Header2 6 3 7 2" xfId="50678"/>
    <cellStyle name="Header2 6 3 8" xfId="30721"/>
    <cellStyle name="Header2 6 4" xfId="3210"/>
    <cellStyle name="Header2 6 4 2" xfId="6661"/>
    <cellStyle name="Header2 6 4 2 2" xfId="34520"/>
    <cellStyle name="Header2 6 4 3" xfId="9917"/>
    <cellStyle name="Header2 6 4 3 2" xfId="37776"/>
    <cellStyle name="Header2 6 4 4" xfId="13181"/>
    <cellStyle name="Header2 6 4 4 2" xfId="41040"/>
    <cellStyle name="Header2 6 4 5" xfId="15885"/>
    <cellStyle name="Header2 6 4 5 2" xfId="43744"/>
    <cellStyle name="Header2 6 4 6" xfId="19985"/>
    <cellStyle name="Header2 6 4 6 2" xfId="47844"/>
    <cellStyle name="Header2 6 4 7" xfId="23167"/>
    <cellStyle name="Header2 6 4 7 2" xfId="51026"/>
    <cellStyle name="Header2 6 4 8" xfId="31069"/>
    <cellStyle name="Header2 6 5" xfId="3547"/>
    <cellStyle name="Header2 6 5 2" xfId="6998"/>
    <cellStyle name="Header2 6 5 2 2" xfId="34857"/>
    <cellStyle name="Header2 6 5 3" xfId="10254"/>
    <cellStyle name="Header2 6 5 3 2" xfId="38113"/>
    <cellStyle name="Header2 6 5 4" xfId="13518"/>
    <cellStyle name="Header2 6 5 4 2" xfId="41377"/>
    <cellStyle name="Header2 6 5 5" xfId="16696"/>
    <cellStyle name="Header2 6 5 5 2" xfId="44555"/>
    <cellStyle name="Header2 6 5 6" xfId="20322"/>
    <cellStyle name="Header2 6 5 6 2" xfId="48181"/>
    <cellStyle name="Header2 6 5 7" xfId="23504"/>
    <cellStyle name="Header2 6 5 7 2" xfId="51363"/>
    <cellStyle name="Header2 6 5 8" xfId="31406"/>
    <cellStyle name="Header2 6 6" xfId="3879"/>
    <cellStyle name="Header2 6 6 2" xfId="7330"/>
    <cellStyle name="Header2 6 6 2 2" xfId="35189"/>
    <cellStyle name="Header2 6 6 3" xfId="10586"/>
    <cellStyle name="Header2 6 6 3 2" xfId="38445"/>
    <cellStyle name="Header2 6 6 4" xfId="13850"/>
    <cellStyle name="Header2 6 6 4 2" xfId="41709"/>
    <cellStyle name="Header2 6 6 5" xfId="16079"/>
    <cellStyle name="Header2 6 6 5 2" xfId="43938"/>
    <cellStyle name="Header2 6 6 6" xfId="20654"/>
    <cellStyle name="Header2 6 6 6 2" xfId="48513"/>
    <cellStyle name="Header2 6 6 7" xfId="23836"/>
    <cellStyle name="Header2 6 6 7 2" xfId="51695"/>
    <cellStyle name="Header2 6 6 8" xfId="31738"/>
    <cellStyle name="Header2 6 7" xfId="4170"/>
    <cellStyle name="Header2 6 7 2" xfId="7621"/>
    <cellStyle name="Header2 6 7 2 2" xfId="35480"/>
    <cellStyle name="Header2 6 7 3" xfId="10877"/>
    <cellStyle name="Header2 6 7 3 2" xfId="38736"/>
    <cellStyle name="Header2 6 7 4" xfId="14141"/>
    <cellStyle name="Header2 6 7 4 2" xfId="42000"/>
    <cellStyle name="Header2 6 7 5" xfId="16550"/>
    <cellStyle name="Header2 6 7 5 2" xfId="44409"/>
    <cellStyle name="Header2 6 7 6" xfId="20945"/>
    <cellStyle name="Header2 6 7 6 2" xfId="48804"/>
    <cellStyle name="Header2 6 7 7" xfId="24127"/>
    <cellStyle name="Header2 6 7 7 2" xfId="51986"/>
    <cellStyle name="Header2 6 7 8" xfId="32029"/>
    <cellStyle name="Header2 6 8" xfId="4468"/>
    <cellStyle name="Header2 6 8 2" xfId="7919"/>
    <cellStyle name="Header2 6 8 2 2" xfId="35778"/>
    <cellStyle name="Header2 6 8 3" xfId="11175"/>
    <cellStyle name="Header2 6 8 3 2" xfId="39034"/>
    <cellStyle name="Header2 6 8 4" xfId="14439"/>
    <cellStyle name="Header2 6 8 4 2" xfId="42298"/>
    <cellStyle name="Header2 6 8 5" xfId="18010"/>
    <cellStyle name="Header2 6 8 5 2" xfId="45869"/>
    <cellStyle name="Header2 6 8 6" xfId="21243"/>
    <cellStyle name="Header2 6 8 6 2" xfId="49102"/>
    <cellStyle name="Header2 6 8 7" xfId="24425"/>
    <cellStyle name="Header2 6 8 7 2" xfId="52284"/>
    <cellStyle name="Header2 6 8 8" xfId="32327"/>
    <cellStyle name="Header2 6 9" xfId="4762"/>
    <cellStyle name="Header2 6 9 2" xfId="8213"/>
    <cellStyle name="Header2 6 9 2 2" xfId="36072"/>
    <cellStyle name="Header2 6 9 3" xfId="11469"/>
    <cellStyle name="Header2 6 9 3 2" xfId="39328"/>
    <cellStyle name="Header2 6 9 4" xfId="14733"/>
    <cellStyle name="Header2 6 9 4 2" xfId="42592"/>
    <cellStyle name="Header2 6 9 5" xfId="18304"/>
    <cellStyle name="Header2 6 9 5 2" xfId="46163"/>
    <cellStyle name="Header2 6 9 6" xfId="21537"/>
    <cellStyle name="Header2 6 9 6 2" xfId="49396"/>
    <cellStyle name="Header2 6 9 7" xfId="24719"/>
    <cellStyle name="Header2 6 9 7 2" xfId="52578"/>
    <cellStyle name="Header2 6 9 8" xfId="32621"/>
    <cellStyle name="Header2 7" xfId="1852"/>
    <cellStyle name="Header2 7 2" xfId="5306"/>
    <cellStyle name="Header2 7 2 2" xfId="33165"/>
    <cellStyle name="Header2 7 3" xfId="8561"/>
    <cellStyle name="Header2 7 3 2" xfId="36420"/>
    <cellStyle name="Header2 7 4" xfId="11824"/>
    <cellStyle name="Header2 7 4 2" xfId="39683"/>
    <cellStyle name="Header2 7 5" xfId="15037"/>
    <cellStyle name="Header2 7 5 2" xfId="42896"/>
    <cellStyle name="Header2 7 6" xfId="18646"/>
    <cellStyle name="Header2 7 6 2" xfId="46505"/>
    <cellStyle name="Header2 7 7" xfId="21854"/>
    <cellStyle name="Header2 7 7 2" xfId="49713"/>
    <cellStyle name="Header2 7 8" xfId="29711"/>
    <cellStyle name="Header2 8" xfId="2511"/>
    <cellStyle name="Header2 8 2" xfId="5962"/>
    <cellStyle name="Header2 8 2 2" xfId="33821"/>
    <cellStyle name="Header2 8 3" xfId="9218"/>
    <cellStyle name="Header2 8 3 2" xfId="37077"/>
    <cellStyle name="Header2 8 4" xfId="12482"/>
    <cellStyle name="Header2 8 4 2" xfId="40341"/>
    <cellStyle name="Header2 8 5" xfId="15515"/>
    <cellStyle name="Header2 8 5 2" xfId="43374"/>
    <cellStyle name="Header2 8 6" xfId="19286"/>
    <cellStyle name="Header2 8 6 2" xfId="47145"/>
    <cellStyle name="Header2 8 7" xfId="22468"/>
    <cellStyle name="Header2 8 7 2" xfId="50327"/>
    <cellStyle name="Header2 8 8" xfId="30370"/>
    <cellStyle name="Header2 9" xfId="1915"/>
    <cellStyle name="Header2 9 2" xfId="5369"/>
    <cellStyle name="Header2 9 2 2" xfId="33228"/>
    <cellStyle name="Header2 9 3" xfId="8624"/>
    <cellStyle name="Header2 9 3 2" xfId="36483"/>
    <cellStyle name="Header2 9 4" xfId="11887"/>
    <cellStyle name="Header2 9 4 2" xfId="39746"/>
    <cellStyle name="Header2 9 5" xfId="16601"/>
    <cellStyle name="Header2 9 5 2" xfId="44460"/>
    <cellStyle name="Header2 9 6" xfId="18709"/>
    <cellStyle name="Header2 9 6 2" xfId="46568"/>
    <cellStyle name="Header2 9 7" xfId="21917"/>
    <cellStyle name="Header2 9 7 2" xfId="49776"/>
    <cellStyle name="Header2 9 8" xfId="29774"/>
    <cellStyle name="Normal_ SG&amp;A Bridge " xfId="82"/>
    <cellStyle name="강조색1 2" xfId="83"/>
    <cellStyle name="강조색1 2 2" xfId="152"/>
    <cellStyle name="강조색1 3" xfId="153"/>
    <cellStyle name="강조색2 2" xfId="84"/>
    <cellStyle name="강조색2 2 2" xfId="154"/>
    <cellStyle name="강조색2 3" xfId="155"/>
    <cellStyle name="강조색3 2" xfId="85"/>
    <cellStyle name="강조색3 2 2" xfId="156"/>
    <cellStyle name="강조색3 3" xfId="157"/>
    <cellStyle name="강조색4 2" xfId="86"/>
    <cellStyle name="강조색4 2 2" xfId="158"/>
    <cellStyle name="강조색4 3" xfId="159"/>
    <cellStyle name="강조색5 2" xfId="87"/>
    <cellStyle name="강조색5 2 2" xfId="160"/>
    <cellStyle name="강조색5 3" xfId="161"/>
    <cellStyle name="강조색6 2" xfId="88"/>
    <cellStyle name="강조색6 2 2" xfId="162"/>
    <cellStyle name="강조색6 3" xfId="163"/>
    <cellStyle name="경고문 2" xfId="89"/>
    <cellStyle name="경고문 2 2" xfId="164"/>
    <cellStyle name="경고문 3" xfId="165"/>
    <cellStyle name="계산 2" xfId="90"/>
    <cellStyle name="계산 2 10" xfId="2884"/>
    <cellStyle name="계산 2 10 2" xfId="6335"/>
    <cellStyle name="계산 2 10 2 2" xfId="34194"/>
    <cellStyle name="계산 2 10 3" xfId="9591"/>
    <cellStyle name="계산 2 10 3 2" xfId="37450"/>
    <cellStyle name="계산 2 10 4" xfId="12855"/>
    <cellStyle name="계산 2 10 4 2" xfId="40714"/>
    <cellStyle name="계산 2 10 5" xfId="16448"/>
    <cellStyle name="계산 2 10 5 2" xfId="44307"/>
    <cellStyle name="계산 2 10 6" xfId="19659"/>
    <cellStyle name="계산 2 10 6 2" xfId="47518"/>
    <cellStyle name="계산 2 10 7" xfId="22841"/>
    <cellStyle name="계산 2 10 7 2" xfId="50700"/>
    <cellStyle name="계산 2 10 8" xfId="25985"/>
    <cellStyle name="계산 2 10 8 2" xfId="53844"/>
    <cellStyle name="계산 2 10 9" xfId="30743"/>
    <cellStyle name="계산 2 11" xfId="3232"/>
    <cellStyle name="계산 2 11 2" xfId="6683"/>
    <cellStyle name="계산 2 11 2 2" xfId="34542"/>
    <cellStyle name="계산 2 11 3" xfId="9939"/>
    <cellStyle name="계산 2 11 3 2" xfId="37798"/>
    <cellStyle name="계산 2 11 4" xfId="13203"/>
    <cellStyle name="계산 2 11 4 2" xfId="41062"/>
    <cellStyle name="계산 2 11 5" xfId="17834"/>
    <cellStyle name="계산 2 11 5 2" xfId="45693"/>
    <cellStyle name="계산 2 11 6" xfId="20007"/>
    <cellStyle name="계산 2 11 6 2" xfId="47866"/>
    <cellStyle name="계산 2 11 7" xfId="23189"/>
    <cellStyle name="계산 2 11 7 2" xfId="51048"/>
    <cellStyle name="계산 2 11 8" xfId="26308"/>
    <cellStyle name="계산 2 11 8 2" xfId="54167"/>
    <cellStyle name="계산 2 11 9" xfId="31091"/>
    <cellStyle name="계산 2 12" xfId="3569"/>
    <cellStyle name="계산 2 12 2" xfId="7020"/>
    <cellStyle name="계산 2 12 2 2" xfId="34879"/>
    <cellStyle name="계산 2 12 3" xfId="10276"/>
    <cellStyle name="계산 2 12 3 2" xfId="38135"/>
    <cellStyle name="계산 2 12 4" xfId="13540"/>
    <cellStyle name="계산 2 12 4 2" xfId="41399"/>
    <cellStyle name="계산 2 12 5" xfId="17404"/>
    <cellStyle name="계산 2 12 5 2" xfId="45263"/>
    <cellStyle name="계산 2 12 6" xfId="20344"/>
    <cellStyle name="계산 2 12 6 2" xfId="48203"/>
    <cellStyle name="계산 2 12 7" xfId="23526"/>
    <cellStyle name="계산 2 12 7 2" xfId="51385"/>
    <cellStyle name="계산 2 12 8" xfId="26625"/>
    <cellStyle name="계산 2 12 8 2" xfId="54484"/>
    <cellStyle name="계산 2 12 9" xfId="31428"/>
    <cellStyle name="계산 2 13" xfId="4183"/>
    <cellStyle name="계산 2 13 2" xfId="7634"/>
    <cellStyle name="계산 2 13 2 2" xfId="35493"/>
    <cellStyle name="계산 2 13 3" xfId="10890"/>
    <cellStyle name="계산 2 13 3 2" xfId="38749"/>
    <cellStyle name="계산 2 13 4" xfId="14154"/>
    <cellStyle name="계산 2 13 4 2" xfId="42013"/>
    <cellStyle name="계산 2 13 5" xfId="16192"/>
    <cellStyle name="계산 2 13 5 2" xfId="44051"/>
    <cellStyle name="계산 2 13 6" xfId="20958"/>
    <cellStyle name="계산 2 13 6 2" xfId="48817"/>
    <cellStyle name="계산 2 13 7" xfId="24140"/>
    <cellStyle name="계산 2 13 7 2" xfId="51999"/>
    <cellStyle name="계산 2 13 8" xfId="27196"/>
    <cellStyle name="계산 2 13 8 2" xfId="55055"/>
    <cellStyle name="계산 2 13 9" xfId="32042"/>
    <cellStyle name="계산 2 14" xfId="1214"/>
    <cellStyle name="계산 2 14 2" xfId="29073"/>
    <cellStyle name="계산 2 15" xfId="4971"/>
    <cellStyle name="계산 2 15 2" xfId="32830"/>
    <cellStyle name="계산 2 16" xfId="8227"/>
    <cellStyle name="계산 2 16 2" xfId="36086"/>
    <cellStyle name="계산 2 17" xfId="11490"/>
    <cellStyle name="계산 2 17 2" xfId="39349"/>
    <cellStyle name="계산 2 18" xfId="14754"/>
    <cellStyle name="계산 2 18 2" xfId="42613"/>
    <cellStyle name="계산 2 19" xfId="9104"/>
    <cellStyle name="계산 2 19 2" xfId="36963"/>
    <cellStyle name="계산 2 2" xfId="166"/>
    <cellStyle name="계산 2 20" xfId="18420"/>
    <cellStyle name="계산 2 20 2" xfId="46279"/>
    <cellStyle name="계산 2 21" xfId="24743"/>
    <cellStyle name="계산 2 21 2" xfId="52602"/>
    <cellStyle name="계산 2 22" xfId="685"/>
    <cellStyle name="계산 2 22 2" xfId="28544"/>
    <cellStyle name="계산 2 23" xfId="55934"/>
    <cellStyle name="계산 2 3" xfId="229"/>
    <cellStyle name="계산 2 3 10" xfId="293"/>
    <cellStyle name="계산 2 3 10 10" xfId="3400"/>
    <cellStyle name="계산 2 3 10 10 2" xfId="6851"/>
    <cellStyle name="계산 2 3 10 10 2 2" xfId="34710"/>
    <cellStyle name="계산 2 3 10 10 3" xfId="10107"/>
    <cellStyle name="계산 2 3 10 10 3 2" xfId="37966"/>
    <cellStyle name="계산 2 3 10 10 4" xfId="13371"/>
    <cellStyle name="계산 2 3 10 10 4 2" xfId="41230"/>
    <cellStyle name="계산 2 3 10 10 5" xfId="17859"/>
    <cellStyle name="계산 2 3 10 10 5 2" xfId="45718"/>
    <cellStyle name="계산 2 3 10 10 6" xfId="20175"/>
    <cellStyle name="계산 2 3 10 10 6 2" xfId="48034"/>
    <cellStyle name="계산 2 3 10 10 7" xfId="23357"/>
    <cellStyle name="계산 2 3 10 10 7 2" xfId="51216"/>
    <cellStyle name="계산 2 3 10 10 8" xfId="26466"/>
    <cellStyle name="계산 2 3 10 10 8 2" xfId="54325"/>
    <cellStyle name="계산 2 3 10 10 9" xfId="31259"/>
    <cellStyle name="계산 2 3 10 11" xfId="3304"/>
    <cellStyle name="계산 2 3 10 11 2" xfId="6755"/>
    <cellStyle name="계산 2 3 10 11 2 2" xfId="34614"/>
    <cellStyle name="계산 2 3 10 11 3" xfId="10011"/>
    <cellStyle name="계산 2 3 10 11 3 2" xfId="37870"/>
    <cellStyle name="계산 2 3 10 11 4" xfId="13275"/>
    <cellStyle name="계산 2 3 10 11 4 2" xfId="41134"/>
    <cellStyle name="계산 2 3 10 11 5" xfId="17602"/>
    <cellStyle name="계산 2 3 10 11 5 2" xfId="45461"/>
    <cellStyle name="계산 2 3 10 11 6" xfId="20079"/>
    <cellStyle name="계산 2 3 10 11 6 2" xfId="47938"/>
    <cellStyle name="계산 2 3 10 11 7" xfId="23261"/>
    <cellStyle name="계산 2 3 10 11 7 2" xfId="51120"/>
    <cellStyle name="계산 2 3 10 11 8" xfId="26375"/>
    <cellStyle name="계산 2 3 10 11 8 2" xfId="54234"/>
    <cellStyle name="계산 2 3 10 11 9" xfId="31163"/>
    <cellStyle name="계산 2 3 10 12" xfId="3226"/>
    <cellStyle name="계산 2 3 10 12 2" xfId="6677"/>
    <cellStyle name="계산 2 3 10 12 2 2" xfId="34536"/>
    <cellStyle name="계산 2 3 10 12 3" xfId="9933"/>
    <cellStyle name="계산 2 3 10 12 3 2" xfId="37792"/>
    <cellStyle name="계산 2 3 10 12 4" xfId="13197"/>
    <cellStyle name="계산 2 3 10 12 4 2" xfId="41056"/>
    <cellStyle name="계산 2 3 10 12 5" xfId="16104"/>
    <cellStyle name="계산 2 3 10 12 5 2" xfId="43963"/>
    <cellStyle name="계산 2 3 10 12 6" xfId="20001"/>
    <cellStyle name="계산 2 3 10 12 6 2" xfId="47860"/>
    <cellStyle name="계산 2 3 10 12 7" xfId="23183"/>
    <cellStyle name="계산 2 3 10 12 7 2" xfId="51042"/>
    <cellStyle name="계산 2 3 10 12 8" xfId="26303"/>
    <cellStyle name="계산 2 3 10 12 8 2" xfId="54162"/>
    <cellStyle name="계산 2 3 10 12 9" xfId="31085"/>
    <cellStyle name="계산 2 3 10 13" xfId="1408"/>
    <cellStyle name="계산 2 3 10 13 2" xfId="29267"/>
    <cellStyle name="계산 2 3 10 14" xfId="4864"/>
    <cellStyle name="계산 2 3 10 14 2" xfId="32723"/>
    <cellStyle name="계산 2 3 10 15" xfId="1294"/>
    <cellStyle name="계산 2 3 10 15 2" xfId="29153"/>
    <cellStyle name="계산 2 3 10 16" xfId="4776"/>
    <cellStyle name="계산 2 3 10 16 2" xfId="32635"/>
    <cellStyle name="계산 2 3 10 17" xfId="1241"/>
    <cellStyle name="계산 2 3 10 17 2" xfId="29100"/>
    <cellStyle name="계산 2 3 10 18" xfId="17523"/>
    <cellStyle name="계산 2 3 10 18 2" xfId="45382"/>
    <cellStyle name="계산 2 3 10 19" xfId="5613"/>
    <cellStyle name="계산 2 3 10 19 2" xfId="33472"/>
    <cellStyle name="계산 2 3 10 2" xfId="495"/>
    <cellStyle name="계산 2 3 10 2 10" xfId="4621"/>
    <cellStyle name="계산 2 3 10 2 10 2" xfId="8072"/>
    <cellStyle name="계산 2 3 10 2 10 2 2" xfId="35931"/>
    <cellStyle name="계산 2 3 10 2 10 3" xfId="11328"/>
    <cellStyle name="계산 2 3 10 2 10 3 2" xfId="39187"/>
    <cellStyle name="계산 2 3 10 2 10 4" xfId="14592"/>
    <cellStyle name="계산 2 3 10 2 10 4 2" xfId="42451"/>
    <cellStyle name="계산 2 3 10 2 10 5" xfId="18163"/>
    <cellStyle name="계산 2 3 10 2 10 5 2" xfId="46022"/>
    <cellStyle name="계산 2 3 10 2 10 6" xfId="21396"/>
    <cellStyle name="계산 2 3 10 2 10 6 2" xfId="49255"/>
    <cellStyle name="계산 2 3 10 2 10 7" xfId="24578"/>
    <cellStyle name="계산 2 3 10 2 10 7 2" xfId="52437"/>
    <cellStyle name="계산 2 3 10 2 10 8" xfId="27605"/>
    <cellStyle name="계산 2 3 10 2 10 8 2" xfId="55464"/>
    <cellStyle name="계산 2 3 10 2 10 9" xfId="32480"/>
    <cellStyle name="계산 2 3 10 2 11" xfId="1610"/>
    <cellStyle name="계산 2 3 10 2 11 2" xfId="29469"/>
    <cellStyle name="계산 2 3 10 2 12" xfId="5066"/>
    <cellStyle name="계산 2 3 10 2 12 2" xfId="32925"/>
    <cellStyle name="계산 2 3 10 2 13" xfId="8320"/>
    <cellStyle name="계산 2 3 10 2 13 2" xfId="36179"/>
    <cellStyle name="계산 2 3 10 2 14" xfId="11585"/>
    <cellStyle name="계산 2 3 10 2 14 2" xfId="39444"/>
    <cellStyle name="계산 2 3 10 2 15" xfId="14848"/>
    <cellStyle name="계산 2 3 10 2 15 2" xfId="42707"/>
    <cellStyle name="계산 2 3 10 2 16" xfId="16899"/>
    <cellStyle name="계산 2 3 10 2 16 2" xfId="44758"/>
    <cellStyle name="계산 2 3 10 2 17" xfId="18414"/>
    <cellStyle name="계산 2 3 10 2 17 2" xfId="46273"/>
    <cellStyle name="계산 2 3 10 2 18" xfId="21633"/>
    <cellStyle name="계산 2 3 10 2 18 2" xfId="49492"/>
    <cellStyle name="계산 2 3 10 2 19" xfId="24829"/>
    <cellStyle name="계산 2 3 10 2 19 2" xfId="52688"/>
    <cellStyle name="계산 2 3 10 2 2" xfId="638"/>
    <cellStyle name="계산 2 3 10 2 2 10" xfId="1753"/>
    <cellStyle name="계산 2 3 10 2 2 10 2" xfId="29612"/>
    <cellStyle name="계산 2 3 10 2 2 11" xfId="5208"/>
    <cellStyle name="계산 2 3 10 2 2 11 2" xfId="33067"/>
    <cellStyle name="계산 2 3 10 2 2 12" xfId="8463"/>
    <cellStyle name="계산 2 3 10 2 2 12 2" xfId="36322"/>
    <cellStyle name="계산 2 3 10 2 2 13" xfId="11728"/>
    <cellStyle name="계산 2 3 10 2 2 13 2" xfId="39587"/>
    <cellStyle name="계산 2 3 10 2 2 14" xfId="14991"/>
    <cellStyle name="계산 2 3 10 2 2 14 2" xfId="42850"/>
    <cellStyle name="계산 2 3 10 2 2 15" xfId="15558"/>
    <cellStyle name="계산 2 3 10 2 2 15 2" xfId="43417"/>
    <cellStyle name="계산 2 3 10 2 2 16" xfId="18555"/>
    <cellStyle name="계산 2 3 10 2 2 16 2" xfId="46414"/>
    <cellStyle name="계산 2 3 10 2 2 17" xfId="21772"/>
    <cellStyle name="계산 2 3 10 2 2 17 2" xfId="49631"/>
    <cellStyle name="계산 2 3 10 2 2 18" xfId="24967"/>
    <cellStyle name="계산 2 3 10 2 2 18 2" xfId="52826"/>
    <cellStyle name="계산 2 3 10 2 2 19" xfId="25476"/>
    <cellStyle name="계산 2 3 10 2 2 19 2" xfId="53335"/>
    <cellStyle name="계산 2 3 10 2 2 2" xfId="2390"/>
    <cellStyle name="계산 2 3 10 2 2 2 2" xfId="5842"/>
    <cellStyle name="계산 2 3 10 2 2 2 2 2" xfId="33701"/>
    <cellStyle name="계산 2 3 10 2 2 2 3" xfId="9098"/>
    <cellStyle name="계산 2 3 10 2 2 2 3 2" xfId="36957"/>
    <cellStyle name="계산 2 3 10 2 2 2 4" xfId="12361"/>
    <cellStyle name="계산 2 3 10 2 2 2 4 2" xfId="40220"/>
    <cellStyle name="계산 2 3 10 2 2 2 5" xfId="15993"/>
    <cellStyle name="계산 2 3 10 2 2 2 5 2" xfId="43852"/>
    <cellStyle name="계산 2 3 10 2 2 2 6" xfId="19168"/>
    <cellStyle name="계산 2 3 10 2 2 2 6 2" xfId="47027"/>
    <cellStyle name="계산 2 3 10 2 2 2 7" xfId="22353"/>
    <cellStyle name="계산 2 3 10 2 2 2 7 2" xfId="50212"/>
    <cellStyle name="계산 2 3 10 2 2 2 8" xfId="25527"/>
    <cellStyle name="계산 2 3 10 2 2 2 8 2" xfId="53386"/>
    <cellStyle name="계산 2 3 10 2 2 2 9" xfId="30249"/>
    <cellStyle name="계산 2 3 10 2 2 20" xfId="28024"/>
    <cellStyle name="계산 2 3 10 2 2 20 2" xfId="55883"/>
    <cellStyle name="계산 2 3 10 2 2 21" xfId="1100"/>
    <cellStyle name="계산 2 3 10 2 2 21 2" xfId="28959"/>
    <cellStyle name="계산 2 3 10 2 2 22" xfId="28498"/>
    <cellStyle name="계산 2 3 10 2 2 3" xfId="2849"/>
    <cellStyle name="계산 2 3 10 2 2 3 2" xfId="6300"/>
    <cellStyle name="계산 2 3 10 2 2 3 2 2" xfId="34159"/>
    <cellStyle name="계산 2 3 10 2 2 3 3" xfId="9556"/>
    <cellStyle name="계산 2 3 10 2 2 3 3 2" xfId="37415"/>
    <cellStyle name="계산 2 3 10 2 2 3 4" xfId="12820"/>
    <cellStyle name="계산 2 3 10 2 2 3 4 2" xfId="40679"/>
    <cellStyle name="계산 2 3 10 2 2 3 5" xfId="15000"/>
    <cellStyle name="계산 2 3 10 2 2 3 5 2" xfId="42859"/>
    <cellStyle name="계산 2 3 10 2 2 3 6" xfId="19624"/>
    <cellStyle name="계산 2 3 10 2 2 3 6 2" xfId="47483"/>
    <cellStyle name="계산 2 3 10 2 2 3 7" xfId="22806"/>
    <cellStyle name="계산 2 3 10 2 2 3 7 2" xfId="50665"/>
    <cellStyle name="계산 2 3 10 2 2 3 8" xfId="25953"/>
    <cellStyle name="계산 2 3 10 2 2 3 8 2" xfId="53812"/>
    <cellStyle name="계산 2 3 10 2 2 3 9" xfId="30708"/>
    <cellStyle name="계산 2 3 10 2 2 4" xfId="3199"/>
    <cellStyle name="계산 2 3 10 2 2 4 2" xfId="6650"/>
    <cellStyle name="계산 2 3 10 2 2 4 2 2" xfId="34509"/>
    <cellStyle name="계산 2 3 10 2 2 4 3" xfId="9906"/>
    <cellStyle name="계산 2 3 10 2 2 4 3 2" xfId="37765"/>
    <cellStyle name="계산 2 3 10 2 2 4 4" xfId="13170"/>
    <cellStyle name="계산 2 3 10 2 2 4 4 2" xfId="41029"/>
    <cellStyle name="계산 2 3 10 2 2 4 5" xfId="17119"/>
    <cellStyle name="계산 2 3 10 2 2 4 5 2" xfId="44978"/>
    <cellStyle name="계산 2 3 10 2 2 4 6" xfId="19974"/>
    <cellStyle name="계산 2 3 10 2 2 4 6 2" xfId="47833"/>
    <cellStyle name="계산 2 3 10 2 2 4 7" xfId="23156"/>
    <cellStyle name="계산 2 3 10 2 2 4 7 2" xfId="51015"/>
    <cellStyle name="계산 2 3 10 2 2 4 8" xfId="26277"/>
    <cellStyle name="계산 2 3 10 2 2 4 8 2" xfId="54136"/>
    <cellStyle name="계산 2 3 10 2 2 4 9" xfId="31058"/>
    <cellStyle name="계산 2 3 10 2 2 5" xfId="3536"/>
    <cellStyle name="계산 2 3 10 2 2 5 2" xfId="6987"/>
    <cellStyle name="계산 2 3 10 2 2 5 2 2" xfId="34846"/>
    <cellStyle name="계산 2 3 10 2 2 5 3" xfId="10243"/>
    <cellStyle name="계산 2 3 10 2 2 5 3 2" xfId="38102"/>
    <cellStyle name="계산 2 3 10 2 2 5 4" xfId="13507"/>
    <cellStyle name="계산 2 3 10 2 2 5 4 2" xfId="41366"/>
    <cellStyle name="계산 2 3 10 2 2 5 5" xfId="17477"/>
    <cellStyle name="계산 2 3 10 2 2 5 5 2" xfId="45336"/>
    <cellStyle name="계산 2 3 10 2 2 5 6" xfId="20311"/>
    <cellStyle name="계산 2 3 10 2 2 5 6 2" xfId="48170"/>
    <cellStyle name="계산 2 3 10 2 2 5 7" xfId="23493"/>
    <cellStyle name="계산 2 3 10 2 2 5 7 2" xfId="51352"/>
    <cellStyle name="계산 2 3 10 2 2 5 8" xfId="26594"/>
    <cellStyle name="계산 2 3 10 2 2 5 8 2" xfId="54453"/>
    <cellStyle name="계산 2 3 10 2 2 5 9" xfId="31395"/>
    <cellStyle name="계산 2 3 10 2 2 6" xfId="3869"/>
    <cellStyle name="계산 2 3 10 2 2 6 2" xfId="7320"/>
    <cellStyle name="계산 2 3 10 2 2 6 2 2" xfId="35179"/>
    <cellStyle name="계산 2 3 10 2 2 6 3" xfId="10576"/>
    <cellStyle name="계산 2 3 10 2 2 6 3 2" xfId="38435"/>
    <cellStyle name="계산 2 3 10 2 2 6 4" xfId="13840"/>
    <cellStyle name="계산 2 3 10 2 2 6 4 2" xfId="41699"/>
    <cellStyle name="계산 2 3 10 2 2 6 5" xfId="12025"/>
    <cellStyle name="계산 2 3 10 2 2 6 5 2" xfId="39884"/>
    <cellStyle name="계산 2 3 10 2 2 6 6" xfId="20644"/>
    <cellStyle name="계산 2 3 10 2 2 6 6 2" xfId="48503"/>
    <cellStyle name="계산 2 3 10 2 2 6 7" xfId="23826"/>
    <cellStyle name="계산 2 3 10 2 2 6 7 2" xfId="51685"/>
    <cellStyle name="계산 2 3 10 2 2 6 8" xfId="26905"/>
    <cellStyle name="계산 2 3 10 2 2 6 8 2" xfId="54764"/>
    <cellStyle name="계산 2 3 10 2 2 6 9" xfId="31728"/>
    <cellStyle name="계산 2 3 10 2 2 7" xfId="4165"/>
    <cellStyle name="계산 2 3 10 2 2 7 2" xfId="7616"/>
    <cellStyle name="계산 2 3 10 2 2 7 2 2" xfId="35475"/>
    <cellStyle name="계산 2 3 10 2 2 7 3" xfId="10872"/>
    <cellStyle name="계산 2 3 10 2 2 7 3 2" xfId="38731"/>
    <cellStyle name="계산 2 3 10 2 2 7 4" xfId="14136"/>
    <cellStyle name="계산 2 3 10 2 2 7 4 2" xfId="41995"/>
    <cellStyle name="계산 2 3 10 2 2 7 5" xfId="15772"/>
    <cellStyle name="계산 2 3 10 2 2 7 5 2" xfId="43631"/>
    <cellStyle name="계산 2 3 10 2 2 7 6" xfId="20940"/>
    <cellStyle name="계산 2 3 10 2 2 7 6 2" xfId="48799"/>
    <cellStyle name="계산 2 3 10 2 2 7 7" xfId="24122"/>
    <cellStyle name="계산 2 3 10 2 2 7 7 2" xfId="51981"/>
    <cellStyle name="계산 2 3 10 2 2 7 8" xfId="27180"/>
    <cellStyle name="계산 2 3 10 2 2 7 8 2" xfId="55039"/>
    <cellStyle name="계산 2 3 10 2 2 7 9" xfId="32024"/>
    <cellStyle name="계산 2 3 10 2 2 8" xfId="4462"/>
    <cellStyle name="계산 2 3 10 2 2 8 2" xfId="7913"/>
    <cellStyle name="계산 2 3 10 2 2 8 2 2" xfId="35772"/>
    <cellStyle name="계산 2 3 10 2 2 8 3" xfId="11169"/>
    <cellStyle name="계산 2 3 10 2 2 8 3 2" xfId="39028"/>
    <cellStyle name="계산 2 3 10 2 2 8 4" xfId="14433"/>
    <cellStyle name="계산 2 3 10 2 2 8 4 2" xfId="42292"/>
    <cellStyle name="계산 2 3 10 2 2 8 5" xfId="18004"/>
    <cellStyle name="계산 2 3 10 2 2 8 5 2" xfId="45863"/>
    <cellStyle name="계산 2 3 10 2 2 8 6" xfId="21237"/>
    <cellStyle name="계산 2 3 10 2 2 8 6 2" xfId="49096"/>
    <cellStyle name="계산 2 3 10 2 2 8 7" xfId="24419"/>
    <cellStyle name="계산 2 3 10 2 2 8 7 2" xfId="52278"/>
    <cellStyle name="계산 2 3 10 2 2 8 8" xfId="27456"/>
    <cellStyle name="계산 2 3 10 2 2 8 8 2" xfId="55315"/>
    <cellStyle name="계산 2 3 10 2 2 8 9" xfId="32321"/>
    <cellStyle name="계산 2 3 10 2 2 9" xfId="4757"/>
    <cellStyle name="계산 2 3 10 2 2 9 2" xfId="8208"/>
    <cellStyle name="계산 2 3 10 2 2 9 2 2" xfId="36067"/>
    <cellStyle name="계산 2 3 10 2 2 9 3" xfId="11464"/>
    <cellStyle name="계산 2 3 10 2 2 9 3 2" xfId="39323"/>
    <cellStyle name="계산 2 3 10 2 2 9 4" xfId="14728"/>
    <cellStyle name="계산 2 3 10 2 2 9 4 2" xfId="42587"/>
    <cellStyle name="계산 2 3 10 2 2 9 5" xfId="18299"/>
    <cellStyle name="계산 2 3 10 2 2 9 5 2" xfId="46158"/>
    <cellStyle name="계산 2 3 10 2 2 9 6" xfId="21532"/>
    <cellStyle name="계산 2 3 10 2 2 9 6 2" xfId="49391"/>
    <cellStyle name="계산 2 3 10 2 2 9 7" xfId="24714"/>
    <cellStyle name="계산 2 3 10 2 2 9 7 2" xfId="52573"/>
    <cellStyle name="계산 2 3 10 2 2 9 8" xfId="27732"/>
    <cellStyle name="계산 2 3 10 2 2 9 8 2" xfId="55591"/>
    <cellStyle name="계산 2 3 10 2 2 9 9" xfId="32616"/>
    <cellStyle name="계산 2 3 10 2 20" xfId="25412"/>
    <cellStyle name="계산 2 3 10 2 20 2" xfId="53271"/>
    <cellStyle name="계산 2 3 10 2 21" xfId="27888"/>
    <cellStyle name="계산 2 3 10 2 21 2" xfId="55747"/>
    <cellStyle name="계산 2 3 10 2 22" xfId="957"/>
    <cellStyle name="계산 2 3 10 2 22 2" xfId="28816"/>
    <cellStyle name="계산 2 3 10 2 23" xfId="28355"/>
    <cellStyle name="계산 2 3 10 2 3" xfId="2247"/>
    <cellStyle name="계산 2 3 10 2 3 2" xfId="5699"/>
    <cellStyle name="계산 2 3 10 2 3 2 2" xfId="33558"/>
    <cellStyle name="계산 2 3 10 2 3 3" xfId="8955"/>
    <cellStyle name="계산 2 3 10 2 3 3 2" xfId="36814"/>
    <cellStyle name="계산 2 3 10 2 3 4" xfId="12218"/>
    <cellStyle name="계산 2 3 10 2 3 4 2" xfId="40077"/>
    <cellStyle name="계산 2 3 10 2 3 5" xfId="16214"/>
    <cellStyle name="계산 2 3 10 2 3 5 2" xfId="44073"/>
    <cellStyle name="계산 2 3 10 2 3 6" xfId="19029"/>
    <cellStyle name="계산 2 3 10 2 3 6 2" xfId="46888"/>
    <cellStyle name="계산 2 3 10 2 3 7" xfId="22214"/>
    <cellStyle name="계산 2 3 10 2 3 7 2" xfId="50073"/>
    <cellStyle name="계산 2 3 10 2 3 8" xfId="25396"/>
    <cellStyle name="계산 2 3 10 2 3 8 2" xfId="53255"/>
    <cellStyle name="계산 2 3 10 2 3 9" xfId="30106"/>
    <cellStyle name="계산 2 3 10 2 4" xfId="2706"/>
    <cellStyle name="계산 2 3 10 2 4 2" xfId="6157"/>
    <cellStyle name="계산 2 3 10 2 4 2 2" xfId="34016"/>
    <cellStyle name="계산 2 3 10 2 4 3" xfId="9413"/>
    <cellStyle name="계산 2 3 10 2 4 3 2" xfId="37272"/>
    <cellStyle name="계산 2 3 10 2 4 4" xfId="12677"/>
    <cellStyle name="계산 2 3 10 2 4 4 2" xfId="40536"/>
    <cellStyle name="계산 2 3 10 2 4 5" xfId="15216"/>
    <cellStyle name="계산 2 3 10 2 4 5 2" xfId="43075"/>
    <cellStyle name="계산 2 3 10 2 4 6" xfId="19481"/>
    <cellStyle name="계산 2 3 10 2 4 6 2" xfId="47340"/>
    <cellStyle name="계산 2 3 10 2 4 7" xfId="22663"/>
    <cellStyle name="계산 2 3 10 2 4 7 2" xfId="50522"/>
    <cellStyle name="계산 2 3 10 2 4 8" xfId="25818"/>
    <cellStyle name="계산 2 3 10 2 4 8 2" xfId="53677"/>
    <cellStyle name="계산 2 3 10 2 4 9" xfId="30565"/>
    <cellStyle name="계산 2 3 10 2 5" xfId="3056"/>
    <cellStyle name="계산 2 3 10 2 5 2" xfId="6507"/>
    <cellStyle name="계산 2 3 10 2 5 2 2" xfId="34366"/>
    <cellStyle name="계산 2 3 10 2 5 3" xfId="9763"/>
    <cellStyle name="계산 2 3 10 2 5 3 2" xfId="37622"/>
    <cellStyle name="계산 2 3 10 2 5 4" xfId="13027"/>
    <cellStyle name="계산 2 3 10 2 5 4 2" xfId="40886"/>
    <cellStyle name="계산 2 3 10 2 5 5" xfId="16719"/>
    <cellStyle name="계산 2 3 10 2 5 5 2" xfId="44578"/>
    <cellStyle name="계산 2 3 10 2 5 6" xfId="19831"/>
    <cellStyle name="계산 2 3 10 2 5 6 2" xfId="47690"/>
    <cellStyle name="계산 2 3 10 2 5 7" xfId="23013"/>
    <cellStyle name="계산 2 3 10 2 5 7 2" xfId="50872"/>
    <cellStyle name="계산 2 3 10 2 5 8" xfId="26144"/>
    <cellStyle name="계산 2 3 10 2 5 8 2" xfId="54003"/>
    <cellStyle name="계산 2 3 10 2 5 9" xfId="30915"/>
    <cellStyle name="계산 2 3 10 2 6" xfId="3395"/>
    <cellStyle name="계산 2 3 10 2 6 2" xfId="6846"/>
    <cellStyle name="계산 2 3 10 2 6 2 2" xfId="34705"/>
    <cellStyle name="계산 2 3 10 2 6 3" xfId="10102"/>
    <cellStyle name="계산 2 3 10 2 6 3 2" xfId="37961"/>
    <cellStyle name="계산 2 3 10 2 6 4" xfId="13366"/>
    <cellStyle name="계산 2 3 10 2 6 4 2" xfId="41225"/>
    <cellStyle name="계산 2 3 10 2 6 5" xfId="15747"/>
    <cellStyle name="계산 2 3 10 2 6 5 2" xfId="43606"/>
    <cellStyle name="계산 2 3 10 2 6 6" xfId="20170"/>
    <cellStyle name="계산 2 3 10 2 6 6 2" xfId="48029"/>
    <cellStyle name="계산 2 3 10 2 6 7" xfId="23352"/>
    <cellStyle name="계산 2 3 10 2 6 7 2" xfId="51211"/>
    <cellStyle name="계산 2 3 10 2 6 8" xfId="26461"/>
    <cellStyle name="계산 2 3 10 2 6 8 2" xfId="54320"/>
    <cellStyle name="계산 2 3 10 2 6 9" xfId="31254"/>
    <cellStyle name="계산 2 3 10 2 7" xfId="3727"/>
    <cellStyle name="계산 2 3 10 2 7 2" xfId="7178"/>
    <cellStyle name="계산 2 3 10 2 7 2 2" xfId="35037"/>
    <cellStyle name="계산 2 3 10 2 7 3" xfId="10434"/>
    <cellStyle name="계산 2 3 10 2 7 3 2" xfId="38293"/>
    <cellStyle name="계산 2 3 10 2 7 4" xfId="13698"/>
    <cellStyle name="계산 2 3 10 2 7 4 2" xfId="41557"/>
    <cellStyle name="계산 2 3 10 2 7 5" xfId="16630"/>
    <cellStyle name="계산 2 3 10 2 7 5 2" xfId="44489"/>
    <cellStyle name="계산 2 3 10 2 7 6" xfId="20502"/>
    <cellStyle name="계산 2 3 10 2 7 6 2" xfId="48361"/>
    <cellStyle name="계산 2 3 10 2 7 7" xfId="23684"/>
    <cellStyle name="계산 2 3 10 2 7 7 2" xfId="51543"/>
    <cellStyle name="계산 2 3 10 2 7 8" xfId="26771"/>
    <cellStyle name="계산 2 3 10 2 7 8 2" xfId="54630"/>
    <cellStyle name="계산 2 3 10 2 7 9" xfId="31586"/>
    <cellStyle name="계산 2 3 10 2 8" xfId="4029"/>
    <cellStyle name="계산 2 3 10 2 8 2" xfId="7480"/>
    <cellStyle name="계산 2 3 10 2 8 2 2" xfId="35339"/>
    <cellStyle name="계산 2 3 10 2 8 3" xfId="10736"/>
    <cellStyle name="계산 2 3 10 2 8 3 2" xfId="38595"/>
    <cellStyle name="계산 2 3 10 2 8 4" xfId="14000"/>
    <cellStyle name="계산 2 3 10 2 8 4 2" xfId="41859"/>
    <cellStyle name="계산 2 3 10 2 8 5" xfId="15680"/>
    <cellStyle name="계산 2 3 10 2 8 5 2" xfId="43539"/>
    <cellStyle name="계산 2 3 10 2 8 6" xfId="20804"/>
    <cellStyle name="계산 2 3 10 2 8 6 2" xfId="48663"/>
    <cellStyle name="계산 2 3 10 2 8 7" xfId="23986"/>
    <cellStyle name="계산 2 3 10 2 8 7 2" xfId="51845"/>
    <cellStyle name="계산 2 3 10 2 8 8" xfId="27054"/>
    <cellStyle name="계산 2 3 10 2 8 8 2" xfId="54913"/>
    <cellStyle name="계산 2 3 10 2 8 9" xfId="31888"/>
    <cellStyle name="계산 2 3 10 2 9" xfId="4326"/>
    <cellStyle name="계산 2 3 10 2 9 2" xfId="7777"/>
    <cellStyle name="계산 2 3 10 2 9 2 2" xfId="35636"/>
    <cellStyle name="계산 2 3 10 2 9 3" xfId="11033"/>
    <cellStyle name="계산 2 3 10 2 9 3 2" xfId="38892"/>
    <cellStyle name="계산 2 3 10 2 9 4" xfId="14297"/>
    <cellStyle name="계산 2 3 10 2 9 4 2" xfId="42156"/>
    <cellStyle name="계산 2 3 10 2 9 5" xfId="15996"/>
    <cellStyle name="계산 2 3 10 2 9 5 2" xfId="43855"/>
    <cellStyle name="계산 2 3 10 2 9 6" xfId="21101"/>
    <cellStyle name="계산 2 3 10 2 9 6 2" xfId="48960"/>
    <cellStyle name="계산 2 3 10 2 9 7" xfId="24283"/>
    <cellStyle name="계산 2 3 10 2 9 7 2" xfId="52142"/>
    <cellStyle name="계산 2 3 10 2 9 8" xfId="27329"/>
    <cellStyle name="계산 2 3 10 2 9 8 2" xfId="55188"/>
    <cellStyle name="계산 2 3 10 2 9 9" xfId="32185"/>
    <cellStyle name="계산 2 3 10 20" xfId="16431"/>
    <cellStyle name="계산 2 3 10 20 2" xfId="44290"/>
    <cellStyle name="계산 2 3 10 21" xfId="14765"/>
    <cellStyle name="계산 2 3 10 21 2" xfId="42624"/>
    <cellStyle name="계산 2 3 10 22" xfId="14998"/>
    <cellStyle name="계산 2 3 10 22 2" xfId="42857"/>
    <cellStyle name="계산 2 3 10 23" xfId="15369"/>
    <cellStyle name="계산 2 3 10 23 2" xfId="43228"/>
    <cellStyle name="계산 2 3 10 24" xfId="755"/>
    <cellStyle name="계산 2 3 10 24 2" xfId="28614"/>
    <cellStyle name="계산 2 3 10 25" xfId="28153"/>
    <cellStyle name="계산 2 3 10 3" xfId="395"/>
    <cellStyle name="계산 2 3 10 3 10" xfId="1510"/>
    <cellStyle name="계산 2 3 10 3 10 2" xfId="29369"/>
    <cellStyle name="계산 2 3 10 3 11" xfId="4966"/>
    <cellStyle name="계산 2 3 10 3 11 2" xfId="32825"/>
    <cellStyle name="계산 2 3 10 3 12" xfId="1282"/>
    <cellStyle name="계산 2 3 10 3 12 2" xfId="29141"/>
    <cellStyle name="계산 2 3 10 3 13" xfId="11485"/>
    <cellStyle name="계산 2 3 10 3 13 2" xfId="39344"/>
    <cellStyle name="계산 2 3 10 3 14" xfId="14749"/>
    <cellStyle name="계산 2 3 10 3 14 2" xfId="42608"/>
    <cellStyle name="계산 2 3 10 3 15" xfId="15706"/>
    <cellStyle name="계산 2 3 10 3 15 2" xfId="43565"/>
    <cellStyle name="계산 2 3 10 3 16" xfId="18320"/>
    <cellStyle name="계산 2 3 10 3 16 2" xfId="46179"/>
    <cellStyle name="계산 2 3 10 3 17" xfId="21549"/>
    <cellStyle name="계산 2 3 10 3 17 2" xfId="49408"/>
    <cellStyle name="계산 2 3 10 3 18" xfId="24738"/>
    <cellStyle name="계산 2 3 10 3 18 2" xfId="52597"/>
    <cellStyle name="계산 2 3 10 3 19" xfId="26576"/>
    <cellStyle name="계산 2 3 10 3 19 2" xfId="54435"/>
    <cellStyle name="계산 2 3 10 3 2" xfId="2147"/>
    <cellStyle name="계산 2 3 10 3 2 2" xfId="5600"/>
    <cellStyle name="계산 2 3 10 3 2 2 2" xfId="33459"/>
    <cellStyle name="계산 2 3 10 3 2 3" xfId="8856"/>
    <cellStyle name="계산 2 3 10 3 2 3 2" xfId="36715"/>
    <cellStyle name="계산 2 3 10 3 2 4" xfId="12119"/>
    <cellStyle name="계산 2 3 10 3 2 4 2" xfId="39978"/>
    <cellStyle name="계산 2 3 10 3 2 5" xfId="16809"/>
    <cellStyle name="계산 2 3 10 3 2 5 2" xfId="44668"/>
    <cellStyle name="계산 2 3 10 3 2 6" xfId="18934"/>
    <cellStyle name="계산 2 3 10 3 2 6 2" xfId="46793"/>
    <cellStyle name="계산 2 3 10 3 2 7" xfId="22132"/>
    <cellStyle name="계산 2 3 10 3 2 7 2" xfId="49991"/>
    <cellStyle name="계산 2 3 10 3 2 8" xfId="25310"/>
    <cellStyle name="계산 2 3 10 3 2 8 2" xfId="53169"/>
    <cellStyle name="계산 2 3 10 3 2 9" xfId="30006"/>
    <cellStyle name="계산 2 3 10 3 20" xfId="27816"/>
    <cellStyle name="계산 2 3 10 3 20 2" xfId="55675"/>
    <cellStyle name="계산 2 3 10 3 21" xfId="857"/>
    <cellStyle name="계산 2 3 10 3 21 2" xfId="28716"/>
    <cellStyle name="계산 2 3 10 3 22" xfId="28255"/>
    <cellStyle name="계산 2 3 10 3 3" xfId="2607"/>
    <cellStyle name="계산 2 3 10 3 3 2" xfId="6058"/>
    <cellStyle name="계산 2 3 10 3 3 2 2" xfId="33917"/>
    <cellStyle name="계산 2 3 10 3 3 3" xfId="9314"/>
    <cellStyle name="계산 2 3 10 3 3 3 2" xfId="37173"/>
    <cellStyle name="계산 2 3 10 3 3 4" xfId="12578"/>
    <cellStyle name="계산 2 3 10 3 3 4 2" xfId="40437"/>
    <cellStyle name="계산 2 3 10 3 3 5" xfId="17912"/>
    <cellStyle name="계산 2 3 10 3 3 5 2" xfId="45771"/>
    <cellStyle name="계산 2 3 10 3 3 6" xfId="19382"/>
    <cellStyle name="계산 2 3 10 3 3 6 2" xfId="47241"/>
    <cellStyle name="계산 2 3 10 3 3 7" xfId="22564"/>
    <cellStyle name="계산 2 3 10 3 3 7 2" xfId="50423"/>
    <cellStyle name="계산 2 3 10 3 3 8" xfId="25725"/>
    <cellStyle name="계산 2 3 10 3 3 8 2" xfId="53584"/>
    <cellStyle name="계산 2 3 10 3 3 9" xfId="30466"/>
    <cellStyle name="계산 2 3 10 3 4" xfId="2959"/>
    <cellStyle name="계산 2 3 10 3 4 2" xfId="6410"/>
    <cellStyle name="계산 2 3 10 3 4 2 2" xfId="34269"/>
    <cellStyle name="계산 2 3 10 3 4 3" xfId="9666"/>
    <cellStyle name="계산 2 3 10 3 4 3 2" xfId="37525"/>
    <cellStyle name="계산 2 3 10 3 4 4" xfId="12930"/>
    <cellStyle name="계산 2 3 10 3 4 4 2" xfId="40789"/>
    <cellStyle name="계산 2 3 10 3 4 5" xfId="17153"/>
    <cellStyle name="계산 2 3 10 3 4 5 2" xfId="45012"/>
    <cellStyle name="계산 2 3 10 3 4 6" xfId="19734"/>
    <cellStyle name="계산 2 3 10 3 4 6 2" xfId="47593"/>
    <cellStyle name="계산 2 3 10 3 4 7" xfId="22916"/>
    <cellStyle name="계산 2 3 10 3 4 7 2" xfId="50775"/>
    <cellStyle name="계산 2 3 10 3 4 8" xfId="26053"/>
    <cellStyle name="계산 2 3 10 3 4 8 2" xfId="53912"/>
    <cellStyle name="계산 2 3 10 3 4 9" xfId="30818"/>
    <cellStyle name="계산 2 3 10 3 5" xfId="3306"/>
    <cellStyle name="계산 2 3 10 3 5 2" xfId="6757"/>
    <cellStyle name="계산 2 3 10 3 5 2 2" xfId="34616"/>
    <cellStyle name="계산 2 3 10 3 5 3" xfId="10013"/>
    <cellStyle name="계산 2 3 10 3 5 3 2" xfId="37872"/>
    <cellStyle name="계산 2 3 10 3 5 4" xfId="13277"/>
    <cellStyle name="계산 2 3 10 3 5 4 2" xfId="41136"/>
    <cellStyle name="계산 2 3 10 3 5 5" xfId="17015"/>
    <cellStyle name="계산 2 3 10 3 5 5 2" xfId="44874"/>
    <cellStyle name="계산 2 3 10 3 5 6" xfId="20081"/>
    <cellStyle name="계산 2 3 10 3 5 6 2" xfId="47940"/>
    <cellStyle name="계산 2 3 10 3 5 7" xfId="23263"/>
    <cellStyle name="계산 2 3 10 3 5 7 2" xfId="51122"/>
    <cellStyle name="계산 2 3 10 3 5 8" xfId="26376"/>
    <cellStyle name="계산 2 3 10 3 5 8 2" xfId="54235"/>
    <cellStyle name="계산 2 3 10 3 5 9" xfId="31165"/>
    <cellStyle name="계산 2 3 10 3 6" xfId="3641"/>
    <cellStyle name="계산 2 3 10 3 6 2" xfId="7092"/>
    <cellStyle name="계산 2 3 10 3 6 2 2" xfId="34951"/>
    <cellStyle name="계산 2 3 10 3 6 3" xfId="10348"/>
    <cellStyle name="계산 2 3 10 3 6 3 2" xfId="38207"/>
    <cellStyle name="계산 2 3 10 3 6 4" xfId="13612"/>
    <cellStyle name="계산 2 3 10 3 6 4 2" xfId="41471"/>
    <cellStyle name="계산 2 3 10 3 6 5" xfId="17537"/>
    <cellStyle name="계산 2 3 10 3 6 5 2" xfId="45396"/>
    <cellStyle name="계산 2 3 10 3 6 6" xfId="20416"/>
    <cellStyle name="계산 2 3 10 3 6 6 2" xfId="48275"/>
    <cellStyle name="계산 2 3 10 3 6 7" xfId="23598"/>
    <cellStyle name="계산 2 3 10 3 6 7 2" xfId="51457"/>
    <cellStyle name="계산 2 3 10 3 6 8" xfId="26691"/>
    <cellStyle name="계산 2 3 10 3 6 8 2" xfId="54550"/>
    <cellStyle name="계산 2 3 10 3 6 9" xfId="31500"/>
    <cellStyle name="계산 2 3 10 3 7" xfId="3955"/>
    <cellStyle name="계산 2 3 10 3 7 2" xfId="7406"/>
    <cellStyle name="계산 2 3 10 3 7 2 2" xfId="35265"/>
    <cellStyle name="계산 2 3 10 3 7 3" xfId="10662"/>
    <cellStyle name="계산 2 3 10 3 7 3 2" xfId="38521"/>
    <cellStyle name="계산 2 3 10 3 7 4" xfId="13926"/>
    <cellStyle name="계산 2 3 10 3 7 4 2" xfId="41785"/>
    <cellStyle name="계산 2 3 10 3 7 5" xfId="16661"/>
    <cellStyle name="계산 2 3 10 3 7 5 2" xfId="44520"/>
    <cellStyle name="계산 2 3 10 3 7 6" xfId="20730"/>
    <cellStyle name="계산 2 3 10 3 7 6 2" xfId="48589"/>
    <cellStyle name="계산 2 3 10 3 7 7" xfId="23912"/>
    <cellStyle name="계산 2 3 10 3 7 7 2" xfId="51771"/>
    <cellStyle name="계산 2 3 10 3 7 8" xfId="26985"/>
    <cellStyle name="계산 2 3 10 3 7 8 2" xfId="54844"/>
    <cellStyle name="계산 2 3 10 3 7 9" xfId="31814"/>
    <cellStyle name="계산 2 3 10 3 8" xfId="4253"/>
    <cellStyle name="계산 2 3 10 3 8 2" xfId="7704"/>
    <cellStyle name="계산 2 3 10 3 8 2 2" xfId="35563"/>
    <cellStyle name="계산 2 3 10 3 8 3" xfId="10960"/>
    <cellStyle name="계산 2 3 10 3 8 3 2" xfId="38819"/>
    <cellStyle name="계산 2 3 10 3 8 4" xfId="14224"/>
    <cellStyle name="계산 2 3 10 3 8 4 2" xfId="42083"/>
    <cellStyle name="계산 2 3 10 3 8 5" xfId="16559"/>
    <cellStyle name="계산 2 3 10 3 8 5 2" xfId="44418"/>
    <cellStyle name="계산 2 3 10 3 8 6" xfId="21028"/>
    <cellStyle name="계산 2 3 10 3 8 6 2" xfId="48887"/>
    <cellStyle name="계산 2 3 10 3 8 7" xfId="24210"/>
    <cellStyle name="계산 2 3 10 3 8 7 2" xfId="52069"/>
    <cellStyle name="계산 2 3 10 3 8 8" xfId="27261"/>
    <cellStyle name="계산 2 3 10 3 8 8 2" xfId="55120"/>
    <cellStyle name="계산 2 3 10 3 8 9" xfId="32112"/>
    <cellStyle name="계산 2 3 10 3 9" xfId="4549"/>
    <cellStyle name="계산 2 3 10 3 9 2" xfId="8000"/>
    <cellStyle name="계산 2 3 10 3 9 2 2" xfId="35859"/>
    <cellStyle name="계산 2 3 10 3 9 3" xfId="11256"/>
    <cellStyle name="계산 2 3 10 3 9 3 2" xfId="39115"/>
    <cellStyle name="계산 2 3 10 3 9 4" xfId="14520"/>
    <cellStyle name="계산 2 3 10 3 9 4 2" xfId="42379"/>
    <cellStyle name="계산 2 3 10 3 9 5" xfId="18091"/>
    <cellStyle name="계산 2 3 10 3 9 5 2" xfId="45950"/>
    <cellStyle name="계산 2 3 10 3 9 6" xfId="21324"/>
    <cellStyle name="계산 2 3 10 3 9 6 2" xfId="49183"/>
    <cellStyle name="계산 2 3 10 3 9 7" xfId="24506"/>
    <cellStyle name="계산 2 3 10 3 9 7 2" xfId="52365"/>
    <cellStyle name="계산 2 3 10 3 9 8" xfId="27537"/>
    <cellStyle name="계산 2 3 10 3 9 8 2" xfId="55396"/>
    <cellStyle name="계산 2 3 10 3 9 9" xfId="32408"/>
    <cellStyle name="계산 2 3 10 4" xfId="566"/>
    <cellStyle name="계산 2 3 10 4 10" xfId="1681"/>
    <cellStyle name="계산 2 3 10 4 10 2" xfId="29540"/>
    <cellStyle name="계산 2 3 10 4 11" xfId="5136"/>
    <cellStyle name="계산 2 3 10 4 11 2" xfId="32995"/>
    <cellStyle name="계산 2 3 10 4 12" xfId="8391"/>
    <cellStyle name="계산 2 3 10 4 12 2" xfId="36250"/>
    <cellStyle name="계산 2 3 10 4 13" xfId="11656"/>
    <cellStyle name="계산 2 3 10 4 13 2" xfId="39515"/>
    <cellStyle name="계산 2 3 10 4 14" xfId="14919"/>
    <cellStyle name="계산 2 3 10 4 14 2" xfId="42778"/>
    <cellStyle name="계산 2 3 10 4 15" xfId="15957"/>
    <cellStyle name="계산 2 3 10 4 15 2" xfId="43816"/>
    <cellStyle name="계산 2 3 10 4 16" xfId="18483"/>
    <cellStyle name="계산 2 3 10 4 16 2" xfId="46342"/>
    <cellStyle name="계산 2 3 10 4 17" xfId="21700"/>
    <cellStyle name="계산 2 3 10 4 17 2" xfId="49559"/>
    <cellStyle name="계산 2 3 10 4 18" xfId="24895"/>
    <cellStyle name="계산 2 3 10 4 18 2" xfId="52754"/>
    <cellStyle name="계산 2 3 10 4 19" xfId="25585"/>
    <cellStyle name="계산 2 3 10 4 19 2" xfId="53444"/>
    <cellStyle name="계산 2 3 10 4 2" xfId="2318"/>
    <cellStyle name="계산 2 3 10 4 2 2" xfId="5770"/>
    <cellStyle name="계산 2 3 10 4 2 2 2" xfId="33629"/>
    <cellStyle name="계산 2 3 10 4 2 3" xfId="9026"/>
    <cellStyle name="계산 2 3 10 4 2 3 2" xfId="36885"/>
    <cellStyle name="계산 2 3 10 4 2 4" xfId="12289"/>
    <cellStyle name="계산 2 3 10 4 2 4 2" xfId="40148"/>
    <cellStyle name="계산 2 3 10 4 2 5" xfId="16777"/>
    <cellStyle name="계산 2 3 10 4 2 5 2" xfId="44636"/>
    <cellStyle name="계산 2 3 10 4 2 6" xfId="19096"/>
    <cellStyle name="계산 2 3 10 4 2 6 2" xfId="46955"/>
    <cellStyle name="계산 2 3 10 4 2 7" xfId="22281"/>
    <cellStyle name="계산 2 3 10 4 2 7 2" xfId="50140"/>
    <cellStyle name="계산 2 3 10 4 2 8" xfId="25459"/>
    <cellStyle name="계산 2 3 10 4 2 8 2" xfId="53318"/>
    <cellStyle name="계산 2 3 10 4 2 9" xfId="30177"/>
    <cellStyle name="계산 2 3 10 4 20" xfId="27952"/>
    <cellStyle name="계산 2 3 10 4 20 2" xfId="55811"/>
    <cellStyle name="계산 2 3 10 4 21" xfId="1028"/>
    <cellStyle name="계산 2 3 10 4 21 2" xfId="28887"/>
    <cellStyle name="계산 2 3 10 4 22" xfId="28426"/>
    <cellStyle name="계산 2 3 10 4 3" xfId="2777"/>
    <cellStyle name="계산 2 3 10 4 3 2" xfId="6228"/>
    <cellStyle name="계산 2 3 10 4 3 2 2" xfId="34087"/>
    <cellStyle name="계산 2 3 10 4 3 3" xfId="9484"/>
    <cellStyle name="계산 2 3 10 4 3 3 2" xfId="37343"/>
    <cellStyle name="계산 2 3 10 4 3 4" xfId="12748"/>
    <cellStyle name="계산 2 3 10 4 3 4 2" xfId="40607"/>
    <cellStyle name="계산 2 3 10 4 3 5" xfId="17367"/>
    <cellStyle name="계산 2 3 10 4 3 5 2" xfId="45226"/>
    <cellStyle name="계산 2 3 10 4 3 6" xfId="19552"/>
    <cellStyle name="계산 2 3 10 4 3 6 2" xfId="47411"/>
    <cellStyle name="계산 2 3 10 4 3 7" xfId="22734"/>
    <cellStyle name="계산 2 3 10 4 3 7 2" xfId="50593"/>
    <cellStyle name="계산 2 3 10 4 3 8" xfId="25885"/>
    <cellStyle name="계산 2 3 10 4 3 8 2" xfId="53744"/>
    <cellStyle name="계산 2 3 10 4 3 9" xfId="30636"/>
    <cellStyle name="계산 2 3 10 4 4" xfId="3127"/>
    <cellStyle name="계산 2 3 10 4 4 2" xfId="6578"/>
    <cellStyle name="계산 2 3 10 4 4 2 2" xfId="34437"/>
    <cellStyle name="계산 2 3 10 4 4 3" xfId="9834"/>
    <cellStyle name="계산 2 3 10 4 4 3 2" xfId="37693"/>
    <cellStyle name="계산 2 3 10 4 4 4" xfId="13098"/>
    <cellStyle name="계산 2 3 10 4 4 4 2" xfId="40957"/>
    <cellStyle name="계산 2 3 10 4 4 5" xfId="16900"/>
    <cellStyle name="계산 2 3 10 4 4 5 2" xfId="44759"/>
    <cellStyle name="계산 2 3 10 4 4 6" xfId="19902"/>
    <cellStyle name="계산 2 3 10 4 4 6 2" xfId="47761"/>
    <cellStyle name="계산 2 3 10 4 4 7" xfId="23084"/>
    <cellStyle name="계산 2 3 10 4 4 7 2" xfId="50943"/>
    <cellStyle name="계산 2 3 10 4 4 8" xfId="26209"/>
    <cellStyle name="계산 2 3 10 4 4 8 2" xfId="54068"/>
    <cellStyle name="계산 2 3 10 4 4 9" xfId="30986"/>
    <cellStyle name="계산 2 3 10 4 5" xfId="3464"/>
    <cellStyle name="계산 2 3 10 4 5 2" xfId="6915"/>
    <cellStyle name="계산 2 3 10 4 5 2 2" xfId="34774"/>
    <cellStyle name="계산 2 3 10 4 5 3" xfId="10171"/>
    <cellStyle name="계산 2 3 10 4 5 3 2" xfId="38030"/>
    <cellStyle name="계산 2 3 10 4 5 4" xfId="13435"/>
    <cellStyle name="계산 2 3 10 4 5 4 2" xfId="41294"/>
    <cellStyle name="계산 2 3 10 4 5 5" xfId="17653"/>
    <cellStyle name="계산 2 3 10 4 5 5 2" xfId="45512"/>
    <cellStyle name="계산 2 3 10 4 5 6" xfId="20239"/>
    <cellStyle name="계산 2 3 10 4 5 6 2" xfId="48098"/>
    <cellStyle name="계산 2 3 10 4 5 7" xfId="23421"/>
    <cellStyle name="계산 2 3 10 4 5 7 2" xfId="51280"/>
    <cellStyle name="계산 2 3 10 4 5 8" xfId="26526"/>
    <cellStyle name="계산 2 3 10 4 5 8 2" xfId="54385"/>
    <cellStyle name="계산 2 3 10 4 5 9" xfId="31323"/>
    <cellStyle name="계산 2 3 10 4 6" xfId="3797"/>
    <cellStyle name="계산 2 3 10 4 6 2" xfId="7248"/>
    <cellStyle name="계산 2 3 10 4 6 2 2" xfId="35107"/>
    <cellStyle name="계산 2 3 10 4 6 3" xfId="10504"/>
    <cellStyle name="계산 2 3 10 4 6 3 2" xfId="38363"/>
    <cellStyle name="계산 2 3 10 4 6 4" xfId="13768"/>
    <cellStyle name="계산 2 3 10 4 6 4 2" xfId="41627"/>
    <cellStyle name="계산 2 3 10 4 6 5" xfId="17014"/>
    <cellStyle name="계산 2 3 10 4 6 5 2" xfId="44873"/>
    <cellStyle name="계산 2 3 10 4 6 6" xfId="20572"/>
    <cellStyle name="계산 2 3 10 4 6 6 2" xfId="48431"/>
    <cellStyle name="계산 2 3 10 4 6 7" xfId="23754"/>
    <cellStyle name="계산 2 3 10 4 6 7 2" xfId="51613"/>
    <cellStyle name="계산 2 3 10 4 6 8" xfId="26837"/>
    <cellStyle name="계산 2 3 10 4 6 8 2" xfId="54696"/>
    <cellStyle name="계산 2 3 10 4 6 9" xfId="31656"/>
    <cellStyle name="계산 2 3 10 4 7" xfId="4093"/>
    <cellStyle name="계산 2 3 10 4 7 2" xfId="7544"/>
    <cellStyle name="계산 2 3 10 4 7 2 2" xfId="35403"/>
    <cellStyle name="계산 2 3 10 4 7 3" xfId="10800"/>
    <cellStyle name="계산 2 3 10 4 7 3 2" xfId="38659"/>
    <cellStyle name="계산 2 3 10 4 7 4" xfId="14064"/>
    <cellStyle name="계산 2 3 10 4 7 4 2" xfId="41923"/>
    <cellStyle name="계산 2 3 10 4 7 5" xfId="15423"/>
    <cellStyle name="계산 2 3 10 4 7 5 2" xfId="43282"/>
    <cellStyle name="계산 2 3 10 4 7 6" xfId="20868"/>
    <cellStyle name="계산 2 3 10 4 7 6 2" xfId="48727"/>
    <cellStyle name="계산 2 3 10 4 7 7" xfId="24050"/>
    <cellStyle name="계산 2 3 10 4 7 7 2" xfId="51909"/>
    <cellStyle name="계산 2 3 10 4 7 8" xfId="27114"/>
    <cellStyle name="계산 2 3 10 4 7 8 2" xfId="54973"/>
    <cellStyle name="계산 2 3 10 4 7 9" xfId="31952"/>
    <cellStyle name="계산 2 3 10 4 8" xfId="4390"/>
    <cellStyle name="계산 2 3 10 4 8 2" xfId="7841"/>
    <cellStyle name="계산 2 3 10 4 8 2 2" xfId="35700"/>
    <cellStyle name="계산 2 3 10 4 8 3" xfId="11097"/>
    <cellStyle name="계산 2 3 10 4 8 3 2" xfId="38956"/>
    <cellStyle name="계산 2 3 10 4 8 4" xfId="14361"/>
    <cellStyle name="계산 2 3 10 4 8 4 2" xfId="42220"/>
    <cellStyle name="계산 2 3 10 4 8 5" xfId="11739"/>
    <cellStyle name="계산 2 3 10 4 8 5 2" xfId="39598"/>
    <cellStyle name="계산 2 3 10 4 8 6" xfId="21165"/>
    <cellStyle name="계산 2 3 10 4 8 6 2" xfId="49024"/>
    <cellStyle name="계산 2 3 10 4 8 7" xfId="24347"/>
    <cellStyle name="계산 2 3 10 4 8 7 2" xfId="52206"/>
    <cellStyle name="계산 2 3 10 4 8 8" xfId="27389"/>
    <cellStyle name="계산 2 3 10 4 8 8 2" xfId="55248"/>
    <cellStyle name="계산 2 3 10 4 8 9" xfId="32249"/>
    <cellStyle name="계산 2 3 10 4 9" xfId="4685"/>
    <cellStyle name="계산 2 3 10 4 9 2" xfId="8136"/>
    <cellStyle name="계산 2 3 10 4 9 2 2" xfId="35995"/>
    <cellStyle name="계산 2 3 10 4 9 3" xfId="11392"/>
    <cellStyle name="계산 2 3 10 4 9 3 2" xfId="39251"/>
    <cellStyle name="계산 2 3 10 4 9 4" xfId="14656"/>
    <cellStyle name="계산 2 3 10 4 9 4 2" xfId="42515"/>
    <cellStyle name="계산 2 3 10 4 9 5" xfId="18227"/>
    <cellStyle name="계산 2 3 10 4 9 5 2" xfId="46086"/>
    <cellStyle name="계산 2 3 10 4 9 6" xfId="21460"/>
    <cellStyle name="계산 2 3 10 4 9 6 2" xfId="49319"/>
    <cellStyle name="계산 2 3 10 4 9 7" xfId="24642"/>
    <cellStyle name="계산 2 3 10 4 9 7 2" xfId="52501"/>
    <cellStyle name="계산 2 3 10 4 9 8" xfId="27665"/>
    <cellStyle name="계산 2 3 10 4 9 8 2" xfId="55524"/>
    <cellStyle name="계산 2 3 10 4 9 9" xfId="32544"/>
    <cellStyle name="계산 2 3 10 5" xfId="2045"/>
    <cellStyle name="계산 2 3 10 5 2" xfId="5499"/>
    <cellStyle name="계산 2 3 10 5 2 2" xfId="33358"/>
    <cellStyle name="계산 2 3 10 5 3" xfId="8754"/>
    <cellStyle name="계산 2 3 10 5 3 2" xfId="36613"/>
    <cellStyle name="계산 2 3 10 5 4" xfId="12017"/>
    <cellStyle name="계산 2 3 10 5 4 2" xfId="39876"/>
    <cellStyle name="계산 2 3 10 5 5" xfId="16043"/>
    <cellStyle name="계산 2 3 10 5 5 2" xfId="43902"/>
    <cellStyle name="계산 2 3 10 5 6" xfId="18838"/>
    <cellStyle name="계산 2 3 10 5 6 2" xfId="46697"/>
    <cellStyle name="계산 2 3 10 5 7" xfId="22045"/>
    <cellStyle name="계산 2 3 10 5 7 2" xfId="49904"/>
    <cellStyle name="계산 2 3 10 5 8" xfId="25226"/>
    <cellStyle name="계산 2 3 10 5 8 2" xfId="53085"/>
    <cellStyle name="계산 2 3 10 5 9" xfId="29904"/>
    <cellStyle name="계산 2 3 10 6" xfId="2513"/>
    <cellStyle name="계산 2 3 10 6 2" xfId="5964"/>
    <cellStyle name="계산 2 3 10 6 2 2" xfId="33823"/>
    <cellStyle name="계산 2 3 10 6 3" xfId="9220"/>
    <cellStyle name="계산 2 3 10 6 3 2" xfId="37079"/>
    <cellStyle name="계산 2 3 10 6 4" xfId="12484"/>
    <cellStyle name="계산 2 3 10 6 4 2" xfId="40343"/>
    <cellStyle name="계산 2 3 10 6 5" xfId="17427"/>
    <cellStyle name="계산 2 3 10 6 5 2" xfId="45286"/>
    <cellStyle name="계산 2 3 10 6 6" xfId="19288"/>
    <cellStyle name="계산 2 3 10 6 6 2" xfId="47147"/>
    <cellStyle name="계산 2 3 10 6 7" xfId="22470"/>
    <cellStyle name="계산 2 3 10 6 7 2" xfId="50329"/>
    <cellStyle name="계산 2 3 10 6 8" xfId="25638"/>
    <cellStyle name="계산 2 3 10 6 8 2" xfId="53497"/>
    <cellStyle name="계산 2 3 10 6 9" xfId="30372"/>
    <cellStyle name="계산 2 3 10 7" xfId="1877"/>
    <cellStyle name="계산 2 3 10 7 2" xfId="5331"/>
    <cellStyle name="계산 2 3 10 7 2 2" xfId="33190"/>
    <cellStyle name="계산 2 3 10 7 3" xfId="8586"/>
    <cellStyle name="계산 2 3 10 7 3 2" xfId="36445"/>
    <cellStyle name="계산 2 3 10 7 4" xfId="11849"/>
    <cellStyle name="계산 2 3 10 7 4 2" xfId="39708"/>
    <cellStyle name="계산 2 3 10 7 5" xfId="15909"/>
    <cellStyle name="계산 2 3 10 7 5 2" xfId="43768"/>
    <cellStyle name="계산 2 3 10 7 6" xfId="18671"/>
    <cellStyle name="계산 2 3 10 7 6 2" xfId="46530"/>
    <cellStyle name="계산 2 3 10 7 7" xfId="21879"/>
    <cellStyle name="계산 2 3 10 7 7 2" xfId="49738"/>
    <cellStyle name="계산 2 3 10 7 8" xfId="25074"/>
    <cellStyle name="계산 2 3 10 7 8 2" xfId="52933"/>
    <cellStyle name="계산 2 3 10 7 9" xfId="29736"/>
    <cellStyle name="계산 2 3 10 8" xfId="1808"/>
    <cellStyle name="계산 2 3 10 8 2" xfId="5262"/>
    <cellStyle name="계산 2 3 10 8 2 2" xfId="33121"/>
    <cellStyle name="계산 2 3 10 8 3" xfId="8517"/>
    <cellStyle name="계산 2 3 10 8 3 2" xfId="36376"/>
    <cellStyle name="계산 2 3 10 8 4" xfId="11780"/>
    <cellStyle name="계산 2 3 10 8 4 2" xfId="39639"/>
    <cellStyle name="계산 2 3 10 8 5" xfId="1760"/>
    <cellStyle name="계산 2 3 10 8 5 2" xfId="29619"/>
    <cellStyle name="계산 2 3 10 8 6" xfId="18603"/>
    <cellStyle name="계산 2 3 10 8 6 2" xfId="46462"/>
    <cellStyle name="계산 2 3 10 8 7" xfId="21818"/>
    <cellStyle name="계산 2 3 10 8 7 2" xfId="49677"/>
    <cellStyle name="계산 2 3 10 8 8" xfId="25012"/>
    <cellStyle name="계산 2 3 10 8 8 2" xfId="52871"/>
    <cellStyle name="계산 2 3 10 8 9" xfId="29667"/>
    <cellStyle name="계산 2 3 10 9" xfId="2605"/>
    <cellStyle name="계산 2 3 10 9 2" xfId="6056"/>
    <cellStyle name="계산 2 3 10 9 2 2" xfId="33915"/>
    <cellStyle name="계산 2 3 10 9 3" xfId="9312"/>
    <cellStyle name="계산 2 3 10 9 3 2" xfId="37171"/>
    <cellStyle name="계산 2 3 10 9 4" xfId="12576"/>
    <cellStyle name="계산 2 3 10 9 4 2" xfId="40435"/>
    <cellStyle name="계산 2 3 10 9 5" xfId="15890"/>
    <cellStyle name="계산 2 3 10 9 5 2" xfId="43749"/>
    <cellStyle name="계산 2 3 10 9 6" xfId="19380"/>
    <cellStyle name="계산 2 3 10 9 6 2" xfId="47239"/>
    <cellStyle name="계산 2 3 10 9 7" xfId="22562"/>
    <cellStyle name="계산 2 3 10 9 7 2" xfId="50421"/>
    <cellStyle name="계산 2 3 10 9 8" xfId="25724"/>
    <cellStyle name="계산 2 3 10 9 8 2" xfId="53583"/>
    <cellStyle name="계산 2 3 10 9 9" xfId="30464"/>
    <cellStyle name="계산 2 3 11" xfId="434"/>
    <cellStyle name="계산 2 3 11 10" xfId="4562"/>
    <cellStyle name="계산 2 3 11 10 2" xfId="8013"/>
    <cellStyle name="계산 2 3 11 10 2 2" xfId="35872"/>
    <cellStyle name="계산 2 3 11 10 3" xfId="11269"/>
    <cellStyle name="계산 2 3 11 10 3 2" xfId="39128"/>
    <cellStyle name="계산 2 3 11 10 4" xfId="14533"/>
    <cellStyle name="계산 2 3 11 10 4 2" xfId="42392"/>
    <cellStyle name="계산 2 3 11 10 5" xfId="18104"/>
    <cellStyle name="계산 2 3 11 10 5 2" xfId="45963"/>
    <cellStyle name="계산 2 3 11 10 6" xfId="21337"/>
    <cellStyle name="계산 2 3 11 10 6 2" xfId="49196"/>
    <cellStyle name="계산 2 3 11 10 7" xfId="24519"/>
    <cellStyle name="계산 2 3 11 10 7 2" xfId="52378"/>
    <cellStyle name="계산 2 3 11 10 8" xfId="27549"/>
    <cellStyle name="계산 2 3 11 10 8 2" xfId="55408"/>
    <cellStyle name="계산 2 3 11 10 9" xfId="32421"/>
    <cellStyle name="계산 2 3 11 11" xfId="1549"/>
    <cellStyle name="계산 2 3 11 11 2" xfId="29408"/>
    <cellStyle name="계산 2 3 11 12" xfId="5005"/>
    <cellStyle name="계산 2 3 11 12 2" xfId="32864"/>
    <cellStyle name="계산 2 3 11 13" xfId="8259"/>
    <cellStyle name="계산 2 3 11 13 2" xfId="36118"/>
    <cellStyle name="계산 2 3 11 14" xfId="11524"/>
    <cellStyle name="계산 2 3 11 14 2" xfId="39383"/>
    <cellStyle name="계산 2 3 11 15" xfId="14787"/>
    <cellStyle name="계산 2 3 11 15 2" xfId="42646"/>
    <cellStyle name="계산 2 3 11 16" xfId="15142"/>
    <cellStyle name="계산 2 3 11 16 2" xfId="43001"/>
    <cellStyle name="계산 2 3 11 17" xfId="18354"/>
    <cellStyle name="계산 2 3 11 17 2" xfId="46213"/>
    <cellStyle name="계산 2 3 11 18" xfId="21572"/>
    <cellStyle name="계산 2 3 11 18 2" xfId="49431"/>
    <cellStyle name="계산 2 3 11 19" xfId="24769"/>
    <cellStyle name="계산 2 3 11 19 2" xfId="52628"/>
    <cellStyle name="계산 2 3 11 2" xfId="579"/>
    <cellStyle name="계산 2 3 11 2 10" xfId="1694"/>
    <cellStyle name="계산 2 3 11 2 10 2" xfId="29553"/>
    <cellStyle name="계산 2 3 11 2 11" xfId="5149"/>
    <cellStyle name="계산 2 3 11 2 11 2" xfId="33008"/>
    <cellStyle name="계산 2 3 11 2 12" xfId="8404"/>
    <cellStyle name="계산 2 3 11 2 12 2" xfId="36263"/>
    <cellStyle name="계산 2 3 11 2 13" xfId="11669"/>
    <cellStyle name="계산 2 3 11 2 13 2" xfId="39528"/>
    <cellStyle name="계산 2 3 11 2 14" xfId="14932"/>
    <cellStyle name="계산 2 3 11 2 14 2" xfId="42791"/>
    <cellStyle name="계산 2 3 11 2 15" xfId="16564"/>
    <cellStyle name="계산 2 3 11 2 15 2" xfId="44423"/>
    <cellStyle name="계산 2 3 11 2 16" xfId="18496"/>
    <cellStyle name="계산 2 3 11 2 16 2" xfId="46355"/>
    <cellStyle name="계산 2 3 11 2 17" xfId="21713"/>
    <cellStyle name="계산 2 3 11 2 17 2" xfId="49572"/>
    <cellStyle name="계산 2 3 11 2 18" xfId="24908"/>
    <cellStyle name="계산 2 3 11 2 18 2" xfId="52767"/>
    <cellStyle name="계산 2 3 11 2 19" xfId="26641"/>
    <cellStyle name="계산 2 3 11 2 19 2" xfId="54500"/>
    <cellStyle name="계산 2 3 11 2 2" xfId="2331"/>
    <cellStyle name="계산 2 3 11 2 2 2" xfId="5783"/>
    <cellStyle name="계산 2 3 11 2 2 2 2" xfId="33642"/>
    <cellStyle name="계산 2 3 11 2 2 3" xfId="9039"/>
    <cellStyle name="계산 2 3 11 2 2 3 2" xfId="36898"/>
    <cellStyle name="계산 2 3 11 2 2 4" xfId="12302"/>
    <cellStyle name="계산 2 3 11 2 2 4 2" xfId="40161"/>
    <cellStyle name="계산 2 3 11 2 2 5" xfId="17597"/>
    <cellStyle name="계산 2 3 11 2 2 5 2" xfId="45456"/>
    <cellStyle name="계산 2 3 11 2 2 6" xfId="19109"/>
    <cellStyle name="계산 2 3 11 2 2 6 2" xfId="46968"/>
    <cellStyle name="계산 2 3 11 2 2 7" xfId="22294"/>
    <cellStyle name="계산 2 3 11 2 2 7 2" xfId="50153"/>
    <cellStyle name="계산 2 3 11 2 2 8" xfId="25471"/>
    <cellStyle name="계산 2 3 11 2 2 8 2" xfId="53330"/>
    <cellStyle name="계산 2 3 11 2 2 9" xfId="30190"/>
    <cellStyle name="계산 2 3 11 2 20" xfId="27965"/>
    <cellStyle name="계산 2 3 11 2 20 2" xfId="55824"/>
    <cellStyle name="계산 2 3 11 2 21" xfId="1041"/>
    <cellStyle name="계산 2 3 11 2 21 2" xfId="28900"/>
    <cellStyle name="계산 2 3 11 2 22" xfId="28439"/>
    <cellStyle name="계산 2 3 11 2 3" xfId="2790"/>
    <cellStyle name="계산 2 3 11 2 3 2" xfId="6241"/>
    <cellStyle name="계산 2 3 11 2 3 2 2" xfId="34100"/>
    <cellStyle name="계산 2 3 11 2 3 3" xfId="9497"/>
    <cellStyle name="계산 2 3 11 2 3 3 2" xfId="37356"/>
    <cellStyle name="계산 2 3 11 2 3 4" xfId="12761"/>
    <cellStyle name="계산 2 3 11 2 3 4 2" xfId="40620"/>
    <cellStyle name="계산 2 3 11 2 3 5" xfId="16535"/>
    <cellStyle name="계산 2 3 11 2 3 5 2" xfId="44394"/>
    <cellStyle name="계산 2 3 11 2 3 6" xfId="19565"/>
    <cellStyle name="계산 2 3 11 2 3 6 2" xfId="47424"/>
    <cellStyle name="계산 2 3 11 2 3 7" xfId="22747"/>
    <cellStyle name="계산 2 3 11 2 3 7 2" xfId="50606"/>
    <cellStyle name="계산 2 3 11 2 3 8" xfId="25897"/>
    <cellStyle name="계산 2 3 11 2 3 8 2" xfId="53756"/>
    <cellStyle name="계산 2 3 11 2 3 9" xfId="30649"/>
    <cellStyle name="계산 2 3 11 2 4" xfId="3140"/>
    <cellStyle name="계산 2 3 11 2 4 2" xfId="6591"/>
    <cellStyle name="계산 2 3 11 2 4 2 2" xfId="34450"/>
    <cellStyle name="계산 2 3 11 2 4 3" xfId="9847"/>
    <cellStyle name="계산 2 3 11 2 4 3 2" xfId="37706"/>
    <cellStyle name="계산 2 3 11 2 4 4" xfId="13111"/>
    <cellStyle name="계산 2 3 11 2 4 4 2" xfId="40970"/>
    <cellStyle name="계산 2 3 11 2 4 5" xfId="17782"/>
    <cellStyle name="계산 2 3 11 2 4 5 2" xfId="45641"/>
    <cellStyle name="계산 2 3 11 2 4 6" xfId="19915"/>
    <cellStyle name="계산 2 3 11 2 4 6 2" xfId="47774"/>
    <cellStyle name="계산 2 3 11 2 4 7" xfId="23097"/>
    <cellStyle name="계산 2 3 11 2 4 7 2" xfId="50956"/>
    <cellStyle name="계산 2 3 11 2 4 8" xfId="26221"/>
    <cellStyle name="계산 2 3 11 2 4 8 2" xfId="54080"/>
    <cellStyle name="계산 2 3 11 2 4 9" xfId="30999"/>
    <cellStyle name="계산 2 3 11 2 5" xfId="3477"/>
    <cellStyle name="계산 2 3 11 2 5 2" xfId="6928"/>
    <cellStyle name="계산 2 3 11 2 5 2 2" xfId="34787"/>
    <cellStyle name="계산 2 3 11 2 5 3" xfId="10184"/>
    <cellStyle name="계산 2 3 11 2 5 3 2" xfId="38043"/>
    <cellStyle name="계산 2 3 11 2 5 4" xfId="13448"/>
    <cellStyle name="계산 2 3 11 2 5 4 2" xfId="41307"/>
    <cellStyle name="계산 2 3 11 2 5 5" xfId="15082"/>
    <cellStyle name="계산 2 3 11 2 5 5 2" xfId="42941"/>
    <cellStyle name="계산 2 3 11 2 5 6" xfId="20252"/>
    <cellStyle name="계산 2 3 11 2 5 6 2" xfId="48111"/>
    <cellStyle name="계산 2 3 11 2 5 7" xfId="23434"/>
    <cellStyle name="계산 2 3 11 2 5 7 2" xfId="51293"/>
    <cellStyle name="계산 2 3 11 2 5 8" xfId="26538"/>
    <cellStyle name="계산 2 3 11 2 5 8 2" xfId="54397"/>
    <cellStyle name="계산 2 3 11 2 5 9" xfId="31336"/>
    <cellStyle name="계산 2 3 11 2 6" xfId="3810"/>
    <cellStyle name="계산 2 3 11 2 6 2" xfId="7261"/>
    <cellStyle name="계산 2 3 11 2 6 2 2" xfId="35120"/>
    <cellStyle name="계산 2 3 11 2 6 3" xfId="10517"/>
    <cellStyle name="계산 2 3 11 2 6 3 2" xfId="38376"/>
    <cellStyle name="계산 2 3 11 2 6 4" xfId="13781"/>
    <cellStyle name="계산 2 3 11 2 6 4 2" xfId="41640"/>
    <cellStyle name="계산 2 3 11 2 6 5" xfId="17295"/>
    <cellStyle name="계산 2 3 11 2 6 5 2" xfId="45154"/>
    <cellStyle name="계산 2 3 11 2 6 6" xfId="20585"/>
    <cellStyle name="계산 2 3 11 2 6 6 2" xfId="48444"/>
    <cellStyle name="계산 2 3 11 2 6 7" xfId="23767"/>
    <cellStyle name="계산 2 3 11 2 6 7 2" xfId="51626"/>
    <cellStyle name="계산 2 3 11 2 6 8" xfId="26849"/>
    <cellStyle name="계산 2 3 11 2 6 8 2" xfId="54708"/>
    <cellStyle name="계산 2 3 11 2 6 9" xfId="31669"/>
    <cellStyle name="계산 2 3 11 2 7" xfId="4106"/>
    <cellStyle name="계산 2 3 11 2 7 2" xfId="7557"/>
    <cellStyle name="계산 2 3 11 2 7 2 2" xfId="35416"/>
    <cellStyle name="계산 2 3 11 2 7 3" xfId="10813"/>
    <cellStyle name="계산 2 3 11 2 7 3 2" xfId="38672"/>
    <cellStyle name="계산 2 3 11 2 7 4" xfId="14077"/>
    <cellStyle name="계산 2 3 11 2 7 4 2" xfId="41936"/>
    <cellStyle name="계산 2 3 11 2 7 5" xfId="15034"/>
    <cellStyle name="계산 2 3 11 2 7 5 2" xfId="42893"/>
    <cellStyle name="계산 2 3 11 2 7 6" xfId="20881"/>
    <cellStyle name="계산 2 3 11 2 7 6 2" xfId="48740"/>
    <cellStyle name="계산 2 3 11 2 7 7" xfId="24063"/>
    <cellStyle name="계산 2 3 11 2 7 7 2" xfId="51922"/>
    <cellStyle name="계산 2 3 11 2 7 8" xfId="27126"/>
    <cellStyle name="계산 2 3 11 2 7 8 2" xfId="54985"/>
    <cellStyle name="계산 2 3 11 2 7 9" xfId="31965"/>
    <cellStyle name="계산 2 3 11 2 8" xfId="4403"/>
    <cellStyle name="계산 2 3 11 2 8 2" xfId="7854"/>
    <cellStyle name="계산 2 3 11 2 8 2 2" xfId="35713"/>
    <cellStyle name="계산 2 3 11 2 8 3" xfId="11110"/>
    <cellStyle name="계산 2 3 11 2 8 3 2" xfId="38969"/>
    <cellStyle name="계산 2 3 11 2 8 4" xfId="14374"/>
    <cellStyle name="계산 2 3 11 2 8 4 2" xfId="42233"/>
    <cellStyle name="계산 2 3 11 2 8 5" xfId="8862"/>
    <cellStyle name="계산 2 3 11 2 8 5 2" xfId="36721"/>
    <cellStyle name="계산 2 3 11 2 8 6" xfId="21178"/>
    <cellStyle name="계산 2 3 11 2 8 6 2" xfId="49037"/>
    <cellStyle name="계산 2 3 11 2 8 7" xfId="24360"/>
    <cellStyle name="계산 2 3 11 2 8 7 2" xfId="52219"/>
    <cellStyle name="계산 2 3 11 2 8 8" xfId="27401"/>
    <cellStyle name="계산 2 3 11 2 8 8 2" xfId="55260"/>
    <cellStyle name="계산 2 3 11 2 8 9" xfId="32262"/>
    <cellStyle name="계산 2 3 11 2 9" xfId="4698"/>
    <cellStyle name="계산 2 3 11 2 9 2" xfId="8149"/>
    <cellStyle name="계산 2 3 11 2 9 2 2" xfId="36008"/>
    <cellStyle name="계산 2 3 11 2 9 3" xfId="11405"/>
    <cellStyle name="계산 2 3 11 2 9 3 2" xfId="39264"/>
    <cellStyle name="계산 2 3 11 2 9 4" xfId="14669"/>
    <cellStyle name="계산 2 3 11 2 9 4 2" xfId="42528"/>
    <cellStyle name="계산 2 3 11 2 9 5" xfId="18240"/>
    <cellStyle name="계산 2 3 11 2 9 5 2" xfId="46099"/>
    <cellStyle name="계산 2 3 11 2 9 6" xfId="21473"/>
    <cellStyle name="계산 2 3 11 2 9 6 2" xfId="49332"/>
    <cellStyle name="계산 2 3 11 2 9 7" xfId="24655"/>
    <cellStyle name="계산 2 3 11 2 9 7 2" xfId="52514"/>
    <cellStyle name="계산 2 3 11 2 9 8" xfId="27677"/>
    <cellStyle name="계산 2 3 11 2 9 8 2" xfId="55536"/>
    <cellStyle name="계산 2 3 11 2 9 9" xfId="32557"/>
    <cellStyle name="계산 2 3 11 20" xfId="26893"/>
    <cellStyle name="계산 2 3 11 20 2" xfId="54752"/>
    <cellStyle name="계산 2 3 11 21" xfId="27829"/>
    <cellStyle name="계산 2 3 11 21 2" xfId="55688"/>
    <cellStyle name="계산 2 3 11 22" xfId="896"/>
    <cellStyle name="계산 2 3 11 22 2" xfId="28755"/>
    <cellStyle name="계산 2 3 11 23" xfId="28294"/>
    <cellStyle name="계산 2 3 11 3" xfId="2186"/>
    <cellStyle name="계산 2 3 11 3 2" xfId="5638"/>
    <cellStyle name="계산 2 3 11 3 2 2" xfId="33497"/>
    <cellStyle name="계산 2 3 11 3 3" xfId="8894"/>
    <cellStyle name="계산 2 3 11 3 3 2" xfId="36753"/>
    <cellStyle name="계산 2 3 11 3 4" xfId="12157"/>
    <cellStyle name="계산 2 3 11 3 4 2" xfId="40016"/>
    <cellStyle name="계산 2 3 11 3 5" xfId="15501"/>
    <cellStyle name="계산 2 3 11 3 5 2" xfId="43360"/>
    <cellStyle name="계산 2 3 11 3 6" xfId="18969"/>
    <cellStyle name="계산 2 3 11 3 6 2" xfId="46828"/>
    <cellStyle name="계산 2 3 11 3 7" xfId="22153"/>
    <cellStyle name="계산 2 3 11 3 7 2" xfId="50012"/>
    <cellStyle name="계산 2 3 11 3 8" xfId="25338"/>
    <cellStyle name="계산 2 3 11 3 8 2" xfId="53197"/>
    <cellStyle name="계산 2 3 11 3 9" xfId="30045"/>
    <cellStyle name="계산 2 3 11 4" xfId="2645"/>
    <cellStyle name="계산 2 3 11 4 2" xfId="6096"/>
    <cellStyle name="계산 2 3 11 4 2 2" xfId="33955"/>
    <cellStyle name="계산 2 3 11 4 3" xfId="9352"/>
    <cellStyle name="계산 2 3 11 4 3 2" xfId="37211"/>
    <cellStyle name="계산 2 3 11 4 4" xfId="12616"/>
    <cellStyle name="계산 2 3 11 4 4 2" xfId="40475"/>
    <cellStyle name="계산 2 3 11 4 5" xfId="15886"/>
    <cellStyle name="계산 2 3 11 4 5 2" xfId="43745"/>
    <cellStyle name="계산 2 3 11 4 6" xfId="19420"/>
    <cellStyle name="계산 2 3 11 4 6 2" xfId="47279"/>
    <cellStyle name="계산 2 3 11 4 7" xfId="22602"/>
    <cellStyle name="계산 2 3 11 4 7 2" xfId="50461"/>
    <cellStyle name="계산 2 3 11 4 8" xfId="25760"/>
    <cellStyle name="계산 2 3 11 4 8 2" xfId="53619"/>
    <cellStyle name="계산 2 3 11 4 9" xfId="30504"/>
    <cellStyle name="계산 2 3 11 5" xfId="2996"/>
    <cellStyle name="계산 2 3 11 5 2" xfId="6447"/>
    <cellStyle name="계산 2 3 11 5 2 2" xfId="34306"/>
    <cellStyle name="계산 2 3 11 5 3" xfId="9703"/>
    <cellStyle name="계산 2 3 11 5 3 2" xfId="37562"/>
    <cellStyle name="계산 2 3 11 5 4" xfId="12967"/>
    <cellStyle name="계산 2 3 11 5 4 2" xfId="40826"/>
    <cellStyle name="계산 2 3 11 5 5" xfId="15531"/>
    <cellStyle name="계산 2 3 11 5 5 2" xfId="43390"/>
    <cellStyle name="계산 2 3 11 5 6" xfId="19771"/>
    <cellStyle name="계산 2 3 11 5 6 2" xfId="47630"/>
    <cellStyle name="계산 2 3 11 5 7" xfId="22953"/>
    <cellStyle name="계산 2 3 11 5 7 2" xfId="50812"/>
    <cellStyle name="계산 2 3 11 5 8" xfId="26087"/>
    <cellStyle name="계산 2 3 11 5 8 2" xfId="53946"/>
    <cellStyle name="계산 2 3 11 5 9" xfId="30855"/>
    <cellStyle name="계산 2 3 11 6" xfId="3335"/>
    <cellStyle name="계산 2 3 11 6 2" xfId="6786"/>
    <cellStyle name="계산 2 3 11 6 2 2" xfId="34645"/>
    <cellStyle name="계산 2 3 11 6 3" xfId="10042"/>
    <cellStyle name="계산 2 3 11 6 3 2" xfId="37901"/>
    <cellStyle name="계산 2 3 11 6 4" xfId="13306"/>
    <cellStyle name="계산 2 3 11 6 4 2" xfId="41165"/>
    <cellStyle name="계산 2 3 11 6 5" xfId="16932"/>
    <cellStyle name="계산 2 3 11 6 5 2" xfId="44791"/>
    <cellStyle name="계산 2 3 11 6 6" xfId="20110"/>
    <cellStyle name="계산 2 3 11 6 6 2" xfId="47969"/>
    <cellStyle name="계산 2 3 11 6 7" xfId="23292"/>
    <cellStyle name="계산 2 3 11 6 7 2" xfId="51151"/>
    <cellStyle name="계산 2 3 11 6 8" xfId="26404"/>
    <cellStyle name="계산 2 3 11 6 8 2" xfId="54263"/>
    <cellStyle name="계산 2 3 11 6 9" xfId="31194"/>
    <cellStyle name="계산 2 3 11 7" xfId="3668"/>
    <cellStyle name="계산 2 3 11 7 2" xfId="7119"/>
    <cellStyle name="계산 2 3 11 7 2 2" xfId="34978"/>
    <cellStyle name="계산 2 3 11 7 3" xfId="10375"/>
    <cellStyle name="계산 2 3 11 7 3 2" xfId="38234"/>
    <cellStyle name="계산 2 3 11 7 4" xfId="13639"/>
    <cellStyle name="계산 2 3 11 7 4 2" xfId="41498"/>
    <cellStyle name="계산 2 3 11 7 5" xfId="16359"/>
    <cellStyle name="계산 2 3 11 7 5 2" xfId="44218"/>
    <cellStyle name="계산 2 3 11 7 6" xfId="20443"/>
    <cellStyle name="계산 2 3 11 7 6 2" xfId="48302"/>
    <cellStyle name="계산 2 3 11 7 7" xfId="23625"/>
    <cellStyle name="계산 2 3 11 7 7 2" xfId="51484"/>
    <cellStyle name="계산 2 3 11 7 8" xfId="26716"/>
    <cellStyle name="계산 2 3 11 7 8 2" xfId="54575"/>
    <cellStyle name="계산 2 3 11 7 9" xfId="31527"/>
    <cellStyle name="계산 2 3 11 8" xfId="3970"/>
    <cellStyle name="계산 2 3 11 8 2" xfId="7421"/>
    <cellStyle name="계산 2 3 11 8 2 2" xfId="35280"/>
    <cellStyle name="계산 2 3 11 8 3" xfId="10677"/>
    <cellStyle name="계산 2 3 11 8 3 2" xfId="38536"/>
    <cellStyle name="계산 2 3 11 8 4" xfId="13941"/>
    <cellStyle name="계산 2 3 11 8 4 2" xfId="41800"/>
    <cellStyle name="계산 2 3 11 8 5" xfId="16591"/>
    <cellStyle name="계산 2 3 11 8 5 2" xfId="44450"/>
    <cellStyle name="계산 2 3 11 8 6" xfId="20745"/>
    <cellStyle name="계산 2 3 11 8 6 2" xfId="48604"/>
    <cellStyle name="계산 2 3 11 8 7" xfId="23927"/>
    <cellStyle name="계산 2 3 11 8 7 2" xfId="51786"/>
    <cellStyle name="계산 2 3 11 8 8" xfId="26999"/>
    <cellStyle name="계산 2 3 11 8 8 2" xfId="54858"/>
    <cellStyle name="계산 2 3 11 8 9" xfId="31829"/>
    <cellStyle name="계산 2 3 11 9" xfId="4267"/>
    <cellStyle name="계산 2 3 11 9 2" xfId="7718"/>
    <cellStyle name="계산 2 3 11 9 2 2" xfId="35577"/>
    <cellStyle name="계산 2 3 11 9 3" xfId="10974"/>
    <cellStyle name="계산 2 3 11 9 3 2" xfId="38833"/>
    <cellStyle name="계산 2 3 11 9 4" xfId="14238"/>
    <cellStyle name="계산 2 3 11 9 4 2" xfId="42097"/>
    <cellStyle name="계산 2 3 11 9 5" xfId="15195"/>
    <cellStyle name="계산 2 3 11 9 5 2" xfId="43054"/>
    <cellStyle name="계산 2 3 11 9 6" xfId="21042"/>
    <cellStyle name="계산 2 3 11 9 6 2" xfId="48901"/>
    <cellStyle name="계산 2 3 11 9 7" xfId="24224"/>
    <cellStyle name="계산 2 3 11 9 7 2" xfId="52083"/>
    <cellStyle name="계산 2 3 11 9 8" xfId="27274"/>
    <cellStyle name="계산 2 3 11 9 8 2" xfId="55133"/>
    <cellStyle name="계산 2 3 11 9 9" xfId="32126"/>
    <cellStyle name="계산 2 3 12" xfId="333"/>
    <cellStyle name="계산 2 3 12 10" xfId="1448"/>
    <cellStyle name="계산 2 3 12 10 2" xfId="29307"/>
    <cellStyle name="계산 2 3 12 11" xfId="4904"/>
    <cellStyle name="계산 2 3 12 11 2" xfId="32763"/>
    <cellStyle name="계산 2 3 12 12" xfId="1303"/>
    <cellStyle name="계산 2 3 12 12 2" xfId="29162"/>
    <cellStyle name="계산 2 3 12 13" xfId="5637"/>
    <cellStyle name="계산 2 3 12 13 2" xfId="33496"/>
    <cellStyle name="계산 2 3 12 14" xfId="8893"/>
    <cellStyle name="계산 2 3 12 14 2" xfId="36752"/>
    <cellStyle name="계산 2 3 12 15" xfId="17518"/>
    <cellStyle name="계산 2 3 12 15 2" xfId="45377"/>
    <cellStyle name="계산 2 3 12 16" xfId="15409"/>
    <cellStyle name="계산 2 3 12 16 2" xfId="43268"/>
    <cellStyle name="계산 2 3 12 17" xfId="17429"/>
    <cellStyle name="계산 2 3 12 17 2" xfId="45288"/>
    <cellStyle name="계산 2 3 12 18" xfId="18853"/>
    <cellStyle name="계산 2 3 12 18 2" xfId="46712"/>
    <cellStyle name="계산 2 3 12 19" xfId="26915"/>
    <cellStyle name="계산 2 3 12 19 2" xfId="54774"/>
    <cellStyle name="계산 2 3 12 2" xfId="2085"/>
    <cellStyle name="계산 2 3 12 2 2" xfId="5539"/>
    <cellStyle name="계산 2 3 12 2 2 2" xfId="33398"/>
    <cellStyle name="계산 2 3 12 2 3" xfId="8794"/>
    <cellStyle name="계산 2 3 12 2 3 2" xfId="36653"/>
    <cellStyle name="계산 2 3 12 2 4" xfId="12057"/>
    <cellStyle name="계산 2 3 12 2 4 2" xfId="39916"/>
    <cellStyle name="계산 2 3 12 2 5" xfId="16039"/>
    <cellStyle name="계산 2 3 12 2 5 2" xfId="43898"/>
    <cellStyle name="계산 2 3 12 2 6" xfId="18873"/>
    <cellStyle name="계산 2 3 12 2 6 2" xfId="46732"/>
    <cellStyle name="계산 2 3 12 2 7" xfId="22071"/>
    <cellStyle name="계산 2 3 12 2 7 2" xfId="49930"/>
    <cellStyle name="계산 2 3 12 2 8" xfId="25253"/>
    <cellStyle name="계산 2 3 12 2 8 2" xfId="53112"/>
    <cellStyle name="계산 2 3 12 2 9" xfId="29944"/>
    <cellStyle name="계산 2 3 12 20" xfId="27756"/>
    <cellStyle name="계산 2 3 12 20 2" xfId="55615"/>
    <cellStyle name="계산 2 3 12 21" xfId="795"/>
    <cellStyle name="계산 2 3 12 21 2" xfId="28654"/>
    <cellStyle name="계산 2 3 12 22" xfId="28193"/>
    <cellStyle name="계산 2 3 12 3" xfId="2546"/>
    <cellStyle name="계산 2 3 12 3 2" xfId="5997"/>
    <cellStyle name="계산 2 3 12 3 2 2" xfId="33856"/>
    <cellStyle name="계산 2 3 12 3 3" xfId="9253"/>
    <cellStyle name="계산 2 3 12 3 3 2" xfId="37112"/>
    <cellStyle name="계산 2 3 12 3 4" xfId="12517"/>
    <cellStyle name="계산 2 3 12 3 4 2" xfId="40376"/>
    <cellStyle name="계산 2 3 12 3 5" xfId="17265"/>
    <cellStyle name="계산 2 3 12 3 5 2" xfId="45124"/>
    <cellStyle name="계산 2 3 12 3 6" xfId="19321"/>
    <cellStyle name="계산 2 3 12 3 6 2" xfId="47180"/>
    <cellStyle name="계산 2 3 12 3 7" xfId="22503"/>
    <cellStyle name="계산 2 3 12 3 7 2" xfId="50362"/>
    <cellStyle name="계산 2 3 12 3 8" xfId="25668"/>
    <cellStyle name="계산 2 3 12 3 8 2" xfId="53527"/>
    <cellStyle name="계산 2 3 12 3 9" xfId="30405"/>
    <cellStyle name="계산 2 3 12 4" xfId="2899"/>
    <cellStyle name="계산 2 3 12 4 2" xfId="6350"/>
    <cellStyle name="계산 2 3 12 4 2 2" xfId="34209"/>
    <cellStyle name="계산 2 3 12 4 3" xfId="9606"/>
    <cellStyle name="계산 2 3 12 4 3 2" xfId="37465"/>
    <cellStyle name="계산 2 3 12 4 4" xfId="12870"/>
    <cellStyle name="계산 2 3 12 4 4 2" xfId="40729"/>
    <cellStyle name="계산 2 3 12 4 5" xfId="16681"/>
    <cellStyle name="계산 2 3 12 4 5 2" xfId="44540"/>
    <cellStyle name="계산 2 3 12 4 6" xfId="19674"/>
    <cellStyle name="계산 2 3 12 4 6 2" xfId="47533"/>
    <cellStyle name="계산 2 3 12 4 7" xfId="22856"/>
    <cellStyle name="계산 2 3 12 4 7 2" xfId="50715"/>
    <cellStyle name="계산 2 3 12 4 8" xfId="25997"/>
    <cellStyle name="계산 2 3 12 4 8 2" xfId="53856"/>
    <cellStyle name="계산 2 3 12 4 9" xfId="30758"/>
    <cellStyle name="계산 2 3 12 5" xfId="3245"/>
    <cellStyle name="계산 2 3 12 5 2" xfId="6696"/>
    <cellStyle name="계산 2 3 12 5 2 2" xfId="34555"/>
    <cellStyle name="계산 2 3 12 5 3" xfId="9952"/>
    <cellStyle name="계산 2 3 12 5 3 2" xfId="37811"/>
    <cellStyle name="계산 2 3 12 5 4" xfId="13216"/>
    <cellStyle name="계산 2 3 12 5 4 2" xfId="41075"/>
    <cellStyle name="계산 2 3 12 5 5" xfId="16132"/>
    <cellStyle name="계산 2 3 12 5 5 2" xfId="43991"/>
    <cellStyle name="계산 2 3 12 5 6" xfId="20020"/>
    <cellStyle name="계산 2 3 12 5 6 2" xfId="47879"/>
    <cellStyle name="계산 2 3 12 5 7" xfId="23202"/>
    <cellStyle name="계산 2 3 12 5 7 2" xfId="51061"/>
    <cellStyle name="계산 2 3 12 5 8" xfId="26319"/>
    <cellStyle name="계산 2 3 12 5 8 2" xfId="54178"/>
    <cellStyle name="계산 2 3 12 5 9" xfId="31104"/>
    <cellStyle name="계산 2 3 12 6" xfId="3581"/>
    <cellStyle name="계산 2 3 12 6 2" xfId="7032"/>
    <cellStyle name="계산 2 3 12 6 2 2" xfId="34891"/>
    <cellStyle name="계산 2 3 12 6 3" xfId="10288"/>
    <cellStyle name="계산 2 3 12 6 3 2" xfId="38147"/>
    <cellStyle name="계산 2 3 12 6 4" xfId="13552"/>
    <cellStyle name="계산 2 3 12 6 4 2" xfId="41411"/>
    <cellStyle name="계산 2 3 12 6 5" xfId="15875"/>
    <cellStyle name="계산 2 3 12 6 5 2" xfId="43734"/>
    <cellStyle name="계산 2 3 12 6 6" xfId="20356"/>
    <cellStyle name="계산 2 3 12 6 6 2" xfId="48215"/>
    <cellStyle name="계산 2 3 12 6 7" xfId="23538"/>
    <cellStyle name="계산 2 3 12 6 7 2" xfId="51397"/>
    <cellStyle name="계산 2 3 12 6 8" xfId="26634"/>
    <cellStyle name="계산 2 3 12 6 8 2" xfId="54493"/>
    <cellStyle name="계산 2 3 12 6 9" xfId="31440"/>
    <cellStyle name="계산 2 3 12 7" xfId="3895"/>
    <cellStyle name="계산 2 3 12 7 2" xfId="7346"/>
    <cellStyle name="계산 2 3 12 7 2 2" xfId="35205"/>
    <cellStyle name="계산 2 3 12 7 3" xfId="10602"/>
    <cellStyle name="계산 2 3 12 7 3 2" xfId="38461"/>
    <cellStyle name="계산 2 3 12 7 4" xfId="13866"/>
    <cellStyle name="계산 2 3 12 7 4 2" xfId="41725"/>
    <cellStyle name="계산 2 3 12 7 5" xfId="15855"/>
    <cellStyle name="계산 2 3 12 7 5 2" xfId="43714"/>
    <cellStyle name="계산 2 3 12 7 6" xfId="20670"/>
    <cellStyle name="계산 2 3 12 7 6 2" xfId="48529"/>
    <cellStyle name="계산 2 3 12 7 7" xfId="23852"/>
    <cellStyle name="계산 2 3 12 7 7 2" xfId="51711"/>
    <cellStyle name="계산 2 3 12 7 8" xfId="26928"/>
    <cellStyle name="계산 2 3 12 7 8 2" xfId="54787"/>
    <cellStyle name="계산 2 3 12 7 9" xfId="31754"/>
    <cellStyle name="계산 2 3 12 8" xfId="4193"/>
    <cellStyle name="계산 2 3 12 8 2" xfId="7644"/>
    <cellStyle name="계산 2 3 12 8 2 2" xfId="35503"/>
    <cellStyle name="계산 2 3 12 8 3" xfId="10900"/>
    <cellStyle name="계산 2 3 12 8 3 2" xfId="38759"/>
    <cellStyle name="계산 2 3 12 8 4" xfId="14164"/>
    <cellStyle name="계산 2 3 12 8 4 2" xfId="42023"/>
    <cellStyle name="계산 2 3 12 8 5" xfId="17244"/>
    <cellStyle name="계산 2 3 12 8 5 2" xfId="45103"/>
    <cellStyle name="계산 2 3 12 8 6" xfId="20968"/>
    <cellStyle name="계산 2 3 12 8 6 2" xfId="48827"/>
    <cellStyle name="계산 2 3 12 8 7" xfId="24150"/>
    <cellStyle name="계산 2 3 12 8 7 2" xfId="52009"/>
    <cellStyle name="계산 2 3 12 8 8" xfId="27204"/>
    <cellStyle name="계산 2 3 12 8 8 2" xfId="55063"/>
    <cellStyle name="계산 2 3 12 8 9" xfId="32052"/>
    <cellStyle name="계산 2 3 12 9" xfId="4489"/>
    <cellStyle name="계산 2 3 12 9 2" xfId="7940"/>
    <cellStyle name="계산 2 3 12 9 2 2" xfId="35799"/>
    <cellStyle name="계산 2 3 12 9 3" xfId="11196"/>
    <cellStyle name="계산 2 3 12 9 3 2" xfId="39055"/>
    <cellStyle name="계산 2 3 12 9 4" xfId="14460"/>
    <cellStyle name="계산 2 3 12 9 4 2" xfId="42319"/>
    <cellStyle name="계산 2 3 12 9 5" xfId="18031"/>
    <cellStyle name="계산 2 3 12 9 5 2" xfId="45890"/>
    <cellStyle name="계산 2 3 12 9 6" xfId="21264"/>
    <cellStyle name="계산 2 3 12 9 6 2" xfId="49123"/>
    <cellStyle name="계산 2 3 12 9 7" xfId="24446"/>
    <cellStyle name="계산 2 3 12 9 7 2" xfId="52305"/>
    <cellStyle name="계산 2 3 12 9 8" xfId="27480"/>
    <cellStyle name="계산 2 3 12 9 8 2" xfId="55339"/>
    <cellStyle name="계산 2 3 12 9 9" xfId="32348"/>
    <cellStyle name="계산 2 3 13" xfId="507"/>
    <cellStyle name="계산 2 3 13 10" xfId="1622"/>
    <cellStyle name="계산 2 3 13 10 2" xfId="29481"/>
    <cellStyle name="계산 2 3 13 11" xfId="5077"/>
    <cellStyle name="계산 2 3 13 11 2" xfId="32936"/>
    <cellStyle name="계산 2 3 13 12" xfId="8332"/>
    <cellStyle name="계산 2 3 13 12 2" xfId="36191"/>
    <cellStyle name="계산 2 3 13 13" xfId="11597"/>
    <cellStyle name="계산 2 3 13 13 2" xfId="39456"/>
    <cellStyle name="계산 2 3 13 14" xfId="14860"/>
    <cellStyle name="계산 2 3 13 14 2" xfId="42719"/>
    <cellStyle name="계산 2 3 13 15" xfId="15581"/>
    <cellStyle name="계산 2 3 13 15 2" xfId="43440"/>
    <cellStyle name="계산 2 3 13 16" xfId="18424"/>
    <cellStyle name="계산 2 3 13 16 2" xfId="46283"/>
    <cellStyle name="계산 2 3 13 17" xfId="21641"/>
    <cellStyle name="계산 2 3 13 17 2" xfId="49500"/>
    <cellStyle name="계산 2 3 13 18" xfId="24836"/>
    <cellStyle name="계산 2 3 13 18 2" xfId="52695"/>
    <cellStyle name="계산 2 3 13 19" xfId="26412"/>
    <cellStyle name="계산 2 3 13 19 2" xfId="54271"/>
    <cellStyle name="계산 2 3 13 2" xfId="2259"/>
    <cellStyle name="계산 2 3 13 2 2" xfId="5711"/>
    <cellStyle name="계산 2 3 13 2 2 2" xfId="33570"/>
    <cellStyle name="계산 2 3 13 2 3" xfId="8967"/>
    <cellStyle name="계산 2 3 13 2 3 2" xfId="36826"/>
    <cellStyle name="계산 2 3 13 2 4" xfId="12230"/>
    <cellStyle name="계산 2 3 13 2 4 2" xfId="40089"/>
    <cellStyle name="계산 2 3 13 2 5" xfId="16189"/>
    <cellStyle name="계산 2 3 13 2 5 2" xfId="44048"/>
    <cellStyle name="계산 2 3 13 2 6" xfId="19037"/>
    <cellStyle name="계산 2 3 13 2 6 2" xfId="46896"/>
    <cellStyle name="계산 2 3 13 2 7" xfId="22222"/>
    <cellStyle name="계산 2 3 13 2 7 2" xfId="50081"/>
    <cellStyle name="계산 2 3 13 2 8" xfId="25403"/>
    <cellStyle name="계산 2 3 13 2 8 2" xfId="53262"/>
    <cellStyle name="계산 2 3 13 2 9" xfId="30118"/>
    <cellStyle name="계산 2 3 13 20" xfId="27893"/>
    <cellStyle name="계산 2 3 13 20 2" xfId="55752"/>
    <cellStyle name="계산 2 3 13 21" xfId="969"/>
    <cellStyle name="계산 2 3 13 21 2" xfId="28828"/>
    <cellStyle name="계산 2 3 13 22" xfId="28367"/>
    <cellStyle name="계산 2 3 13 3" xfId="2718"/>
    <cellStyle name="계산 2 3 13 3 2" xfId="6169"/>
    <cellStyle name="계산 2 3 13 3 2 2" xfId="34028"/>
    <cellStyle name="계산 2 3 13 3 3" xfId="9425"/>
    <cellStyle name="계산 2 3 13 3 3 2" xfId="37284"/>
    <cellStyle name="계산 2 3 13 3 4" xfId="12689"/>
    <cellStyle name="계산 2 3 13 3 4 2" xfId="40548"/>
    <cellStyle name="계산 2 3 13 3 5" xfId="16944"/>
    <cellStyle name="계산 2 3 13 3 5 2" xfId="44803"/>
    <cellStyle name="계산 2 3 13 3 6" xfId="19493"/>
    <cellStyle name="계산 2 3 13 3 6 2" xfId="47352"/>
    <cellStyle name="계산 2 3 13 3 7" xfId="22675"/>
    <cellStyle name="계산 2 3 13 3 7 2" xfId="50534"/>
    <cellStyle name="계산 2 3 13 3 8" xfId="25829"/>
    <cellStyle name="계산 2 3 13 3 8 2" xfId="53688"/>
    <cellStyle name="계산 2 3 13 3 9" xfId="30577"/>
    <cellStyle name="계산 2 3 13 4" xfId="3068"/>
    <cellStyle name="계산 2 3 13 4 2" xfId="6519"/>
    <cellStyle name="계산 2 3 13 4 2 2" xfId="34378"/>
    <cellStyle name="계산 2 3 13 4 3" xfId="9775"/>
    <cellStyle name="계산 2 3 13 4 3 2" xfId="37634"/>
    <cellStyle name="계산 2 3 13 4 4" xfId="13039"/>
    <cellStyle name="계산 2 3 13 4 4 2" xfId="40898"/>
    <cellStyle name="계산 2 3 13 4 5" xfId="15248"/>
    <cellStyle name="계산 2 3 13 4 5 2" xfId="43107"/>
    <cellStyle name="계산 2 3 13 4 6" xfId="19843"/>
    <cellStyle name="계산 2 3 13 4 6 2" xfId="47702"/>
    <cellStyle name="계산 2 3 13 4 7" xfId="23025"/>
    <cellStyle name="계산 2 3 13 4 7 2" xfId="50884"/>
    <cellStyle name="계산 2 3 13 4 8" xfId="26154"/>
    <cellStyle name="계산 2 3 13 4 8 2" xfId="54013"/>
    <cellStyle name="계산 2 3 13 4 9" xfId="30927"/>
    <cellStyle name="계산 2 3 13 5" xfId="3405"/>
    <cellStyle name="계산 2 3 13 5 2" xfId="6856"/>
    <cellStyle name="계산 2 3 13 5 2 2" xfId="34715"/>
    <cellStyle name="계산 2 3 13 5 3" xfId="10112"/>
    <cellStyle name="계산 2 3 13 5 3 2" xfId="37971"/>
    <cellStyle name="계산 2 3 13 5 4" xfId="13376"/>
    <cellStyle name="계산 2 3 13 5 4 2" xfId="41235"/>
    <cellStyle name="계산 2 3 13 5 5" xfId="16322"/>
    <cellStyle name="계산 2 3 13 5 5 2" xfId="44181"/>
    <cellStyle name="계산 2 3 13 5 6" xfId="20180"/>
    <cellStyle name="계산 2 3 13 5 6 2" xfId="48039"/>
    <cellStyle name="계산 2 3 13 5 7" xfId="23362"/>
    <cellStyle name="계산 2 3 13 5 7 2" xfId="51221"/>
    <cellStyle name="계산 2 3 13 5 8" xfId="26471"/>
    <cellStyle name="계산 2 3 13 5 8 2" xfId="54330"/>
    <cellStyle name="계산 2 3 13 5 9" xfId="31264"/>
    <cellStyle name="계산 2 3 13 6" xfId="3738"/>
    <cellStyle name="계산 2 3 13 6 2" xfId="7189"/>
    <cellStyle name="계산 2 3 13 6 2 2" xfId="35048"/>
    <cellStyle name="계산 2 3 13 6 3" xfId="10445"/>
    <cellStyle name="계산 2 3 13 6 3 2" xfId="38304"/>
    <cellStyle name="계산 2 3 13 6 4" xfId="13709"/>
    <cellStyle name="계산 2 3 13 6 4 2" xfId="41568"/>
    <cellStyle name="계산 2 3 13 6 5" xfId="15329"/>
    <cellStyle name="계산 2 3 13 6 5 2" xfId="43188"/>
    <cellStyle name="계산 2 3 13 6 6" xfId="20513"/>
    <cellStyle name="계산 2 3 13 6 6 2" xfId="48372"/>
    <cellStyle name="계산 2 3 13 6 7" xfId="23695"/>
    <cellStyle name="계산 2 3 13 6 7 2" xfId="51554"/>
    <cellStyle name="계산 2 3 13 6 8" xfId="26782"/>
    <cellStyle name="계산 2 3 13 6 8 2" xfId="54641"/>
    <cellStyle name="계산 2 3 13 6 9" xfId="31597"/>
    <cellStyle name="계산 2 3 13 7" xfId="4034"/>
    <cellStyle name="계산 2 3 13 7 2" xfId="7485"/>
    <cellStyle name="계산 2 3 13 7 2 2" xfId="35344"/>
    <cellStyle name="계산 2 3 13 7 3" xfId="10741"/>
    <cellStyle name="계산 2 3 13 7 3 2" xfId="38600"/>
    <cellStyle name="계산 2 3 13 7 4" xfId="14005"/>
    <cellStyle name="계산 2 3 13 7 4 2" xfId="41864"/>
    <cellStyle name="계산 2 3 13 7 5" xfId="16951"/>
    <cellStyle name="계산 2 3 13 7 5 2" xfId="44810"/>
    <cellStyle name="계산 2 3 13 7 6" xfId="20809"/>
    <cellStyle name="계산 2 3 13 7 6 2" xfId="48668"/>
    <cellStyle name="계산 2 3 13 7 7" xfId="23991"/>
    <cellStyle name="계산 2 3 13 7 7 2" xfId="51850"/>
    <cellStyle name="계산 2 3 13 7 8" xfId="27059"/>
    <cellStyle name="계산 2 3 13 7 8 2" xfId="54918"/>
    <cellStyle name="계산 2 3 13 7 9" xfId="31893"/>
    <cellStyle name="계산 2 3 13 8" xfId="4331"/>
    <cellStyle name="계산 2 3 13 8 2" xfId="7782"/>
    <cellStyle name="계산 2 3 13 8 2 2" xfId="35641"/>
    <cellStyle name="계산 2 3 13 8 3" xfId="11038"/>
    <cellStyle name="계산 2 3 13 8 3 2" xfId="38897"/>
    <cellStyle name="계산 2 3 13 8 4" xfId="14302"/>
    <cellStyle name="계산 2 3 13 8 4 2" xfId="42161"/>
    <cellStyle name="계산 2 3 13 8 5" xfId="16845"/>
    <cellStyle name="계산 2 3 13 8 5 2" xfId="44704"/>
    <cellStyle name="계산 2 3 13 8 6" xfId="21106"/>
    <cellStyle name="계산 2 3 13 8 6 2" xfId="48965"/>
    <cellStyle name="계산 2 3 13 8 7" xfId="24288"/>
    <cellStyle name="계산 2 3 13 8 7 2" xfId="52147"/>
    <cellStyle name="계산 2 3 13 8 8" xfId="27334"/>
    <cellStyle name="계산 2 3 13 8 8 2" xfId="55193"/>
    <cellStyle name="계산 2 3 13 8 9" xfId="32190"/>
    <cellStyle name="계산 2 3 13 9" xfId="4626"/>
    <cellStyle name="계산 2 3 13 9 2" xfId="8077"/>
    <cellStyle name="계산 2 3 13 9 2 2" xfId="35936"/>
    <cellStyle name="계산 2 3 13 9 3" xfId="11333"/>
    <cellStyle name="계산 2 3 13 9 3 2" xfId="39192"/>
    <cellStyle name="계산 2 3 13 9 4" xfId="14597"/>
    <cellStyle name="계산 2 3 13 9 4 2" xfId="42456"/>
    <cellStyle name="계산 2 3 13 9 5" xfId="18168"/>
    <cellStyle name="계산 2 3 13 9 5 2" xfId="46027"/>
    <cellStyle name="계산 2 3 13 9 6" xfId="21401"/>
    <cellStyle name="계산 2 3 13 9 6 2" xfId="49260"/>
    <cellStyle name="계산 2 3 13 9 7" xfId="24583"/>
    <cellStyle name="계산 2 3 13 9 7 2" xfId="52442"/>
    <cellStyle name="계산 2 3 13 9 8" xfId="27610"/>
    <cellStyle name="계산 2 3 13 9 8 2" xfId="55469"/>
    <cellStyle name="계산 2 3 13 9 9" xfId="32485"/>
    <cellStyle name="계산 2 3 14" xfId="654"/>
    <cellStyle name="계산 2 3 14 10" xfId="5224"/>
    <cellStyle name="계산 2 3 14 10 2" xfId="33083"/>
    <cellStyle name="계산 2 3 14 11" xfId="8479"/>
    <cellStyle name="계산 2 3 14 11 2" xfId="36338"/>
    <cellStyle name="계산 2 3 14 12" xfId="11743"/>
    <cellStyle name="계산 2 3 14 12 2" xfId="39602"/>
    <cellStyle name="계산 2 3 14 13" xfId="17162"/>
    <cellStyle name="계산 2 3 14 13 2" xfId="45021"/>
    <cellStyle name="계산 2 3 14 14" xfId="18567"/>
    <cellStyle name="계산 2 3 14 14 2" xfId="46426"/>
    <cellStyle name="계산 2 3 14 15" xfId="21782"/>
    <cellStyle name="계산 2 3 14 15 2" xfId="49641"/>
    <cellStyle name="계산 2 3 14 16" xfId="24977"/>
    <cellStyle name="계산 2 3 14 16 2" xfId="52836"/>
    <cellStyle name="계산 2 3 14 17" xfId="25411"/>
    <cellStyle name="계산 2 3 14 17 2" xfId="53270"/>
    <cellStyle name="계산 2 3 14 18" xfId="28032"/>
    <cellStyle name="계산 2 3 14 18 2" xfId="55891"/>
    <cellStyle name="계산 2 3 14 19" xfId="1115"/>
    <cellStyle name="계산 2 3 14 19 2" xfId="28974"/>
    <cellStyle name="계산 2 3 14 2" xfId="2406"/>
    <cellStyle name="계산 2 3 14 2 2" xfId="5857"/>
    <cellStyle name="계산 2 3 14 2 2 2" xfId="33716"/>
    <cellStyle name="계산 2 3 14 2 3" xfId="9113"/>
    <cellStyle name="계산 2 3 14 2 3 2" xfId="36972"/>
    <cellStyle name="계산 2 3 14 2 4" xfId="12377"/>
    <cellStyle name="계산 2 3 14 2 4 2" xfId="40236"/>
    <cellStyle name="계산 2 3 14 2 5" xfId="15465"/>
    <cellStyle name="계산 2 3 14 2 5 2" xfId="43324"/>
    <cellStyle name="계산 2 3 14 2 6" xfId="19181"/>
    <cellStyle name="계산 2 3 14 2 6 2" xfId="47040"/>
    <cellStyle name="계산 2 3 14 2 7" xfId="22364"/>
    <cellStyle name="계산 2 3 14 2 7 2" xfId="50223"/>
    <cellStyle name="계산 2 3 14 2 8" xfId="25538"/>
    <cellStyle name="계산 2 3 14 2 8 2" xfId="53397"/>
    <cellStyle name="계산 2 3 14 2 9" xfId="30265"/>
    <cellStyle name="계산 2 3 14 20" xfId="28513"/>
    <cellStyle name="계산 2 3 14 3" xfId="2865"/>
    <cellStyle name="계산 2 3 14 3 2" xfId="6316"/>
    <cellStyle name="계산 2 3 14 3 2 2" xfId="34175"/>
    <cellStyle name="계산 2 3 14 3 3" xfId="9572"/>
    <cellStyle name="계산 2 3 14 3 3 2" xfId="37431"/>
    <cellStyle name="계산 2 3 14 3 4" xfId="12836"/>
    <cellStyle name="계산 2 3 14 3 4 2" xfId="40695"/>
    <cellStyle name="계산 2 3 14 3 5" xfId="8327"/>
    <cellStyle name="계산 2 3 14 3 5 2" xfId="36186"/>
    <cellStyle name="계산 2 3 14 3 6" xfId="19640"/>
    <cellStyle name="계산 2 3 14 3 6 2" xfId="47499"/>
    <cellStyle name="계산 2 3 14 3 7" xfId="22822"/>
    <cellStyle name="계산 2 3 14 3 7 2" xfId="50681"/>
    <cellStyle name="계산 2 3 14 3 8" xfId="25967"/>
    <cellStyle name="계산 2 3 14 3 8 2" xfId="53826"/>
    <cellStyle name="계산 2 3 14 3 9" xfId="30724"/>
    <cellStyle name="계산 2 3 14 4" xfId="3213"/>
    <cellStyle name="계산 2 3 14 4 2" xfId="6664"/>
    <cellStyle name="계산 2 3 14 4 2 2" xfId="34523"/>
    <cellStyle name="계산 2 3 14 4 3" xfId="9920"/>
    <cellStyle name="계산 2 3 14 4 3 2" xfId="37779"/>
    <cellStyle name="계산 2 3 14 4 4" xfId="13184"/>
    <cellStyle name="계산 2 3 14 4 4 2" xfId="41043"/>
    <cellStyle name="계산 2 3 14 4 5" xfId="17621"/>
    <cellStyle name="계산 2 3 14 4 5 2" xfId="45480"/>
    <cellStyle name="계산 2 3 14 4 6" xfId="19988"/>
    <cellStyle name="계산 2 3 14 4 6 2" xfId="47847"/>
    <cellStyle name="계산 2 3 14 4 7" xfId="23170"/>
    <cellStyle name="계산 2 3 14 4 7 2" xfId="51029"/>
    <cellStyle name="계산 2 3 14 4 8" xfId="26290"/>
    <cellStyle name="계산 2 3 14 4 8 2" xfId="54149"/>
    <cellStyle name="계산 2 3 14 4 9" xfId="31072"/>
    <cellStyle name="계산 2 3 14 5" xfId="3550"/>
    <cellStyle name="계산 2 3 14 5 2" xfId="7001"/>
    <cellStyle name="계산 2 3 14 5 2 2" xfId="34860"/>
    <cellStyle name="계산 2 3 14 5 3" xfId="10257"/>
    <cellStyle name="계산 2 3 14 5 3 2" xfId="38116"/>
    <cellStyle name="계산 2 3 14 5 4" xfId="13521"/>
    <cellStyle name="계산 2 3 14 5 4 2" xfId="41380"/>
    <cellStyle name="계산 2 3 14 5 5" xfId="15565"/>
    <cellStyle name="계산 2 3 14 5 5 2" xfId="43424"/>
    <cellStyle name="계산 2 3 14 5 6" xfId="20325"/>
    <cellStyle name="계산 2 3 14 5 6 2" xfId="48184"/>
    <cellStyle name="계산 2 3 14 5 7" xfId="23507"/>
    <cellStyle name="계산 2 3 14 5 7 2" xfId="51366"/>
    <cellStyle name="계산 2 3 14 5 8" xfId="26606"/>
    <cellStyle name="계산 2 3 14 5 8 2" xfId="54465"/>
    <cellStyle name="계산 2 3 14 5 9" xfId="31409"/>
    <cellStyle name="계산 2 3 14 6" xfId="4173"/>
    <cellStyle name="계산 2 3 14 6 2" xfId="7624"/>
    <cellStyle name="계산 2 3 14 6 2 2" xfId="35483"/>
    <cellStyle name="계산 2 3 14 6 3" xfId="10880"/>
    <cellStyle name="계산 2 3 14 6 3 2" xfId="38739"/>
    <cellStyle name="계산 2 3 14 6 4" xfId="14144"/>
    <cellStyle name="계산 2 3 14 6 4 2" xfId="42003"/>
    <cellStyle name="계산 2 3 14 6 5" xfId="15415"/>
    <cellStyle name="계산 2 3 14 6 5 2" xfId="43274"/>
    <cellStyle name="계산 2 3 14 6 6" xfId="20948"/>
    <cellStyle name="계산 2 3 14 6 6 2" xfId="48807"/>
    <cellStyle name="계산 2 3 14 6 7" xfId="24130"/>
    <cellStyle name="계산 2 3 14 6 7 2" xfId="51989"/>
    <cellStyle name="계산 2 3 14 6 8" xfId="27186"/>
    <cellStyle name="계산 2 3 14 6 8 2" xfId="55045"/>
    <cellStyle name="계산 2 3 14 6 9" xfId="32032"/>
    <cellStyle name="계산 2 3 14 7" xfId="4471"/>
    <cellStyle name="계산 2 3 14 7 2" xfId="7922"/>
    <cellStyle name="계산 2 3 14 7 2 2" xfId="35781"/>
    <cellStyle name="계산 2 3 14 7 3" xfId="11178"/>
    <cellStyle name="계산 2 3 14 7 3 2" xfId="39037"/>
    <cellStyle name="계산 2 3 14 7 4" xfId="14442"/>
    <cellStyle name="계산 2 3 14 7 4 2" xfId="42301"/>
    <cellStyle name="계산 2 3 14 7 5" xfId="18013"/>
    <cellStyle name="계산 2 3 14 7 5 2" xfId="45872"/>
    <cellStyle name="계산 2 3 14 7 6" xfId="21246"/>
    <cellStyle name="계산 2 3 14 7 6 2" xfId="49105"/>
    <cellStyle name="계산 2 3 14 7 7" xfId="24428"/>
    <cellStyle name="계산 2 3 14 7 7 2" xfId="52287"/>
    <cellStyle name="계산 2 3 14 7 8" xfId="27464"/>
    <cellStyle name="계산 2 3 14 7 8 2" xfId="55323"/>
    <cellStyle name="계산 2 3 14 7 9" xfId="32330"/>
    <cellStyle name="계산 2 3 14 8" xfId="4765"/>
    <cellStyle name="계산 2 3 14 8 2" xfId="8216"/>
    <cellStyle name="계산 2 3 14 8 2 2" xfId="36075"/>
    <cellStyle name="계산 2 3 14 8 3" xfId="11472"/>
    <cellStyle name="계산 2 3 14 8 3 2" xfId="39331"/>
    <cellStyle name="계산 2 3 14 8 4" xfId="14736"/>
    <cellStyle name="계산 2 3 14 8 4 2" xfId="42595"/>
    <cellStyle name="계산 2 3 14 8 5" xfId="18307"/>
    <cellStyle name="계산 2 3 14 8 5 2" xfId="46166"/>
    <cellStyle name="계산 2 3 14 8 6" xfId="21540"/>
    <cellStyle name="계산 2 3 14 8 6 2" xfId="49399"/>
    <cellStyle name="계산 2 3 14 8 7" xfId="24722"/>
    <cellStyle name="계산 2 3 14 8 7 2" xfId="52581"/>
    <cellStyle name="계산 2 3 14 8 8" xfId="27738"/>
    <cellStyle name="계산 2 3 14 8 8 2" xfId="55597"/>
    <cellStyle name="계산 2 3 14 8 9" xfId="32624"/>
    <cellStyle name="계산 2 3 14 9" xfId="1769"/>
    <cellStyle name="계산 2 3 14 9 2" xfId="29628"/>
    <cellStyle name="계산 2 3 15" xfId="1982"/>
    <cellStyle name="계산 2 3 15 2" xfId="5436"/>
    <cellStyle name="계산 2 3 15 2 2" xfId="33295"/>
    <cellStyle name="계산 2 3 15 3" xfId="8691"/>
    <cellStyle name="계산 2 3 15 3 2" xfId="36550"/>
    <cellStyle name="계산 2 3 15 4" xfId="11954"/>
    <cellStyle name="계산 2 3 15 4 2" xfId="39813"/>
    <cellStyle name="계산 2 3 15 5" xfId="15976"/>
    <cellStyle name="계산 2 3 15 5 2" xfId="43835"/>
    <cellStyle name="계산 2 3 15 6" xfId="18776"/>
    <cellStyle name="계산 2 3 15 6 2" xfId="46635"/>
    <cellStyle name="계산 2 3 15 7" xfId="21983"/>
    <cellStyle name="계산 2 3 15 7 2" xfId="49842"/>
    <cellStyle name="계산 2 3 15 8" xfId="25168"/>
    <cellStyle name="계산 2 3 15 8 2" xfId="53027"/>
    <cellStyle name="계산 2 3 15 9" xfId="29841"/>
    <cellStyle name="계산 2 3 16" xfId="2449"/>
    <cellStyle name="계산 2 3 16 2" xfId="5900"/>
    <cellStyle name="계산 2 3 16 2 2" xfId="33759"/>
    <cellStyle name="계산 2 3 16 3" xfId="9156"/>
    <cellStyle name="계산 2 3 16 3 2" xfId="37015"/>
    <cellStyle name="계산 2 3 16 4" xfId="12420"/>
    <cellStyle name="계산 2 3 16 4 2" xfId="40279"/>
    <cellStyle name="계산 2 3 16 5" xfId="17356"/>
    <cellStyle name="계산 2 3 16 5 2" xfId="45215"/>
    <cellStyle name="계산 2 3 16 6" xfId="19224"/>
    <cellStyle name="계산 2 3 16 6 2" xfId="47083"/>
    <cellStyle name="계산 2 3 16 7" xfId="22406"/>
    <cellStyle name="계산 2 3 16 7 2" xfId="50265"/>
    <cellStyle name="계산 2 3 16 8" xfId="25577"/>
    <cellStyle name="계산 2 3 16 8 2" xfId="53436"/>
    <cellStyle name="계산 2 3 16 9" xfId="30308"/>
    <cellStyle name="계산 2 3 17" xfId="1866"/>
    <cellStyle name="계산 2 3 17 2" xfId="5320"/>
    <cellStyle name="계산 2 3 17 2 2" xfId="33179"/>
    <cellStyle name="계산 2 3 17 3" xfId="8575"/>
    <cellStyle name="계산 2 3 17 3 2" xfId="36434"/>
    <cellStyle name="계산 2 3 17 4" xfId="11838"/>
    <cellStyle name="계산 2 3 17 4 2" xfId="39697"/>
    <cellStyle name="계산 2 3 17 5" xfId="17143"/>
    <cellStyle name="계산 2 3 17 5 2" xfId="45002"/>
    <cellStyle name="계산 2 3 17 6" xfId="18660"/>
    <cellStyle name="계산 2 3 17 6 2" xfId="46519"/>
    <cellStyle name="계산 2 3 17 7" xfId="21868"/>
    <cellStyle name="계산 2 3 17 7 2" xfId="49727"/>
    <cellStyle name="계산 2 3 17 8" xfId="25063"/>
    <cellStyle name="계산 2 3 17 8 2" xfId="52922"/>
    <cellStyle name="계산 2 3 17 9" xfId="29725"/>
    <cellStyle name="계산 2 3 18" xfId="1862"/>
    <cellStyle name="계산 2 3 18 2" xfId="5316"/>
    <cellStyle name="계산 2 3 18 2 2" xfId="33175"/>
    <cellStyle name="계산 2 3 18 3" xfId="8571"/>
    <cellStyle name="계산 2 3 18 3 2" xfId="36430"/>
    <cellStyle name="계산 2 3 18 4" xfId="11834"/>
    <cellStyle name="계산 2 3 18 4 2" xfId="39693"/>
    <cellStyle name="계산 2 3 18 5" xfId="15982"/>
    <cellStyle name="계산 2 3 18 5 2" xfId="43841"/>
    <cellStyle name="계산 2 3 18 6" xfId="18656"/>
    <cellStyle name="계산 2 3 18 6 2" xfId="46515"/>
    <cellStyle name="계산 2 3 18 7" xfId="21864"/>
    <cellStyle name="계산 2 3 18 7 2" xfId="49723"/>
    <cellStyle name="계산 2 3 18 8" xfId="25059"/>
    <cellStyle name="계산 2 3 18 8 2" xfId="52918"/>
    <cellStyle name="계산 2 3 18 9" xfId="29721"/>
    <cellStyle name="계산 2 3 19" xfId="1864"/>
    <cellStyle name="계산 2 3 19 2" xfId="5318"/>
    <cellStyle name="계산 2 3 19 2 2" xfId="33177"/>
    <cellStyle name="계산 2 3 19 3" xfId="8573"/>
    <cellStyle name="계산 2 3 19 3 2" xfId="36432"/>
    <cellStyle name="계산 2 3 19 4" xfId="11836"/>
    <cellStyle name="계산 2 3 19 4 2" xfId="39695"/>
    <cellStyle name="계산 2 3 19 5" xfId="17728"/>
    <cellStyle name="계산 2 3 19 5 2" xfId="45587"/>
    <cellStyle name="계산 2 3 19 6" xfId="18658"/>
    <cellStyle name="계산 2 3 19 6 2" xfId="46517"/>
    <cellStyle name="계산 2 3 19 7" xfId="21866"/>
    <cellStyle name="계산 2 3 19 7 2" xfId="49725"/>
    <cellStyle name="계산 2 3 19 8" xfId="25061"/>
    <cellStyle name="계산 2 3 19 8 2" xfId="52920"/>
    <cellStyle name="계산 2 3 19 9" xfId="29723"/>
    <cellStyle name="계산 2 3 2" xfId="246"/>
    <cellStyle name="계산 2 3 2 10" xfId="3067"/>
    <cellStyle name="계산 2 3 2 10 2" xfId="6518"/>
    <cellStyle name="계산 2 3 2 10 2 2" xfId="34377"/>
    <cellStyle name="계산 2 3 2 10 3" xfId="9774"/>
    <cellStyle name="계산 2 3 2 10 3 2" xfId="37633"/>
    <cellStyle name="계산 2 3 2 10 4" xfId="13038"/>
    <cellStyle name="계산 2 3 2 10 4 2" xfId="40897"/>
    <cellStyle name="계산 2 3 2 10 5" xfId="15703"/>
    <cellStyle name="계산 2 3 2 10 5 2" xfId="43562"/>
    <cellStyle name="계산 2 3 2 10 6" xfId="19842"/>
    <cellStyle name="계산 2 3 2 10 6 2" xfId="47701"/>
    <cellStyle name="계산 2 3 2 10 7" xfId="23024"/>
    <cellStyle name="계산 2 3 2 10 7 2" xfId="50883"/>
    <cellStyle name="계산 2 3 2 10 8" xfId="26153"/>
    <cellStyle name="계산 2 3 2 10 8 2" xfId="54012"/>
    <cellStyle name="계산 2 3 2 10 9" xfId="30926"/>
    <cellStyle name="계산 2 3 2 11" xfId="1964"/>
    <cellStyle name="계산 2 3 2 11 2" xfId="5418"/>
    <cellStyle name="계산 2 3 2 11 2 2" xfId="33277"/>
    <cellStyle name="계산 2 3 2 11 3" xfId="8673"/>
    <cellStyle name="계산 2 3 2 11 3 2" xfId="36532"/>
    <cellStyle name="계산 2 3 2 11 4" xfId="11936"/>
    <cellStyle name="계산 2 3 2 11 4 2" xfId="39795"/>
    <cellStyle name="계산 2 3 2 11 5" xfId="16403"/>
    <cellStyle name="계산 2 3 2 11 5 2" xfId="44262"/>
    <cellStyle name="계산 2 3 2 11 6" xfId="18758"/>
    <cellStyle name="계산 2 3 2 11 6 2" xfId="46617"/>
    <cellStyle name="계산 2 3 2 11 7" xfId="21966"/>
    <cellStyle name="계산 2 3 2 11 7 2" xfId="49825"/>
    <cellStyle name="계산 2 3 2 11 8" xfId="25152"/>
    <cellStyle name="계산 2 3 2 11 8 2" xfId="53011"/>
    <cellStyle name="계산 2 3 2 11 9" xfId="29823"/>
    <cellStyle name="계산 2 3 2 12" xfId="2509"/>
    <cellStyle name="계산 2 3 2 12 2" xfId="5960"/>
    <cellStyle name="계산 2 3 2 12 2 2" xfId="33819"/>
    <cellStyle name="계산 2 3 2 12 3" xfId="9216"/>
    <cellStyle name="계산 2 3 2 12 3 2" xfId="37075"/>
    <cellStyle name="계산 2 3 2 12 4" xfId="12480"/>
    <cellStyle name="계산 2 3 2 12 4 2" xfId="40339"/>
    <cellStyle name="계산 2 3 2 12 5" xfId="16315"/>
    <cellStyle name="계산 2 3 2 12 5 2" xfId="44174"/>
    <cellStyle name="계산 2 3 2 12 6" xfId="19284"/>
    <cellStyle name="계산 2 3 2 12 6 2" xfId="47143"/>
    <cellStyle name="계산 2 3 2 12 7" xfId="22466"/>
    <cellStyle name="계산 2 3 2 12 7 2" xfId="50325"/>
    <cellStyle name="계산 2 3 2 12 8" xfId="25634"/>
    <cellStyle name="계산 2 3 2 12 8 2" xfId="53493"/>
    <cellStyle name="계산 2 3 2 12 9" xfId="30368"/>
    <cellStyle name="계산 2 3 2 13" xfId="1361"/>
    <cellStyle name="계산 2 3 2 13 2" xfId="29220"/>
    <cellStyle name="계산 2 3 2 14" xfId="4817"/>
    <cellStyle name="계산 2 3 2 14 2" xfId="32676"/>
    <cellStyle name="계산 2 3 2 15" xfId="5525"/>
    <cellStyle name="계산 2 3 2 15 2" xfId="33384"/>
    <cellStyle name="계산 2 3 2 16" xfId="8246"/>
    <cellStyle name="계산 2 3 2 16 2" xfId="36105"/>
    <cellStyle name="계산 2 3 2 17" xfId="11511"/>
    <cellStyle name="계산 2 3 2 17 2" xfId="39370"/>
    <cellStyle name="계산 2 3 2 18" xfId="17439"/>
    <cellStyle name="계산 2 3 2 18 2" xfId="45298"/>
    <cellStyle name="계산 2 3 2 19" xfId="17635"/>
    <cellStyle name="계산 2 3 2 19 2" xfId="45494"/>
    <cellStyle name="계산 2 3 2 2" xfId="449"/>
    <cellStyle name="계산 2 3 2 2 10" xfId="4577"/>
    <cellStyle name="계산 2 3 2 2 10 2" xfId="8028"/>
    <cellStyle name="계산 2 3 2 2 10 2 2" xfId="35887"/>
    <cellStyle name="계산 2 3 2 2 10 3" xfId="11284"/>
    <cellStyle name="계산 2 3 2 2 10 3 2" xfId="39143"/>
    <cellStyle name="계산 2 3 2 2 10 4" xfId="14548"/>
    <cellStyle name="계산 2 3 2 2 10 4 2" xfId="42407"/>
    <cellStyle name="계산 2 3 2 2 10 5" xfId="18119"/>
    <cellStyle name="계산 2 3 2 2 10 5 2" xfId="45978"/>
    <cellStyle name="계산 2 3 2 2 10 6" xfId="21352"/>
    <cellStyle name="계산 2 3 2 2 10 6 2" xfId="49211"/>
    <cellStyle name="계산 2 3 2 2 10 7" xfId="24534"/>
    <cellStyle name="계산 2 3 2 2 10 7 2" xfId="52393"/>
    <cellStyle name="계산 2 3 2 2 10 8" xfId="27562"/>
    <cellStyle name="계산 2 3 2 2 10 8 2" xfId="55421"/>
    <cellStyle name="계산 2 3 2 2 10 9" xfId="32436"/>
    <cellStyle name="계산 2 3 2 2 11" xfId="1564"/>
    <cellStyle name="계산 2 3 2 2 11 2" xfId="29423"/>
    <cellStyle name="계산 2 3 2 2 12" xfId="5020"/>
    <cellStyle name="계산 2 3 2 2 12 2" xfId="32879"/>
    <cellStyle name="계산 2 3 2 2 13" xfId="8274"/>
    <cellStyle name="계산 2 3 2 2 13 2" xfId="36133"/>
    <cellStyle name="계산 2 3 2 2 14" xfId="11539"/>
    <cellStyle name="계산 2 3 2 2 14 2" xfId="39398"/>
    <cellStyle name="계산 2 3 2 2 15" xfId="14802"/>
    <cellStyle name="계산 2 3 2 2 15 2" xfId="42661"/>
    <cellStyle name="계산 2 3 2 2 16" xfId="16488"/>
    <cellStyle name="계산 2 3 2 2 16 2" xfId="44347"/>
    <cellStyle name="계산 2 3 2 2 17" xfId="18369"/>
    <cellStyle name="계산 2 3 2 2 17 2" xfId="46228"/>
    <cellStyle name="계산 2 3 2 2 18" xfId="21587"/>
    <cellStyle name="계산 2 3 2 2 18 2" xfId="49446"/>
    <cellStyle name="계산 2 3 2 2 19" xfId="24784"/>
    <cellStyle name="계산 2 3 2 2 19 2" xfId="52643"/>
    <cellStyle name="계산 2 3 2 2 2" xfId="594"/>
    <cellStyle name="계산 2 3 2 2 2 10" xfId="1709"/>
    <cellStyle name="계산 2 3 2 2 2 10 2" xfId="29568"/>
    <cellStyle name="계산 2 3 2 2 2 11" xfId="5164"/>
    <cellStyle name="계산 2 3 2 2 2 11 2" xfId="33023"/>
    <cellStyle name="계산 2 3 2 2 2 12" xfId="8419"/>
    <cellStyle name="계산 2 3 2 2 2 12 2" xfId="36278"/>
    <cellStyle name="계산 2 3 2 2 2 13" xfId="11684"/>
    <cellStyle name="계산 2 3 2 2 2 13 2" xfId="39543"/>
    <cellStyle name="계산 2 3 2 2 2 14" xfId="14947"/>
    <cellStyle name="계산 2 3 2 2 2 14 2" xfId="42806"/>
    <cellStyle name="계산 2 3 2 2 2 15" xfId="15165"/>
    <cellStyle name="계산 2 3 2 2 2 15 2" xfId="43024"/>
    <cellStyle name="계산 2 3 2 2 2 16" xfId="18511"/>
    <cellStyle name="계산 2 3 2 2 2 16 2" xfId="46370"/>
    <cellStyle name="계산 2 3 2 2 2 17" xfId="21728"/>
    <cellStyle name="계산 2 3 2 2 2 17 2" xfId="49587"/>
    <cellStyle name="계산 2 3 2 2 2 18" xfId="24923"/>
    <cellStyle name="계산 2 3 2 2 2 18 2" xfId="52782"/>
    <cellStyle name="계산 2 3 2 2 2 19" xfId="26855"/>
    <cellStyle name="계산 2 3 2 2 2 19 2" xfId="54714"/>
    <cellStyle name="계산 2 3 2 2 2 2" xfId="2346"/>
    <cellStyle name="계산 2 3 2 2 2 2 2" xfId="5798"/>
    <cellStyle name="계산 2 3 2 2 2 2 2 2" xfId="33657"/>
    <cellStyle name="계산 2 3 2 2 2 2 3" xfId="9054"/>
    <cellStyle name="계산 2 3 2 2 2 2 3 2" xfId="36913"/>
    <cellStyle name="계산 2 3 2 2 2 2 4" xfId="12317"/>
    <cellStyle name="계산 2 3 2 2 2 2 4 2" xfId="40176"/>
    <cellStyle name="계산 2 3 2 2 2 2 5" xfId="17279"/>
    <cellStyle name="계산 2 3 2 2 2 2 5 2" xfId="45138"/>
    <cellStyle name="계산 2 3 2 2 2 2 6" xfId="19124"/>
    <cellStyle name="계산 2 3 2 2 2 2 6 2" xfId="46983"/>
    <cellStyle name="계산 2 3 2 2 2 2 7" xfId="22309"/>
    <cellStyle name="계산 2 3 2 2 2 2 7 2" xfId="50168"/>
    <cellStyle name="계산 2 3 2 2 2 2 8" xfId="25484"/>
    <cellStyle name="계산 2 3 2 2 2 2 8 2" xfId="53343"/>
    <cellStyle name="계산 2 3 2 2 2 2 9" xfId="30205"/>
    <cellStyle name="계산 2 3 2 2 2 20" xfId="27980"/>
    <cellStyle name="계산 2 3 2 2 2 20 2" xfId="55839"/>
    <cellStyle name="계산 2 3 2 2 2 21" xfId="1056"/>
    <cellStyle name="계산 2 3 2 2 2 21 2" xfId="28915"/>
    <cellStyle name="계산 2 3 2 2 2 22" xfId="28454"/>
    <cellStyle name="계산 2 3 2 2 2 3" xfId="2805"/>
    <cellStyle name="계산 2 3 2 2 2 3 2" xfId="6256"/>
    <cellStyle name="계산 2 3 2 2 2 3 2 2" xfId="34115"/>
    <cellStyle name="계산 2 3 2 2 2 3 3" xfId="9512"/>
    <cellStyle name="계산 2 3 2 2 2 3 3 2" xfId="37371"/>
    <cellStyle name="계산 2 3 2 2 2 3 4" xfId="12776"/>
    <cellStyle name="계산 2 3 2 2 2 3 4 2" xfId="40635"/>
    <cellStyle name="계산 2 3 2 2 2 3 5" xfId="14846"/>
    <cellStyle name="계산 2 3 2 2 2 3 5 2" xfId="42705"/>
    <cellStyle name="계산 2 3 2 2 2 3 6" xfId="19580"/>
    <cellStyle name="계산 2 3 2 2 2 3 6 2" xfId="47439"/>
    <cellStyle name="계산 2 3 2 2 2 3 7" xfId="22762"/>
    <cellStyle name="계산 2 3 2 2 2 3 7 2" xfId="50621"/>
    <cellStyle name="계산 2 3 2 2 2 3 8" xfId="25910"/>
    <cellStyle name="계산 2 3 2 2 2 3 8 2" xfId="53769"/>
    <cellStyle name="계산 2 3 2 2 2 3 9" xfId="30664"/>
    <cellStyle name="계산 2 3 2 2 2 4" xfId="3155"/>
    <cellStyle name="계산 2 3 2 2 2 4 2" xfId="6606"/>
    <cellStyle name="계산 2 3 2 2 2 4 2 2" xfId="34465"/>
    <cellStyle name="계산 2 3 2 2 2 4 3" xfId="9862"/>
    <cellStyle name="계산 2 3 2 2 2 4 3 2" xfId="37721"/>
    <cellStyle name="계산 2 3 2 2 2 4 4" xfId="13126"/>
    <cellStyle name="계산 2 3 2 2 2 4 4 2" xfId="40985"/>
    <cellStyle name="계산 2 3 2 2 2 4 5" xfId="15962"/>
    <cellStyle name="계산 2 3 2 2 2 4 5 2" xfId="43821"/>
    <cellStyle name="계산 2 3 2 2 2 4 6" xfId="19930"/>
    <cellStyle name="계산 2 3 2 2 2 4 6 2" xfId="47789"/>
    <cellStyle name="계산 2 3 2 2 2 4 7" xfId="23112"/>
    <cellStyle name="계산 2 3 2 2 2 4 7 2" xfId="50971"/>
    <cellStyle name="계산 2 3 2 2 2 4 8" xfId="26234"/>
    <cellStyle name="계산 2 3 2 2 2 4 8 2" xfId="54093"/>
    <cellStyle name="계산 2 3 2 2 2 4 9" xfId="31014"/>
    <cellStyle name="계산 2 3 2 2 2 5" xfId="3492"/>
    <cellStyle name="계산 2 3 2 2 2 5 2" xfId="6943"/>
    <cellStyle name="계산 2 3 2 2 2 5 2 2" xfId="34802"/>
    <cellStyle name="계산 2 3 2 2 2 5 3" xfId="10199"/>
    <cellStyle name="계산 2 3 2 2 2 5 3 2" xfId="38058"/>
    <cellStyle name="계산 2 3 2 2 2 5 4" xfId="13463"/>
    <cellStyle name="계산 2 3 2 2 2 5 4 2" xfId="41322"/>
    <cellStyle name="계산 2 3 2 2 2 5 5" xfId="16505"/>
    <cellStyle name="계산 2 3 2 2 2 5 5 2" xfId="44364"/>
    <cellStyle name="계산 2 3 2 2 2 5 6" xfId="20267"/>
    <cellStyle name="계산 2 3 2 2 2 5 6 2" xfId="48126"/>
    <cellStyle name="계산 2 3 2 2 2 5 7" xfId="23449"/>
    <cellStyle name="계산 2 3 2 2 2 5 7 2" xfId="51308"/>
    <cellStyle name="계산 2 3 2 2 2 5 8" xfId="26551"/>
    <cellStyle name="계산 2 3 2 2 2 5 8 2" xfId="54410"/>
    <cellStyle name="계산 2 3 2 2 2 5 9" xfId="31351"/>
    <cellStyle name="계산 2 3 2 2 2 6" xfId="3825"/>
    <cellStyle name="계산 2 3 2 2 2 6 2" xfId="7276"/>
    <cellStyle name="계산 2 3 2 2 2 6 2 2" xfId="35135"/>
    <cellStyle name="계산 2 3 2 2 2 6 3" xfId="10532"/>
    <cellStyle name="계산 2 3 2 2 2 6 3 2" xfId="38391"/>
    <cellStyle name="계산 2 3 2 2 2 6 4" xfId="13796"/>
    <cellStyle name="계산 2 3 2 2 2 6 4 2" xfId="41655"/>
    <cellStyle name="계산 2 3 2 2 2 6 5" xfId="17231"/>
    <cellStyle name="계산 2 3 2 2 2 6 5 2" xfId="45090"/>
    <cellStyle name="계산 2 3 2 2 2 6 6" xfId="20600"/>
    <cellStyle name="계산 2 3 2 2 2 6 6 2" xfId="48459"/>
    <cellStyle name="계산 2 3 2 2 2 6 7" xfId="23782"/>
    <cellStyle name="계산 2 3 2 2 2 6 7 2" xfId="51641"/>
    <cellStyle name="계산 2 3 2 2 2 6 8" xfId="26862"/>
    <cellStyle name="계산 2 3 2 2 2 6 8 2" xfId="54721"/>
    <cellStyle name="계산 2 3 2 2 2 6 9" xfId="31684"/>
    <cellStyle name="계산 2 3 2 2 2 7" xfId="4121"/>
    <cellStyle name="계산 2 3 2 2 2 7 2" xfId="7572"/>
    <cellStyle name="계산 2 3 2 2 2 7 2 2" xfId="35431"/>
    <cellStyle name="계산 2 3 2 2 2 7 3" xfId="10828"/>
    <cellStyle name="계산 2 3 2 2 2 7 3 2" xfId="38687"/>
    <cellStyle name="계산 2 3 2 2 2 7 4" xfId="14092"/>
    <cellStyle name="계산 2 3 2 2 2 7 4 2" xfId="41951"/>
    <cellStyle name="계산 2 3 2 2 2 7 5" xfId="17105"/>
    <cellStyle name="계산 2 3 2 2 2 7 5 2" xfId="44964"/>
    <cellStyle name="계산 2 3 2 2 2 7 6" xfId="20896"/>
    <cellStyle name="계산 2 3 2 2 2 7 6 2" xfId="48755"/>
    <cellStyle name="계산 2 3 2 2 2 7 7" xfId="24078"/>
    <cellStyle name="계산 2 3 2 2 2 7 7 2" xfId="51937"/>
    <cellStyle name="계산 2 3 2 2 2 7 8" xfId="27139"/>
    <cellStyle name="계산 2 3 2 2 2 7 8 2" xfId="54998"/>
    <cellStyle name="계산 2 3 2 2 2 7 9" xfId="31980"/>
    <cellStyle name="계산 2 3 2 2 2 8" xfId="4418"/>
    <cellStyle name="계산 2 3 2 2 2 8 2" xfId="7869"/>
    <cellStyle name="계산 2 3 2 2 2 8 2 2" xfId="35728"/>
    <cellStyle name="계산 2 3 2 2 2 8 3" xfId="11125"/>
    <cellStyle name="계산 2 3 2 2 2 8 3 2" xfId="38984"/>
    <cellStyle name="계산 2 3 2 2 2 8 4" xfId="14389"/>
    <cellStyle name="계산 2 3 2 2 2 8 4 2" xfId="42248"/>
    <cellStyle name="계산 2 3 2 2 2 8 5" xfId="9107"/>
    <cellStyle name="계산 2 3 2 2 2 8 5 2" xfId="36966"/>
    <cellStyle name="계산 2 3 2 2 2 8 6" xfId="21193"/>
    <cellStyle name="계산 2 3 2 2 2 8 6 2" xfId="49052"/>
    <cellStyle name="계산 2 3 2 2 2 8 7" xfId="24375"/>
    <cellStyle name="계산 2 3 2 2 2 8 7 2" xfId="52234"/>
    <cellStyle name="계산 2 3 2 2 2 8 8" xfId="27414"/>
    <cellStyle name="계산 2 3 2 2 2 8 8 2" xfId="55273"/>
    <cellStyle name="계산 2 3 2 2 2 8 9" xfId="32277"/>
    <cellStyle name="계산 2 3 2 2 2 9" xfId="4713"/>
    <cellStyle name="계산 2 3 2 2 2 9 2" xfId="8164"/>
    <cellStyle name="계산 2 3 2 2 2 9 2 2" xfId="36023"/>
    <cellStyle name="계산 2 3 2 2 2 9 3" xfId="11420"/>
    <cellStyle name="계산 2 3 2 2 2 9 3 2" xfId="39279"/>
    <cellStyle name="계산 2 3 2 2 2 9 4" xfId="14684"/>
    <cellStyle name="계산 2 3 2 2 2 9 4 2" xfId="42543"/>
    <cellStyle name="계산 2 3 2 2 2 9 5" xfId="18255"/>
    <cellStyle name="계산 2 3 2 2 2 9 5 2" xfId="46114"/>
    <cellStyle name="계산 2 3 2 2 2 9 6" xfId="21488"/>
    <cellStyle name="계산 2 3 2 2 2 9 6 2" xfId="49347"/>
    <cellStyle name="계산 2 3 2 2 2 9 7" xfId="24670"/>
    <cellStyle name="계산 2 3 2 2 2 9 7 2" xfId="52529"/>
    <cellStyle name="계산 2 3 2 2 2 9 8" xfId="27690"/>
    <cellStyle name="계산 2 3 2 2 2 9 8 2" xfId="55549"/>
    <cellStyle name="계산 2 3 2 2 2 9 9" xfId="32572"/>
    <cellStyle name="계산 2 3 2 2 20" xfId="27378"/>
    <cellStyle name="계산 2 3 2 2 20 2" xfId="55237"/>
    <cellStyle name="계산 2 3 2 2 21" xfId="27844"/>
    <cellStyle name="계산 2 3 2 2 21 2" xfId="55703"/>
    <cellStyle name="계산 2 3 2 2 22" xfId="911"/>
    <cellStyle name="계산 2 3 2 2 22 2" xfId="28770"/>
    <cellStyle name="계산 2 3 2 2 23" xfId="28309"/>
    <cellStyle name="계산 2 3 2 2 3" xfId="2201"/>
    <cellStyle name="계산 2 3 2 2 3 2" xfId="5653"/>
    <cellStyle name="계산 2 3 2 2 3 2 2" xfId="33512"/>
    <cellStyle name="계산 2 3 2 2 3 3" xfId="8909"/>
    <cellStyle name="계산 2 3 2 2 3 3 2" xfId="36768"/>
    <cellStyle name="계산 2 3 2 2 3 4" xfId="12172"/>
    <cellStyle name="계산 2 3 2 2 3 4 2" xfId="40031"/>
    <cellStyle name="계산 2 3 2 2 3 5" xfId="15428"/>
    <cellStyle name="계산 2 3 2 2 3 5 2" xfId="43287"/>
    <cellStyle name="계산 2 3 2 2 3 6" xfId="18984"/>
    <cellStyle name="계산 2 3 2 2 3 6 2" xfId="46843"/>
    <cellStyle name="계산 2 3 2 2 3 7" xfId="22168"/>
    <cellStyle name="계산 2 3 2 2 3 7 2" xfId="50027"/>
    <cellStyle name="계산 2 3 2 2 3 8" xfId="25351"/>
    <cellStyle name="계산 2 3 2 2 3 8 2" xfId="53210"/>
    <cellStyle name="계산 2 3 2 2 3 9" xfId="30060"/>
    <cellStyle name="계산 2 3 2 2 4" xfId="2660"/>
    <cellStyle name="계산 2 3 2 2 4 2" xfId="6111"/>
    <cellStyle name="계산 2 3 2 2 4 2 2" xfId="33970"/>
    <cellStyle name="계산 2 3 2 2 4 3" xfId="9367"/>
    <cellStyle name="계산 2 3 2 2 4 3 2" xfId="37226"/>
    <cellStyle name="계산 2 3 2 2 4 4" xfId="12631"/>
    <cellStyle name="계산 2 3 2 2 4 4 2" xfId="40490"/>
    <cellStyle name="계산 2 3 2 2 4 5" xfId="16210"/>
    <cellStyle name="계산 2 3 2 2 4 5 2" xfId="44069"/>
    <cellStyle name="계산 2 3 2 2 4 6" xfId="19435"/>
    <cellStyle name="계산 2 3 2 2 4 6 2" xfId="47294"/>
    <cellStyle name="계산 2 3 2 2 4 7" xfId="22617"/>
    <cellStyle name="계산 2 3 2 2 4 7 2" xfId="50476"/>
    <cellStyle name="계산 2 3 2 2 4 8" xfId="25773"/>
    <cellStyle name="계산 2 3 2 2 4 8 2" xfId="53632"/>
    <cellStyle name="계산 2 3 2 2 4 9" xfId="30519"/>
    <cellStyle name="계산 2 3 2 2 5" xfId="3011"/>
    <cellStyle name="계산 2 3 2 2 5 2" xfId="6462"/>
    <cellStyle name="계산 2 3 2 2 5 2 2" xfId="34321"/>
    <cellStyle name="계산 2 3 2 2 5 3" xfId="9718"/>
    <cellStyle name="계산 2 3 2 2 5 3 2" xfId="37577"/>
    <cellStyle name="계산 2 3 2 2 5 4" xfId="12982"/>
    <cellStyle name="계산 2 3 2 2 5 4 2" xfId="40841"/>
    <cellStyle name="계산 2 3 2 2 5 5" xfId="15459"/>
    <cellStyle name="계산 2 3 2 2 5 5 2" xfId="43318"/>
    <cellStyle name="계산 2 3 2 2 5 6" xfId="19786"/>
    <cellStyle name="계산 2 3 2 2 5 6 2" xfId="47645"/>
    <cellStyle name="계산 2 3 2 2 5 7" xfId="22968"/>
    <cellStyle name="계산 2 3 2 2 5 7 2" xfId="50827"/>
    <cellStyle name="계산 2 3 2 2 5 8" xfId="26100"/>
    <cellStyle name="계산 2 3 2 2 5 8 2" xfId="53959"/>
    <cellStyle name="계산 2 3 2 2 5 9" xfId="30870"/>
    <cellStyle name="계산 2 3 2 2 6" xfId="3350"/>
    <cellStyle name="계산 2 3 2 2 6 2" xfId="6801"/>
    <cellStyle name="계산 2 3 2 2 6 2 2" xfId="34660"/>
    <cellStyle name="계산 2 3 2 2 6 3" xfId="10057"/>
    <cellStyle name="계산 2 3 2 2 6 3 2" xfId="37916"/>
    <cellStyle name="계산 2 3 2 2 6 4" xfId="13321"/>
    <cellStyle name="계산 2 3 2 2 6 4 2" xfId="41180"/>
    <cellStyle name="계산 2 3 2 2 6 5" xfId="16195"/>
    <cellStyle name="계산 2 3 2 2 6 5 2" xfId="44054"/>
    <cellStyle name="계산 2 3 2 2 6 6" xfId="20125"/>
    <cellStyle name="계산 2 3 2 2 6 6 2" xfId="47984"/>
    <cellStyle name="계산 2 3 2 2 6 7" xfId="23307"/>
    <cellStyle name="계산 2 3 2 2 6 7 2" xfId="51166"/>
    <cellStyle name="계산 2 3 2 2 6 8" xfId="26417"/>
    <cellStyle name="계산 2 3 2 2 6 8 2" xfId="54276"/>
    <cellStyle name="계산 2 3 2 2 6 9" xfId="31209"/>
    <cellStyle name="계산 2 3 2 2 7" xfId="3683"/>
    <cellStyle name="계산 2 3 2 2 7 2" xfId="7134"/>
    <cellStyle name="계산 2 3 2 2 7 2 2" xfId="34993"/>
    <cellStyle name="계산 2 3 2 2 7 3" xfId="10390"/>
    <cellStyle name="계산 2 3 2 2 7 3 2" xfId="38249"/>
    <cellStyle name="계산 2 3 2 2 7 4" xfId="13654"/>
    <cellStyle name="계산 2 3 2 2 7 4 2" xfId="41513"/>
    <cellStyle name="계산 2 3 2 2 7 5" xfId="16780"/>
    <cellStyle name="계산 2 3 2 2 7 5 2" xfId="44639"/>
    <cellStyle name="계산 2 3 2 2 7 6" xfId="20458"/>
    <cellStyle name="계산 2 3 2 2 7 6 2" xfId="48317"/>
    <cellStyle name="계산 2 3 2 2 7 7" xfId="23640"/>
    <cellStyle name="계산 2 3 2 2 7 7 2" xfId="51499"/>
    <cellStyle name="계산 2 3 2 2 7 8" xfId="26728"/>
    <cellStyle name="계산 2 3 2 2 7 8 2" xfId="54587"/>
    <cellStyle name="계산 2 3 2 2 7 9" xfId="31542"/>
    <cellStyle name="계산 2 3 2 2 8" xfId="3985"/>
    <cellStyle name="계산 2 3 2 2 8 2" xfId="7436"/>
    <cellStyle name="계산 2 3 2 2 8 2 2" xfId="35295"/>
    <cellStyle name="계산 2 3 2 2 8 3" xfId="10692"/>
    <cellStyle name="계산 2 3 2 2 8 3 2" xfId="38551"/>
    <cellStyle name="계산 2 3 2 2 8 4" xfId="13956"/>
    <cellStyle name="계산 2 3 2 2 8 4 2" xfId="41815"/>
    <cellStyle name="계산 2 3 2 2 8 5" xfId="15849"/>
    <cellStyle name="계산 2 3 2 2 8 5 2" xfId="43708"/>
    <cellStyle name="계산 2 3 2 2 8 6" xfId="20760"/>
    <cellStyle name="계산 2 3 2 2 8 6 2" xfId="48619"/>
    <cellStyle name="계산 2 3 2 2 8 7" xfId="23942"/>
    <cellStyle name="계산 2 3 2 2 8 7 2" xfId="51801"/>
    <cellStyle name="계산 2 3 2 2 8 8" xfId="27011"/>
    <cellStyle name="계산 2 3 2 2 8 8 2" xfId="54870"/>
    <cellStyle name="계산 2 3 2 2 8 9" xfId="31844"/>
    <cellStyle name="계산 2 3 2 2 9" xfId="4282"/>
    <cellStyle name="계산 2 3 2 2 9 2" xfId="7733"/>
    <cellStyle name="계산 2 3 2 2 9 2 2" xfId="35592"/>
    <cellStyle name="계산 2 3 2 2 9 3" xfId="10989"/>
    <cellStyle name="계산 2 3 2 2 9 3 2" xfId="38848"/>
    <cellStyle name="계산 2 3 2 2 9 4" xfId="14253"/>
    <cellStyle name="계산 2 3 2 2 9 4 2" xfId="42112"/>
    <cellStyle name="계산 2 3 2 2 9 5" xfId="15003"/>
    <cellStyle name="계산 2 3 2 2 9 5 2" xfId="42862"/>
    <cellStyle name="계산 2 3 2 2 9 6" xfId="21057"/>
    <cellStyle name="계산 2 3 2 2 9 6 2" xfId="48916"/>
    <cellStyle name="계산 2 3 2 2 9 7" xfId="24239"/>
    <cellStyle name="계산 2 3 2 2 9 7 2" xfId="52098"/>
    <cellStyle name="계산 2 3 2 2 9 8" xfId="27286"/>
    <cellStyle name="계산 2 3 2 2 9 8 2" xfId="55145"/>
    <cellStyle name="계산 2 3 2 2 9 9" xfId="32141"/>
    <cellStyle name="계산 2 3 2 20" xfId="18341"/>
    <cellStyle name="계산 2 3 2 20 2" xfId="46200"/>
    <cellStyle name="계산 2 3 2 21" xfId="1135"/>
    <cellStyle name="계산 2 3 2 21 2" xfId="28994"/>
    <cellStyle name="계산 2 3 2 22" xfId="24756"/>
    <cellStyle name="계산 2 3 2 22 2" xfId="52615"/>
    <cellStyle name="계산 2 3 2 23" xfId="25324"/>
    <cellStyle name="계산 2 3 2 23 2" xfId="53183"/>
    <cellStyle name="계산 2 3 2 24" xfId="709"/>
    <cellStyle name="계산 2 3 2 24 2" xfId="28568"/>
    <cellStyle name="계산 2 3 2 25" xfId="28107"/>
    <cellStyle name="계산 2 3 2 3" xfId="349"/>
    <cellStyle name="계산 2 3 2 3 10" xfId="1464"/>
    <cellStyle name="계산 2 3 2 3 10 2" xfId="29323"/>
    <cellStyle name="계산 2 3 2 3 11" xfId="4920"/>
    <cellStyle name="계산 2 3 2 3 11 2" xfId="32779"/>
    <cellStyle name="계산 2 3 2 3 12" xfId="1311"/>
    <cellStyle name="계산 2 3 2 3 12 2" xfId="29170"/>
    <cellStyle name="계산 2 3 2 3 13" xfId="4891"/>
    <cellStyle name="계산 2 3 2 3 13 2" xfId="32750"/>
    <cellStyle name="계산 2 3 2 3 14" xfId="1262"/>
    <cellStyle name="계산 2 3 2 3 14 2" xfId="29121"/>
    <cellStyle name="계산 2 3 2 3 15" xfId="16186"/>
    <cellStyle name="계산 2 3 2 3 15 2" xfId="44045"/>
    <cellStyle name="계산 2 3 2 3 16" xfId="1259"/>
    <cellStyle name="계산 2 3 2 3 16 2" xfId="29118"/>
    <cellStyle name="계산 2 3 2 3 17" xfId="14854"/>
    <cellStyle name="계산 2 3 2 3 17 2" xfId="42713"/>
    <cellStyle name="계산 2 3 2 3 18" xfId="1187"/>
    <cellStyle name="계산 2 3 2 3 18 2" xfId="29046"/>
    <cellStyle name="계산 2 3 2 3 19" xfId="26708"/>
    <cellStyle name="계산 2 3 2 3 19 2" xfId="54567"/>
    <cellStyle name="계산 2 3 2 3 2" xfId="2101"/>
    <cellStyle name="계산 2 3 2 3 2 2" xfId="5555"/>
    <cellStyle name="계산 2 3 2 3 2 2 2" xfId="33414"/>
    <cellStyle name="계산 2 3 2 3 2 3" xfId="8810"/>
    <cellStyle name="계산 2 3 2 3 2 3 2" xfId="36669"/>
    <cellStyle name="계산 2 3 2 3 2 4" xfId="12073"/>
    <cellStyle name="계산 2 3 2 3 2 4 2" xfId="39932"/>
    <cellStyle name="계산 2 3 2 3 2 5" xfId="16308"/>
    <cellStyle name="계산 2 3 2 3 2 5 2" xfId="44167"/>
    <cellStyle name="계산 2 3 2 3 2 6" xfId="18889"/>
    <cellStyle name="계산 2 3 2 3 2 6 2" xfId="46748"/>
    <cellStyle name="계산 2 3 2 3 2 7" xfId="22087"/>
    <cellStyle name="계산 2 3 2 3 2 7 2" xfId="49946"/>
    <cellStyle name="계산 2 3 2 3 2 8" xfId="25267"/>
    <cellStyle name="계산 2 3 2 3 2 8 2" xfId="53126"/>
    <cellStyle name="계산 2 3 2 3 2 9" xfId="29960"/>
    <cellStyle name="계산 2 3 2 3 20" xfId="27772"/>
    <cellStyle name="계산 2 3 2 3 20 2" xfId="55631"/>
    <cellStyle name="계산 2 3 2 3 21" xfId="811"/>
    <cellStyle name="계산 2 3 2 3 21 2" xfId="28670"/>
    <cellStyle name="계산 2 3 2 3 22" xfId="28209"/>
    <cellStyle name="계산 2 3 2 3 3" xfId="2562"/>
    <cellStyle name="계산 2 3 2 3 3 2" xfId="6013"/>
    <cellStyle name="계산 2 3 2 3 3 2 2" xfId="33872"/>
    <cellStyle name="계산 2 3 2 3 3 3" xfId="9269"/>
    <cellStyle name="계산 2 3 2 3 3 3 2" xfId="37128"/>
    <cellStyle name="계산 2 3 2 3 3 4" xfId="12533"/>
    <cellStyle name="계산 2 3 2 3 3 4 2" xfId="40392"/>
    <cellStyle name="계산 2 3 2 3 3 5" xfId="16901"/>
    <cellStyle name="계산 2 3 2 3 3 5 2" xfId="44760"/>
    <cellStyle name="계산 2 3 2 3 3 6" xfId="19337"/>
    <cellStyle name="계산 2 3 2 3 3 6 2" xfId="47196"/>
    <cellStyle name="계산 2 3 2 3 3 7" xfId="22519"/>
    <cellStyle name="계산 2 3 2 3 3 7 2" xfId="50378"/>
    <cellStyle name="계산 2 3 2 3 3 8" xfId="25682"/>
    <cellStyle name="계산 2 3 2 3 3 8 2" xfId="53541"/>
    <cellStyle name="계산 2 3 2 3 3 9" xfId="30421"/>
    <cellStyle name="계산 2 3 2 3 4" xfId="2915"/>
    <cellStyle name="계산 2 3 2 3 4 2" xfId="6366"/>
    <cellStyle name="계산 2 3 2 3 4 2 2" xfId="34225"/>
    <cellStyle name="계산 2 3 2 3 4 3" xfId="9622"/>
    <cellStyle name="계산 2 3 2 3 4 3 2" xfId="37481"/>
    <cellStyle name="계산 2 3 2 3 4 4" xfId="12886"/>
    <cellStyle name="계산 2 3 2 3 4 4 2" xfId="40745"/>
    <cellStyle name="계산 2 3 2 3 4 5" xfId="15980"/>
    <cellStyle name="계산 2 3 2 3 4 5 2" xfId="43839"/>
    <cellStyle name="계산 2 3 2 3 4 6" xfId="19690"/>
    <cellStyle name="계산 2 3 2 3 4 6 2" xfId="47549"/>
    <cellStyle name="계산 2 3 2 3 4 7" xfId="22872"/>
    <cellStyle name="계산 2 3 2 3 4 7 2" xfId="50731"/>
    <cellStyle name="계산 2 3 2 3 4 8" xfId="26011"/>
    <cellStyle name="계산 2 3 2 3 4 8 2" xfId="53870"/>
    <cellStyle name="계산 2 3 2 3 4 9" xfId="30774"/>
    <cellStyle name="계산 2 3 2 3 5" xfId="3261"/>
    <cellStyle name="계산 2 3 2 3 5 2" xfId="6712"/>
    <cellStyle name="계산 2 3 2 3 5 2 2" xfId="34571"/>
    <cellStyle name="계산 2 3 2 3 5 3" xfId="9968"/>
    <cellStyle name="계산 2 3 2 3 5 3 2" xfId="37827"/>
    <cellStyle name="계산 2 3 2 3 5 4" xfId="13232"/>
    <cellStyle name="계산 2 3 2 3 5 4 2" xfId="41091"/>
    <cellStyle name="계산 2 3 2 3 5 5" xfId="16026"/>
    <cellStyle name="계산 2 3 2 3 5 5 2" xfId="43885"/>
    <cellStyle name="계산 2 3 2 3 5 6" xfId="20036"/>
    <cellStyle name="계산 2 3 2 3 5 6 2" xfId="47895"/>
    <cellStyle name="계산 2 3 2 3 5 7" xfId="23218"/>
    <cellStyle name="계산 2 3 2 3 5 7 2" xfId="51077"/>
    <cellStyle name="계산 2 3 2 3 5 8" xfId="26333"/>
    <cellStyle name="계산 2 3 2 3 5 8 2" xfId="54192"/>
    <cellStyle name="계산 2 3 2 3 5 9" xfId="31120"/>
    <cellStyle name="계산 2 3 2 3 6" xfId="3597"/>
    <cellStyle name="계산 2 3 2 3 6 2" xfId="7048"/>
    <cellStyle name="계산 2 3 2 3 6 2 2" xfId="34907"/>
    <cellStyle name="계산 2 3 2 3 6 3" xfId="10304"/>
    <cellStyle name="계산 2 3 2 3 6 3 2" xfId="38163"/>
    <cellStyle name="계산 2 3 2 3 6 4" xfId="13568"/>
    <cellStyle name="계산 2 3 2 3 6 4 2" xfId="41427"/>
    <cellStyle name="계산 2 3 2 3 6 5" xfId="15175"/>
    <cellStyle name="계산 2 3 2 3 6 5 2" xfId="43034"/>
    <cellStyle name="계산 2 3 2 3 6 6" xfId="20372"/>
    <cellStyle name="계산 2 3 2 3 6 6 2" xfId="48231"/>
    <cellStyle name="계산 2 3 2 3 6 7" xfId="23554"/>
    <cellStyle name="계산 2 3 2 3 6 7 2" xfId="51413"/>
    <cellStyle name="계산 2 3 2 3 6 8" xfId="26649"/>
    <cellStyle name="계산 2 3 2 3 6 8 2" xfId="54508"/>
    <cellStyle name="계산 2 3 2 3 6 9" xfId="31456"/>
    <cellStyle name="계산 2 3 2 3 7" xfId="3911"/>
    <cellStyle name="계산 2 3 2 3 7 2" xfId="7362"/>
    <cellStyle name="계산 2 3 2 3 7 2 2" xfId="35221"/>
    <cellStyle name="계산 2 3 2 3 7 3" xfId="10618"/>
    <cellStyle name="계산 2 3 2 3 7 3 2" xfId="38477"/>
    <cellStyle name="계산 2 3 2 3 7 4" xfId="13882"/>
    <cellStyle name="계산 2 3 2 3 7 4 2" xfId="41741"/>
    <cellStyle name="계산 2 3 2 3 7 5" xfId="17858"/>
    <cellStyle name="계산 2 3 2 3 7 5 2" xfId="45717"/>
    <cellStyle name="계산 2 3 2 3 7 6" xfId="20686"/>
    <cellStyle name="계산 2 3 2 3 7 6 2" xfId="48545"/>
    <cellStyle name="계산 2 3 2 3 7 7" xfId="23868"/>
    <cellStyle name="계산 2 3 2 3 7 7 2" xfId="51727"/>
    <cellStyle name="계산 2 3 2 3 7 8" xfId="26943"/>
    <cellStyle name="계산 2 3 2 3 7 8 2" xfId="54802"/>
    <cellStyle name="계산 2 3 2 3 7 9" xfId="31770"/>
    <cellStyle name="계산 2 3 2 3 8" xfId="4209"/>
    <cellStyle name="계산 2 3 2 3 8 2" xfId="7660"/>
    <cellStyle name="계산 2 3 2 3 8 2 2" xfId="35519"/>
    <cellStyle name="계산 2 3 2 3 8 3" xfId="10916"/>
    <cellStyle name="계산 2 3 2 3 8 3 2" xfId="38775"/>
    <cellStyle name="계산 2 3 2 3 8 4" xfId="14180"/>
    <cellStyle name="계산 2 3 2 3 8 4 2" xfId="42039"/>
    <cellStyle name="계산 2 3 2 3 8 5" xfId="16881"/>
    <cellStyle name="계산 2 3 2 3 8 5 2" xfId="44740"/>
    <cellStyle name="계산 2 3 2 3 8 6" xfId="20984"/>
    <cellStyle name="계산 2 3 2 3 8 6 2" xfId="48843"/>
    <cellStyle name="계산 2 3 2 3 8 7" xfId="24166"/>
    <cellStyle name="계산 2 3 2 3 8 7 2" xfId="52025"/>
    <cellStyle name="계산 2 3 2 3 8 8" xfId="27219"/>
    <cellStyle name="계산 2 3 2 3 8 8 2" xfId="55078"/>
    <cellStyle name="계산 2 3 2 3 8 9" xfId="32068"/>
    <cellStyle name="계산 2 3 2 3 9" xfId="4505"/>
    <cellStyle name="계산 2 3 2 3 9 2" xfId="7956"/>
    <cellStyle name="계산 2 3 2 3 9 2 2" xfId="35815"/>
    <cellStyle name="계산 2 3 2 3 9 3" xfId="11212"/>
    <cellStyle name="계산 2 3 2 3 9 3 2" xfId="39071"/>
    <cellStyle name="계산 2 3 2 3 9 4" xfId="14476"/>
    <cellStyle name="계산 2 3 2 3 9 4 2" xfId="42335"/>
    <cellStyle name="계산 2 3 2 3 9 5" xfId="18047"/>
    <cellStyle name="계산 2 3 2 3 9 5 2" xfId="45906"/>
    <cellStyle name="계산 2 3 2 3 9 6" xfId="21280"/>
    <cellStyle name="계산 2 3 2 3 9 6 2" xfId="49139"/>
    <cellStyle name="계산 2 3 2 3 9 7" xfId="24462"/>
    <cellStyle name="계산 2 3 2 3 9 7 2" xfId="52321"/>
    <cellStyle name="계산 2 3 2 3 9 8" xfId="27495"/>
    <cellStyle name="계산 2 3 2 3 9 8 2" xfId="55354"/>
    <cellStyle name="계산 2 3 2 3 9 9" xfId="32364"/>
    <cellStyle name="계산 2 3 2 4" xfId="522"/>
    <cellStyle name="계산 2 3 2 4 10" xfId="1637"/>
    <cellStyle name="계산 2 3 2 4 10 2" xfId="29496"/>
    <cellStyle name="계산 2 3 2 4 11" xfId="5092"/>
    <cellStyle name="계산 2 3 2 4 11 2" xfId="32951"/>
    <cellStyle name="계산 2 3 2 4 12" xfId="8347"/>
    <cellStyle name="계산 2 3 2 4 12 2" xfId="36206"/>
    <cellStyle name="계산 2 3 2 4 13" xfId="11612"/>
    <cellStyle name="계산 2 3 2 4 13 2" xfId="39471"/>
    <cellStyle name="계산 2 3 2 4 14" xfId="14875"/>
    <cellStyle name="계산 2 3 2 4 14 2" xfId="42734"/>
    <cellStyle name="계산 2 3 2 4 15" xfId="16305"/>
    <cellStyle name="계산 2 3 2 4 15 2" xfId="44164"/>
    <cellStyle name="계산 2 3 2 4 16" xfId="18439"/>
    <cellStyle name="계산 2 3 2 4 16 2" xfId="46298"/>
    <cellStyle name="계산 2 3 2 4 17" xfId="21656"/>
    <cellStyle name="계산 2 3 2 4 17 2" xfId="49515"/>
    <cellStyle name="계산 2 3 2 4 18" xfId="24851"/>
    <cellStyle name="계산 2 3 2 4 18 2" xfId="52710"/>
    <cellStyle name="계산 2 3 2 4 19" xfId="25116"/>
    <cellStyle name="계산 2 3 2 4 19 2" xfId="52975"/>
    <cellStyle name="계산 2 3 2 4 2" xfId="2274"/>
    <cellStyle name="계산 2 3 2 4 2 2" xfId="5726"/>
    <cellStyle name="계산 2 3 2 4 2 2 2" xfId="33585"/>
    <cellStyle name="계산 2 3 2 4 2 3" xfId="8982"/>
    <cellStyle name="계산 2 3 2 4 2 3 2" xfId="36841"/>
    <cellStyle name="계산 2 3 2 4 2 4" xfId="12245"/>
    <cellStyle name="계산 2 3 2 4 2 4 2" xfId="40104"/>
    <cellStyle name="계산 2 3 2 4 2 5" xfId="17161"/>
    <cellStyle name="계산 2 3 2 4 2 5 2" xfId="45020"/>
    <cellStyle name="계산 2 3 2 4 2 6" xfId="19052"/>
    <cellStyle name="계산 2 3 2 4 2 6 2" xfId="46911"/>
    <cellStyle name="계산 2 3 2 4 2 7" xfId="22237"/>
    <cellStyle name="계산 2 3 2 4 2 7 2" xfId="50096"/>
    <cellStyle name="계산 2 3 2 4 2 8" xfId="25417"/>
    <cellStyle name="계산 2 3 2 4 2 8 2" xfId="53276"/>
    <cellStyle name="계산 2 3 2 4 2 9" xfId="30133"/>
    <cellStyle name="계산 2 3 2 4 20" xfId="27908"/>
    <cellStyle name="계산 2 3 2 4 20 2" xfId="55767"/>
    <cellStyle name="계산 2 3 2 4 21" xfId="984"/>
    <cellStyle name="계산 2 3 2 4 21 2" xfId="28843"/>
    <cellStyle name="계산 2 3 2 4 22" xfId="28382"/>
    <cellStyle name="계산 2 3 2 4 3" xfId="2733"/>
    <cellStyle name="계산 2 3 2 4 3 2" xfId="6184"/>
    <cellStyle name="계산 2 3 2 4 3 2 2" xfId="34043"/>
    <cellStyle name="계산 2 3 2 4 3 3" xfId="9440"/>
    <cellStyle name="계산 2 3 2 4 3 3 2" xfId="37299"/>
    <cellStyle name="계산 2 3 2 4 3 4" xfId="12704"/>
    <cellStyle name="계산 2 3 2 4 3 4 2" xfId="40563"/>
    <cellStyle name="계산 2 3 2 4 3 5" xfId="16875"/>
    <cellStyle name="계산 2 3 2 4 3 5 2" xfId="44734"/>
    <cellStyle name="계산 2 3 2 4 3 6" xfId="19508"/>
    <cellStyle name="계산 2 3 2 4 3 6 2" xfId="47367"/>
    <cellStyle name="계산 2 3 2 4 3 7" xfId="22690"/>
    <cellStyle name="계산 2 3 2 4 3 7 2" xfId="50549"/>
    <cellStyle name="계산 2 3 2 4 3 8" xfId="25843"/>
    <cellStyle name="계산 2 3 2 4 3 8 2" xfId="53702"/>
    <cellStyle name="계산 2 3 2 4 3 9" xfId="30592"/>
    <cellStyle name="계산 2 3 2 4 4" xfId="3083"/>
    <cellStyle name="계산 2 3 2 4 4 2" xfId="6534"/>
    <cellStyle name="계산 2 3 2 4 4 2 2" xfId="34393"/>
    <cellStyle name="계산 2 3 2 4 4 3" xfId="9790"/>
    <cellStyle name="계산 2 3 2 4 4 3 2" xfId="37649"/>
    <cellStyle name="계산 2 3 2 4 4 4" xfId="13054"/>
    <cellStyle name="계산 2 3 2 4 4 4 2" xfId="40913"/>
    <cellStyle name="계산 2 3 2 4 4 5" xfId="15799"/>
    <cellStyle name="계산 2 3 2 4 4 5 2" xfId="43658"/>
    <cellStyle name="계산 2 3 2 4 4 6" xfId="19858"/>
    <cellStyle name="계산 2 3 2 4 4 6 2" xfId="47717"/>
    <cellStyle name="계산 2 3 2 4 4 7" xfId="23040"/>
    <cellStyle name="계산 2 3 2 4 4 7 2" xfId="50899"/>
    <cellStyle name="계산 2 3 2 4 4 8" xfId="26167"/>
    <cellStyle name="계산 2 3 2 4 4 8 2" xfId="54026"/>
    <cellStyle name="계산 2 3 2 4 4 9" xfId="30942"/>
    <cellStyle name="계산 2 3 2 4 5" xfId="3420"/>
    <cellStyle name="계산 2 3 2 4 5 2" xfId="6871"/>
    <cellStyle name="계산 2 3 2 4 5 2 2" xfId="34730"/>
    <cellStyle name="계산 2 3 2 4 5 3" xfId="10127"/>
    <cellStyle name="계산 2 3 2 4 5 3 2" xfId="37986"/>
    <cellStyle name="계산 2 3 2 4 5 4" xfId="13391"/>
    <cellStyle name="계산 2 3 2 4 5 4 2" xfId="41250"/>
    <cellStyle name="계산 2 3 2 4 5 5" xfId="16252"/>
    <cellStyle name="계산 2 3 2 4 5 5 2" xfId="44111"/>
    <cellStyle name="계산 2 3 2 4 5 6" xfId="20195"/>
    <cellStyle name="계산 2 3 2 4 5 6 2" xfId="48054"/>
    <cellStyle name="계산 2 3 2 4 5 7" xfId="23377"/>
    <cellStyle name="계산 2 3 2 4 5 7 2" xfId="51236"/>
    <cellStyle name="계산 2 3 2 4 5 8" xfId="26484"/>
    <cellStyle name="계산 2 3 2 4 5 8 2" xfId="54343"/>
    <cellStyle name="계산 2 3 2 4 5 9" xfId="31279"/>
    <cellStyle name="계산 2 3 2 4 6" xfId="3753"/>
    <cellStyle name="계산 2 3 2 4 6 2" xfId="7204"/>
    <cellStyle name="계산 2 3 2 4 6 2 2" xfId="35063"/>
    <cellStyle name="계산 2 3 2 4 6 3" xfId="10460"/>
    <cellStyle name="계산 2 3 2 4 6 3 2" xfId="38319"/>
    <cellStyle name="계산 2 3 2 4 6 4" xfId="13724"/>
    <cellStyle name="계산 2 3 2 4 6 4 2" xfId="41583"/>
    <cellStyle name="계산 2 3 2 4 6 5" xfId="15569"/>
    <cellStyle name="계산 2 3 2 4 6 5 2" xfId="43428"/>
    <cellStyle name="계산 2 3 2 4 6 6" xfId="20528"/>
    <cellStyle name="계산 2 3 2 4 6 6 2" xfId="48387"/>
    <cellStyle name="계산 2 3 2 4 6 7" xfId="23710"/>
    <cellStyle name="계산 2 3 2 4 6 7 2" xfId="51569"/>
    <cellStyle name="계산 2 3 2 4 6 8" xfId="26795"/>
    <cellStyle name="계산 2 3 2 4 6 8 2" xfId="54654"/>
    <cellStyle name="계산 2 3 2 4 6 9" xfId="31612"/>
    <cellStyle name="계산 2 3 2 4 7" xfId="4049"/>
    <cellStyle name="계산 2 3 2 4 7 2" xfId="7500"/>
    <cellStyle name="계산 2 3 2 4 7 2 2" xfId="35359"/>
    <cellStyle name="계산 2 3 2 4 7 3" xfId="10756"/>
    <cellStyle name="계산 2 3 2 4 7 3 2" xfId="38615"/>
    <cellStyle name="계산 2 3 2 4 7 4" xfId="14020"/>
    <cellStyle name="계산 2 3 2 4 7 4 2" xfId="41879"/>
    <cellStyle name="계산 2 3 2 4 7 5" xfId="16882"/>
    <cellStyle name="계산 2 3 2 4 7 5 2" xfId="44741"/>
    <cellStyle name="계산 2 3 2 4 7 6" xfId="20824"/>
    <cellStyle name="계산 2 3 2 4 7 6 2" xfId="48683"/>
    <cellStyle name="계산 2 3 2 4 7 7" xfId="24006"/>
    <cellStyle name="계산 2 3 2 4 7 7 2" xfId="51865"/>
    <cellStyle name="계산 2 3 2 4 7 8" xfId="27072"/>
    <cellStyle name="계산 2 3 2 4 7 8 2" xfId="54931"/>
    <cellStyle name="계산 2 3 2 4 7 9" xfId="31908"/>
    <cellStyle name="계산 2 3 2 4 8" xfId="4346"/>
    <cellStyle name="계산 2 3 2 4 8 2" xfId="7797"/>
    <cellStyle name="계산 2 3 2 4 8 2 2" xfId="35656"/>
    <cellStyle name="계산 2 3 2 4 8 3" xfId="11053"/>
    <cellStyle name="계산 2 3 2 4 8 3 2" xfId="38912"/>
    <cellStyle name="계산 2 3 2 4 8 4" xfId="14317"/>
    <cellStyle name="계산 2 3 2 4 8 4 2" xfId="42176"/>
    <cellStyle name="계산 2 3 2 4 8 5" xfId="17071"/>
    <cellStyle name="계산 2 3 2 4 8 5 2" xfId="44930"/>
    <cellStyle name="계산 2 3 2 4 8 6" xfId="21121"/>
    <cellStyle name="계산 2 3 2 4 8 6 2" xfId="48980"/>
    <cellStyle name="계산 2 3 2 4 8 7" xfId="24303"/>
    <cellStyle name="계산 2 3 2 4 8 7 2" xfId="52162"/>
    <cellStyle name="계산 2 3 2 4 8 8" xfId="27347"/>
    <cellStyle name="계산 2 3 2 4 8 8 2" xfId="55206"/>
    <cellStyle name="계산 2 3 2 4 8 9" xfId="32205"/>
    <cellStyle name="계산 2 3 2 4 9" xfId="4641"/>
    <cellStyle name="계산 2 3 2 4 9 2" xfId="8092"/>
    <cellStyle name="계산 2 3 2 4 9 2 2" xfId="35951"/>
    <cellStyle name="계산 2 3 2 4 9 3" xfId="11348"/>
    <cellStyle name="계산 2 3 2 4 9 3 2" xfId="39207"/>
    <cellStyle name="계산 2 3 2 4 9 4" xfId="14612"/>
    <cellStyle name="계산 2 3 2 4 9 4 2" xfId="42471"/>
    <cellStyle name="계산 2 3 2 4 9 5" xfId="18183"/>
    <cellStyle name="계산 2 3 2 4 9 5 2" xfId="46042"/>
    <cellStyle name="계산 2 3 2 4 9 6" xfId="21416"/>
    <cellStyle name="계산 2 3 2 4 9 6 2" xfId="49275"/>
    <cellStyle name="계산 2 3 2 4 9 7" xfId="24598"/>
    <cellStyle name="계산 2 3 2 4 9 7 2" xfId="52457"/>
    <cellStyle name="계산 2 3 2 4 9 8" xfId="27623"/>
    <cellStyle name="계산 2 3 2 4 9 8 2" xfId="55482"/>
    <cellStyle name="계산 2 3 2 4 9 9" xfId="32500"/>
    <cellStyle name="계산 2 3 2 5" xfId="1999"/>
    <cellStyle name="계산 2 3 2 5 2" xfId="5453"/>
    <cellStyle name="계산 2 3 2 5 2 2" xfId="33312"/>
    <cellStyle name="계산 2 3 2 5 3" xfId="8708"/>
    <cellStyle name="계산 2 3 2 5 3 2" xfId="36567"/>
    <cellStyle name="계산 2 3 2 5 4" xfId="11971"/>
    <cellStyle name="계산 2 3 2 5 4 2" xfId="39830"/>
    <cellStyle name="계산 2 3 2 5 5" xfId="17924"/>
    <cellStyle name="계산 2 3 2 5 5 2" xfId="45783"/>
    <cellStyle name="계산 2 3 2 5 6" xfId="18793"/>
    <cellStyle name="계산 2 3 2 5 6 2" xfId="46652"/>
    <cellStyle name="계산 2 3 2 5 7" xfId="22000"/>
    <cellStyle name="계산 2 3 2 5 7 2" xfId="49859"/>
    <cellStyle name="계산 2 3 2 5 8" xfId="25183"/>
    <cellStyle name="계산 2 3 2 5 8 2" xfId="53042"/>
    <cellStyle name="계산 2 3 2 5 9" xfId="29858"/>
    <cellStyle name="계산 2 3 2 6" xfId="2466"/>
    <cellStyle name="계산 2 3 2 6 2" xfId="5917"/>
    <cellStyle name="계산 2 3 2 6 2 2" xfId="33776"/>
    <cellStyle name="계산 2 3 2 6 3" xfId="9173"/>
    <cellStyle name="계산 2 3 2 6 3 2" xfId="37032"/>
    <cellStyle name="계산 2 3 2 6 4" xfId="12437"/>
    <cellStyle name="계산 2 3 2 6 4 2" xfId="40296"/>
    <cellStyle name="계산 2 3 2 6 5" xfId="17273"/>
    <cellStyle name="계산 2 3 2 6 5 2" xfId="45132"/>
    <cellStyle name="계산 2 3 2 6 6" xfId="19241"/>
    <cellStyle name="계산 2 3 2 6 6 2" xfId="47100"/>
    <cellStyle name="계산 2 3 2 6 7" xfId="22423"/>
    <cellStyle name="계산 2 3 2 6 7 2" xfId="50282"/>
    <cellStyle name="계산 2 3 2 6 8" xfId="25592"/>
    <cellStyle name="계산 2 3 2 6 8 2" xfId="53451"/>
    <cellStyle name="계산 2 3 2 6 9" xfId="30325"/>
    <cellStyle name="계산 2 3 2 7" xfId="1945"/>
    <cellStyle name="계산 2 3 2 7 2" xfId="5399"/>
    <cellStyle name="계산 2 3 2 7 2 2" xfId="33258"/>
    <cellStyle name="계산 2 3 2 7 3" xfId="8654"/>
    <cellStyle name="계산 2 3 2 7 3 2" xfId="36513"/>
    <cellStyle name="계산 2 3 2 7 4" xfId="11917"/>
    <cellStyle name="계산 2 3 2 7 4 2" xfId="39776"/>
    <cellStyle name="계산 2 3 2 7 5" xfId="17445"/>
    <cellStyle name="계산 2 3 2 7 5 2" xfId="45304"/>
    <cellStyle name="계산 2 3 2 7 6" xfId="18739"/>
    <cellStyle name="계산 2 3 2 7 6 2" xfId="46598"/>
    <cellStyle name="계산 2 3 2 7 7" xfId="21947"/>
    <cellStyle name="계산 2 3 2 7 7 2" xfId="49806"/>
    <cellStyle name="계산 2 3 2 7 8" xfId="25135"/>
    <cellStyle name="계산 2 3 2 7 8 2" xfId="52994"/>
    <cellStyle name="계산 2 3 2 7 9" xfId="29804"/>
    <cellStyle name="계산 2 3 2 8" xfId="1884"/>
    <cellStyle name="계산 2 3 2 8 2" xfId="5338"/>
    <cellStyle name="계산 2 3 2 8 2 2" xfId="33197"/>
    <cellStyle name="계산 2 3 2 8 3" xfId="8593"/>
    <cellStyle name="계산 2 3 2 8 3 2" xfId="36452"/>
    <cellStyle name="계산 2 3 2 8 4" xfId="11856"/>
    <cellStyle name="계산 2 3 2 8 4 2" xfId="39715"/>
    <cellStyle name="계산 2 3 2 8 5" xfId="16396"/>
    <cellStyle name="계산 2 3 2 8 5 2" xfId="44255"/>
    <cellStyle name="계산 2 3 2 8 6" xfId="18678"/>
    <cellStyle name="계산 2 3 2 8 6 2" xfId="46537"/>
    <cellStyle name="계산 2 3 2 8 7" xfId="21886"/>
    <cellStyle name="계산 2 3 2 8 7 2" xfId="49745"/>
    <cellStyle name="계산 2 3 2 8 8" xfId="25081"/>
    <cellStyle name="계산 2 3 2 8 8 2" xfId="52940"/>
    <cellStyle name="계산 2 3 2 8 9" xfId="29743"/>
    <cellStyle name="계산 2 3 2 9" xfId="2630"/>
    <cellStyle name="계산 2 3 2 9 2" xfId="6081"/>
    <cellStyle name="계산 2 3 2 9 2 2" xfId="33940"/>
    <cellStyle name="계산 2 3 2 9 3" xfId="9337"/>
    <cellStyle name="계산 2 3 2 9 3 2" xfId="37196"/>
    <cellStyle name="계산 2 3 2 9 4" xfId="12601"/>
    <cellStyle name="계산 2 3 2 9 4 2" xfId="40460"/>
    <cellStyle name="계산 2 3 2 9 5" xfId="15959"/>
    <cellStyle name="계산 2 3 2 9 5 2" xfId="43818"/>
    <cellStyle name="계산 2 3 2 9 6" xfId="19405"/>
    <cellStyle name="계산 2 3 2 9 6 2" xfId="47264"/>
    <cellStyle name="계산 2 3 2 9 7" xfId="22587"/>
    <cellStyle name="계산 2 3 2 9 7 2" xfId="50446"/>
    <cellStyle name="계산 2 3 2 9 8" xfId="25747"/>
    <cellStyle name="계산 2 3 2 9 8 2" xfId="53606"/>
    <cellStyle name="계산 2 3 2 9 9" xfId="30489"/>
    <cellStyle name="계산 2 3 20" xfId="3313"/>
    <cellStyle name="계산 2 3 20 2" xfId="6764"/>
    <cellStyle name="계산 2 3 20 2 2" xfId="34623"/>
    <cellStyle name="계산 2 3 20 3" xfId="10020"/>
    <cellStyle name="계산 2 3 20 3 2" xfId="37879"/>
    <cellStyle name="계산 2 3 20 4" xfId="13284"/>
    <cellStyle name="계산 2 3 20 4 2" xfId="41143"/>
    <cellStyle name="계산 2 3 20 5" xfId="15651"/>
    <cellStyle name="계산 2 3 20 5 2" xfId="43510"/>
    <cellStyle name="계산 2 3 20 6" xfId="20088"/>
    <cellStyle name="계산 2 3 20 6 2" xfId="47947"/>
    <cellStyle name="계산 2 3 20 7" xfId="23270"/>
    <cellStyle name="계산 2 3 20 7 2" xfId="51129"/>
    <cellStyle name="계산 2 3 20 8" xfId="26383"/>
    <cellStyle name="계산 2 3 20 8 2" xfId="54242"/>
    <cellStyle name="계산 2 3 20 9" xfId="31172"/>
    <cellStyle name="계산 2 3 21" xfId="3317"/>
    <cellStyle name="계산 2 3 21 2" xfId="6768"/>
    <cellStyle name="계산 2 3 21 2 2" xfId="34627"/>
    <cellStyle name="계산 2 3 21 3" xfId="10024"/>
    <cellStyle name="계산 2 3 21 3 2" xfId="37883"/>
    <cellStyle name="계산 2 3 21 4" xfId="13288"/>
    <cellStyle name="계산 2 3 21 4 2" xfId="41147"/>
    <cellStyle name="계산 2 3 21 5" xfId="17878"/>
    <cellStyle name="계산 2 3 21 5 2" xfId="45737"/>
    <cellStyle name="계산 2 3 21 6" xfId="20092"/>
    <cellStyle name="계산 2 3 21 6 2" xfId="47951"/>
    <cellStyle name="계산 2 3 21 7" xfId="23274"/>
    <cellStyle name="계산 2 3 21 7 2" xfId="51133"/>
    <cellStyle name="계산 2 3 21 8" xfId="26387"/>
    <cellStyle name="계산 2 3 21 8 2" xfId="54246"/>
    <cellStyle name="계산 2 3 21 9" xfId="31176"/>
    <cellStyle name="계산 2 3 22" xfId="3656"/>
    <cellStyle name="계산 2 3 22 2" xfId="7107"/>
    <cellStyle name="계산 2 3 22 2 2" xfId="34966"/>
    <cellStyle name="계산 2 3 22 3" xfId="10363"/>
    <cellStyle name="계산 2 3 22 3 2" xfId="38222"/>
    <cellStyle name="계산 2 3 22 4" xfId="13627"/>
    <cellStyle name="계산 2 3 22 4 2" xfId="41486"/>
    <cellStyle name="계산 2 3 22 5" xfId="17473"/>
    <cellStyle name="계산 2 3 22 5 2" xfId="45332"/>
    <cellStyle name="계산 2 3 22 6" xfId="20431"/>
    <cellStyle name="계산 2 3 22 6 2" xfId="48290"/>
    <cellStyle name="계산 2 3 22 7" xfId="23613"/>
    <cellStyle name="계산 2 3 22 7 2" xfId="51472"/>
    <cellStyle name="계산 2 3 22 8" xfId="26705"/>
    <cellStyle name="계산 2 3 22 8 2" xfId="54564"/>
    <cellStyle name="계산 2 3 22 9" xfId="31515"/>
    <cellStyle name="계산 2 3 23" xfId="1344"/>
    <cellStyle name="계산 2 3 23 2" xfId="29203"/>
    <cellStyle name="계산 2 3 24" xfId="4800"/>
    <cellStyle name="계산 2 3 24 2" xfId="32659"/>
    <cellStyle name="계산 2 3 25" xfId="4973"/>
    <cellStyle name="계산 2 3 25 2" xfId="32832"/>
    <cellStyle name="계산 2 3 26" xfId="1220"/>
    <cellStyle name="계산 2 3 26 2" xfId="29079"/>
    <cellStyle name="계산 2 3 27" xfId="5266"/>
    <cellStyle name="계산 2 3 27 2" xfId="33125"/>
    <cellStyle name="계산 2 3 28" xfId="16007"/>
    <cellStyle name="계산 2 3 28 2" xfId="43866"/>
    <cellStyle name="계산 2 3 29" xfId="17943"/>
    <cellStyle name="계산 2 3 29 2" xfId="45802"/>
    <cellStyle name="계산 2 3 3" xfId="200"/>
    <cellStyle name="계산 2 3 3 10" xfId="3561"/>
    <cellStyle name="계산 2 3 3 10 2" xfId="7012"/>
    <cellStyle name="계산 2 3 3 10 2 2" xfId="34871"/>
    <cellStyle name="계산 2 3 3 10 3" xfId="10268"/>
    <cellStyle name="계산 2 3 3 10 3 2" xfId="38127"/>
    <cellStyle name="계산 2 3 3 10 4" xfId="13532"/>
    <cellStyle name="계산 2 3 3 10 4 2" xfId="41391"/>
    <cellStyle name="계산 2 3 3 10 5" xfId="17540"/>
    <cellStyle name="계산 2 3 3 10 5 2" xfId="45399"/>
    <cellStyle name="계산 2 3 3 10 6" xfId="20336"/>
    <cellStyle name="계산 2 3 3 10 6 2" xfId="48195"/>
    <cellStyle name="계산 2 3 3 10 7" xfId="23518"/>
    <cellStyle name="계산 2 3 3 10 7 2" xfId="51377"/>
    <cellStyle name="계산 2 3 3 10 8" xfId="26617"/>
    <cellStyle name="계산 2 3 3 10 8 2" xfId="54476"/>
    <cellStyle name="계산 2 3 3 10 9" xfId="31420"/>
    <cellStyle name="계산 2 3 3 11" xfId="3666"/>
    <cellStyle name="계산 2 3 3 11 2" xfId="7117"/>
    <cellStyle name="계산 2 3 3 11 2 2" xfId="34976"/>
    <cellStyle name="계산 2 3 3 11 3" xfId="10373"/>
    <cellStyle name="계산 2 3 3 11 3 2" xfId="38232"/>
    <cellStyle name="계산 2 3 3 11 4" xfId="13637"/>
    <cellStyle name="계산 2 3 3 11 4 2" xfId="41496"/>
    <cellStyle name="계산 2 3 3 11 5" xfId="17021"/>
    <cellStyle name="계산 2 3 3 11 5 2" xfId="44880"/>
    <cellStyle name="계산 2 3 3 11 6" xfId="20441"/>
    <cellStyle name="계산 2 3 3 11 6 2" xfId="48300"/>
    <cellStyle name="계산 2 3 3 11 7" xfId="23623"/>
    <cellStyle name="계산 2 3 3 11 7 2" xfId="51482"/>
    <cellStyle name="계산 2 3 3 11 8" xfId="26715"/>
    <cellStyle name="계산 2 3 3 11 8 2" xfId="54574"/>
    <cellStyle name="계산 2 3 3 11 9" xfId="31525"/>
    <cellStyle name="계산 2 3 3 12" xfId="3961"/>
    <cellStyle name="계산 2 3 3 12 2" xfId="7412"/>
    <cellStyle name="계산 2 3 3 12 2 2" xfId="35271"/>
    <cellStyle name="계산 2 3 3 12 3" xfId="10668"/>
    <cellStyle name="계산 2 3 3 12 3 2" xfId="38527"/>
    <cellStyle name="계산 2 3 3 12 4" xfId="13932"/>
    <cellStyle name="계산 2 3 3 12 4 2" xfId="41791"/>
    <cellStyle name="계산 2 3 3 12 5" xfId="17145"/>
    <cellStyle name="계산 2 3 3 12 5 2" xfId="45004"/>
    <cellStyle name="계산 2 3 3 12 6" xfId="20736"/>
    <cellStyle name="계산 2 3 3 12 6 2" xfId="48595"/>
    <cellStyle name="계산 2 3 3 12 7" xfId="23918"/>
    <cellStyle name="계산 2 3 3 12 7 2" xfId="51777"/>
    <cellStyle name="계산 2 3 3 12 8" xfId="26991"/>
    <cellStyle name="계산 2 3 3 12 8 2" xfId="54850"/>
    <cellStyle name="계산 2 3 3 12 9" xfId="31820"/>
    <cellStyle name="계산 2 3 3 13" xfId="1316"/>
    <cellStyle name="계산 2 3 3 13 2" xfId="29175"/>
    <cellStyle name="계산 2 3 3 14" xfId="1237"/>
    <cellStyle name="계산 2 3 3 14 2" xfId="29096"/>
    <cellStyle name="계산 2 3 3 15" xfId="1239"/>
    <cellStyle name="계산 2 3 3 15 2" xfId="29098"/>
    <cellStyle name="계산 2 3 3 16" xfId="1288"/>
    <cellStyle name="계산 2 3 3 16 2" xfId="29147"/>
    <cellStyle name="계산 2 3 3 17" xfId="1337"/>
    <cellStyle name="계산 2 3 3 17 2" xfId="29196"/>
    <cellStyle name="계산 2 3 3 18" xfId="17960"/>
    <cellStyle name="계산 2 3 3 18 2" xfId="45819"/>
    <cellStyle name="계산 2 3 3 19" xfId="1188"/>
    <cellStyle name="계산 2 3 3 19 2" xfId="29047"/>
    <cellStyle name="계산 2 3 3 2" xfId="430"/>
    <cellStyle name="계산 2 3 3 2 10" xfId="4560"/>
    <cellStyle name="계산 2 3 3 2 10 2" xfId="8011"/>
    <cellStyle name="계산 2 3 3 2 10 2 2" xfId="35870"/>
    <cellStyle name="계산 2 3 3 2 10 3" xfId="11267"/>
    <cellStyle name="계산 2 3 3 2 10 3 2" xfId="39126"/>
    <cellStyle name="계산 2 3 3 2 10 4" xfId="14531"/>
    <cellStyle name="계산 2 3 3 2 10 4 2" xfId="42390"/>
    <cellStyle name="계산 2 3 3 2 10 5" xfId="18102"/>
    <cellStyle name="계산 2 3 3 2 10 5 2" xfId="45961"/>
    <cellStyle name="계산 2 3 3 2 10 6" xfId="21335"/>
    <cellStyle name="계산 2 3 3 2 10 6 2" xfId="49194"/>
    <cellStyle name="계산 2 3 3 2 10 7" xfId="24517"/>
    <cellStyle name="계산 2 3 3 2 10 7 2" xfId="52376"/>
    <cellStyle name="계산 2 3 3 2 10 8" xfId="27548"/>
    <cellStyle name="계산 2 3 3 2 10 8 2" xfId="55407"/>
    <cellStyle name="계산 2 3 3 2 10 9" xfId="32419"/>
    <cellStyle name="계산 2 3 3 2 11" xfId="1545"/>
    <cellStyle name="계산 2 3 3 2 11 2" xfId="29404"/>
    <cellStyle name="계산 2 3 3 2 12" xfId="5001"/>
    <cellStyle name="계산 2 3 3 2 12 2" xfId="32860"/>
    <cellStyle name="계산 2 3 3 2 13" xfId="8255"/>
    <cellStyle name="계산 2 3 3 2 13 2" xfId="36114"/>
    <cellStyle name="계산 2 3 3 2 14" xfId="11520"/>
    <cellStyle name="계산 2 3 3 2 14 2" xfId="39379"/>
    <cellStyle name="계산 2 3 3 2 15" xfId="14783"/>
    <cellStyle name="계산 2 3 3 2 15 2" xfId="42642"/>
    <cellStyle name="계산 2 3 3 2 16" xfId="16099"/>
    <cellStyle name="계산 2 3 3 2 16 2" xfId="43958"/>
    <cellStyle name="계산 2 3 3 2 17" xfId="18350"/>
    <cellStyle name="계산 2 3 3 2 17 2" xfId="46209"/>
    <cellStyle name="계산 2 3 3 2 18" xfId="21569"/>
    <cellStyle name="계산 2 3 3 2 18 2" xfId="49428"/>
    <cellStyle name="계산 2 3 3 2 19" xfId="24765"/>
    <cellStyle name="계산 2 3 3 2 19 2" xfId="52624"/>
    <cellStyle name="계산 2 3 3 2 2" xfId="577"/>
    <cellStyle name="계산 2 3 3 2 2 10" xfId="1692"/>
    <cellStyle name="계산 2 3 3 2 2 10 2" xfId="29551"/>
    <cellStyle name="계산 2 3 3 2 2 11" xfId="5147"/>
    <cellStyle name="계산 2 3 3 2 2 11 2" xfId="33006"/>
    <cellStyle name="계산 2 3 3 2 2 12" xfId="8402"/>
    <cellStyle name="계산 2 3 3 2 2 12 2" xfId="36261"/>
    <cellStyle name="계산 2 3 3 2 2 13" xfId="11667"/>
    <cellStyle name="계산 2 3 3 2 2 13 2" xfId="39526"/>
    <cellStyle name="계산 2 3 3 2 2 14" xfId="14930"/>
    <cellStyle name="계산 2 3 3 2 2 14 2" xfId="42789"/>
    <cellStyle name="계산 2 3 3 2 2 15" xfId="17191"/>
    <cellStyle name="계산 2 3 3 2 2 15 2" xfId="45050"/>
    <cellStyle name="계산 2 3 3 2 2 16" xfId="18494"/>
    <cellStyle name="계산 2 3 3 2 2 16 2" xfId="46353"/>
    <cellStyle name="계산 2 3 3 2 2 17" xfId="21711"/>
    <cellStyle name="계산 2 3 3 2 2 17 2" xfId="49570"/>
    <cellStyle name="계산 2 3 3 2 2 18" xfId="24906"/>
    <cellStyle name="계산 2 3 3 2 2 18 2" xfId="52765"/>
    <cellStyle name="계산 2 3 3 2 2 19" xfId="27211"/>
    <cellStyle name="계산 2 3 3 2 2 19 2" xfId="55070"/>
    <cellStyle name="계산 2 3 3 2 2 2" xfId="2329"/>
    <cellStyle name="계산 2 3 3 2 2 2 2" xfId="5781"/>
    <cellStyle name="계산 2 3 3 2 2 2 2 2" xfId="33640"/>
    <cellStyle name="계산 2 3 3 2 2 2 3" xfId="9037"/>
    <cellStyle name="계산 2 3 3 2 2 2 3 2" xfId="36896"/>
    <cellStyle name="계산 2 3 3 2 2 2 4" xfId="12300"/>
    <cellStyle name="계산 2 3 3 2 2 2 4 2" xfId="40159"/>
    <cellStyle name="계산 2 3 3 2 2 2 5" xfId="15403"/>
    <cellStyle name="계산 2 3 3 2 2 2 5 2" xfId="43262"/>
    <cellStyle name="계산 2 3 3 2 2 2 6" xfId="19107"/>
    <cellStyle name="계산 2 3 3 2 2 2 6 2" xfId="46966"/>
    <cellStyle name="계산 2 3 3 2 2 2 7" xfId="22292"/>
    <cellStyle name="계산 2 3 3 2 2 2 7 2" xfId="50151"/>
    <cellStyle name="계산 2 3 3 2 2 2 8" xfId="25470"/>
    <cellStyle name="계산 2 3 3 2 2 2 8 2" xfId="53329"/>
    <cellStyle name="계산 2 3 3 2 2 2 9" xfId="30188"/>
    <cellStyle name="계산 2 3 3 2 2 20" xfId="27963"/>
    <cellStyle name="계산 2 3 3 2 2 20 2" xfId="55822"/>
    <cellStyle name="계산 2 3 3 2 2 21" xfId="1039"/>
    <cellStyle name="계산 2 3 3 2 2 21 2" xfId="28898"/>
    <cellStyle name="계산 2 3 3 2 2 22" xfId="28437"/>
    <cellStyle name="계산 2 3 3 2 2 3" xfId="2788"/>
    <cellStyle name="계산 2 3 3 2 2 3 2" xfId="6239"/>
    <cellStyle name="계산 2 3 3 2 2 3 2 2" xfId="34098"/>
    <cellStyle name="계산 2 3 3 2 2 3 3" xfId="9495"/>
    <cellStyle name="계산 2 3 3 2 2 3 3 2" xfId="37354"/>
    <cellStyle name="계산 2 3 3 2 2 3 4" xfId="12759"/>
    <cellStyle name="계산 2 3 3 2 2 3 4 2" xfId="40618"/>
    <cellStyle name="계산 2 3 3 2 2 3 5" xfId="17458"/>
    <cellStyle name="계산 2 3 3 2 2 3 5 2" xfId="45317"/>
    <cellStyle name="계산 2 3 3 2 2 3 6" xfId="19563"/>
    <cellStyle name="계산 2 3 3 2 2 3 6 2" xfId="47422"/>
    <cellStyle name="계산 2 3 3 2 2 3 7" xfId="22745"/>
    <cellStyle name="계산 2 3 3 2 2 3 7 2" xfId="50604"/>
    <cellStyle name="계산 2 3 3 2 2 3 8" xfId="25896"/>
    <cellStyle name="계산 2 3 3 2 2 3 8 2" xfId="53755"/>
    <cellStyle name="계산 2 3 3 2 2 3 9" xfId="30647"/>
    <cellStyle name="계산 2 3 3 2 2 4" xfId="3138"/>
    <cellStyle name="계산 2 3 3 2 2 4 2" xfId="6589"/>
    <cellStyle name="계산 2 3 3 2 2 4 2 2" xfId="34448"/>
    <cellStyle name="계산 2 3 3 2 2 4 3" xfId="9845"/>
    <cellStyle name="계산 2 3 3 2 2 4 3 2" xfId="37704"/>
    <cellStyle name="계산 2 3 3 2 2 4 4" xfId="13109"/>
    <cellStyle name="계산 2 3 3 2 2 4 4 2" xfId="40968"/>
    <cellStyle name="계산 2 3 3 2 2 4 5" xfId="16037"/>
    <cellStyle name="계산 2 3 3 2 2 4 5 2" xfId="43896"/>
    <cellStyle name="계산 2 3 3 2 2 4 6" xfId="19913"/>
    <cellStyle name="계산 2 3 3 2 2 4 6 2" xfId="47772"/>
    <cellStyle name="계산 2 3 3 2 2 4 7" xfId="23095"/>
    <cellStyle name="계산 2 3 3 2 2 4 7 2" xfId="50954"/>
    <cellStyle name="계산 2 3 3 2 2 4 8" xfId="26220"/>
    <cellStyle name="계산 2 3 3 2 2 4 8 2" xfId="54079"/>
    <cellStyle name="계산 2 3 3 2 2 4 9" xfId="30997"/>
    <cellStyle name="계산 2 3 3 2 2 5" xfId="3475"/>
    <cellStyle name="계산 2 3 3 2 2 5 2" xfId="6926"/>
    <cellStyle name="계산 2 3 3 2 2 5 2 2" xfId="34785"/>
    <cellStyle name="계산 2 3 3 2 2 5 3" xfId="10182"/>
    <cellStyle name="계산 2 3 3 2 2 5 3 2" xfId="38041"/>
    <cellStyle name="계산 2 3 3 2 2 5 4" xfId="13446"/>
    <cellStyle name="계산 2 3 3 2 2 5 4 2" xfId="41305"/>
    <cellStyle name="계산 2 3 3 2 2 5 5" xfId="15023"/>
    <cellStyle name="계산 2 3 3 2 2 5 5 2" xfId="42882"/>
    <cellStyle name="계산 2 3 3 2 2 5 6" xfId="20250"/>
    <cellStyle name="계산 2 3 3 2 2 5 6 2" xfId="48109"/>
    <cellStyle name="계산 2 3 3 2 2 5 7" xfId="23432"/>
    <cellStyle name="계산 2 3 3 2 2 5 7 2" xfId="51291"/>
    <cellStyle name="계산 2 3 3 2 2 5 8" xfId="26537"/>
    <cellStyle name="계산 2 3 3 2 2 5 8 2" xfId="54396"/>
    <cellStyle name="계산 2 3 3 2 2 5 9" xfId="31334"/>
    <cellStyle name="계산 2 3 3 2 2 6" xfId="3808"/>
    <cellStyle name="계산 2 3 3 2 2 6 2" xfId="7259"/>
    <cellStyle name="계산 2 3 3 2 2 6 2 2" xfId="35118"/>
    <cellStyle name="계산 2 3 3 2 2 6 3" xfId="10515"/>
    <cellStyle name="계산 2 3 3 2 2 6 3 2" xfId="38374"/>
    <cellStyle name="계산 2 3 3 2 2 6 4" xfId="13779"/>
    <cellStyle name="계산 2 3 3 2 2 6 4 2" xfId="41638"/>
    <cellStyle name="계산 2 3 3 2 2 6 5" xfId="17877"/>
    <cellStyle name="계산 2 3 3 2 2 6 5 2" xfId="45736"/>
    <cellStyle name="계산 2 3 3 2 2 6 6" xfId="20583"/>
    <cellStyle name="계산 2 3 3 2 2 6 6 2" xfId="48442"/>
    <cellStyle name="계산 2 3 3 2 2 6 7" xfId="23765"/>
    <cellStyle name="계산 2 3 3 2 2 6 7 2" xfId="51624"/>
    <cellStyle name="계산 2 3 3 2 2 6 8" xfId="26848"/>
    <cellStyle name="계산 2 3 3 2 2 6 8 2" xfId="54707"/>
    <cellStyle name="계산 2 3 3 2 2 6 9" xfId="31667"/>
    <cellStyle name="계산 2 3 3 2 2 7" xfId="4104"/>
    <cellStyle name="계산 2 3 3 2 2 7 2" xfId="7555"/>
    <cellStyle name="계산 2 3 3 2 2 7 2 2" xfId="35414"/>
    <cellStyle name="계산 2 3 3 2 2 7 3" xfId="10811"/>
    <cellStyle name="계산 2 3 3 2 2 7 3 2" xfId="38670"/>
    <cellStyle name="계산 2 3 3 2 2 7 4" xfId="14075"/>
    <cellStyle name="계산 2 3 3 2 2 7 4 2" xfId="41934"/>
    <cellStyle name="계산 2 3 3 2 2 7 5" xfId="15640"/>
    <cellStyle name="계산 2 3 3 2 2 7 5 2" xfId="43499"/>
    <cellStyle name="계산 2 3 3 2 2 7 6" xfId="20879"/>
    <cellStyle name="계산 2 3 3 2 2 7 6 2" xfId="48738"/>
    <cellStyle name="계산 2 3 3 2 2 7 7" xfId="24061"/>
    <cellStyle name="계산 2 3 3 2 2 7 7 2" xfId="51920"/>
    <cellStyle name="계산 2 3 3 2 2 7 8" xfId="27125"/>
    <cellStyle name="계산 2 3 3 2 2 7 8 2" xfId="54984"/>
    <cellStyle name="계산 2 3 3 2 2 7 9" xfId="31963"/>
    <cellStyle name="계산 2 3 3 2 2 8" xfId="4401"/>
    <cellStyle name="계산 2 3 3 2 2 8 2" xfId="7852"/>
    <cellStyle name="계산 2 3 3 2 2 8 2 2" xfId="35711"/>
    <cellStyle name="계산 2 3 3 2 2 8 3" xfId="11108"/>
    <cellStyle name="계산 2 3 3 2 2 8 3 2" xfId="38967"/>
    <cellStyle name="계산 2 3 3 2 2 8 4" xfId="14372"/>
    <cellStyle name="계산 2 3 3 2 2 8 4 2" xfId="42231"/>
    <cellStyle name="계산 2 3 3 2 2 8 5" xfId="8235"/>
    <cellStyle name="계산 2 3 3 2 2 8 5 2" xfId="36094"/>
    <cellStyle name="계산 2 3 3 2 2 8 6" xfId="21176"/>
    <cellStyle name="계산 2 3 3 2 2 8 6 2" xfId="49035"/>
    <cellStyle name="계산 2 3 3 2 2 8 7" xfId="24358"/>
    <cellStyle name="계산 2 3 3 2 2 8 7 2" xfId="52217"/>
    <cellStyle name="계산 2 3 3 2 2 8 8" xfId="27400"/>
    <cellStyle name="계산 2 3 3 2 2 8 8 2" xfId="55259"/>
    <cellStyle name="계산 2 3 3 2 2 8 9" xfId="32260"/>
    <cellStyle name="계산 2 3 3 2 2 9" xfId="4696"/>
    <cellStyle name="계산 2 3 3 2 2 9 2" xfId="8147"/>
    <cellStyle name="계산 2 3 3 2 2 9 2 2" xfId="36006"/>
    <cellStyle name="계산 2 3 3 2 2 9 3" xfId="11403"/>
    <cellStyle name="계산 2 3 3 2 2 9 3 2" xfId="39262"/>
    <cellStyle name="계산 2 3 3 2 2 9 4" xfId="14667"/>
    <cellStyle name="계산 2 3 3 2 2 9 4 2" xfId="42526"/>
    <cellStyle name="계산 2 3 3 2 2 9 5" xfId="18238"/>
    <cellStyle name="계산 2 3 3 2 2 9 5 2" xfId="46097"/>
    <cellStyle name="계산 2 3 3 2 2 9 6" xfId="21471"/>
    <cellStyle name="계산 2 3 3 2 2 9 6 2" xfId="49330"/>
    <cellStyle name="계산 2 3 3 2 2 9 7" xfId="24653"/>
    <cellStyle name="계산 2 3 3 2 2 9 7 2" xfId="52512"/>
    <cellStyle name="계산 2 3 3 2 2 9 8" xfId="27676"/>
    <cellStyle name="계산 2 3 3 2 2 9 8 2" xfId="55535"/>
    <cellStyle name="계산 2 3 3 2 2 9 9" xfId="32555"/>
    <cellStyle name="계산 2 3 3 2 20" xfId="25382"/>
    <cellStyle name="계산 2 3 3 2 20 2" xfId="53241"/>
    <cellStyle name="계산 2 3 3 2 21" xfId="27827"/>
    <cellStyle name="계산 2 3 3 2 21 2" xfId="55686"/>
    <cellStyle name="계산 2 3 3 2 22" xfId="892"/>
    <cellStyle name="계산 2 3 3 2 22 2" xfId="28751"/>
    <cellStyle name="계산 2 3 3 2 23" xfId="28290"/>
    <cellStyle name="계산 2 3 3 2 3" xfId="2182"/>
    <cellStyle name="계산 2 3 3 2 3 2" xfId="5634"/>
    <cellStyle name="계산 2 3 3 2 3 2 2" xfId="33493"/>
    <cellStyle name="계산 2 3 3 2 3 3" xfId="8890"/>
    <cellStyle name="계산 2 3 3 2 3 3 2" xfId="36749"/>
    <cellStyle name="계산 2 3 3 2 3 4" xfId="12153"/>
    <cellStyle name="계산 2 3 3 2 3 4 2" xfId="40012"/>
    <cellStyle name="계산 2 3 3 2 3 5" xfId="16960"/>
    <cellStyle name="계산 2 3 3 2 3 5 2" xfId="44819"/>
    <cellStyle name="계산 2 3 3 2 3 6" xfId="18965"/>
    <cellStyle name="계산 2 3 3 2 3 6 2" xfId="46824"/>
    <cellStyle name="계산 2 3 3 2 3 7" xfId="22151"/>
    <cellStyle name="계산 2 3 3 2 3 7 2" xfId="50010"/>
    <cellStyle name="계산 2 3 3 2 3 8" xfId="25335"/>
    <cellStyle name="계산 2 3 3 2 3 8 2" xfId="53194"/>
    <cellStyle name="계산 2 3 3 2 3 9" xfId="30041"/>
    <cellStyle name="계산 2 3 3 2 4" xfId="2641"/>
    <cellStyle name="계산 2 3 3 2 4 2" xfId="6092"/>
    <cellStyle name="계산 2 3 3 2 4 2 2" xfId="33951"/>
    <cellStyle name="계산 2 3 3 2 4 3" xfId="9348"/>
    <cellStyle name="계산 2 3 3 2 4 3 2" xfId="37207"/>
    <cellStyle name="계산 2 3 3 2 4 4" xfId="12612"/>
    <cellStyle name="계산 2 3 3 2 4 4 2" xfId="40471"/>
    <cellStyle name="계산 2 3 3 2 4 5" xfId="17193"/>
    <cellStyle name="계산 2 3 3 2 4 5 2" xfId="45052"/>
    <cellStyle name="계산 2 3 3 2 4 6" xfId="19416"/>
    <cellStyle name="계산 2 3 3 2 4 6 2" xfId="47275"/>
    <cellStyle name="계산 2 3 3 2 4 7" xfId="22598"/>
    <cellStyle name="계산 2 3 3 2 4 7 2" xfId="50457"/>
    <cellStyle name="계산 2 3 3 2 4 8" xfId="25758"/>
    <cellStyle name="계산 2 3 3 2 4 8 2" xfId="53617"/>
    <cellStyle name="계산 2 3 3 2 4 9" xfId="30500"/>
    <cellStyle name="계산 2 3 3 2 5" xfId="2992"/>
    <cellStyle name="계산 2 3 3 2 5 2" xfId="6443"/>
    <cellStyle name="계산 2 3 3 2 5 2 2" xfId="34302"/>
    <cellStyle name="계산 2 3 3 2 5 3" xfId="9699"/>
    <cellStyle name="계산 2 3 3 2 5 3 2" xfId="37558"/>
    <cellStyle name="계산 2 3 3 2 5 4" xfId="12963"/>
    <cellStyle name="계산 2 3 3 2 5 4 2" xfId="40822"/>
    <cellStyle name="계산 2 3 3 2 5 5" xfId="16991"/>
    <cellStyle name="계산 2 3 3 2 5 5 2" xfId="44850"/>
    <cellStyle name="계산 2 3 3 2 5 6" xfId="19767"/>
    <cellStyle name="계산 2 3 3 2 5 6 2" xfId="47626"/>
    <cellStyle name="계산 2 3 3 2 5 7" xfId="22949"/>
    <cellStyle name="계산 2 3 3 2 5 7 2" xfId="50808"/>
    <cellStyle name="계산 2 3 3 2 5 8" xfId="26085"/>
    <cellStyle name="계산 2 3 3 2 5 8 2" xfId="53944"/>
    <cellStyle name="계산 2 3 3 2 5 9" xfId="30851"/>
    <cellStyle name="계산 2 3 3 2 6" xfId="3331"/>
    <cellStyle name="계산 2 3 3 2 6 2" xfId="6782"/>
    <cellStyle name="계산 2 3 3 2 6 2 2" xfId="34641"/>
    <cellStyle name="계산 2 3 3 2 6 3" xfId="10038"/>
    <cellStyle name="계산 2 3 3 2 6 3 2" xfId="37897"/>
    <cellStyle name="계산 2 3 3 2 6 4" xfId="13302"/>
    <cellStyle name="계산 2 3 3 2 6 4 2" xfId="41161"/>
    <cellStyle name="계산 2 3 3 2 6 5" xfId="15828"/>
    <cellStyle name="계산 2 3 3 2 6 5 2" xfId="43687"/>
    <cellStyle name="계산 2 3 3 2 6 6" xfId="20106"/>
    <cellStyle name="계산 2 3 3 2 6 6 2" xfId="47965"/>
    <cellStyle name="계산 2 3 3 2 6 7" xfId="23288"/>
    <cellStyle name="계산 2 3 3 2 6 7 2" xfId="51147"/>
    <cellStyle name="계산 2 3 3 2 6 8" xfId="26401"/>
    <cellStyle name="계산 2 3 3 2 6 8 2" xfId="54260"/>
    <cellStyle name="계산 2 3 3 2 6 9" xfId="31190"/>
    <cellStyle name="계산 2 3 3 2 7" xfId="3665"/>
    <cellStyle name="계산 2 3 3 2 7 2" xfId="7116"/>
    <cellStyle name="계산 2 3 3 2 7 2 2" xfId="34975"/>
    <cellStyle name="계산 2 3 3 2 7 3" xfId="10372"/>
    <cellStyle name="계산 2 3 3 2 7 3 2" xfId="38231"/>
    <cellStyle name="계산 2 3 3 2 7 4" xfId="13636"/>
    <cellStyle name="계산 2 3 3 2 7 4 2" xfId="41495"/>
    <cellStyle name="계산 2 3 3 2 7 5" xfId="17314"/>
    <cellStyle name="계산 2 3 3 2 7 5 2" xfId="45173"/>
    <cellStyle name="계산 2 3 3 2 7 6" xfId="20440"/>
    <cellStyle name="계산 2 3 3 2 7 6 2" xfId="48299"/>
    <cellStyle name="계산 2 3 3 2 7 7" xfId="23622"/>
    <cellStyle name="계산 2 3 3 2 7 7 2" xfId="51481"/>
    <cellStyle name="계산 2 3 3 2 7 8" xfId="26714"/>
    <cellStyle name="계산 2 3 3 2 7 8 2" xfId="54573"/>
    <cellStyle name="계산 2 3 3 2 7 9" xfId="31524"/>
    <cellStyle name="계산 2 3 3 2 8" xfId="3968"/>
    <cellStyle name="계산 2 3 3 2 8 2" xfId="7419"/>
    <cellStyle name="계산 2 3 3 2 8 2 2" xfId="35278"/>
    <cellStyle name="계산 2 3 3 2 8 3" xfId="10675"/>
    <cellStyle name="계산 2 3 3 2 8 3 2" xfId="38534"/>
    <cellStyle name="계산 2 3 3 2 8 4" xfId="13939"/>
    <cellStyle name="계산 2 3 3 2 8 4 2" xfId="41798"/>
    <cellStyle name="계산 2 3 3 2 8 5" xfId="17218"/>
    <cellStyle name="계산 2 3 3 2 8 5 2" xfId="45077"/>
    <cellStyle name="계산 2 3 3 2 8 6" xfId="20743"/>
    <cellStyle name="계산 2 3 3 2 8 6 2" xfId="48602"/>
    <cellStyle name="계산 2 3 3 2 8 7" xfId="23925"/>
    <cellStyle name="계산 2 3 3 2 8 7 2" xfId="51784"/>
    <cellStyle name="계산 2 3 3 2 8 8" xfId="26998"/>
    <cellStyle name="계산 2 3 3 2 8 8 2" xfId="54857"/>
    <cellStyle name="계산 2 3 3 2 8 9" xfId="31827"/>
    <cellStyle name="계산 2 3 3 2 9" xfId="4265"/>
    <cellStyle name="계산 2 3 3 2 9 2" xfId="7716"/>
    <cellStyle name="계산 2 3 3 2 9 2 2" xfId="35575"/>
    <cellStyle name="계산 2 3 3 2 9 3" xfId="10972"/>
    <cellStyle name="계산 2 3 3 2 9 3 2" xfId="38831"/>
    <cellStyle name="계산 2 3 3 2 9 4" xfId="14236"/>
    <cellStyle name="계산 2 3 3 2 9 4 2" xfId="42095"/>
    <cellStyle name="계산 2 3 3 2 9 5" xfId="17769"/>
    <cellStyle name="계산 2 3 3 2 9 5 2" xfId="45628"/>
    <cellStyle name="계산 2 3 3 2 9 6" xfId="21040"/>
    <cellStyle name="계산 2 3 3 2 9 6 2" xfId="48899"/>
    <cellStyle name="계산 2 3 3 2 9 7" xfId="24222"/>
    <cellStyle name="계산 2 3 3 2 9 7 2" xfId="52081"/>
    <cellStyle name="계산 2 3 3 2 9 8" xfId="27273"/>
    <cellStyle name="계산 2 3 3 2 9 8 2" xfId="55132"/>
    <cellStyle name="계산 2 3 3 2 9 9" xfId="32124"/>
    <cellStyle name="계산 2 3 3 20" xfId="11594"/>
    <cellStyle name="계산 2 3 3 20 2" xfId="39453"/>
    <cellStyle name="계산 2 3 3 21" xfId="4791"/>
    <cellStyle name="계산 2 3 3 21 2" xfId="32650"/>
    <cellStyle name="계산 2 3 3 22" xfId="1177"/>
    <cellStyle name="계산 2 3 3 22 2" xfId="29036"/>
    <cellStyle name="계산 2 3 3 23" xfId="8873"/>
    <cellStyle name="계산 2 3 3 23 2" xfId="36732"/>
    <cellStyle name="계산 2 3 3 24" xfId="690"/>
    <cellStyle name="계산 2 3 3 24 2" xfId="28549"/>
    <cellStyle name="계산 2 3 3 25" xfId="28088"/>
    <cellStyle name="계산 2 3 3 3" xfId="329"/>
    <cellStyle name="계산 2 3 3 3 10" xfId="1444"/>
    <cellStyle name="계산 2 3 3 3 10 2" xfId="29303"/>
    <cellStyle name="계산 2 3 3 3 11" xfId="4900"/>
    <cellStyle name="계산 2 3 3 3 11 2" xfId="32759"/>
    <cellStyle name="계산 2 3 3 3 12" xfId="1266"/>
    <cellStyle name="계산 2 3 3 3 12 2" xfId="29125"/>
    <cellStyle name="계산 2 3 3 3 13" xfId="4977"/>
    <cellStyle name="계산 2 3 3 3 13 2" xfId="32836"/>
    <cellStyle name="계산 2 3 3 3 14" xfId="8233"/>
    <cellStyle name="계산 2 3 3 3 14 2" xfId="36092"/>
    <cellStyle name="계산 2 3 3 3 15" xfId="16509"/>
    <cellStyle name="계산 2 3 3 3 15 2" xfId="44368"/>
    <cellStyle name="계산 2 3 3 3 16" xfId="14760"/>
    <cellStyle name="계산 2 3 3 3 16 2" xfId="42619"/>
    <cellStyle name="계산 2 3 3 3 17" xfId="1317"/>
    <cellStyle name="계산 2 3 3 3 17 2" xfId="29176"/>
    <cellStyle name="계산 2 3 3 3 18" xfId="18942"/>
    <cellStyle name="계산 2 3 3 3 18 2" xfId="46801"/>
    <cellStyle name="계산 2 3 3 3 19" xfId="25049"/>
    <cellStyle name="계산 2 3 3 3 19 2" xfId="52908"/>
    <cellStyle name="계산 2 3 3 3 2" xfId="2081"/>
    <cellStyle name="계산 2 3 3 3 2 2" xfId="5535"/>
    <cellStyle name="계산 2 3 3 3 2 2 2" xfId="33394"/>
    <cellStyle name="계산 2 3 3 3 2 3" xfId="8790"/>
    <cellStyle name="계산 2 3 3 3 2 3 2" xfId="36649"/>
    <cellStyle name="계산 2 3 3 3 2 4" xfId="12053"/>
    <cellStyle name="계산 2 3 3 3 2 4 2" xfId="39912"/>
    <cellStyle name="계산 2 3 3 3 2 5" xfId="17336"/>
    <cellStyle name="계산 2 3 3 3 2 5 2" xfId="45195"/>
    <cellStyle name="계산 2 3 3 3 2 6" xfId="18869"/>
    <cellStyle name="계산 2 3 3 3 2 6 2" xfId="46728"/>
    <cellStyle name="계산 2 3 3 3 2 7" xfId="22068"/>
    <cellStyle name="계산 2 3 3 3 2 7 2" xfId="49927"/>
    <cellStyle name="계산 2 3 3 3 2 8" xfId="25250"/>
    <cellStyle name="계산 2 3 3 3 2 8 2" xfId="53109"/>
    <cellStyle name="계산 2 3 3 3 2 9" xfId="29940"/>
    <cellStyle name="계산 2 3 3 3 20" xfId="27754"/>
    <cellStyle name="계산 2 3 3 3 20 2" xfId="55613"/>
    <cellStyle name="계산 2 3 3 3 21" xfId="791"/>
    <cellStyle name="계산 2 3 3 3 21 2" xfId="28650"/>
    <cellStyle name="계산 2 3 3 3 22" xfId="28189"/>
    <cellStyle name="계산 2 3 3 3 3" xfId="2543"/>
    <cellStyle name="계산 2 3 3 3 3 2" xfId="5994"/>
    <cellStyle name="계산 2 3 3 3 3 2 2" xfId="33853"/>
    <cellStyle name="계산 2 3 3 3 3 3" xfId="9250"/>
    <cellStyle name="계산 2 3 3 3 3 3 2" xfId="37109"/>
    <cellStyle name="계산 2 3 3 3 3 4" xfId="12514"/>
    <cellStyle name="계산 2 3 3 3 3 4 2" xfId="40373"/>
    <cellStyle name="계산 2 3 3 3 3 5" xfId="15245"/>
    <cellStyle name="계산 2 3 3 3 3 5 2" xfId="43104"/>
    <cellStyle name="계산 2 3 3 3 3 6" xfId="19318"/>
    <cellStyle name="계산 2 3 3 3 3 6 2" xfId="47177"/>
    <cellStyle name="계산 2 3 3 3 3 7" xfId="22500"/>
    <cellStyle name="계산 2 3 3 3 3 7 2" xfId="50359"/>
    <cellStyle name="계산 2 3 3 3 3 8" xfId="25666"/>
    <cellStyle name="계산 2 3 3 3 3 8 2" xfId="53525"/>
    <cellStyle name="계산 2 3 3 3 3 9" xfId="30402"/>
    <cellStyle name="계산 2 3 3 3 4" xfId="2897"/>
    <cellStyle name="계산 2 3 3 3 4 2" xfId="6348"/>
    <cellStyle name="계산 2 3 3 3 4 2 2" xfId="34207"/>
    <cellStyle name="계산 2 3 3 3 4 3" xfId="9604"/>
    <cellStyle name="계산 2 3 3 3 4 3 2" xfId="37463"/>
    <cellStyle name="계산 2 3 3 3 4 4" xfId="12868"/>
    <cellStyle name="계산 2 3 3 3 4 4 2" xfId="40727"/>
    <cellStyle name="계산 2 3 3 3 4 5" xfId="17302"/>
    <cellStyle name="계산 2 3 3 3 4 5 2" xfId="45161"/>
    <cellStyle name="계산 2 3 3 3 4 6" xfId="19672"/>
    <cellStyle name="계산 2 3 3 3 4 6 2" xfId="47531"/>
    <cellStyle name="계산 2 3 3 3 4 7" xfId="22854"/>
    <cellStyle name="계산 2 3 3 3 4 7 2" xfId="50713"/>
    <cellStyle name="계산 2 3 3 3 4 8" xfId="25996"/>
    <cellStyle name="계산 2 3 3 3 4 8 2" xfId="53855"/>
    <cellStyle name="계산 2 3 3 3 4 9" xfId="30756"/>
    <cellStyle name="계산 2 3 3 3 5" xfId="3242"/>
    <cellStyle name="계산 2 3 3 3 5 2" xfId="6693"/>
    <cellStyle name="계산 2 3 3 3 5 2 2" xfId="34552"/>
    <cellStyle name="계산 2 3 3 3 5 3" xfId="9949"/>
    <cellStyle name="계산 2 3 3 3 5 3 2" xfId="37808"/>
    <cellStyle name="계산 2 3 3 3 5 4" xfId="13213"/>
    <cellStyle name="계산 2 3 3 3 5 4 2" xfId="41072"/>
    <cellStyle name="계산 2 3 3 3 5 5" xfId="17115"/>
    <cellStyle name="계산 2 3 3 3 5 5 2" xfId="44974"/>
    <cellStyle name="계산 2 3 3 3 5 6" xfId="20017"/>
    <cellStyle name="계산 2 3 3 3 5 6 2" xfId="47876"/>
    <cellStyle name="계산 2 3 3 3 5 7" xfId="23199"/>
    <cellStyle name="계산 2 3 3 3 5 7 2" xfId="51058"/>
    <cellStyle name="계산 2 3 3 3 5 8" xfId="26317"/>
    <cellStyle name="계산 2 3 3 3 5 8 2" xfId="54176"/>
    <cellStyle name="계산 2 3 3 3 5 9" xfId="31101"/>
    <cellStyle name="계산 2 3 3 3 6" xfId="3578"/>
    <cellStyle name="계산 2 3 3 3 6 2" xfId="7029"/>
    <cellStyle name="계산 2 3 3 3 6 2 2" xfId="34888"/>
    <cellStyle name="계산 2 3 3 3 6 3" xfId="10285"/>
    <cellStyle name="계산 2 3 3 3 6 3 2" xfId="38144"/>
    <cellStyle name="계산 2 3 3 3 6 4" xfId="13549"/>
    <cellStyle name="계산 2 3 3 3 6 4 2" xfId="41408"/>
    <cellStyle name="계산 2 3 3 3 6 5" xfId="16883"/>
    <cellStyle name="계산 2 3 3 3 6 5 2" xfId="44742"/>
    <cellStyle name="계산 2 3 3 3 6 6" xfId="20353"/>
    <cellStyle name="계산 2 3 3 3 6 6 2" xfId="48212"/>
    <cellStyle name="계산 2 3 3 3 6 7" xfId="23535"/>
    <cellStyle name="계산 2 3 3 3 6 7 2" xfId="51394"/>
    <cellStyle name="계산 2 3 3 3 6 8" xfId="26633"/>
    <cellStyle name="계산 2 3 3 3 6 8 2" xfId="54492"/>
    <cellStyle name="계산 2 3 3 3 6 9" xfId="31437"/>
    <cellStyle name="계산 2 3 3 3 7" xfId="3893"/>
    <cellStyle name="계산 2 3 3 3 7 2" xfId="7344"/>
    <cellStyle name="계산 2 3 3 3 7 2 2" xfId="35203"/>
    <cellStyle name="계산 2 3 3 3 7 3" xfId="10600"/>
    <cellStyle name="계산 2 3 3 3 7 3 2" xfId="38459"/>
    <cellStyle name="계산 2 3 3 3 7 4" xfId="13864"/>
    <cellStyle name="계산 2 3 3 3 7 4 2" xfId="41723"/>
    <cellStyle name="계산 2 3 3 3 7 5" xfId="16536"/>
    <cellStyle name="계산 2 3 3 3 7 5 2" xfId="44395"/>
    <cellStyle name="계산 2 3 3 3 7 6" xfId="20668"/>
    <cellStyle name="계산 2 3 3 3 7 6 2" xfId="48527"/>
    <cellStyle name="계산 2 3 3 3 7 7" xfId="23850"/>
    <cellStyle name="계산 2 3 3 3 7 7 2" xfId="51709"/>
    <cellStyle name="계산 2 3 3 3 7 8" xfId="26927"/>
    <cellStyle name="계산 2 3 3 3 7 8 2" xfId="54786"/>
    <cellStyle name="계산 2 3 3 3 7 9" xfId="31752"/>
    <cellStyle name="계산 2 3 3 3 8" xfId="4191"/>
    <cellStyle name="계산 2 3 3 3 8 2" xfId="7642"/>
    <cellStyle name="계산 2 3 3 3 8 2 2" xfId="35501"/>
    <cellStyle name="계산 2 3 3 3 8 3" xfId="10898"/>
    <cellStyle name="계산 2 3 3 3 8 3 2" xfId="38757"/>
    <cellStyle name="계산 2 3 3 3 8 4" xfId="14162"/>
    <cellStyle name="계산 2 3 3 3 8 4 2" xfId="42021"/>
    <cellStyle name="계산 2 3 3 3 8 5" xfId="17826"/>
    <cellStyle name="계산 2 3 3 3 8 5 2" xfId="45685"/>
    <cellStyle name="계산 2 3 3 3 8 6" xfId="20966"/>
    <cellStyle name="계산 2 3 3 3 8 6 2" xfId="48825"/>
    <cellStyle name="계산 2 3 3 3 8 7" xfId="24148"/>
    <cellStyle name="계산 2 3 3 3 8 7 2" xfId="52007"/>
    <cellStyle name="계산 2 3 3 3 8 8" xfId="27203"/>
    <cellStyle name="계산 2 3 3 3 8 8 2" xfId="55062"/>
    <cellStyle name="계산 2 3 3 3 8 9" xfId="32050"/>
    <cellStyle name="계산 2 3 3 3 9" xfId="4487"/>
    <cellStyle name="계산 2 3 3 3 9 2" xfId="7938"/>
    <cellStyle name="계산 2 3 3 3 9 2 2" xfId="35797"/>
    <cellStyle name="계산 2 3 3 3 9 3" xfId="11194"/>
    <cellStyle name="계산 2 3 3 3 9 3 2" xfId="39053"/>
    <cellStyle name="계산 2 3 3 3 9 4" xfId="14458"/>
    <cellStyle name="계산 2 3 3 3 9 4 2" xfId="42317"/>
    <cellStyle name="계산 2 3 3 3 9 5" xfId="18029"/>
    <cellStyle name="계산 2 3 3 3 9 5 2" xfId="45888"/>
    <cellStyle name="계산 2 3 3 3 9 6" xfId="21262"/>
    <cellStyle name="계산 2 3 3 3 9 6 2" xfId="49121"/>
    <cellStyle name="계산 2 3 3 3 9 7" xfId="24444"/>
    <cellStyle name="계산 2 3 3 3 9 7 2" xfId="52303"/>
    <cellStyle name="계산 2 3 3 3 9 8" xfId="27479"/>
    <cellStyle name="계산 2 3 3 3 9 8 2" xfId="55338"/>
    <cellStyle name="계산 2 3 3 3 9 9" xfId="32346"/>
    <cellStyle name="계산 2 3 3 4" xfId="326"/>
    <cellStyle name="계산 2 3 3 4 10" xfId="1441"/>
    <cellStyle name="계산 2 3 3 4 10 2" xfId="29300"/>
    <cellStyle name="계산 2 3 3 4 11" xfId="4897"/>
    <cellStyle name="계산 2 3 3 4 11 2" xfId="32756"/>
    <cellStyle name="계산 2 3 3 4 12" xfId="1265"/>
    <cellStyle name="계산 2 3 3 4 12 2" xfId="29124"/>
    <cellStyle name="계산 2 3 3 4 13" xfId="5507"/>
    <cellStyle name="계산 2 3 3 4 13 2" xfId="33366"/>
    <cellStyle name="계산 2 3 3 4 14" xfId="8762"/>
    <cellStyle name="계산 2 3 3 4 14 2" xfId="36621"/>
    <cellStyle name="계산 2 3 3 4 15" xfId="17446"/>
    <cellStyle name="계산 2 3 3 4 15 2" xfId="45305"/>
    <cellStyle name="계산 2 3 3 4 16" xfId="15284"/>
    <cellStyle name="계산 2 3 3 4 16 2" xfId="43143"/>
    <cellStyle name="계산 2 3 3 4 17" xfId="15282"/>
    <cellStyle name="계산 2 3 3 4 17 2" xfId="43141"/>
    <cellStyle name="계산 2 3 3 4 18" xfId="18423"/>
    <cellStyle name="계산 2 3 3 4 18 2" xfId="46282"/>
    <cellStyle name="계산 2 3 3 4 19" xfId="21639"/>
    <cellStyle name="계산 2 3 3 4 19 2" xfId="49498"/>
    <cellStyle name="계산 2 3 3 4 2" xfId="2078"/>
    <cellStyle name="계산 2 3 3 4 2 2" xfId="5532"/>
    <cellStyle name="계산 2 3 3 4 2 2 2" xfId="33391"/>
    <cellStyle name="계산 2 3 3 4 2 3" xfId="8787"/>
    <cellStyle name="계산 2 3 3 4 2 3 2" xfId="36646"/>
    <cellStyle name="계산 2 3 3 4 2 4" xfId="12050"/>
    <cellStyle name="계산 2 3 3 4 2 4 2" xfId="39909"/>
    <cellStyle name="계산 2 3 3 4 2 5" xfId="15440"/>
    <cellStyle name="계산 2 3 3 4 2 5 2" xfId="43299"/>
    <cellStyle name="계산 2 3 3 4 2 6" xfId="18866"/>
    <cellStyle name="계산 2 3 3 4 2 6 2" xfId="46725"/>
    <cellStyle name="계산 2 3 3 4 2 7" xfId="22065"/>
    <cellStyle name="계산 2 3 3 4 2 7 2" xfId="49924"/>
    <cellStyle name="계산 2 3 3 4 2 8" xfId="25247"/>
    <cellStyle name="계산 2 3 3 4 2 8 2" xfId="53106"/>
    <cellStyle name="계산 2 3 3 4 2 9" xfId="29937"/>
    <cellStyle name="계산 2 3 3 4 20" xfId="27751"/>
    <cellStyle name="계산 2 3 3 4 20 2" xfId="55610"/>
    <cellStyle name="계산 2 3 3 4 21" xfId="788"/>
    <cellStyle name="계산 2 3 3 4 21 2" xfId="28647"/>
    <cellStyle name="계산 2 3 3 4 22" xfId="28186"/>
    <cellStyle name="계산 2 3 3 4 3" xfId="2540"/>
    <cellStyle name="계산 2 3 3 4 3 2" xfId="5991"/>
    <cellStyle name="계산 2 3 3 4 3 2 2" xfId="33850"/>
    <cellStyle name="계산 2 3 3 4 3 3" xfId="9247"/>
    <cellStyle name="계산 2 3 3 4 3 3 2" xfId="37106"/>
    <cellStyle name="계산 2 3 3 4 3 4" xfId="12511"/>
    <cellStyle name="계산 2 3 3 4 3 4 2" xfId="40370"/>
    <cellStyle name="계산 2 3 3 4 3 5" xfId="15112"/>
    <cellStyle name="계산 2 3 3 4 3 5 2" xfId="42971"/>
    <cellStyle name="계산 2 3 3 4 3 6" xfId="19315"/>
    <cellStyle name="계산 2 3 3 4 3 6 2" xfId="47174"/>
    <cellStyle name="계산 2 3 3 4 3 7" xfId="22497"/>
    <cellStyle name="계산 2 3 3 4 3 7 2" xfId="50356"/>
    <cellStyle name="계산 2 3 3 4 3 8" xfId="25663"/>
    <cellStyle name="계산 2 3 3 4 3 8 2" xfId="53522"/>
    <cellStyle name="계산 2 3 3 4 3 9" xfId="30399"/>
    <cellStyle name="계산 2 3 3 4 4" xfId="2894"/>
    <cellStyle name="계산 2 3 3 4 4 2" xfId="6345"/>
    <cellStyle name="계산 2 3 3 4 4 2 2" xfId="34204"/>
    <cellStyle name="계산 2 3 3 4 4 3" xfId="9601"/>
    <cellStyle name="계산 2 3 3 4 4 3 2" xfId="37460"/>
    <cellStyle name="계산 2 3 3 4 4 4" xfId="12865"/>
    <cellStyle name="계산 2 3 3 4 4 4 2" xfId="40724"/>
    <cellStyle name="계산 2 3 3 4 4 5" xfId="15402"/>
    <cellStyle name="계산 2 3 3 4 4 5 2" xfId="43261"/>
    <cellStyle name="계산 2 3 3 4 4 6" xfId="19669"/>
    <cellStyle name="계산 2 3 3 4 4 6 2" xfId="47528"/>
    <cellStyle name="계산 2 3 3 4 4 7" xfId="22851"/>
    <cellStyle name="계산 2 3 3 4 4 7 2" xfId="50710"/>
    <cellStyle name="계산 2 3 3 4 4 8" xfId="25993"/>
    <cellStyle name="계산 2 3 3 4 4 8 2" xfId="53852"/>
    <cellStyle name="계산 2 3 3 4 4 9" xfId="30753"/>
    <cellStyle name="계산 2 3 3 4 5" xfId="3239"/>
    <cellStyle name="계산 2 3 3 4 5 2" xfId="6690"/>
    <cellStyle name="계산 2 3 3 4 5 2 2" xfId="34549"/>
    <cellStyle name="계산 2 3 3 4 5 3" xfId="9946"/>
    <cellStyle name="계산 2 3 3 4 5 3 2" xfId="37805"/>
    <cellStyle name="계산 2 3 3 4 5 4" xfId="13210"/>
    <cellStyle name="계산 2 3 3 4 5 4 2" xfId="41069"/>
    <cellStyle name="계산 2 3 3 4 5 5" xfId="15499"/>
    <cellStyle name="계산 2 3 3 4 5 5 2" xfId="43358"/>
    <cellStyle name="계산 2 3 3 4 5 6" xfId="20014"/>
    <cellStyle name="계산 2 3 3 4 5 6 2" xfId="47873"/>
    <cellStyle name="계산 2 3 3 4 5 7" xfId="23196"/>
    <cellStyle name="계산 2 3 3 4 5 7 2" xfId="51055"/>
    <cellStyle name="계산 2 3 3 4 5 8" xfId="26314"/>
    <cellStyle name="계산 2 3 3 4 5 8 2" xfId="54173"/>
    <cellStyle name="계산 2 3 3 4 5 9" xfId="31098"/>
    <cellStyle name="계산 2 3 3 4 6" xfId="3575"/>
    <cellStyle name="계산 2 3 3 4 6 2" xfId="7026"/>
    <cellStyle name="계산 2 3 3 4 6 2 2" xfId="34885"/>
    <cellStyle name="계산 2 3 3 4 6 3" xfId="10282"/>
    <cellStyle name="계산 2 3 3 4 6 3 2" xfId="38141"/>
    <cellStyle name="계산 2 3 3 4 6 4" xfId="13546"/>
    <cellStyle name="계산 2 3 3 4 6 4 2" xfId="41405"/>
    <cellStyle name="계산 2 3 3 4 6 5" xfId="15324"/>
    <cellStyle name="계산 2 3 3 4 6 5 2" xfId="43183"/>
    <cellStyle name="계산 2 3 3 4 6 6" xfId="20350"/>
    <cellStyle name="계산 2 3 3 4 6 6 2" xfId="48209"/>
    <cellStyle name="계산 2 3 3 4 6 7" xfId="23532"/>
    <cellStyle name="계산 2 3 3 4 6 7 2" xfId="51391"/>
    <cellStyle name="계산 2 3 3 4 6 8" xfId="26630"/>
    <cellStyle name="계산 2 3 3 4 6 8 2" xfId="54489"/>
    <cellStyle name="계산 2 3 3 4 6 9" xfId="31434"/>
    <cellStyle name="계산 2 3 3 4 7" xfId="3890"/>
    <cellStyle name="계산 2 3 3 4 7 2" xfId="7341"/>
    <cellStyle name="계산 2 3 3 4 7 2 2" xfId="35200"/>
    <cellStyle name="계산 2 3 3 4 7 3" xfId="10597"/>
    <cellStyle name="계산 2 3 3 4 7 3 2" xfId="38456"/>
    <cellStyle name="계산 2 3 3 4 7 4" xfId="13861"/>
    <cellStyle name="계산 2 3 3 4 7 4 2" xfId="41720"/>
    <cellStyle name="계산 2 3 3 4 7 5" xfId="17459"/>
    <cellStyle name="계산 2 3 3 4 7 5 2" xfId="45318"/>
    <cellStyle name="계산 2 3 3 4 7 6" xfId="20665"/>
    <cellStyle name="계산 2 3 3 4 7 6 2" xfId="48524"/>
    <cellStyle name="계산 2 3 3 4 7 7" xfId="23847"/>
    <cellStyle name="계산 2 3 3 4 7 7 2" xfId="51706"/>
    <cellStyle name="계산 2 3 3 4 7 8" xfId="26924"/>
    <cellStyle name="계산 2 3 3 4 7 8 2" xfId="54783"/>
    <cellStyle name="계산 2 3 3 4 7 9" xfId="31749"/>
    <cellStyle name="계산 2 3 3 4 8" xfId="4188"/>
    <cellStyle name="계산 2 3 3 4 8 2" xfId="7639"/>
    <cellStyle name="계산 2 3 3 4 8 2 2" xfId="35498"/>
    <cellStyle name="계산 2 3 3 4 8 3" xfId="10895"/>
    <cellStyle name="계산 2 3 3 4 8 3 2" xfId="38754"/>
    <cellStyle name="계산 2 3 3 4 8 4" xfId="14159"/>
    <cellStyle name="계산 2 3 3 4 8 4 2" xfId="42018"/>
    <cellStyle name="계산 2 3 3 4 8 5" xfId="15172"/>
    <cellStyle name="계산 2 3 3 4 8 5 2" xfId="43031"/>
    <cellStyle name="계산 2 3 3 4 8 6" xfId="20963"/>
    <cellStyle name="계산 2 3 3 4 8 6 2" xfId="48822"/>
    <cellStyle name="계산 2 3 3 4 8 7" xfId="24145"/>
    <cellStyle name="계산 2 3 3 4 8 7 2" xfId="52004"/>
    <cellStyle name="계산 2 3 3 4 8 8" xfId="27200"/>
    <cellStyle name="계산 2 3 3 4 8 8 2" xfId="55059"/>
    <cellStyle name="계산 2 3 3 4 8 9" xfId="32047"/>
    <cellStyle name="계산 2 3 3 4 9" xfId="4484"/>
    <cellStyle name="계산 2 3 3 4 9 2" xfId="7935"/>
    <cellStyle name="계산 2 3 3 4 9 2 2" xfId="35794"/>
    <cellStyle name="계산 2 3 3 4 9 3" xfId="11191"/>
    <cellStyle name="계산 2 3 3 4 9 3 2" xfId="39050"/>
    <cellStyle name="계산 2 3 3 4 9 4" xfId="14455"/>
    <cellStyle name="계산 2 3 3 4 9 4 2" xfId="42314"/>
    <cellStyle name="계산 2 3 3 4 9 5" xfId="18026"/>
    <cellStyle name="계산 2 3 3 4 9 5 2" xfId="45885"/>
    <cellStyle name="계산 2 3 3 4 9 6" xfId="21259"/>
    <cellStyle name="계산 2 3 3 4 9 6 2" xfId="49118"/>
    <cellStyle name="계산 2 3 3 4 9 7" xfId="24441"/>
    <cellStyle name="계산 2 3 3 4 9 7 2" xfId="52300"/>
    <cellStyle name="계산 2 3 3 4 9 8" xfId="27476"/>
    <cellStyle name="계산 2 3 3 4 9 8 2" xfId="55335"/>
    <cellStyle name="계산 2 3 3 4 9 9" xfId="32343"/>
    <cellStyle name="계산 2 3 3 5" xfId="1959"/>
    <cellStyle name="계산 2 3 3 5 2" xfId="5413"/>
    <cellStyle name="계산 2 3 3 5 2 2" xfId="33272"/>
    <cellStyle name="계산 2 3 3 5 3" xfId="8668"/>
    <cellStyle name="계산 2 3 3 5 3 2" xfId="36527"/>
    <cellStyle name="계산 2 3 3 5 4" xfId="11931"/>
    <cellStyle name="계산 2 3 3 5 4 2" xfId="39790"/>
    <cellStyle name="계산 2 3 3 5 5" xfId="17937"/>
    <cellStyle name="계산 2 3 3 5 5 2" xfId="45796"/>
    <cellStyle name="계산 2 3 3 5 6" xfId="18753"/>
    <cellStyle name="계산 2 3 3 5 6 2" xfId="46612"/>
    <cellStyle name="계산 2 3 3 5 7" xfId="21961"/>
    <cellStyle name="계산 2 3 3 5 7 2" xfId="49820"/>
    <cellStyle name="계산 2 3 3 5 8" xfId="25149"/>
    <cellStyle name="계산 2 3 3 5 8 2" xfId="53008"/>
    <cellStyle name="계산 2 3 3 5 9" xfId="29818"/>
    <cellStyle name="계산 2 3 3 6" xfId="2421"/>
    <cellStyle name="계산 2 3 3 6 2" xfId="5872"/>
    <cellStyle name="계산 2 3 3 6 2 2" xfId="33731"/>
    <cellStyle name="계산 2 3 3 6 3" xfId="9128"/>
    <cellStyle name="계산 2 3 3 6 3 2" xfId="36987"/>
    <cellStyle name="계산 2 3 3 6 4" xfId="12392"/>
    <cellStyle name="계산 2 3 3 6 4 2" xfId="40251"/>
    <cellStyle name="계산 2 3 3 6 5" xfId="15187"/>
    <cellStyle name="계산 2 3 3 6 5 2" xfId="43046"/>
    <cellStyle name="계산 2 3 3 6 6" xfId="19196"/>
    <cellStyle name="계산 2 3 3 6 6 2" xfId="47055"/>
    <cellStyle name="계산 2 3 3 6 7" xfId="22378"/>
    <cellStyle name="계산 2 3 3 6 7 2" xfId="50237"/>
    <cellStyle name="계산 2 3 3 6 8" xfId="25553"/>
    <cellStyle name="계산 2 3 3 6 8 2" xfId="53412"/>
    <cellStyle name="계산 2 3 3 6 9" xfId="30280"/>
    <cellStyle name="계산 2 3 3 7" xfId="1831"/>
    <cellStyle name="계산 2 3 3 7 2" xfId="5285"/>
    <cellStyle name="계산 2 3 3 7 2 2" xfId="33144"/>
    <cellStyle name="계산 2 3 3 7 3" xfId="8540"/>
    <cellStyle name="계산 2 3 3 7 3 2" xfId="36399"/>
    <cellStyle name="계산 2 3 3 7 4" xfId="11803"/>
    <cellStyle name="계산 2 3 3 7 4 2" xfId="39662"/>
    <cellStyle name="계산 2 3 3 7 5" xfId="16461"/>
    <cellStyle name="계산 2 3 3 7 5 2" xfId="44320"/>
    <cellStyle name="계산 2 3 3 7 6" xfId="18625"/>
    <cellStyle name="계산 2 3 3 7 6 2" xfId="46484"/>
    <cellStyle name="계산 2 3 3 7 7" xfId="21833"/>
    <cellStyle name="계산 2 3 3 7 7 2" xfId="49692"/>
    <cellStyle name="계산 2 3 3 7 8" xfId="25030"/>
    <cellStyle name="계산 2 3 3 7 8 2" xfId="52889"/>
    <cellStyle name="계산 2 3 3 7 9" xfId="29690"/>
    <cellStyle name="계산 2 3 3 8" xfId="2632"/>
    <cellStyle name="계산 2 3 3 8 2" xfId="6083"/>
    <cellStyle name="계산 2 3 3 8 2 2" xfId="33942"/>
    <cellStyle name="계산 2 3 3 8 3" xfId="9339"/>
    <cellStyle name="계산 2 3 3 8 3 2" xfId="37198"/>
    <cellStyle name="계산 2 3 3 8 4" xfId="12603"/>
    <cellStyle name="계산 2 3 3 8 4 2" xfId="40462"/>
    <cellStyle name="계산 2 3 3 8 5" xfId="17706"/>
    <cellStyle name="계산 2 3 3 8 5 2" xfId="45565"/>
    <cellStyle name="계산 2 3 3 8 6" xfId="19407"/>
    <cellStyle name="계산 2 3 3 8 6 2" xfId="47266"/>
    <cellStyle name="계산 2 3 3 8 7" xfId="22589"/>
    <cellStyle name="계산 2 3 3 8 7 2" xfId="50448"/>
    <cellStyle name="계산 2 3 3 8 8" xfId="25749"/>
    <cellStyle name="계산 2 3 3 8 8 2" xfId="53608"/>
    <cellStyle name="계산 2 3 3 8 9" xfId="30491"/>
    <cellStyle name="계산 2 3 3 9" xfId="2981"/>
    <cellStyle name="계산 2 3 3 9 2" xfId="6432"/>
    <cellStyle name="계산 2 3 3 9 2 2" xfId="34291"/>
    <cellStyle name="계산 2 3 3 9 3" xfId="9688"/>
    <cellStyle name="계산 2 3 3 9 3 2" xfId="37547"/>
    <cellStyle name="계산 2 3 3 9 4" xfId="12952"/>
    <cellStyle name="계산 2 3 3 9 4 2" xfId="40811"/>
    <cellStyle name="계산 2 3 3 9 5" xfId="15834"/>
    <cellStyle name="계산 2 3 3 9 5 2" xfId="43693"/>
    <cellStyle name="계산 2 3 3 9 6" xfId="19756"/>
    <cellStyle name="계산 2 3 3 9 6 2" xfId="47615"/>
    <cellStyle name="계산 2 3 3 9 7" xfId="22938"/>
    <cellStyle name="계산 2 3 3 9 7 2" xfId="50797"/>
    <cellStyle name="계산 2 3 3 9 8" xfId="26075"/>
    <cellStyle name="계산 2 3 3 9 8 2" xfId="53934"/>
    <cellStyle name="계산 2 3 3 9 9" xfId="30840"/>
    <cellStyle name="계산 2 3 30" xfId="15046"/>
    <cellStyle name="계산 2 3 30 2" xfId="42905"/>
    <cellStyle name="계산 2 3 31" xfId="22212"/>
    <cellStyle name="계산 2 3 31 2" xfId="50071"/>
    <cellStyle name="계산 2 3 32" xfId="18606"/>
    <cellStyle name="계산 2 3 32 2" xfId="46465"/>
    <cellStyle name="계산 2 3 33" xfId="25236"/>
    <cellStyle name="계산 2 3 33 2" xfId="53095"/>
    <cellStyle name="계산 2 3 34" xfId="694"/>
    <cellStyle name="계산 2 3 34 2" xfId="28553"/>
    <cellStyle name="계산 2 3 35" xfId="28092"/>
    <cellStyle name="계산 2 3 4" xfId="238"/>
    <cellStyle name="계산 2 3 4 10" xfId="2703"/>
    <cellStyle name="계산 2 3 4 10 2" xfId="6154"/>
    <cellStyle name="계산 2 3 4 10 2 2" xfId="34013"/>
    <cellStyle name="계산 2 3 4 10 3" xfId="9410"/>
    <cellStyle name="계산 2 3 4 10 3 2" xfId="37269"/>
    <cellStyle name="계산 2 3 4 10 4" xfId="12674"/>
    <cellStyle name="계산 2 3 4 10 4 2" xfId="40533"/>
    <cellStyle name="계산 2 3 4 10 5" xfId="15061"/>
    <cellStyle name="계산 2 3 4 10 5 2" xfId="42920"/>
    <cellStyle name="계산 2 3 4 10 6" xfId="19478"/>
    <cellStyle name="계산 2 3 4 10 6 2" xfId="47337"/>
    <cellStyle name="계산 2 3 4 10 7" xfId="22660"/>
    <cellStyle name="계산 2 3 4 10 7 2" xfId="50519"/>
    <cellStyle name="계산 2 3 4 10 8" xfId="25816"/>
    <cellStyle name="계산 2 3 4 10 8 2" xfId="53675"/>
    <cellStyle name="계산 2 3 4 10 9" xfId="30562"/>
    <cellStyle name="계산 2 3 4 11" xfId="1802"/>
    <cellStyle name="계산 2 3 4 11 2" xfId="5256"/>
    <cellStyle name="계산 2 3 4 11 2 2" xfId="33115"/>
    <cellStyle name="계산 2 3 4 11 3" xfId="8511"/>
    <cellStyle name="계산 2 3 4 11 3 2" xfId="36370"/>
    <cellStyle name="계산 2 3 4 11 4" xfId="11774"/>
    <cellStyle name="계산 2 3 4 11 4 2" xfId="39633"/>
    <cellStyle name="계산 2 3 4 11 5" xfId="1184"/>
    <cellStyle name="계산 2 3 4 11 5 2" xfId="29043"/>
    <cellStyle name="계산 2 3 4 11 6" xfId="18597"/>
    <cellStyle name="계산 2 3 4 11 6 2" xfId="46456"/>
    <cellStyle name="계산 2 3 4 11 7" xfId="21812"/>
    <cellStyle name="계산 2 3 4 11 7 2" xfId="49671"/>
    <cellStyle name="계산 2 3 4 11 8" xfId="25006"/>
    <cellStyle name="계산 2 3 4 11 8 2" xfId="52865"/>
    <cellStyle name="계산 2 3 4 11 9" xfId="29661"/>
    <cellStyle name="계산 2 3 4 12" xfId="3565"/>
    <cellStyle name="계산 2 3 4 12 2" xfId="7016"/>
    <cellStyle name="계산 2 3 4 12 2 2" xfId="34875"/>
    <cellStyle name="계산 2 3 4 12 3" xfId="10272"/>
    <cellStyle name="계산 2 3 4 12 3 2" xfId="38131"/>
    <cellStyle name="계산 2 3 4 12 4" xfId="13536"/>
    <cellStyle name="계산 2 3 4 12 4 2" xfId="41395"/>
    <cellStyle name="계산 2 3 4 12 5" xfId="16292"/>
    <cellStyle name="계산 2 3 4 12 5 2" xfId="44151"/>
    <cellStyle name="계산 2 3 4 12 6" xfId="20340"/>
    <cellStyle name="계산 2 3 4 12 6 2" xfId="48199"/>
    <cellStyle name="계산 2 3 4 12 7" xfId="23522"/>
    <cellStyle name="계산 2 3 4 12 7 2" xfId="51381"/>
    <cellStyle name="계산 2 3 4 12 8" xfId="26621"/>
    <cellStyle name="계산 2 3 4 12 8 2" xfId="54480"/>
    <cellStyle name="계산 2 3 4 12 9" xfId="31424"/>
    <cellStyle name="계산 2 3 4 13" xfId="1353"/>
    <cellStyle name="계산 2 3 4 13 2" xfId="29212"/>
    <cellStyle name="계산 2 3 4 14" xfId="4809"/>
    <cellStyle name="계산 2 3 4 14 2" xfId="32668"/>
    <cellStyle name="계산 2 3 4 15" xfId="4861"/>
    <cellStyle name="계산 2 3 4 15 2" xfId="32720"/>
    <cellStyle name="계산 2 3 4 16" xfId="1302"/>
    <cellStyle name="계산 2 3 4 16 2" xfId="29161"/>
    <cellStyle name="계산 2 3 4 17" xfId="5611"/>
    <cellStyle name="계산 2 3 4 17 2" xfId="33470"/>
    <cellStyle name="계산 2 3 4 18" xfId="17575"/>
    <cellStyle name="계산 2 3 4 18 2" xfId="45434"/>
    <cellStyle name="계산 2 3 4 19" xfId="16168"/>
    <cellStyle name="계산 2 3 4 19 2" xfId="44027"/>
    <cellStyle name="계산 2 3 4 2" xfId="441"/>
    <cellStyle name="계산 2 3 4 2 10" xfId="4569"/>
    <cellStyle name="계산 2 3 4 2 10 2" xfId="8020"/>
    <cellStyle name="계산 2 3 4 2 10 2 2" xfId="35879"/>
    <cellStyle name="계산 2 3 4 2 10 3" xfId="11276"/>
    <cellStyle name="계산 2 3 4 2 10 3 2" xfId="39135"/>
    <cellStyle name="계산 2 3 4 2 10 4" xfId="14540"/>
    <cellStyle name="계산 2 3 4 2 10 4 2" xfId="42399"/>
    <cellStyle name="계산 2 3 4 2 10 5" xfId="18111"/>
    <cellStyle name="계산 2 3 4 2 10 5 2" xfId="45970"/>
    <cellStyle name="계산 2 3 4 2 10 6" xfId="21344"/>
    <cellStyle name="계산 2 3 4 2 10 6 2" xfId="49203"/>
    <cellStyle name="계산 2 3 4 2 10 7" xfId="24526"/>
    <cellStyle name="계산 2 3 4 2 10 7 2" xfId="52385"/>
    <cellStyle name="계산 2 3 4 2 10 8" xfId="27556"/>
    <cellStyle name="계산 2 3 4 2 10 8 2" xfId="55415"/>
    <cellStyle name="계산 2 3 4 2 10 9" xfId="32428"/>
    <cellStyle name="계산 2 3 4 2 11" xfId="1556"/>
    <cellStyle name="계산 2 3 4 2 11 2" xfId="29415"/>
    <cellStyle name="계산 2 3 4 2 12" xfId="5012"/>
    <cellStyle name="계산 2 3 4 2 12 2" xfId="32871"/>
    <cellStyle name="계산 2 3 4 2 13" xfId="8266"/>
    <cellStyle name="계산 2 3 4 2 13 2" xfId="36125"/>
    <cellStyle name="계산 2 3 4 2 14" xfId="11531"/>
    <cellStyle name="계산 2 3 4 2 14 2" xfId="39390"/>
    <cellStyle name="계산 2 3 4 2 15" xfId="14794"/>
    <cellStyle name="계산 2 3 4 2 15 2" xfId="42653"/>
    <cellStyle name="계산 2 3 4 2 16" xfId="16646"/>
    <cellStyle name="계산 2 3 4 2 16 2" xfId="44505"/>
    <cellStyle name="계산 2 3 4 2 17" xfId="18361"/>
    <cellStyle name="계산 2 3 4 2 17 2" xfId="46220"/>
    <cellStyle name="계산 2 3 4 2 18" xfId="21579"/>
    <cellStyle name="계산 2 3 4 2 18 2" xfId="49438"/>
    <cellStyle name="계산 2 3 4 2 19" xfId="24776"/>
    <cellStyle name="계산 2 3 4 2 19 2" xfId="52635"/>
    <cellStyle name="계산 2 3 4 2 2" xfId="586"/>
    <cellStyle name="계산 2 3 4 2 2 10" xfId="1701"/>
    <cellStyle name="계산 2 3 4 2 2 10 2" xfId="29560"/>
    <cellStyle name="계산 2 3 4 2 2 11" xfId="5156"/>
    <cellStyle name="계산 2 3 4 2 2 11 2" xfId="33015"/>
    <cellStyle name="계산 2 3 4 2 2 12" xfId="8411"/>
    <cellStyle name="계산 2 3 4 2 2 12 2" xfId="36270"/>
    <cellStyle name="계산 2 3 4 2 2 13" xfId="11676"/>
    <cellStyle name="계산 2 3 4 2 2 13 2" xfId="39535"/>
    <cellStyle name="계산 2 3 4 2 2 14" xfId="14939"/>
    <cellStyle name="계산 2 3 4 2 2 14 2" xfId="42798"/>
    <cellStyle name="계산 2 3 4 2 2 15" xfId="17033"/>
    <cellStyle name="계산 2 3 4 2 2 15 2" xfId="44892"/>
    <cellStyle name="계산 2 3 4 2 2 16" xfId="18503"/>
    <cellStyle name="계산 2 3 4 2 2 16 2" xfId="46362"/>
    <cellStyle name="계산 2 3 4 2 2 17" xfId="21720"/>
    <cellStyle name="계산 2 3 4 2 2 17 2" xfId="49579"/>
    <cellStyle name="계산 2 3 4 2 2 18" xfId="24915"/>
    <cellStyle name="계산 2 3 4 2 2 18 2" xfId="52774"/>
    <cellStyle name="계산 2 3 4 2 2 19" xfId="26722"/>
    <cellStyle name="계산 2 3 4 2 2 19 2" xfId="54581"/>
    <cellStyle name="계산 2 3 4 2 2 2" xfId="2338"/>
    <cellStyle name="계산 2 3 4 2 2 2 2" xfId="5790"/>
    <cellStyle name="계산 2 3 4 2 2 2 2 2" xfId="33649"/>
    <cellStyle name="계산 2 3 4 2 2 2 3" xfId="9046"/>
    <cellStyle name="계산 2 3 4 2 2 2 3 2" xfId="36905"/>
    <cellStyle name="계산 2 3 4 2 2 2 4" xfId="12309"/>
    <cellStyle name="계산 2 3 4 2 2 2 4 2" xfId="40168"/>
    <cellStyle name="계산 2 3 4 2 2 2 5" xfId="17751"/>
    <cellStyle name="계산 2 3 4 2 2 2 5 2" xfId="45610"/>
    <cellStyle name="계산 2 3 4 2 2 2 6" xfId="19116"/>
    <cellStyle name="계산 2 3 4 2 2 2 6 2" xfId="46975"/>
    <cellStyle name="계산 2 3 4 2 2 2 7" xfId="22301"/>
    <cellStyle name="계산 2 3 4 2 2 2 7 2" xfId="50160"/>
    <cellStyle name="계산 2 3 4 2 2 2 8" xfId="25478"/>
    <cellStyle name="계산 2 3 4 2 2 2 8 2" xfId="53337"/>
    <cellStyle name="계산 2 3 4 2 2 2 9" xfId="30197"/>
    <cellStyle name="계산 2 3 4 2 2 20" xfId="27972"/>
    <cellStyle name="계산 2 3 4 2 2 20 2" xfId="55831"/>
    <cellStyle name="계산 2 3 4 2 2 21" xfId="1048"/>
    <cellStyle name="계산 2 3 4 2 2 21 2" xfId="28907"/>
    <cellStyle name="계산 2 3 4 2 2 22" xfId="28446"/>
    <cellStyle name="계산 2 3 4 2 2 3" xfId="2797"/>
    <cellStyle name="계산 2 3 4 2 2 3 2" xfId="6248"/>
    <cellStyle name="계산 2 3 4 2 2 3 2 2" xfId="34107"/>
    <cellStyle name="계산 2 3 4 2 2 3 3" xfId="9504"/>
    <cellStyle name="계산 2 3 4 2 2 3 3 2" xfId="37363"/>
    <cellStyle name="계산 2 3 4 2 2 3 4" xfId="12768"/>
    <cellStyle name="계산 2 3 4 2 2 3 4 2" xfId="40627"/>
    <cellStyle name="계산 2 3 4 2 2 3 5" xfId="14756"/>
    <cellStyle name="계산 2 3 4 2 2 3 5 2" xfId="42615"/>
    <cellStyle name="계산 2 3 4 2 2 3 6" xfId="19572"/>
    <cellStyle name="계산 2 3 4 2 2 3 6 2" xfId="47431"/>
    <cellStyle name="계산 2 3 4 2 2 3 7" xfId="22754"/>
    <cellStyle name="계산 2 3 4 2 2 3 7 2" xfId="50613"/>
    <cellStyle name="계산 2 3 4 2 2 3 8" xfId="25904"/>
    <cellStyle name="계산 2 3 4 2 2 3 8 2" xfId="53763"/>
    <cellStyle name="계산 2 3 4 2 2 3 9" xfId="30656"/>
    <cellStyle name="계산 2 3 4 2 2 4" xfId="3147"/>
    <cellStyle name="계산 2 3 4 2 2 4 2" xfId="6598"/>
    <cellStyle name="계산 2 3 4 2 2 4 2 2" xfId="34457"/>
    <cellStyle name="계산 2 3 4 2 2 4 3" xfId="9854"/>
    <cellStyle name="계산 2 3 4 2 2 4 3 2" xfId="37713"/>
    <cellStyle name="계산 2 3 4 2 2 4 4" xfId="13118"/>
    <cellStyle name="계산 2 3 4 2 2 4 4 2" xfId="40977"/>
    <cellStyle name="계산 2 3 4 2 2 4 5" xfId="15695"/>
    <cellStyle name="계산 2 3 4 2 2 4 5 2" xfId="43554"/>
    <cellStyle name="계산 2 3 4 2 2 4 6" xfId="19922"/>
    <cellStyle name="계산 2 3 4 2 2 4 6 2" xfId="47781"/>
    <cellStyle name="계산 2 3 4 2 2 4 7" xfId="23104"/>
    <cellStyle name="계산 2 3 4 2 2 4 7 2" xfId="50963"/>
    <cellStyle name="계산 2 3 4 2 2 4 8" xfId="26228"/>
    <cellStyle name="계산 2 3 4 2 2 4 8 2" xfId="54087"/>
    <cellStyle name="계산 2 3 4 2 2 4 9" xfId="31006"/>
    <cellStyle name="계산 2 3 4 2 2 5" xfId="3484"/>
    <cellStyle name="계산 2 3 4 2 2 5 2" xfId="6935"/>
    <cellStyle name="계산 2 3 4 2 2 5 2 2" xfId="34794"/>
    <cellStyle name="계산 2 3 4 2 2 5 3" xfId="10191"/>
    <cellStyle name="계산 2 3 4 2 2 5 3 2" xfId="38050"/>
    <cellStyle name="계산 2 3 4 2 2 5 4" xfId="13455"/>
    <cellStyle name="계산 2 3 4 2 2 5 4 2" xfId="41314"/>
    <cellStyle name="계산 2 3 4 2 2 5 5" xfId="16663"/>
    <cellStyle name="계산 2 3 4 2 2 5 5 2" xfId="44522"/>
    <cellStyle name="계산 2 3 4 2 2 5 6" xfId="20259"/>
    <cellStyle name="계산 2 3 4 2 2 5 6 2" xfId="48118"/>
    <cellStyle name="계산 2 3 4 2 2 5 7" xfId="23441"/>
    <cellStyle name="계산 2 3 4 2 2 5 7 2" xfId="51300"/>
    <cellStyle name="계산 2 3 4 2 2 5 8" xfId="26545"/>
    <cellStyle name="계산 2 3 4 2 2 5 8 2" xfId="54404"/>
    <cellStyle name="계산 2 3 4 2 2 5 9" xfId="31343"/>
    <cellStyle name="계산 2 3 4 2 2 6" xfId="3817"/>
    <cellStyle name="계산 2 3 4 2 2 6 2" xfId="7268"/>
    <cellStyle name="계산 2 3 4 2 2 6 2 2" xfId="35127"/>
    <cellStyle name="계산 2 3 4 2 2 6 3" xfId="10524"/>
    <cellStyle name="계산 2 3 4 2 2 6 3 2" xfId="38383"/>
    <cellStyle name="계산 2 3 4 2 2 6 4" xfId="13788"/>
    <cellStyle name="계산 2 3 4 2 2 6 4 2" xfId="41647"/>
    <cellStyle name="계산 2 3 4 2 2 6 5" xfId="17453"/>
    <cellStyle name="계산 2 3 4 2 2 6 5 2" xfId="45312"/>
    <cellStyle name="계산 2 3 4 2 2 6 6" xfId="20592"/>
    <cellStyle name="계산 2 3 4 2 2 6 6 2" xfId="48451"/>
    <cellStyle name="계산 2 3 4 2 2 6 7" xfId="23774"/>
    <cellStyle name="계산 2 3 4 2 2 6 7 2" xfId="51633"/>
    <cellStyle name="계산 2 3 4 2 2 6 8" xfId="26856"/>
    <cellStyle name="계산 2 3 4 2 2 6 8 2" xfId="54715"/>
    <cellStyle name="계산 2 3 4 2 2 6 9" xfId="31676"/>
    <cellStyle name="계산 2 3 4 2 2 7" xfId="4113"/>
    <cellStyle name="계산 2 3 4 2 2 7 2" xfId="7564"/>
    <cellStyle name="계산 2 3 4 2 2 7 2 2" xfId="35423"/>
    <cellStyle name="계산 2 3 4 2 2 7 3" xfId="10820"/>
    <cellStyle name="계산 2 3 4 2 2 7 3 2" xfId="38679"/>
    <cellStyle name="계산 2 3 4 2 2 7 4" xfId="14084"/>
    <cellStyle name="계산 2 3 4 2 2 7 4 2" xfId="41943"/>
    <cellStyle name="계산 2 3 4 2 2 7 5" xfId="17242"/>
    <cellStyle name="계산 2 3 4 2 2 7 5 2" xfId="45101"/>
    <cellStyle name="계산 2 3 4 2 2 7 6" xfId="20888"/>
    <cellStyle name="계산 2 3 4 2 2 7 6 2" xfId="48747"/>
    <cellStyle name="계산 2 3 4 2 2 7 7" xfId="24070"/>
    <cellStyle name="계산 2 3 4 2 2 7 7 2" xfId="51929"/>
    <cellStyle name="계산 2 3 4 2 2 7 8" xfId="27133"/>
    <cellStyle name="계산 2 3 4 2 2 7 8 2" xfId="54992"/>
    <cellStyle name="계산 2 3 4 2 2 7 9" xfId="31972"/>
    <cellStyle name="계산 2 3 4 2 2 8" xfId="4410"/>
    <cellStyle name="계산 2 3 4 2 2 8 2" xfId="7861"/>
    <cellStyle name="계산 2 3 4 2 2 8 2 2" xfId="35720"/>
    <cellStyle name="계산 2 3 4 2 2 8 3" xfId="11117"/>
    <cellStyle name="계산 2 3 4 2 2 8 3 2" xfId="38976"/>
    <cellStyle name="계산 2 3 4 2 2 8 4" xfId="14381"/>
    <cellStyle name="계산 2 3 4 2 2 8 4 2" xfId="42240"/>
    <cellStyle name="계산 2 3 4 2 2 8 5" xfId="5263"/>
    <cellStyle name="계산 2 3 4 2 2 8 5 2" xfId="33122"/>
    <cellStyle name="계산 2 3 4 2 2 8 6" xfId="21185"/>
    <cellStyle name="계산 2 3 4 2 2 8 6 2" xfId="49044"/>
    <cellStyle name="계산 2 3 4 2 2 8 7" xfId="24367"/>
    <cellStyle name="계산 2 3 4 2 2 8 7 2" xfId="52226"/>
    <cellStyle name="계산 2 3 4 2 2 8 8" xfId="27408"/>
    <cellStyle name="계산 2 3 4 2 2 8 8 2" xfId="55267"/>
    <cellStyle name="계산 2 3 4 2 2 8 9" xfId="32269"/>
    <cellStyle name="계산 2 3 4 2 2 9" xfId="4705"/>
    <cellStyle name="계산 2 3 4 2 2 9 2" xfId="8156"/>
    <cellStyle name="계산 2 3 4 2 2 9 2 2" xfId="36015"/>
    <cellStyle name="계산 2 3 4 2 2 9 3" xfId="11412"/>
    <cellStyle name="계산 2 3 4 2 2 9 3 2" xfId="39271"/>
    <cellStyle name="계산 2 3 4 2 2 9 4" xfId="14676"/>
    <cellStyle name="계산 2 3 4 2 2 9 4 2" xfId="42535"/>
    <cellStyle name="계산 2 3 4 2 2 9 5" xfId="18247"/>
    <cellStyle name="계산 2 3 4 2 2 9 5 2" xfId="46106"/>
    <cellStyle name="계산 2 3 4 2 2 9 6" xfId="21480"/>
    <cellStyle name="계산 2 3 4 2 2 9 6 2" xfId="49339"/>
    <cellStyle name="계산 2 3 4 2 2 9 7" xfId="24662"/>
    <cellStyle name="계산 2 3 4 2 2 9 7 2" xfId="52521"/>
    <cellStyle name="계산 2 3 4 2 2 9 8" xfId="27684"/>
    <cellStyle name="계산 2 3 4 2 2 9 8 2" xfId="55543"/>
    <cellStyle name="계산 2 3 4 2 2 9 9" xfId="32564"/>
    <cellStyle name="계산 2 3 4 2 20" xfId="25741"/>
    <cellStyle name="계산 2 3 4 2 20 2" xfId="53600"/>
    <cellStyle name="계산 2 3 4 2 21" xfId="27836"/>
    <cellStyle name="계산 2 3 4 2 21 2" xfId="55695"/>
    <cellStyle name="계산 2 3 4 2 22" xfId="903"/>
    <cellStyle name="계산 2 3 4 2 22 2" xfId="28762"/>
    <cellStyle name="계산 2 3 4 2 23" xfId="28301"/>
    <cellStyle name="계산 2 3 4 2 3" xfId="2193"/>
    <cellStyle name="계산 2 3 4 2 3 2" xfId="5645"/>
    <cellStyle name="계산 2 3 4 2 3 2 2" xfId="33504"/>
    <cellStyle name="계산 2 3 4 2 3 3" xfId="8901"/>
    <cellStyle name="계산 2 3 4 2 3 3 2" xfId="36760"/>
    <cellStyle name="계산 2 3 4 2 3 4" xfId="12164"/>
    <cellStyle name="계산 2 3 4 2 3 4 2" xfId="40023"/>
    <cellStyle name="계산 2 3 4 2 3 5" xfId="15785"/>
    <cellStyle name="계산 2 3 4 2 3 5 2" xfId="43644"/>
    <cellStyle name="계산 2 3 4 2 3 6" xfId="18976"/>
    <cellStyle name="계산 2 3 4 2 3 6 2" xfId="46835"/>
    <cellStyle name="계산 2 3 4 2 3 7" xfId="22160"/>
    <cellStyle name="계산 2 3 4 2 3 7 2" xfId="50019"/>
    <cellStyle name="계산 2 3 4 2 3 8" xfId="25345"/>
    <cellStyle name="계산 2 3 4 2 3 8 2" xfId="53204"/>
    <cellStyle name="계산 2 3 4 2 3 9" xfId="30052"/>
    <cellStyle name="계산 2 3 4 2 4" xfId="2652"/>
    <cellStyle name="계산 2 3 4 2 4 2" xfId="6103"/>
    <cellStyle name="계산 2 3 4 2 4 2 2" xfId="33962"/>
    <cellStyle name="계산 2 3 4 2 4 3" xfId="9359"/>
    <cellStyle name="계산 2 3 4 2 4 3 2" xfId="37218"/>
    <cellStyle name="계산 2 3 4 2 4 4" xfId="12623"/>
    <cellStyle name="계산 2 3 4 2 4 4 2" xfId="40482"/>
    <cellStyle name="계산 2 3 4 2 4 5" xfId="16373"/>
    <cellStyle name="계산 2 3 4 2 4 5 2" xfId="44232"/>
    <cellStyle name="계산 2 3 4 2 4 6" xfId="19427"/>
    <cellStyle name="계산 2 3 4 2 4 6 2" xfId="47286"/>
    <cellStyle name="계산 2 3 4 2 4 7" xfId="22609"/>
    <cellStyle name="계산 2 3 4 2 4 7 2" xfId="50468"/>
    <cellStyle name="계산 2 3 4 2 4 8" xfId="25767"/>
    <cellStyle name="계산 2 3 4 2 4 8 2" xfId="53626"/>
    <cellStyle name="계산 2 3 4 2 4 9" xfId="30511"/>
    <cellStyle name="계산 2 3 4 2 5" xfId="3003"/>
    <cellStyle name="계산 2 3 4 2 5 2" xfId="6454"/>
    <cellStyle name="계산 2 3 4 2 5 2 2" xfId="34313"/>
    <cellStyle name="계산 2 3 4 2 5 3" xfId="9710"/>
    <cellStyle name="계산 2 3 4 2 5 3 2" xfId="37569"/>
    <cellStyle name="계산 2 3 4 2 5 4" xfId="12974"/>
    <cellStyle name="계산 2 3 4 2 5 4 2" xfId="40833"/>
    <cellStyle name="계산 2 3 4 2 5 5" xfId="15816"/>
    <cellStyle name="계산 2 3 4 2 5 5 2" xfId="43675"/>
    <cellStyle name="계산 2 3 4 2 5 6" xfId="19778"/>
    <cellStyle name="계산 2 3 4 2 5 6 2" xfId="47637"/>
    <cellStyle name="계산 2 3 4 2 5 7" xfId="22960"/>
    <cellStyle name="계산 2 3 4 2 5 7 2" xfId="50819"/>
    <cellStyle name="계산 2 3 4 2 5 8" xfId="26094"/>
    <cellStyle name="계산 2 3 4 2 5 8 2" xfId="53953"/>
    <cellStyle name="계산 2 3 4 2 5 9" xfId="30862"/>
    <cellStyle name="계산 2 3 4 2 6" xfId="3342"/>
    <cellStyle name="계산 2 3 4 2 6 2" xfId="6793"/>
    <cellStyle name="계산 2 3 4 2 6 2 2" xfId="34652"/>
    <cellStyle name="계산 2 3 4 2 6 3" xfId="10049"/>
    <cellStyle name="계산 2 3 4 2 6 3 2" xfId="37908"/>
    <cellStyle name="계산 2 3 4 2 6 4" xfId="13313"/>
    <cellStyle name="계산 2 3 4 2 6 4 2" xfId="41172"/>
    <cellStyle name="계산 2 3 4 2 6 5" xfId="17366"/>
    <cellStyle name="계산 2 3 4 2 6 5 2" xfId="45225"/>
    <cellStyle name="계산 2 3 4 2 6 6" xfId="20117"/>
    <cellStyle name="계산 2 3 4 2 6 6 2" xfId="47976"/>
    <cellStyle name="계산 2 3 4 2 6 7" xfId="23299"/>
    <cellStyle name="계산 2 3 4 2 6 7 2" xfId="51158"/>
    <cellStyle name="계산 2 3 4 2 6 8" xfId="26411"/>
    <cellStyle name="계산 2 3 4 2 6 8 2" xfId="54270"/>
    <cellStyle name="계산 2 3 4 2 6 9" xfId="31201"/>
    <cellStyle name="계산 2 3 4 2 7" xfId="3675"/>
    <cellStyle name="계산 2 3 4 2 7 2" xfId="7126"/>
    <cellStyle name="계산 2 3 4 2 7 2 2" xfId="34985"/>
    <cellStyle name="계산 2 3 4 2 7 3" xfId="10382"/>
    <cellStyle name="계산 2 3 4 2 7 3 2" xfId="38241"/>
    <cellStyle name="계산 2 3 4 2 7 4" xfId="13646"/>
    <cellStyle name="계산 2 3 4 2 7 4 2" xfId="41505"/>
    <cellStyle name="계산 2 3 4 2 7 5" xfId="16196"/>
    <cellStyle name="계산 2 3 4 2 7 5 2" xfId="44055"/>
    <cellStyle name="계산 2 3 4 2 7 6" xfId="20450"/>
    <cellStyle name="계산 2 3 4 2 7 6 2" xfId="48309"/>
    <cellStyle name="계산 2 3 4 2 7 7" xfId="23632"/>
    <cellStyle name="계산 2 3 4 2 7 7 2" xfId="51491"/>
    <cellStyle name="계산 2 3 4 2 7 8" xfId="26723"/>
    <cellStyle name="계산 2 3 4 2 7 8 2" xfId="54582"/>
    <cellStyle name="계산 2 3 4 2 7 9" xfId="31534"/>
    <cellStyle name="계산 2 3 4 2 8" xfId="3977"/>
    <cellStyle name="계산 2 3 4 2 8 2" xfId="7428"/>
    <cellStyle name="계산 2 3 4 2 8 2 2" xfId="35287"/>
    <cellStyle name="계산 2 3 4 2 8 3" xfId="10684"/>
    <cellStyle name="계산 2 3 4 2 8 3 2" xfId="38543"/>
    <cellStyle name="계산 2 3 4 2 8 4" xfId="13948"/>
    <cellStyle name="계산 2 3 4 2 8 4 2" xfId="41807"/>
    <cellStyle name="계산 2 3 4 2 8 5" xfId="17059"/>
    <cellStyle name="계산 2 3 4 2 8 5 2" xfId="44918"/>
    <cellStyle name="계산 2 3 4 2 8 6" xfId="20752"/>
    <cellStyle name="계산 2 3 4 2 8 6 2" xfId="48611"/>
    <cellStyle name="계산 2 3 4 2 8 7" xfId="23934"/>
    <cellStyle name="계산 2 3 4 2 8 7 2" xfId="51793"/>
    <cellStyle name="계산 2 3 4 2 8 8" xfId="27006"/>
    <cellStyle name="계산 2 3 4 2 8 8 2" xfId="54865"/>
    <cellStyle name="계산 2 3 4 2 8 9" xfId="31836"/>
    <cellStyle name="계산 2 3 4 2 9" xfId="4274"/>
    <cellStyle name="계산 2 3 4 2 9 2" xfId="7725"/>
    <cellStyle name="계산 2 3 4 2 9 2 2" xfId="35584"/>
    <cellStyle name="계산 2 3 4 2 9 3" xfId="10981"/>
    <cellStyle name="계산 2 3 4 2 9 3 2" xfId="38840"/>
    <cellStyle name="계산 2 3 4 2 9 4" xfId="14245"/>
    <cellStyle name="계산 2 3 4 2 9 4 2" xfId="42104"/>
    <cellStyle name="계산 2 3 4 2 9 5" xfId="17951"/>
    <cellStyle name="계산 2 3 4 2 9 5 2" xfId="45810"/>
    <cellStyle name="계산 2 3 4 2 9 6" xfId="21049"/>
    <cellStyle name="계산 2 3 4 2 9 6 2" xfId="48908"/>
    <cellStyle name="계산 2 3 4 2 9 7" xfId="24231"/>
    <cellStyle name="계산 2 3 4 2 9 7 2" xfId="52090"/>
    <cellStyle name="계산 2 3 4 2 9 8" xfId="27281"/>
    <cellStyle name="계산 2 3 4 2 9 8 2" xfId="55140"/>
    <cellStyle name="계산 2 3 4 2 9 9" xfId="32133"/>
    <cellStyle name="계산 2 3 4 20" xfId="15384"/>
    <cellStyle name="계산 2 3 4 20 2" xfId="43243"/>
    <cellStyle name="계산 2 3 4 21" xfId="21823"/>
    <cellStyle name="계산 2 3 4 21 2" xfId="49682"/>
    <cellStyle name="계산 2 3 4 22" xfId="18847"/>
    <cellStyle name="계산 2 3 4 22 2" xfId="46706"/>
    <cellStyle name="계산 2 3 4 23" xfId="25317"/>
    <cellStyle name="계산 2 3 4 23 2" xfId="53176"/>
    <cellStyle name="계산 2 3 4 24" xfId="701"/>
    <cellStyle name="계산 2 3 4 24 2" xfId="28560"/>
    <cellStyle name="계산 2 3 4 25" xfId="28099"/>
    <cellStyle name="계산 2 3 4 3" xfId="341"/>
    <cellStyle name="계산 2 3 4 3 10" xfId="1456"/>
    <cellStyle name="계산 2 3 4 3 10 2" xfId="29315"/>
    <cellStyle name="계산 2 3 4 3 11" xfId="4912"/>
    <cellStyle name="계산 2 3 4 3 11 2" xfId="32771"/>
    <cellStyle name="계산 2 3 4 3 12" xfId="1228"/>
    <cellStyle name="계산 2 3 4 3 12 2" xfId="29087"/>
    <cellStyle name="계산 2 3 4 3 13" xfId="5523"/>
    <cellStyle name="계산 2 3 4 3 13 2" xfId="33382"/>
    <cellStyle name="계산 2 3 4 3 14" xfId="8778"/>
    <cellStyle name="계산 2 3 4 3 14 2" xfId="36637"/>
    <cellStyle name="계산 2 3 4 3 15" xfId="17652"/>
    <cellStyle name="계산 2 3 4 3 15 2" xfId="45511"/>
    <cellStyle name="계산 2 3 4 3 16" xfId="15298"/>
    <cellStyle name="계산 2 3 4 3 16 2" xfId="43157"/>
    <cellStyle name="계산 2 3 4 3 17" xfId="15445"/>
    <cellStyle name="계산 2 3 4 3 17 2" xfId="43304"/>
    <cellStyle name="계산 2 3 4 3 18" xfId="18576"/>
    <cellStyle name="계산 2 3 4 3 18 2" xfId="46435"/>
    <cellStyle name="계산 2 3 4 3 19" xfId="26926"/>
    <cellStyle name="계산 2 3 4 3 19 2" xfId="54785"/>
    <cellStyle name="계산 2 3 4 3 2" xfId="2093"/>
    <cellStyle name="계산 2 3 4 3 2 2" xfId="5547"/>
    <cellStyle name="계산 2 3 4 3 2 2 2" xfId="33406"/>
    <cellStyle name="계산 2 3 4 3 2 3" xfId="8802"/>
    <cellStyle name="계산 2 3 4 3 2 3 2" xfId="36661"/>
    <cellStyle name="계산 2 3 4 3 2 4" xfId="12065"/>
    <cellStyle name="계산 2 3 4 3 2 4 2" xfId="39924"/>
    <cellStyle name="계산 2 3 4 3 2 5" xfId="15106"/>
    <cellStyle name="계산 2 3 4 3 2 5 2" xfId="42965"/>
    <cellStyle name="계산 2 3 4 3 2 6" xfId="18881"/>
    <cellStyle name="계산 2 3 4 3 2 6 2" xfId="46740"/>
    <cellStyle name="계산 2 3 4 3 2 7" xfId="22079"/>
    <cellStyle name="계산 2 3 4 3 2 7 2" xfId="49938"/>
    <cellStyle name="계산 2 3 4 3 2 8" xfId="25261"/>
    <cellStyle name="계산 2 3 4 3 2 8 2" xfId="53120"/>
    <cellStyle name="계산 2 3 4 3 2 9" xfId="29952"/>
    <cellStyle name="계산 2 3 4 3 20" xfId="27764"/>
    <cellStyle name="계산 2 3 4 3 20 2" xfId="55623"/>
    <cellStyle name="계산 2 3 4 3 21" xfId="803"/>
    <cellStyle name="계산 2 3 4 3 21 2" xfId="28662"/>
    <cellStyle name="계산 2 3 4 3 22" xfId="28201"/>
    <cellStyle name="계산 2 3 4 3 3" xfId="2554"/>
    <cellStyle name="계산 2 3 4 3 3 2" xfId="6005"/>
    <cellStyle name="계산 2 3 4 3 3 2 2" xfId="33864"/>
    <cellStyle name="계산 2 3 4 3 3 3" xfId="9261"/>
    <cellStyle name="계산 2 3 4 3 3 3 2" xfId="37120"/>
    <cellStyle name="계산 2 3 4 3 3 4" xfId="12525"/>
    <cellStyle name="계산 2 3 4 3 3 4 2" xfId="40384"/>
    <cellStyle name="계산 2 3 4 3 3 5" xfId="17128"/>
    <cellStyle name="계산 2 3 4 3 3 5 2" xfId="44987"/>
    <cellStyle name="계산 2 3 4 3 3 6" xfId="19329"/>
    <cellStyle name="계산 2 3 4 3 3 6 2" xfId="47188"/>
    <cellStyle name="계산 2 3 4 3 3 7" xfId="22511"/>
    <cellStyle name="계산 2 3 4 3 3 7 2" xfId="50370"/>
    <cellStyle name="계산 2 3 4 3 3 8" xfId="25676"/>
    <cellStyle name="계산 2 3 4 3 3 8 2" xfId="53535"/>
    <cellStyle name="계산 2 3 4 3 3 9" xfId="30413"/>
    <cellStyle name="계산 2 3 4 3 4" xfId="2907"/>
    <cellStyle name="계산 2 3 4 3 4 2" xfId="6358"/>
    <cellStyle name="계산 2 3 4 3 4 2 2" xfId="34217"/>
    <cellStyle name="계산 2 3 4 3 4 3" xfId="9614"/>
    <cellStyle name="계산 2 3 4 3 4 3 2" xfId="37473"/>
    <cellStyle name="계산 2 3 4 3 4 4" xfId="12878"/>
    <cellStyle name="계산 2 3 4 3 4 4 2" xfId="40737"/>
    <cellStyle name="계산 2 3 4 3 4 5" xfId="15713"/>
    <cellStyle name="계산 2 3 4 3 4 5 2" xfId="43572"/>
    <cellStyle name="계산 2 3 4 3 4 6" xfId="19682"/>
    <cellStyle name="계산 2 3 4 3 4 6 2" xfId="47541"/>
    <cellStyle name="계산 2 3 4 3 4 7" xfId="22864"/>
    <cellStyle name="계산 2 3 4 3 4 7 2" xfId="50723"/>
    <cellStyle name="계산 2 3 4 3 4 8" xfId="26005"/>
    <cellStyle name="계산 2 3 4 3 4 8 2" xfId="53864"/>
    <cellStyle name="계산 2 3 4 3 4 9" xfId="30766"/>
    <cellStyle name="계산 2 3 4 3 5" xfId="3253"/>
    <cellStyle name="계산 2 3 4 3 5 2" xfId="6704"/>
    <cellStyle name="계산 2 3 4 3 5 2 2" xfId="34563"/>
    <cellStyle name="계산 2 3 4 3 5 3" xfId="9960"/>
    <cellStyle name="계산 2 3 4 3 5 3 2" xfId="37819"/>
    <cellStyle name="계산 2 3 4 3 5 4" xfId="13224"/>
    <cellStyle name="계산 2 3 4 3 5 4 2" xfId="41083"/>
    <cellStyle name="계산 2 3 4 3 5 5" xfId="15881"/>
    <cellStyle name="계산 2 3 4 3 5 5 2" xfId="43740"/>
    <cellStyle name="계산 2 3 4 3 5 6" xfId="20028"/>
    <cellStyle name="계산 2 3 4 3 5 6 2" xfId="47887"/>
    <cellStyle name="계산 2 3 4 3 5 7" xfId="23210"/>
    <cellStyle name="계산 2 3 4 3 5 7 2" xfId="51069"/>
    <cellStyle name="계산 2 3 4 3 5 8" xfId="26327"/>
    <cellStyle name="계산 2 3 4 3 5 8 2" xfId="54186"/>
    <cellStyle name="계산 2 3 4 3 5 9" xfId="31112"/>
    <cellStyle name="계산 2 3 4 3 6" xfId="3589"/>
    <cellStyle name="계산 2 3 4 3 6 2" xfId="7040"/>
    <cellStyle name="계산 2 3 4 3 6 2 2" xfId="34899"/>
    <cellStyle name="계산 2 3 4 3 6 3" xfId="10296"/>
    <cellStyle name="계산 2 3 4 3 6 3 2" xfId="38155"/>
    <cellStyle name="계산 2 3 4 3 6 4" xfId="13560"/>
    <cellStyle name="계산 2 3 4 3 6 4 2" xfId="41419"/>
    <cellStyle name="계산 2 3 4 3 6 5" xfId="16020"/>
    <cellStyle name="계산 2 3 4 3 6 5 2" xfId="43879"/>
    <cellStyle name="계산 2 3 4 3 6 6" xfId="20364"/>
    <cellStyle name="계산 2 3 4 3 6 6 2" xfId="48223"/>
    <cellStyle name="계산 2 3 4 3 6 7" xfId="23546"/>
    <cellStyle name="계산 2 3 4 3 6 7 2" xfId="51405"/>
    <cellStyle name="계산 2 3 4 3 6 8" xfId="26642"/>
    <cellStyle name="계산 2 3 4 3 6 8 2" xfId="54501"/>
    <cellStyle name="계산 2 3 4 3 6 9" xfId="31448"/>
    <cellStyle name="계산 2 3 4 3 7" xfId="3903"/>
    <cellStyle name="계산 2 3 4 3 7 2" xfId="7354"/>
    <cellStyle name="계산 2 3 4 3 7 2 2" xfId="35213"/>
    <cellStyle name="계산 2 3 4 3 7 3" xfId="10610"/>
    <cellStyle name="계산 2 3 4 3 7 3 2" xfId="38469"/>
    <cellStyle name="계산 2 3 4 3 7 4" xfId="13874"/>
    <cellStyle name="계산 2 3 4 3 7 4 2" xfId="41733"/>
    <cellStyle name="계산 2 3 4 3 7 5" xfId="16002"/>
    <cellStyle name="계산 2 3 4 3 7 5 2" xfId="43861"/>
    <cellStyle name="계산 2 3 4 3 7 6" xfId="20678"/>
    <cellStyle name="계산 2 3 4 3 7 6 2" xfId="48537"/>
    <cellStyle name="계산 2 3 4 3 7 7" xfId="23860"/>
    <cellStyle name="계산 2 3 4 3 7 7 2" xfId="51719"/>
    <cellStyle name="계산 2 3 4 3 7 8" xfId="26936"/>
    <cellStyle name="계산 2 3 4 3 7 8 2" xfId="54795"/>
    <cellStyle name="계산 2 3 4 3 7 9" xfId="31762"/>
    <cellStyle name="계산 2 3 4 3 8" xfId="4201"/>
    <cellStyle name="계산 2 3 4 3 8 2" xfId="7652"/>
    <cellStyle name="계산 2 3 4 3 8 2 2" xfId="35511"/>
    <cellStyle name="계산 2 3 4 3 8 3" xfId="10908"/>
    <cellStyle name="계산 2 3 4 3 8 3 2" xfId="38767"/>
    <cellStyle name="계산 2 3 4 3 8 4" xfId="14172"/>
    <cellStyle name="계산 2 3 4 3 8 4 2" xfId="42031"/>
    <cellStyle name="계산 2 3 4 3 8 5" xfId="17107"/>
    <cellStyle name="계산 2 3 4 3 8 5 2" xfId="44966"/>
    <cellStyle name="계산 2 3 4 3 8 6" xfId="20976"/>
    <cellStyle name="계산 2 3 4 3 8 6 2" xfId="48835"/>
    <cellStyle name="계산 2 3 4 3 8 7" xfId="24158"/>
    <cellStyle name="계산 2 3 4 3 8 7 2" xfId="52017"/>
    <cellStyle name="계산 2 3 4 3 8 8" xfId="27212"/>
    <cellStyle name="계산 2 3 4 3 8 8 2" xfId="55071"/>
    <cellStyle name="계산 2 3 4 3 8 9" xfId="32060"/>
    <cellStyle name="계산 2 3 4 3 9" xfId="4497"/>
    <cellStyle name="계산 2 3 4 3 9 2" xfId="7948"/>
    <cellStyle name="계산 2 3 4 3 9 2 2" xfId="35807"/>
    <cellStyle name="계산 2 3 4 3 9 3" xfId="11204"/>
    <cellStyle name="계산 2 3 4 3 9 3 2" xfId="39063"/>
    <cellStyle name="계산 2 3 4 3 9 4" xfId="14468"/>
    <cellStyle name="계산 2 3 4 3 9 4 2" xfId="42327"/>
    <cellStyle name="계산 2 3 4 3 9 5" xfId="18039"/>
    <cellStyle name="계산 2 3 4 3 9 5 2" xfId="45898"/>
    <cellStyle name="계산 2 3 4 3 9 6" xfId="21272"/>
    <cellStyle name="계산 2 3 4 3 9 6 2" xfId="49131"/>
    <cellStyle name="계산 2 3 4 3 9 7" xfId="24454"/>
    <cellStyle name="계산 2 3 4 3 9 7 2" xfId="52313"/>
    <cellStyle name="계산 2 3 4 3 9 8" xfId="27488"/>
    <cellStyle name="계산 2 3 4 3 9 8 2" xfId="55347"/>
    <cellStyle name="계산 2 3 4 3 9 9" xfId="32356"/>
    <cellStyle name="계산 2 3 4 4" xfId="514"/>
    <cellStyle name="계산 2 3 4 4 10" xfId="1629"/>
    <cellStyle name="계산 2 3 4 4 10 2" xfId="29488"/>
    <cellStyle name="계산 2 3 4 4 11" xfId="5084"/>
    <cellStyle name="계산 2 3 4 4 11 2" xfId="32943"/>
    <cellStyle name="계산 2 3 4 4 12" xfId="8339"/>
    <cellStyle name="계산 2 3 4 4 12 2" xfId="36198"/>
    <cellStyle name="계산 2 3 4 4 13" xfId="11604"/>
    <cellStyle name="계산 2 3 4 4 13 2" xfId="39463"/>
    <cellStyle name="계산 2 3 4 4 14" xfId="14867"/>
    <cellStyle name="계산 2 3 4 4 14 2" xfId="42726"/>
    <cellStyle name="계산 2 3 4 4 15" xfId="15181"/>
    <cellStyle name="계산 2 3 4 4 15 2" xfId="43040"/>
    <cellStyle name="계산 2 3 4 4 16" xfId="18431"/>
    <cellStyle name="계산 2 3 4 4 16 2" xfId="46290"/>
    <cellStyle name="계산 2 3 4 4 17" xfId="21648"/>
    <cellStyle name="계산 2 3 4 4 17 2" xfId="49507"/>
    <cellStyle name="계산 2 3 4 4 18" xfId="24843"/>
    <cellStyle name="계산 2 3 4 4 18 2" xfId="52702"/>
    <cellStyle name="계산 2 3 4 4 19" xfId="26857"/>
    <cellStyle name="계산 2 3 4 4 19 2" xfId="54716"/>
    <cellStyle name="계산 2 3 4 4 2" xfId="2266"/>
    <cellStyle name="계산 2 3 4 4 2 2" xfId="5718"/>
    <cellStyle name="계산 2 3 4 4 2 2 2" xfId="33577"/>
    <cellStyle name="계산 2 3 4 4 2 3" xfId="8974"/>
    <cellStyle name="계산 2 3 4 4 2 3 2" xfId="36833"/>
    <cellStyle name="계산 2 3 4 4 2 4" xfId="12237"/>
    <cellStyle name="계산 2 3 4 4 2 4 2" xfId="40096"/>
    <cellStyle name="계산 2 3 4 4 2 5" xfId="17298"/>
    <cellStyle name="계산 2 3 4 4 2 5 2" xfId="45157"/>
    <cellStyle name="계산 2 3 4 4 2 6" xfId="19044"/>
    <cellStyle name="계산 2 3 4 4 2 6 2" xfId="46903"/>
    <cellStyle name="계산 2 3 4 4 2 7" xfId="22229"/>
    <cellStyle name="계산 2 3 4 4 2 7 2" xfId="50088"/>
    <cellStyle name="계산 2 3 4 4 2 8" xfId="25410"/>
    <cellStyle name="계산 2 3 4 4 2 8 2" xfId="53269"/>
    <cellStyle name="계산 2 3 4 4 2 9" xfId="30125"/>
    <cellStyle name="계산 2 3 4 4 20" xfId="27900"/>
    <cellStyle name="계산 2 3 4 4 20 2" xfId="55759"/>
    <cellStyle name="계산 2 3 4 4 21" xfId="976"/>
    <cellStyle name="계산 2 3 4 4 21 2" xfId="28835"/>
    <cellStyle name="계산 2 3 4 4 22" xfId="28374"/>
    <cellStyle name="계산 2 3 4 4 3" xfId="2725"/>
    <cellStyle name="계산 2 3 4 4 3 2" xfId="6176"/>
    <cellStyle name="계산 2 3 4 4 3 2 2" xfId="34035"/>
    <cellStyle name="계산 2 3 4 4 3 3" xfId="9432"/>
    <cellStyle name="계산 2 3 4 4 3 3 2" xfId="37291"/>
    <cellStyle name="계산 2 3 4 4 3 4" xfId="12696"/>
    <cellStyle name="계산 2 3 4 4 3 4 2" xfId="40555"/>
    <cellStyle name="계산 2 3 4 4 3 5" xfId="17100"/>
    <cellStyle name="계산 2 3 4 4 3 5 2" xfId="44959"/>
    <cellStyle name="계산 2 3 4 4 3 6" xfId="19500"/>
    <cellStyle name="계산 2 3 4 4 3 6 2" xfId="47359"/>
    <cellStyle name="계산 2 3 4 4 3 7" xfId="22682"/>
    <cellStyle name="계산 2 3 4 4 3 7 2" xfId="50541"/>
    <cellStyle name="계산 2 3 4 4 3 8" xfId="25836"/>
    <cellStyle name="계산 2 3 4 4 3 8 2" xfId="53695"/>
    <cellStyle name="계산 2 3 4 4 3 9" xfId="30584"/>
    <cellStyle name="계산 2 3 4 4 4" xfId="3075"/>
    <cellStyle name="계산 2 3 4 4 4 2" xfId="6526"/>
    <cellStyle name="계산 2 3 4 4 4 2 2" xfId="34385"/>
    <cellStyle name="계산 2 3 4 4 4 3" xfId="9782"/>
    <cellStyle name="계산 2 3 4 4 4 3 2" xfId="37641"/>
    <cellStyle name="계산 2 3 4 4 4 4" xfId="13046"/>
    <cellStyle name="계산 2 3 4 4 4 4 2" xfId="40905"/>
    <cellStyle name="계산 2 3 4 4 4 5" xfId="15970"/>
    <cellStyle name="계산 2 3 4 4 4 5 2" xfId="43829"/>
    <cellStyle name="계산 2 3 4 4 4 6" xfId="19850"/>
    <cellStyle name="계산 2 3 4 4 4 6 2" xfId="47709"/>
    <cellStyle name="계산 2 3 4 4 4 7" xfId="23032"/>
    <cellStyle name="계산 2 3 4 4 4 7 2" xfId="50891"/>
    <cellStyle name="계산 2 3 4 4 4 8" xfId="26161"/>
    <cellStyle name="계산 2 3 4 4 4 8 2" xfId="54020"/>
    <cellStyle name="계산 2 3 4 4 4 9" xfId="30934"/>
    <cellStyle name="계산 2 3 4 4 5" xfId="3412"/>
    <cellStyle name="계산 2 3 4 4 5 2" xfId="6863"/>
    <cellStyle name="계산 2 3 4 4 5 2 2" xfId="34722"/>
    <cellStyle name="계산 2 3 4 4 5 3" xfId="10119"/>
    <cellStyle name="계산 2 3 4 4 5 3 2" xfId="37978"/>
    <cellStyle name="계산 2 3 4 4 5 4" xfId="13383"/>
    <cellStyle name="계산 2 3 4 4 5 4 2" xfId="41242"/>
    <cellStyle name="계산 2 3 4 4 5 5" xfId="16498"/>
    <cellStyle name="계산 2 3 4 4 5 5 2" xfId="44357"/>
    <cellStyle name="계산 2 3 4 4 5 6" xfId="20187"/>
    <cellStyle name="계산 2 3 4 4 5 6 2" xfId="48046"/>
    <cellStyle name="계산 2 3 4 4 5 7" xfId="23369"/>
    <cellStyle name="계산 2 3 4 4 5 7 2" xfId="51228"/>
    <cellStyle name="계산 2 3 4 4 5 8" xfId="26478"/>
    <cellStyle name="계산 2 3 4 4 5 8 2" xfId="54337"/>
    <cellStyle name="계산 2 3 4 4 5 9" xfId="31271"/>
    <cellStyle name="계산 2 3 4 4 6" xfId="3745"/>
    <cellStyle name="계산 2 3 4 4 6 2" xfId="7196"/>
    <cellStyle name="계산 2 3 4 4 6 2 2" xfId="35055"/>
    <cellStyle name="계산 2 3 4 4 6 3" xfId="10452"/>
    <cellStyle name="계산 2 3 4 4 6 3 2" xfId="38311"/>
    <cellStyle name="계산 2 3 4 4 6 4" xfId="13716"/>
    <cellStyle name="계산 2 3 4 4 6 4 2" xfId="41575"/>
    <cellStyle name="계산 2 3 4 4 6 5" xfId="15425"/>
    <cellStyle name="계산 2 3 4 4 6 5 2" xfId="43284"/>
    <cellStyle name="계산 2 3 4 4 6 6" xfId="20520"/>
    <cellStyle name="계산 2 3 4 4 6 6 2" xfId="48379"/>
    <cellStyle name="계산 2 3 4 4 6 7" xfId="23702"/>
    <cellStyle name="계산 2 3 4 4 6 7 2" xfId="51561"/>
    <cellStyle name="계산 2 3 4 4 6 8" xfId="26789"/>
    <cellStyle name="계산 2 3 4 4 6 8 2" xfId="54648"/>
    <cellStyle name="계산 2 3 4 4 6 9" xfId="31604"/>
    <cellStyle name="계산 2 3 4 4 7" xfId="4041"/>
    <cellStyle name="계산 2 3 4 4 7 2" xfId="7492"/>
    <cellStyle name="계산 2 3 4 4 7 2 2" xfId="35351"/>
    <cellStyle name="계산 2 3 4 4 7 3" xfId="10748"/>
    <cellStyle name="계산 2 3 4 4 7 3 2" xfId="38607"/>
    <cellStyle name="계산 2 3 4 4 7 4" xfId="14012"/>
    <cellStyle name="계산 2 3 4 4 7 4 2" xfId="41871"/>
    <cellStyle name="계산 2 3 4 4 7 5" xfId="17108"/>
    <cellStyle name="계산 2 3 4 4 7 5 2" xfId="44967"/>
    <cellStyle name="계산 2 3 4 4 7 6" xfId="20816"/>
    <cellStyle name="계산 2 3 4 4 7 6 2" xfId="48675"/>
    <cellStyle name="계산 2 3 4 4 7 7" xfId="23998"/>
    <cellStyle name="계산 2 3 4 4 7 7 2" xfId="51857"/>
    <cellStyle name="계산 2 3 4 4 7 8" xfId="27066"/>
    <cellStyle name="계산 2 3 4 4 7 8 2" xfId="54925"/>
    <cellStyle name="계산 2 3 4 4 7 9" xfId="31900"/>
    <cellStyle name="계산 2 3 4 4 8" xfId="4338"/>
    <cellStyle name="계산 2 3 4 4 8 2" xfId="7789"/>
    <cellStyle name="계산 2 3 4 4 8 2 2" xfId="35648"/>
    <cellStyle name="계산 2 3 4 4 8 3" xfId="11045"/>
    <cellStyle name="계산 2 3 4 4 8 3 2" xfId="38904"/>
    <cellStyle name="계산 2 3 4 4 8 4" xfId="14309"/>
    <cellStyle name="계산 2 3 4 4 8 4 2" xfId="42168"/>
    <cellStyle name="계산 2 3 4 4 8 5" xfId="16930"/>
    <cellStyle name="계산 2 3 4 4 8 5 2" xfId="44789"/>
    <cellStyle name="계산 2 3 4 4 8 6" xfId="21113"/>
    <cellStyle name="계산 2 3 4 4 8 6 2" xfId="48972"/>
    <cellStyle name="계산 2 3 4 4 8 7" xfId="24295"/>
    <cellStyle name="계산 2 3 4 4 8 7 2" xfId="52154"/>
    <cellStyle name="계산 2 3 4 4 8 8" xfId="27341"/>
    <cellStyle name="계산 2 3 4 4 8 8 2" xfId="55200"/>
    <cellStyle name="계산 2 3 4 4 8 9" xfId="32197"/>
    <cellStyle name="계산 2 3 4 4 9" xfId="4633"/>
    <cellStyle name="계산 2 3 4 4 9 2" xfId="8084"/>
    <cellStyle name="계산 2 3 4 4 9 2 2" xfId="35943"/>
    <cellStyle name="계산 2 3 4 4 9 3" xfId="11340"/>
    <cellStyle name="계산 2 3 4 4 9 3 2" xfId="39199"/>
    <cellStyle name="계산 2 3 4 4 9 4" xfId="14604"/>
    <cellStyle name="계산 2 3 4 4 9 4 2" xfId="42463"/>
    <cellStyle name="계산 2 3 4 4 9 5" xfId="18175"/>
    <cellStyle name="계산 2 3 4 4 9 5 2" xfId="46034"/>
    <cellStyle name="계산 2 3 4 4 9 6" xfId="21408"/>
    <cellStyle name="계산 2 3 4 4 9 6 2" xfId="49267"/>
    <cellStyle name="계산 2 3 4 4 9 7" xfId="24590"/>
    <cellStyle name="계산 2 3 4 4 9 7 2" xfId="52449"/>
    <cellStyle name="계산 2 3 4 4 9 8" xfId="27617"/>
    <cellStyle name="계산 2 3 4 4 9 8 2" xfId="55476"/>
    <cellStyle name="계산 2 3 4 4 9 9" xfId="32492"/>
    <cellStyle name="계산 2 3 4 5" xfId="1991"/>
    <cellStyle name="계산 2 3 4 5 2" xfId="5445"/>
    <cellStyle name="계산 2 3 4 5 2 2" xfId="33304"/>
    <cellStyle name="계산 2 3 4 5 3" xfId="8700"/>
    <cellStyle name="계산 2 3 4 5 3 2" xfId="36559"/>
    <cellStyle name="계산 2 3 4 5 4" xfId="11963"/>
    <cellStyle name="계산 2 3 4 5 4 2" xfId="39822"/>
    <cellStyle name="계산 2 3 4 5 5" xfId="15352"/>
    <cellStyle name="계산 2 3 4 5 5 2" xfId="43211"/>
    <cellStyle name="계산 2 3 4 5 6" xfId="18785"/>
    <cellStyle name="계산 2 3 4 5 6 2" xfId="46644"/>
    <cellStyle name="계산 2 3 4 5 7" xfId="21992"/>
    <cellStyle name="계산 2 3 4 5 7 2" xfId="49851"/>
    <cellStyle name="계산 2 3 4 5 8" xfId="25177"/>
    <cellStyle name="계산 2 3 4 5 8 2" xfId="53036"/>
    <cellStyle name="계산 2 3 4 5 9" xfId="29850"/>
    <cellStyle name="계산 2 3 4 6" xfId="2458"/>
    <cellStyle name="계산 2 3 4 6 2" xfId="5909"/>
    <cellStyle name="계산 2 3 4 6 2 2" xfId="33768"/>
    <cellStyle name="계산 2 3 4 6 3" xfId="9165"/>
    <cellStyle name="계산 2 3 4 6 3 2" xfId="37024"/>
    <cellStyle name="계산 2 3 4 6 4" xfId="12429"/>
    <cellStyle name="계산 2 3 4 6 4 2" xfId="40288"/>
    <cellStyle name="계산 2 3 4 6 5" xfId="15851"/>
    <cellStyle name="계산 2 3 4 6 5 2" xfId="43710"/>
    <cellStyle name="계산 2 3 4 6 6" xfId="19233"/>
    <cellStyle name="계산 2 3 4 6 6 2" xfId="47092"/>
    <cellStyle name="계산 2 3 4 6 7" xfId="22415"/>
    <cellStyle name="계산 2 3 4 6 7 2" xfId="50274"/>
    <cellStyle name="계산 2 3 4 6 8" xfId="25586"/>
    <cellStyle name="계산 2 3 4 6 8 2" xfId="53445"/>
    <cellStyle name="계산 2 3 4 6 9" xfId="30317"/>
    <cellStyle name="계산 2 3 4 7" xfId="1939"/>
    <cellStyle name="계산 2 3 4 7 2" xfId="5393"/>
    <cellStyle name="계산 2 3 4 7 2 2" xfId="33252"/>
    <cellStyle name="계산 2 3 4 7 3" xfId="8648"/>
    <cellStyle name="계산 2 3 4 7 3 2" xfId="36507"/>
    <cellStyle name="계산 2 3 4 7 4" xfId="11911"/>
    <cellStyle name="계산 2 3 4 7 4 2" xfId="39770"/>
    <cellStyle name="계산 2 3 4 7 5" xfId="16993"/>
    <cellStyle name="계산 2 3 4 7 5 2" xfId="44852"/>
    <cellStyle name="계산 2 3 4 7 6" xfId="18733"/>
    <cellStyle name="계산 2 3 4 7 6 2" xfId="46592"/>
    <cellStyle name="계산 2 3 4 7 7" xfId="21941"/>
    <cellStyle name="계산 2 3 4 7 7 2" xfId="49800"/>
    <cellStyle name="계산 2 3 4 7 8" xfId="25131"/>
    <cellStyle name="계산 2 3 4 7 8 2" xfId="52990"/>
    <cellStyle name="계산 2 3 4 7 9" xfId="29798"/>
    <cellStyle name="계산 2 3 4 8" xfId="1978"/>
    <cellStyle name="계산 2 3 4 8 2" xfId="5432"/>
    <cellStyle name="계산 2 3 4 8 2 2" xfId="33291"/>
    <cellStyle name="계산 2 3 4 8 3" xfId="8687"/>
    <cellStyle name="계산 2 3 4 8 3 2" xfId="36546"/>
    <cellStyle name="계산 2 3 4 8 4" xfId="11950"/>
    <cellStyle name="계산 2 3 4 8 4 2" xfId="39809"/>
    <cellStyle name="계산 2 3 4 8 5" xfId="17274"/>
    <cellStyle name="계산 2 3 4 8 5 2" xfId="45133"/>
    <cellStyle name="계산 2 3 4 8 6" xfId="18772"/>
    <cellStyle name="계산 2 3 4 8 6 2" xfId="46631"/>
    <cellStyle name="계산 2 3 4 8 7" xfId="21980"/>
    <cellStyle name="계산 2 3 4 8 7 2" xfId="49839"/>
    <cellStyle name="계산 2 3 4 8 8" xfId="25164"/>
    <cellStyle name="계산 2 3 4 8 8 2" xfId="53023"/>
    <cellStyle name="계산 2 3 4 8 9" xfId="29837"/>
    <cellStyle name="계산 2 3 4 9" xfId="1973"/>
    <cellStyle name="계산 2 3 4 9 2" xfId="5427"/>
    <cellStyle name="계산 2 3 4 9 2 2" xfId="33286"/>
    <cellStyle name="계산 2 3 4 9 3" xfId="8682"/>
    <cellStyle name="계산 2 3 4 9 3 2" xfId="36541"/>
    <cellStyle name="계산 2 3 4 9 4" xfId="11945"/>
    <cellStyle name="계산 2 3 4 9 4 2" xfId="39804"/>
    <cellStyle name="계산 2 3 4 9 5" xfId="15184"/>
    <cellStyle name="계산 2 3 4 9 5 2" xfId="43043"/>
    <cellStyle name="계산 2 3 4 9 6" xfId="18767"/>
    <cellStyle name="계산 2 3 4 9 6 2" xfId="46626"/>
    <cellStyle name="계산 2 3 4 9 7" xfId="21975"/>
    <cellStyle name="계산 2 3 4 9 7 2" xfId="49834"/>
    <cellStyle name="계산 2 3 4 9 8" xfId="25159"/>
    <cellStyle name="계산 2 3 4 9 8 2" xfId="53018"/>
    <cellStyle name="계산 2 3 4 9 9" xfId="29832"/>
    <cellStyle name="계산 2 3 5" xfId="243"/>
    <cellStyle name="계산 2 3 5 10" xfId="1900"/>
    <cellStyle name="계산 2 3 5 10 2" xfId="5354"/>
    <cellStyle name="계산 2 3 5 10 2 2" xfId="33213"/>
    <cellStyle name="계산 2 3 5 10 3" xfId="8609"/>
    <cellStyle name="계산 2 3 5 10 3 2" xfId="36468"/>
    <cellStyle name="계산 2 3 5 10 4" xfId="11872"/>
    <cellStyle name="계산 2 3 5 10 4 2" xfId="39731"/>
    <cellStyle name="계산 2 3 5 10 5" xfId="16671"/>
    <cellStyle name="계산 2 3 5 10 5 2" xfId="44530"/>
    <cellStyle name="계산 2 3 5 10 6" xfId="18694"/>
    <cellStyle name="계산 2 3 5 10 6 2" xfId="46553"/>
    <cellStyle name="계산 2 3 5 10 7" xfId="21902"/>
    <cellStyle name="계산 2 3 5 10 7 2" xfId="49761"/>
    <cellStyle name="계산 2 3 5 10 8" xfId="25095"/>
    <cellStyle name="계산 2 3 5 10 8 2" xfId="52954"/>
    <cellStyle name="계산 2 3 5 10 9" xfId="29759"/>
    <cellStyle name="계산 2 3 5 11" xfId="3225"/>
    <cellStyle name="계산 2 3 5 11 2" xfId="6676"/>
    <cellStyle name="계산 2 3 5 11 2 2" xfId="34535"/>
    <cellStyle name="계산 2 3 5 11 3" xfId="9932"/>
    <cellStyle name="계산 2 3 5 11 3 2" xfId="37791"/>
    <cellStyle name="계산 2 3 5 11 4" xfId="13196"/>
    <cellStyle name="계산 2 3 5 11 4 2" xfId="41055"/>
    <cellStyle name="계산 2 3 5 11 5" xfId="15846"/>
    <cellStyle name="계산 2 3 5 11 5 2" xfId="43705"/>
    <cellStyle name="계산 2 3 5 11 6" xfId="20000"/>
    <cellStyle name="계산 2 3 5 11 6 2" xfId="47859"/>
    <cellStyle name="계산 2 3 5 11 7" xfId="23182"/>
    <cellStyle name="계산 2 3 5 11 7 2" xfId="51041"/>
    <cellStyle name="계산 2 3 5 11 8" xfId="26302"/>
    <cellStyle name="계산 2 3 5 11 8 2" xfId="54161"/>
    <cellStyle name="계산 2 3 5 11 9" xfId="31084"/>
    <cellStyle name="계산 2 3 5 12" xfId="3736"/>
    <cellStyle name="계산 2 3 5 12 2" xfId="7187"/>
    <cellStyle name="계산 2 3 5 12 2 2" xfId="35046"/>
    <cellStyle name="계산 2 3 5 12 3" xfId="10443"/>
    <cellStyle name="계산 2 3 5 12 3 2" xfId="38302"/>
    <cellStyle name="계산 2 3 5 12 4" xfId="13707"/>
    <cellStyle name="계산 2 3 5 12 4 2" xfId="41566"/>
    <cellStyle name="계산 2 3 5 12 5" xfId="16131"/>
    <cellStyle name="계산 2 3 5 12 5 2" xfId="43990"/>
    <cellStyle name="계산 2 3 5 12 6" xfId="20511"/>
    <cellStyle name="계산 2 3 5 12 6 2" xfId="48370"/>
    <cellStyle name="계산 2 3 5 12 7" xfId="23693"/>
    <cellStyle name="계산 2 3 5 12 7 2" xfId="51552"/>
    <cellStyle name="계산 2 3 5 12 8" xfId="26780"/>
    <cellStyle name="계산 2 3 5 12 8 2" xfId="54639"/>
    <cellStyle name="계산 2 3 5 12 9" xfId="31595"/>
    <cellStyle name="계산 2 3 5 13" xfId="1358"/>
    <cellStyle name="계산 2 3 5 13 2" xfId="29217"/>
    <cellStyle name="계산 2 3 5 14" xfId="4814"/>
    <cellStyle name="계산 2 3 5 14 2" xfId="32673"/>
    <cellStyle name="계산 2 3 5 15" xfId="5002"/>
    <cellStyle name="계산 2 3 5 15 2" xfId="32861"/>
    <cellStyle name="계산 2 3 5 16" xfId="8780"/>
    <cellStyle name="계산 2 3 5 16 2" xfId="36639"/>
    <cellStyle name="계산 2 3 5 17" xfId="12043"/>
    <cellStyle name="계산 2 3 5 17 2" xfId="39902"/>
    <cellStyle name="계산 2 3 5 18" xfId="15983"/>
    <cellStyle name="계산 2 3 5 18 2" xfId="43842"/>
    <cellStyle name="계산 2 3 5 19" xfId="15344"/>
    <cellStyle name="계산 2 3 5 19 2" xfId="43203"/>
    <cellStyle name="계산 2 3 5 2" xfId="446"/>
    <cellStyle name="계산 2 3 5 2 10" xfId="4574"/>
    <cellStyle name="계산 2 3 5 2 10 2" xfId="8025"/>
    <cellStyle name="계산 2 3 5 2 10 2 2" xfId="35884"/>
    <cellStyle name="계산 2 3 5 2 10 3" xfId="11281"/>
    <cellStyle name="계산 2 3 5 2 10 3 2" xfId="39140"/>
    <cellStyle name="계산 2 3 5 2 10 4" xfId="14545"/>
    <cellStyle name="계산 2 3 5 2 10 4 2" xfId="42404"/>
    <cellStyle name="계산 2 3 5 2 10 5" xfId="18116"/>
    <cellStyle name="계산 2 3 5 2 10 5 2" xfId="45975"/>
    <cellStyle name="계산 2 3 5 2 10 6" xfId="21349"/>
    <cellStyle name="계산 2 3 5 2 10 6 2" xfId="49208"/>
    <cellStyle name="계산 2 3 5 2 10 7" xfId="24531"/>
    <cellStyle name="계산 2 3 5 2 10 7 2" xfId="52390"/>
    <cellStyle name="계산 2 3 5 2 10 8" xfId="27560"/>
    <cellStyle name="계산 2 3 5 2 10 8 2" xfId="55419"/>
    <cellStyle name="계산 2 3 5 2 10 9" xfId="32433"/>
    <cellStyle name="계산 2 3 5 2 11" xfId="1561"/>
    <cellStyle name="계산 2 3 5 2 11 2" xfId="29420"/>
    <cellStyle name="계산 2 3 5 2 12" xfId="5017"/>
    <cellStyle name="계산 2 3 5 2 12 2" xfId="32876"/>
    <cellStyle name="계산 2 3 5 2 13" xfId="8271"/>
    <cellStyle name="계산 2 3 5 2 13 2" xfId="36130"/>
    <cellStyle name="계산 2 3 5 2 14" xfId="11536"/>
    <cellStyle name="계산 2 3 5 2 14 2" xfId="39395"/>
    <cellStyle name="계산 2 3 5 2 15" xfId="14799"/>
    <cellStyle name="계산 2 3 5 2 15 2" xfId="42658"/>
    <cellStyle name="계산 2 3 5 2 16" xfId="17425"/>
    <cellStyle name="계산 2 3 5 2 16 2" xfId="45284"/>
    <cellStyle name="계산 2 3 5 2 17" xfId="18366"/>
    <cellStyle name="계산 2 3 5 2 17 2" xfId="46225"/>
    <cellStyle name="계산 2 3 5 2 18" xfId="21584"/>
    <cellStyle name="계산 2 3 5 2 18 2" xfId="49443"/>
    <cellStyle name="계산 2 3 5 2 19" xfId="24781"/>
    <cellStyle name="계산 2 3 5 2 19 2" xfId="52640"/>
    <cellStyle name="계산 2 3 5 2 2" xfId="591"/>
    <cellStyle name="계산 2 3 5 2 2 10" xfId="1706"/>
    <cellStyle name="계산 2 3 5 2 2 10 2" xfId="29565"/>
    <cellStyle name="계산 2 3 5 2 2 11" xfId="5161"/>
    <cellStyle name="계산 2 3 5 2 2 11 2" xfId="33020"/>
    <cellStyle name="계산 2 3 5 2 2 12" xfId="8416"/>
    <cellStyle name="계산 2 3 5 2 2 12 2" xfId="36275"/>
    <cellStyle name="계산 2 3 5 2 2 13" xfId="11681"/>
    <cellStyle name="계산 2 3 5 2 2 13 2" xfId="39540"/>
    <cellStyle name="계산 2 3 5 2 2 14" xfId="14944"/>
    <cellStyle name="계산 2 3 5 2 2 14 2" xfId="42803"/>
    <cellStyle name="계산 2 3 5 2 2 15" xfId="17774"/>
    <cellStyle name="계산 2 3 5 2 2 15 2" xfId="45633"/>
    <cellStyle name="계산 2 3 5 2 2 16" xfId="18508"/>
    <cellStyle name="계산 2 3 5 2 2 16 2" xfId="46367"/>
    <cellStyle name="계산 2 3 5 2 2 17" xfId="21725"/>
    <cellStyle name="계산 2 3 5 2 2 17 2" xfId="49584"/>
    <cellStyle name="계산 2 3 5 2 2 18" xfId="24920"/>
    <cellStyle name="계산 2 3 5 2 2 18 2" xfId="52779"/>
    <cellStyle name="계산 2 3 5 2 2 19" xfId="27683"/>
    <cellStyle name="계산 2 3 5 2 2 19 2" xfId="55542"/>
    <cellStyle name="계산 2 3 5 2 2 2" xfId="2343"/>
    <cellStyle name="계산 2 3 5 2 2 2 2" xfId="5795"/>
    <cellStyle name="계산 2 3 5 2 2 2 2 2" xfId="33654"/>
    <cellStyle name="계산 2 3 5 2 2 2 3" xfId="9051"/>
    <cellStyle name="계산 2 3 5 2 2 2 3 2" xfId="36910"/>
    <cellStyle name="계산 2 3 5 2 2 2 4" xfId="12314"/>
    <cellStyle name="계산 2 3 5 2 2 2 4 2" xfId="40173"/>
    <cellStyle name="계산 2 3 5 2 2 2 5" xfId="15259"/>
    <cellStyle name="계산 2 3 5 2 2 2 5 2" xfId="43118"/>
    <cellStyle name="계산 2 3 5 2 2 2 6" xfId="19121"/>
    <cellStyle name="계산 2 3 5 2 2 2 6 2" xfId="46980"/>
    <cellStyle name="계산 2 3 5 2 2 2 7" xfId="22306"/>
    <cellStyle name="계산 2 3 5 2 2 2 7 2" xfId="50165"/>
    <cellStyle name="계산 2 3 5 2 2 2 8" xfId="25482"/>
    <cellStyle name="계산 2 3 5 2 2 2 8 2" xfId="53341"/>
    <cellStyle name="계산 2 3 5 2 2 2 9" xfId="30202"/>
    <cellStyle name="계산 2 3 5 2 2 20" xfId="27977"/>
    <cellStyle name="계산 2 3 5 2 2 20 2" xfId="55836"/>
    <cellStyle name="계산 2 3 5 2 2 21" xfId="1053"/>
    <cellStyle name="계산 2 3 5 2 2 21 2" xfId="28912"/>
    <cellStyle name="계산 2 3 5 2 2 22" xfId="28451"/>
    <cellStyle name="계산 2 3 5 2 2 3" xfId="2802"/>
    <cellStyle name="계산 2 3 5 2 2 3 2" xfId="6253"/>
    <cellStyle name="계산 2 3 5 2 2 3 2 2" xfId="34112"/>
    <cellStyle name="계산 2 3 5 2 2 3 3" xfId="9509"/>
    <cellStyle name="계산 2 3 5 2 2 3 3 2" xfId="37368"/>
    <cellStyle name="계산 2 3 5 2 2 3 4" xfId="12773"/>
    <cellStyle name="계산 2 3 5 2 2 3 4 2" xfId="40632"/>
    <cellStyle name="계산 2 3 5 2 2 3 5" xfId="15372"/>
    <cellStyle name="계산 2 3 5 2 2 3 5 2" xfId="43231"/>
    <cellStyle name="계산 2 3 5 2 2 3 6" xfId="19577"/>
    <cellStyle name="계산 2 3 5 2 2 3 6 2" xfId="47436"/>
    <cellStyle name="계산 2 3 5 2 2 3 7" xfId="22759"/>
    <cellStyle name="계산 2 3 5 2 2 3 7 2" xfId="50618"/>
    <cellStyle name="계산 2 3 5 2 2 3 8" xfId="25908"/>
    <cellStyle name="계산 2 3 5 2 2 3 8 2" xfId="53767"/>
    <cellStyle name="계산 2 3 5 2 2 3 9" xfId="30661"/>
    <cellStyle name="계산 2 3 5 2 2 4" xfId="3152"/>
    <cellStyle name="계산 2 3 5 2 2 4 2" xfId="6603"/>
    <cellStyle name="계산 2 3 5 2 2 4 2 2" xfId="34462"/>
    <cellStyle name="계산 2 3 5 2 2 4 3" xfId="9859"/>
    <cellStyle name="계산 2 3 5 2 2 4 3 2" xfId="37718"/>
    <cellStyle name="계산 2 3 5 2 2 4 4" xfId="13123"/>
    <cellStyle name="계산 2 3 5 2 2 4 4 2" xfId="40982"/>
    <cellStyle name="계산 2 3 5 2 2 4 5" xfId="16966"/>
    <cellStyle name="계산 2 3 5 2 2 4 5 2" xfId="44825"/>
    <cellStyle name="계산 2 3 5 2 2 4 6" xfId="19927"/>
    <cellStyle name="계산 2 3 5 2 2 4 6 2" xfId="47786"/>
    <cellStyle name="계산 2 3 5 2 2 4 7" xfId="23109"/>
    <cellStyle name="계산 2 3 5 2 2 4 7 2" xfId="50968"/>
    <cellStyle name="계산 2 3 5 2 2 4 8" xfId="26232"/>
    <cellStyle name="계산 2 3 5 2 2 4 8 2" xfId="54091"/>
    <cellStyle name="계산 2 3 5 2 2 4 9" xfId="31011"/>
    <cellStyle name="계산 2 3 5 2 2 5" xfId="3489"/>
    <cellStyle name="계산 2 3 5 2 2 5 2" xfId="6940"/>
    <cellStyle name="계산 2 3 5 2 2 5 2 2" xfId="34799"/>
    <cellStyle name="계산 2 3 5 2 2 5 3" xfId="10196"/>
    <cellStyle name="계산 2 3 5 2 2 5 3 2" xfId="38055"/>
    <cellStyle name="계산 2 3 5 2 2 5 4" xfId="13460"/>
    <cellStyle name="계산 2 3 5 2 2 5 4 2" xfId="41319"/>
    <cellStyle name="계산 2 3 5 2 2 5 5" xfId="17442"/>
    <cellStyle name="계산 2 3 5 2 2 5 5 2" xfId="45301"/>
    <cellStyle name="계산 2 3 5 2 2 5 6" xfId="20264"/>
    <cellStyle name="계산 2 3 5 2 2 5 6 2" xfId="48123"/>
    <cellStyle name="계산 2 3 5 2 2 5 7" xfId="23446"/>
    <cellStyle name="계산 2 3 5 2 2 5 7 2" xfId="51305"/>
    <cellStyle name="계산 2 3 5 2 2 5 8" xfId="26549"/>
    <cellStyle name="계산 2 3 5 2 2 5 8 2" xfId="54408"/>
    <cellStyle name="계산 2 3 5 2 2 5 9" xfId="31348"/>
    <cellStyle name="계산 2 3 5 2 2 6" xfId="3822"/>
    <cellStyle name="계산 2 3 5 2 2 6 2" xfId="7273"/>
    <cellStyle name="계산 2 3 5 2 2 6 2 2" xfId="35132"/>
    <cellStyle name="계산 2 3 5 2 2 6 3" xfId="10529"/>
    <cellStyle name="계산 2 3 5 2 2 6 3 2" xfId="38388"/>
    <cellStyle name="계산 2 3 5 2 2 6 4" xfId="13793"/>
    <cellStyle name="계산 2 3 5 2 2 6 4 2" xfId="41652"/>
    <cellStyle name="계산 2 3 5 2 2 6 5" xfId="15827"/>
    <cellStyle name="계산 2 3 5 2 2 6 5 2" xfId="43686"/>
    <cellStyle name="계산 2 3 5 2 2 6 6" xfId="20597"/>
    <cellStyle name="계산 2 3 5 2 2 6 6 2" xfId="48456"/>
    <cellStyle name="계산 2 3 5 2 2 6 7" xfId="23779"/>
    <cellStyle name="계산 2 3 5 2 2 6 7 2" xfId="51638"/>
    <cellStyle name="계산 2 3 5 2 2 6 8" xfId="26860"/>
    <cellStyle name="계산 2 3 5 2 2 6 8 2" xfId="54719"/>
    <cellStyle name="계산 2 3 5 2 2 6 9" xfId="31681"/>
    <cellStyle name="계산 2 3 5 2 2 7" xfId="4118"/>
    <cellStyle name="계산 2 3 5 2 2 7 2" xfId="7569"/>
    <cellStyle name="계산 2 3 5 2 2 7 2 2" xfId="35428"/>
    <cellStyle name="계산 2 3 5 2 2 7 3" xfId="10825"/>
    <cellStyle name="계산 2 3 5 2 2 7 3 2" xfId="38684"/>
    <cellStyle name="계산 2 3 5 2 2 7 4" xfId="14089"/>
    <cellStyle name="계산 2 3 5 2 2 7 4 2" xfId="41948"/>
    <cellStyle name="계산 2 3 5 2 2 7 5" xfId="15489"/>
    <cellStyle name="계산 2 3 5 2 2 7 5 2" xfId="43348"/>
    <cellStyle name="계산 2 3 5 2 2 7 6" xfId="20893"/>
    <cellStyle name="계산 2 3 5 2 2 7 6 2" xfId="48752"/>
    <cellStyle name="계산 2 3 5 2 2 7 7" xfId="24075"/>
    <cellStyle name="계산 2 3 5 2 2 7 7 2" xfId="51934"/>
    <cellStyle name="계산 2 3 5 2 2 7 8" xfId="27137"/>
    <cellStyle name="계산 2 3 5 2 2 7 8 2" xfId="54996"/>
    <cellStyle name="계산 2 3 5 2 2 7 9" xfId="31977"/>
    <cellStyle name="계산 2 3 5 2 2 8" xfId="4415"/>
    <cellStyle name="계산 2 3 5 2 2 8 2" xfId="7866"/>
    <cellStyle name="계산 2 3 5 2 2 8 2 2" xfId="35725"/>
    <cellStyle name="계산 2 3 5 2 2 8 3" xfId="11122"/>
    <cellStyle name="계산 2 3 5 2 2 8 3 2" xfId="38981"/>
    <cellStyle name="계산 2 3 5 2 2 8 4" xfId="14386"/>
    <cellStyle name="계산 2 3 5 2 2 8 4 2" xfId="42245"/>
    <cellStyle name="계산 2 3 5 2 2 8 5" xfId="8234"/>
    <cellStyle name="계산 2 3 5 2 2 8 5 2" xfId="36093"/>
    <cellStyle name="계산 2 3 5 2 2 8 6" xfId="21190"/>
    <cellStyle name="계산 2 3 5 2 2 8 6 2" xfId="49049"/>
    <cellStyle name="계산 2 3 5 2 2 8 7" xfId="24372"/>
    <cellStyle name="계산 2 3 5 2 2 8 7 2" xfId="52231"/>
    <cellStyle name="계산 2 3 5 2 2 8 8" xfId="27412"/>
    <cellStyle name="계산 2 3 5 2 2 8 8 2" xfId="55271"/>
    <cellStyle name="계산 2 3 5 2 2 8 9" xfId="32274"/>
    <cellStyle name="계산 2 3 5 2 2 9" xfId="4710"/>
    <cellStyle name="계산 2 3 5 2 2 9 2" xfId="8161"/>
    <cellStyle name="계산 2 3 5 2 2 9 2 2" xfId="36020"/>
    <cellStyle name="계산 2 3 5 2 2 9 3" xfId="11417"/>
    <cellStyle name="계산 2 3 5 2 2 9 3 2" xfId="39276"/>
    <cellStyle name="계산 2 3 5 2 2 9 4" xfId="14681"/>
    <cellStyle name="계산 2 3 5 2 2 9 4 2" xfId="42540"/>
    <cellStyle name="계산 2 3 5 2 2 9 5" xfId="18252"/>
    <cellStyle name="계산 2 3 5 2 2 9 5 2" xfId="46111"/>
    <cellStyle name="계산 2 3 5 2 2 9 6" xfId="21485"/>
    <cellStyle name="계산 2 3 5 2 2 9 6 2" xfId="49344"/>
    <cellStyle name="계산 2 3 5 2 2 9 7" xfId="24667"/>
    <cellStyle name="계산 2 3 5 2 2 9 7 2" xfId="52526"/>
    <cellStyle name="계산 2 3 5 2 2 9 8" xfId="27688"/>
    <cellStyle name="계산 2 3 5 2 2 9 8 2" xfId="55547"/>
    <cellStyle name="계산 2 3 5 2 2 9 9" xfId="32569"/>
    <cellStyle name="계산 2 3 5 2 20" xfId="25623"/>
    <cellStyle name="계산 2 3 5 2 20 2" xfId="53482"/>
    <cellStyle name="계산 2 3 5 2 21" xfId="27841"/>
    <cellStyle name="계산 2 3 5 2 21 2" xfId="55700"/>
    <cellStyle name="계산 2 3 5 2 22" xfId="908"/>
    <cellStyle name="계산 2 3 5 2 22 2" xfId="28767"/>
    <cellStyle name="계산 2 3 5 2 23" xfId="28306"/>
    <cellStyle name="계산 2 3 5 2 3" xfId="2198"/>
    <cellStyle name="계산 2 3 5 2 3 2" xfId="5650"/>
    <cellStyle name="계산 2 3 5 2 3 2 2" xfId="33509"/>
    <cellStyle name="계산 2 3 5 2 3 3" xfId="8906"/>
    <cellStyle name="계산 2 3 5 2 3 3 2" xfId="36765"/>
    <cellStyle name="계산 2 3 5 2 3 4" xfId="12169"/>
    <cellStyle name="계산 2 3 5 2 3 4 2" xfId="40028"/>
    <cellStyle name="계산 2 3 5 2 3 5" xfId="16563"/>
    <cellStyle name="계산 2 3 5 2 3 5 2" xfId="44422"/>
    <cellStyle name="계산 2 3 5 2 3 6" xfId="18981"/>
    <cellStyle name="계산 2 3 5 2 3 6 2" xfId="46840"/>
    <cellStyle name="계산 2 3 5 2 3 7" xfId="22165"/>
    <cellStyle name="계산 2 3 5 2 3 7 2" xfId="50024"/>
    <cellStyle name="계산 2 3 5 2 3 8" xfId="25349"/>
    <cellStyle name="계산 2 3 5 2 3 8 2" xfId="53208"/>
    <cellStyle name="계산 2 3 5 2 3 9" xfId="30057"/>
    <cellStyle name="계산 2 3 5 2 4" xfId="2657"/>
    <cellStyle name="계산 2 3 5 2 4 2" xfId="6108"/>
    <cellStyle name="계산 2 3 5 2 4 2 2" xfId="33967"/>
    <cellStyle name="계산 2 3 5 2 4 3" xfId="9364"/>
    <cellStyle name="계산 2 3 5 2 4 3 2" xfId="37223"/>
    <cellStyle name="계산 2 3 5 2 4 4" xfId="12628"/>
    <cellStyle name="계산 2 3 5 2 4 4 2" xfId="40487"/>
    <cellStyle name="계산 2 3 5 2 4 5" xfId="16441"/>
    <cellStyle name="계산 2 3 5 2 4 5 2" xfId="44300"/>
    <cellStyle name="계산 2 3 5 2 4 6" xfId="19432"/>
    <cellStyle name="계산 2 3 5 2 4 6 2" xfId="47291"/>
    <cellStyle name="계산 2 3 5 2 4 7" xfId="22614"/>
    <cellStyle name="계산 2 3 5 2 4 7 2" xfId="50473"/>
    <cellStyle name="계산 2 3 5 2 4 8" xfId="25771"/>
    <cellStyle name="계산 2 3 5 2 4 8 2" xfId="53630"/>
    <cellStyle name="계산 2 3 5 2 4 9" xfId="30516"/>
    <cellStyle name="계산 2 3 5 2 5" xfId="3008"/>
    <cellStyle name="계산 2 3 5 2 5 2" xfId="6459"/>
    <cellStyle name="계산 2 3 5 2 5 2 2" xfId="34318"/>
    <cellStyle name="계산 2 3 5 2 5 3" xfId="9715"/>
    <cellStyle name="계산 2 3 5 2 5 3 2" xfId="37574"/>
    <cellStyle name="계산 2 3 5 2 5 4" xfId="12979"/>
    <cellStyle name="계산 2 3 5 2 5 4 2" xfId="40838"/>
    <cellStyle name="계산 2 3 5 2 5 5" xfId="16594"/>
    <cellStyle name="계산 2 3 5 2 5 5 2" xfId="44453"/>
    <cellStyle name="계산 2 3 5 2 5 6" xfId="19783"/>
    <cellStyle name="계산 2 3 5 2 5 6 2" xfId="47642"/>
    <cellStyle name="계산 2 3 5 2 5 7" xfId="22965"/>
    <cellStyle name="계산 2 3 5 2 5 7 2" xfId="50824"/>
    <cellStyle name="계산 2 3 5 2 5 8" xfId="26098"/>
    <cellStyle name="계산 2 3 5 2 5 8 2" xfId="53957"/>
    <cellStyle name="계산 2 3 5 2 5 9" xfId="30867"/>
    <cellStyle name="계산 2 3 5 2 6" xfId="3347"/>
    <cellStyle name="계산 2 3 5 2 6 2" xfId="6798"/>
    <cellStyle name="계산 2 3 5 2 6 2 2" xfId="34657"/>
    <cellStyle name="계산 2 3 5 2 6 3" xfId="10054"/>
    <cellStyle name="계산 2 3 5 2 6 3 2" xfId="37913"/>
    <cellStyle name="계산 2 3 5 2 6 4" xfId="13318"/>
    <cellStyle name="계산 2 3 5 2 6 4 2" xfId="41177"/>
    <cellStyle name="계산 2 3 5 2 6 5" xfId="15614"/>
    <cellStyle name="계산 2 3 5 2 6 5 2" xfId="43473"/>
    <cellStyle name="계산 2 3 5 2 6 6" xfId="20122"/>
    <cellStyle name="계산 2 3 5 2 6 6 2" xfId="47981"/>
    <cellStyle name="계산 2 3 5 2 6 7" xfId="23304"/>
    <cellStyle name="계산 2 3 5 2 6 7 2" xfId="51163"/>
    <cellStyle name="계산 2 3 5 2 6 8" xfId="26415"/>
    <cellStyle name="계산 2 3 5 2 6 8 2" xfId="54274"/>
    <cellStyle name="계산 2 3 5 2 6 9" xfId="31206"/>
    <cellStyle name="계산 2 3 5 2 7" xfId="3680"/>
    <cellStyle name="계산 2 3 5 2 7 2" xfId="7131"/>
    <cellStyle name="계산 2 3 5 2 7 2 2" xfId="34990"/>
    <cellStyle name="계산 2 3 5 2 7 3" xfId="10387"/>
    <cellStyle name="계산 2 3 5 2 7 3 2" xfId="38246"/>
    <cellStyle name="계산 2 3 5 2 7 4" xfId="13651"/>
    <cellStyle name="계산 2 3 5 2 7 4 2" xfId="41510"/>
    <cellStyle name="계산 2 3 5 2 7 5" xfId="17679"/>
    <cellStyle name="계산 2 3 5 2 7 5 2" xfId="45538"/>
    <cellStyle name="계산 2 3 5 2 7 6" xfId="20455"/>
    <cellStyle name="계산 2 3 5 2 7 6 2" xfId="48314"/>
    <cellStyle name="계산 2 3 5 2 7 7" xfId="23637"/>
    <cellStyle name="계산 2 3 5 2 7 7 2" xfId="51496"/>
    <cellStyle name="계산 2 3 5 2 7 8" xfId="26726"/>
    <cellStyle name="계산 2 3 5 2 7 8 2" xfId="54585"/>
    <cellStyle name="계산 2 3 5 2 7 9" xfId="31539"/>
    <cellStyle name="계산 2 3 5 2 8" xfId="3982"/>
    <cellStyle name="계산 2 3 5 2 8 2" xfId="7433"/>
    <cellStyle name="계산 2 3 5 2 8 2 2" xfId="35292"/>
    <cellStyle name="계산 2 3 5 2 8 3" xfId="10689"/>
    <cellStyle name="계산 2 3 5 2 8 3 2" xfId="38548"/>
    <cellStyle name="계산 2 3 5 2 8 4" xfId="13953"/>
    <cellStyle name="계산 2 3 5 2 8 4 2" xfId="41812"/>
    <cellStyle name="계산 2 3 5 2 8 5" xfId="17800"/>
    <cellStyle name="계산 2 3 5 2 8 5 2" xfId="45659"/>
    <cellStyle name="계산 2 3 5 2 8 6" xfId="20757"/>
    <cellStyle name="계산 2 3 5 2 8 6 2" xfId="48616"/>
    <cellStyle name="계산 2 3 5 2 8 7" xfId="23939"/>
    <cellStyle name="계산 2 3 5 2 8 7 2" xfId="51798"/>
    <cellStyle name="계산 2 3 5 2 8 8" xfId="27009"/>
    <cellStyle name="계산 2 3 5 2 8 8 2" xfId="54868"/>
    <cellStyle name="계산 2 3 5 2 8 9" xfId="31841"/>
    <cellStyle name="계산 2 3 5 2 9" xfId="4279"/>
    <cellStyle name="계산 2 3 5 2 9 2" xfId="7730"/>
    <cellStyle name="계산 2 3 5 2 9 2 2" xfId="35589"/>
    <cellStyle name="계산 2 3 5 2 9 3" xfId="10986"/>
    <cellStyle name="계산 2 3 5 2 9 3 2" xfId="38845"/>
    <cellStyle name="계산 2 3 5 2 9 4" xfId="14250"/>
    <cellStyle name="계산 2 3 5 2 9 4 2" xfId="42109"/>
    <cellStyle name="계산 2 3 5 2 9 5" xfId="16422"/>
    <cellStyle name="계산 2 3 5 2 9 5 2" xfId="44281"/>
    <cellStyle name="계산 2 3 5 2 9 6" xfId="21054"/>
    <cellStyle name="계산 2 3 5 2 9 6 2" xfId="48913"/>
    <cellStyle name="계산 2 3 5 2 9 7" xfId="24236"/>
    <cellStyle name="계산 2 3 5 2 9 7 2" xfId="52095"/>
    <cellStyle name="계산 2 3 5 2 9 8" xfId="27284"/>
    <cellStyle name="계산 2 3 5 2 9 8 2" xfId="55143"/>
    <cellStyle name="계산 2 3 5 2 9 9" xfId="32138"/>
    <cellStyle name="계산 2 3 5 20" xfId="18859"/>
    <cellStyle name="계산 2 3 5 20 2" xfId="46718"/>
    <cellStyle name="계산 2 3 5 21" xfId="15293"/>
    <cellStyle name="계산 2 3 5 21 2" xfId="43152"/>
    <cellStyle name="계산 2 3 5 22" xfId="25241"/>
    <cellStyle name="계산 2 3 5 22 2" xfId="53100"/>
    <cellStyle name="계산 2 3 5 23" xfId="25252"/>
    <cellStyle name="계산 2 3 5 23 2" xfId="53111"/>
    <cellStyle name="계산 2 3 5 24" xfId="706"/>
    <cellStyle name="계산 2 3 5 24 2" xfId="28565"/>
    <cellStyle name="계산 2 3 5 25" xfId="28104"/>
    <cellStyle name="계산 2 3 5 3" xfId="346"/>
    <cellStyle name="계산 2 3 5 3 10" xfId="1461"/>
    <cellStyle name="계산 2 3 5 3 10 2" xfId="29320"/>
    <cellStyle name="계산 2 3 5 3 11" xfId="4917"/>
    <cellStyle name="계산 2 3 5 3 11 2" xfId="32776"/>
    <cellStyle name="계산 2 3 5 3 12" xfId="1229"/>
    <cellStyle name="계산 2 3 5 3 12 2" xfId="29088"/>
    <cellStyle name="계산 2 3 5 3 13" xfId="4993"/>
    <cellStyle name="계산 2 3 5 3 13 2" xfId="32852"/>
    <cellStyle name="계산 2 3 5 3 14" xfId="8247"/>
    <cellStyle name="계산 2 3 5 3 14 2" xfId="36106"/>
    <cellStyle name="계산 2 3 5 3 15" xfId="16061"/>
    <cellStyle name="계산 2 3 5 3 15 2" xfId="43920"/>
    <cellStyle name="계산 2 3 5 3 16" xfId="14775"/>
    <cellStyle name="계산 2 3 5 3 16 2" xfId="42634"/>
    <cellStyle name="계산 2 3 5 3 17" xfId="16319"/>
    <cellStyle name="계산 2 3 5 3 17 2" xfId="44178"/>
    <cellStyle name="계산 2 3 5 3 18" xfId="18342"/>
    <cellStyle name="계산 2 3 5 3 18 2" xfId="46201"/>
    <cellStyle name="계산 2 3 5 3 19" xfId="25249"/>
    <cellStyle name="계산 2 3 5 3 19 2" xfId="53108"/>
    <cellStyle name="계산 2 3 5 3 2" xfId="2098"/>
    <cellStyle name="계산 2 3 5 3 2 2" xfId="5552"/>
    <cellStyle name="계산 2 3 5 3 2 2 2" xfId="33411"/>
    <cellStyle name="계산 2 3 5 3 2 3" xfId="8807"/>
    <cellStyle name="계산 2 3 5 3 2 3 2" xfId="36666"/>
    <cellStyle name="계산 2 3 5 3 2 4" xfId="12070"/>
    <cellStyle name="계산 2 3 5 3 2 4 2" xfId="39929"/>
    <cellStyle name="계산 2 3 5 3 2 5" xfId="17262"/>
    <cellStyle name="계산 2 3 5 3 2 5 2" xfId="45121"/>
    <cellStyle name="계산 2 3 5 3 2 6" xfId="18886"/>
    <cellStyle name="계산 2 3 5 3 2 6 2" xfId="46745"/>
    <cellStyle name="계산 2 3 5 3 2 7" xfId="22084"/>
    <cellStyle name="계산 2 3 5 3 2 7 2" xfId="49943"/>
    <cellStyle name="계산 2 3 5 3 2 8" xfId="25265"/>
    <cellStyle name="계산 2 3 5 3 2 8 2" xfId="53124"/>
    <cellStyle name="계산 2 3 5 3 2 9" xfId="29957"/>
    <cellStyle name="계산 2 3 5 3 20" xfId="27769"/>
    <cellStyle name="계산 2 3 5 3 20 2" xfId="55628"/>
    <cellStyle name="계산 2 3 5 3 21" xfId="808"/>
    <cellStyle name="계산 2 3 5 3 21 2" xfId="28667"/>
    <cellStyle name="계산 2 3 5 3 22" xfId="28206"/>
    <cellStyle name="계산 2 3 5 3 3" xfId="2559"/>
    <cellStyle name="계산 2 3 5 3 3 2" xfId="6010"/>
    <cellStyle name="계산 2 3 5 3 3 2 2" xfId="33869"/>
    <cellStyle name="계산 2 3 5 3 3 3" xfId="9266"/>
    <cellStyle name="계산 2 3 5 3 3 3 2" xfId="37125"/>
    <cellStyle name="계산 2 3 5 3 3 4" xfId="12530"/>
    <cellStyle name="계산 2 3 5 3 3 4 2" xfId="40389"/>
    <cellStyle name="계산 2 3 5 3 3 5" xfId="15343"/>
    <cellStyle name="계산 2 3 5 3 3 5 2" xfId="43202"/>
    <cellStyle name="계산 2 3 5 3 3 6" xfId="19334"/>
    <cellStyle name="계산 2 3 5 3 3 6 2" xfId="47193"/>
    <cellStyle name="계산 2 3 5 3 3 7" xfId="22516"/>
    <cellStyle name="계산 2 3 5 3 3 7 2" xfId="50375"/>
    <cellStyle name="계산 2 3 5 3 3 8" xfId="25680"/>
    <cellStyle name="계산 2 3 5 3 3 8 2" xfId="53539"/>
    <cellStyle name="계산 2 3 5 3 3 9" xfId="30418"/>
    <cellStyle name="계산 2 3 5 3 4" xfId="2912"/>
    <cellStyle name="계산 2 3 5 3 4 2" xfId="6363"/>
    <cellStyle name="계산 2 3 5 3 4 2 2" xfId="34222"/>
    <cellStyle name="계산 2 3 5 3 4 3" xfId="9619"/>
    <cellStyle name="계산 2 3 5 3 4 3 2" xfId="37478"/>
    <cellStyle name="계산 2 3 5 3 4 4" xfId="12883"/>
    <cellStyle name="계산 2 3 5 3 4 4 2" xfId="40742"/>
    <cellStyle name="계산 2 3 5 3 4 5" xfId="16984"/>
    <cellStyle name="계산 2 3 5 3 4 5 2" xfId="44843"/>
    <cellStyle name="계산 2 3 5 3 4 6" xfId="19687"/>
    <cellStyle name="계산 2 3 5 3 4 6 2" xfId="47546"/>
    <cellStyle name="계산 2 3 5 3 4 7" xfId="22869"/>
    <cellStyle name="계산 2 3 5 3 4 7 2" xfId="50728"/>
    <cellStyle name="계산 2 3 5 3 4 8" xfId="26009"/>
    <cellStyle name="계산 2 3 5 3 4 8 2" xfId="53868"/>
    <cellStyle name="계산 2 3 5 3 4 9" xfId="30771"/>
    <cellStyle name="계산 2 3 5 3 5" xfId="3258"/>
    <cellStyle name="계산 2 3 5 3 5 2" xfId="6709"/>
    <cellStyle name="계산 2 3 5 3 5 2 2" xfId="34568"/>
    <cellStyle name="계산 2 3 5 3 5 3" xfId="9965"/>
    <cellStyle name="계산 2 3 5 3 5 3 2" xfId="37824"/>
    <cellStyle name="계산 2 3 5 3 5 4" xfId="13229"/>
    <cellStyle name="계산 2 3 5 3 5 4 2" xfId="41088"/>
    <cellStyle name="계산 2 3 5 3 5 5" xfId="17030"/>
    <cellStyle name="계산 2 3 5 3 5 5 2" xfId="44889"/>
    <cellStyle name="계산 2 3 5 3 5 6" xfId="20033"/>
    <cellStyle name="계산 2 3 5 3 5 6 2" xfId="47892"/>
    <cellStyle name="계산 2 3 5 3 5 7" xfId="23215"/>
    <cellStyle name="계산 2 3 5 3 5 7 2" xfId="51074"/>
    <cellStyle name="계산 2 3 5 3 5 8" xfId="26331"/>
    <cellStyle name="계산 2 3 5 3 5 8 2" xfId="54190"/>
    <cellStyle name="계산 2 3 5 3 5 9" xfId="31117"/>
    <cellStyle name="계산 2 3 5 3 6" xfId="3594"/>
    <cellStyle name="계산 2 3 5 3 6 2" xfId="7045"/>
    <cellStyle name="계산 2 3 5 3 6 2 2" xfId="34904"/>
    <cellStyle name="계산 2 3 5 3 6 3" xfId="10301"/>
    <cellStyle name="계산 2 3 5 3 6 3 2" xfId="38160"/>
    <cellStyle name="계산 2 3 5 3 6 4" xfId="13565"/>
    <cellStyle name="계산 2 3 5 3 6 4 2" xfId="41424"/>
    <cellStyle name="계산 2 3 5 3 6 5" xfId="16102"/>
    <cellStyle name="계산 2 3 5 3 6 5 2" xfId="43961"/>
    <cellStyle name="계산 2 3 5 3 6 6" xfId="20369"/>
    <cellStyle name="계산 2 3 5 3 6 6 2" xfId="48228"/>
    <cellStyle name="계산 2 3 5 3 6 7" xfId="23551"/>
    <cellStyle name="계산 2 3 5 3 6 7 2" xfId="51410"/>
    <cellStyle name="계산 2 3 5 3 6 8" xfId="26647"/>
    <cellStyle name="계산 2 3 5 3 6 8 2" xfId="54506"/>
    <cellStyle name="계산 2 3 5 3 6 9" xfId="31453"/>
    <cellStyle name="계산 2 3 5 3 7" xfId="3908"/>
    <cellStyle name="계산 2 3 5 3 7 2" xfId="7359"/>
    <cellStyle name="계산 2 3 5 3 7 2 2" xfId="35218"/>
    <cellStyle name="계산 2 3 5 3 7 3" xfId="10615"/>
    <cellStyle name="계산 2 3 5 3 7 3 2" xfId="38474"/>
    <cellStyle name="계산 2 3 5 3 7 4" xfId="13879"/>
    <cellStyle name="계산 2 3 5 3 7 4 2" xfId="41738"/>
    <cellStyle name="계산 2 3 5 3 7 5" xfId="15077"/>
    <cellStyle name="계산 2 3 5 3 7 5 2" xfId="42936"/>
    <cellStyle name="계산 2 3 5 3 7 6" xfId="20683"/>
    <cellStyle name="계산 2 3 5 3 7 6 2" xfId="48542"/>
    <cellStyle name="계산 2 3 5 3 7 7" xfId="23865"/>
    <cellStyle name="계산 2 3 5 3 7 7 2" xfId="51724"/>
    <cellStyle name="계산 2 3 5 3 7 8" xfId="26941"/>
    <cellStyle name="계산 2 3 5 3 7 8 2" xfId="54800"/>
    <cellStyle name="계산 2 3 5 3 7 9" xfId="31767"/>
    <cellStyle name="계산 2 3 5 3 8" xfId="4206"/>
    <cellStyle name="계산 2 3 5 3 8 2" xfId="7657"/>
    <cellStyle name="계산 2 3 5 3 8 2 2" xfId="35516"/>
    <cellStyle name="계산 2 3 5 3 8 3" xfId="10913"/>
    <cellStyle name="계산 2 3 5 3 8 3 2" xfId="38772"/>
    <cellStyle name="계산 2 3 5 3 8 4" xfId="14177"/>
    <cellStyle name="계산 2 3 5 3 8 4 2" xfId="42036"/>
    <cellStyle name="계산 2 3 5 3 8 5" xfId="15322"/>
    <cellStyle name="계산 2 3 5 3 8 5 2" xfId="43181"/>
    <cellStyle name="계산 2 3 5 3 8 6" xfId="20981"/>
    <cellStyle name="계산 2 3 5 3 8 6 2" xfId="48840"/>
    <cellStyle name="계산 2 3 5 3 8 7" xfId="24163"/>
    <cellStyle name="계산 2 3 5 3 8 7 2" xfId="52022"/>
    <cellStyle name="계산 2 3 5 3 8 8" xfId="27217"/>
    <cellStyle name="계산 2 3 5 3 8 8 2" xfId="55076"/>
    <cellStyle name="계산 2 3 5 3 8 9" xfId="32065"/>
    <cellStyle name="계산 2 3 5 3 9" xfId="4502"/>
    <cellStyle name="계산 2 3 5 3 9 2" xfId="7953"/>
    <cellStyle name="계산 2 3 5 3 9 2 2" xfId="35812"/>
    <cellStyle name="계산 2 3 5 3 9 3" xfId="11209"/>
    <cellStyle name="계산 2 3 5 3 9 3 2" xfId="39068"/>
    <cellStyle name="계산 2 3 5 3 9 4" xfId="14473"/>
    <cellStyle name="계산 2 3 5 3 9 4 2" xfId="42332"/>
    <cellStyle name="계산 2 3 5 3 9 5" xfId="18044"/>
    <cellStyle name="계산 2 3 5 3 9 5 2" xfId="45903"/>
    <cellStyle name="계산 2 3 5 3 9 6" xfId="21277"/>
    <cellStyle name="계산 2 3 5 3 9 6 2" xfId="49136"/>
    <cellStyle name="계산 2 3 5 3 9 7" xfId="24459"/>
    <cellStyle name="계산 2 3 5 3 9 7 2" xfId="52318"/>
    <cellStyle name="계산 2 3 5 3 9 8" xfId="27493"/>
    <cellStyle name="계산 2 3 5 3 9 8 2" xfId="55352"/>
    <cellStyle name="계산 2 3 5 3 9 9" xfId="32361"/>
    <cellStyle name="계산 2 3 5 4" xfId="519"/>
    <cellStyle name="계산 2 3 5 4 10" xfId="1634"/>
    <cellStyle name="계산 2 3 5 4 10 2" xfId="29493"/>
    <cellStyle name="계산 2 3 5 4 11" xfId="5089"/>
    <cellStyle name="계산 2 3 5 4 11 2" xfId="32948"/>
    <cellStyle name="계산 2 3 5 4 12" xfId="8344"/>
    <cellStyle name="계산 2 3 5 4 12 2" xfId="36203"/>
    <cellStyle name="계산 2 3 5 4 13" xfId="11609"/>
    <cellStyle name="계산 2 3 5 4 13 2" xfId="39468"/>
    <cellStyle name="계산 2 3 5 4 14" xfId="14872"/>
    <cellStyle name="계산 2 3 5 4 14 2" xfId="42731"/>
    <cellStyle name="계산 2 3 5 4 15" xfId="17259"/>
    <cellStyle name="계산 2 3 5 4 15 2" xfId="45118"/>
    <cellStyle name="계산 2 3 5 4 16" xfId="18436"/>
    <cellStyle name="계산 2 3 5 4 16 2" xfId="46295"/>
    <cellStyle name="계산 2 3 5 4 17" xfId="21653"/>
    <cellStyle name="계산 2 3 5 4 17 2" xfId="49512"/>
    <cellStyle name="계산 2 3 5 4 18" xfId="24848"/>
    <cellStyle name="계산 2 3 5 4 18 2" xfId="52707"/>
    <cellStyle name="계산 2 3 5 4 19" xfId="27557"/>
    <cellStyle name="계산 2 3 5 4 19 2" xfId="55416"/>
    <cellStyle name="계산 2 3 5 4 2" xfId="2271"/>
    <cellStyle name="계산 2 3 5 4 2 2" xfId="5723"/>
    <cellStyle name="계산 2 3 5 4 2 2 2" xfId="33582"/>
    <cellStyle name="계산 2 3 5 4 2 3" xfId="8979"/>
    <cellStyle name="계산 2 3 5 4 2 3 2" xfId="36838"/>
    <cellStyle name="계산 2 3 5 4 2 4" xfId="12242"/>
    <cellStyle name="계산 2 3 5 4 2 4 2" xfId="40101"/>
    <cellStyle name="계산 2 3 5 4 2 5" xfId="15544"/>
    <cellStyle name="계산 2 3 5 4 2 5 2" xfId="43403"/>
    <cellStyle name="계산 2 3 5 4 2 6" xfId="19049"/>
    <cellStyle name="계산 2 3 5 4 2 6 2" xfId="46908"/>
    <cellStyle name="계산 2 3 5 4 2 7" xfId="22234"/>
    <cellStyle name="계산 2 3 5 4 2 7 2" xfId="50093"/>
    <cellStyle name="계산 2 3 5 4 2 8" xfId="25415"/>
    <cellStyle name="계산 2 3 5 4 2 8 2" xfId="53274"/>
    <cellStyle name="계산 2 3 5 4 2 9" xfId="30130"/>
    <cellStyle name="계산 2 3 5 4 20" xfId="27905"/>
    <cellStyle name="계산 2 3 5 4 20 2" xfId="55764"/>
    <cellStyle name="계산 2 3 5 4 21" xfId="981"/>
    <cellStyle name="계산 2 3 5 4 21 2" xfId="28840"/>
    <cellStyle name="계산 2 3 5 4 22" xfId="28379"/>
    <cellStyle name="계산 2 3 5 4 3" xfId="2730"/>
    <cellStyle name="계산 2 3 5 4 3 2" xfId="6181"/>
    <cellStyle name="계산 2 3 5 4 3 2 2" xfId="34040"/>
    <cellStyle name="계산 2 3 5 4 3 3" xfId="9437"/>
    <cellStyle name="계산 2 3 5 4 3 3 2" xfId="37296"/>
    <cellStyle name="계산 2 3 5 4 3 4" xfId="12701"/>
    <cellStyle name="계산 2 3 5 4 3 4 2" xfId="40560"/>
    <cellStyle name="계산 2 3 5 4 3 5" xfId="15315"/>
    <cellStyle name="계산 2 3 5 4 3 5 2" xfId="43174"/>
    <cellStyle name="계산 2 3 5 4 3 6" xfId="19505"/>
    <cellStyle name="계산 2 3 5 4 3 6 2" xfId="47364"/>
    <cellStyle name="계산 2 3 5 4 3 7" xfId="22687"/>
    <cellStyle name="계산 2 3 5 4 3 7 2" xfId="50546"/>
    <cellStyle name="계산 2 3 5 4 3 8" xfId="25841"/>
    <cellStyle name="계산 2 3 5 4 3 8 2" xfId="53700"/>
    <cellStyle name="계산 2 3 5 4 3 9" xfId="30589"/>
    <cellStyle name="계산 2 3 5 4 4" xfId="3080"/>
    <cellStyle name="계산 2 3 5 4 4 2" xfId="6531"/>
    <cellStyle name="계산 2 3 5 4 4 2 2" xfId="34390"/>
    <cellStyle name="계산 2 3 5 4 4 3" xfId="9787"/>
    <cellStyle name="계산 2 3 5 4 4 3 2" xfId="37646"/>
    <cellStyle name="계산 2 3 5 4 4 4" xfId="13051"/>
    <cellStyle name="계산 2 3 5 4 4 4 2" xfId="40910"/>
    <cellStyle name="계산 2 3 5 4 4 5" xfId="16819"/>
    <cellStyle name="계산 2 3 5 4 4 5 2" xfId="44678"/>
    <cellStyle name="계산 2 3 5 4 4 6" xfId="19855"/>
    <cellStyle name="계산 2 3 5 4 4 6 2" xfId="47714"/>
    <cellStyle name="계산 2 3 5 4 4 7" xfId="23037"/>
    <cellStyle name="계산 2 3 5 4 4 7 2" xfId="50896"/>
    <cellStyle name="계산 2 3 5 4 4 8" xfId="26165"/>
    <cellStyle name="계산 2 3 5 4 4 8 2" xfId="54024"/>
    <cellStyle name="계산 2 3 5 4 4 9" xfId="30939"/>
    <cellStyle name="계산 2 3 5 4 5" xfId="3417"/>
    <cellStyle name="계산 2 3 5 4 5 2" xfId="6868"/>
    <cellStyle name="계산 2 3 5 4 5 2 2" xfId="34727"/>
    <cellStyle name="계산 2 3 5 4 5 3" xfId="10124"/>
    <cellStyle name="계산 2 3 5 4 5 3 2" xfId="37983"/>
    <cellStyle name="계산 2 3 5 4 5 4" xfId="13388"/>
    <cellStyle name="계산 2 3 5 4 5 4 2" xfId="41247"/>
    <cellStyle name="계산 2 3 5 4 5 5" xfId="17213"/>
    <cellStyle name="계산 2 3 5 4 5 5 2" xfId="45072"/>
    <cellStyle name="계산 2 3 5 4 5 6" xfId="20192"/>
    <cellStyle name="계산 2 3 5 4 5 6 2" xfId="48051"/>
    <cellStyle name="계산 2 3 5 4 5 7" xfId="23374"/>
    <cellStyle name="계산 2 3 5 4 5 7 2" xfId="51233"/>
    <cellStyle name="계산 2 3 5 4 5 8" xfId="26482"/>
    <cellStyle name="계산 2 3 5 4 5 8 2" xfId="54341"/>
    <cellStyle name="계산 2 3 5 4 5 9" xfId="31276"/>
    <cellStyle name="계산 2 3 5 4 6" xfId="3750"/>
    <cellStyle name="계산 2 3 5 4 6 2" xfId="7201"/>
    <cellStyle name="계산 2 3 5 4 6 2 2" xfId="35060"/>
    <cellStyle name="계산 2 3 5 4 6 3" xfId="10457"/>
    <cellStyle name="계산 2 3 5 4 6 3 2" xfId="38316"/>
    <cellStyle name="계산 2 3 5 4 6 4" xfId="13721"/>
    <cellStyle name="계산 2 3 5 4 6 4 2" xfId="41580"/>
    <cellStyle name="계산 2 3 5 4 6 5" xfId="16700"/>
    <cellStyle name="계산 2 3 5 4 6 5 2" xfId="44559"/>
    <cellStyle name="계산 2 3 5 4 6 6" xfId="20525"/>
    <cellStyle name="계산 2 3 5 4 6 6 2" xfId="48384"/>
    <cellStyle name="계산 2 3 5 4 6 7" xfId="23707"/>
    <cellStyle name="계산 2 3 5 4 6 7 2" xfId="51566"/>
    <cellStyle name="계산 2 3 5 4 6 8" xfId="26793"/>
    <cellStyle name="계산 2 3 5 4 6 8 2" xfId="54652"/>
    <cellStyle name="계산 2 3 5 4 6 9" xfId="31609"/>
    <cellStyle name="계산 2 3 5 4 7" xfId="4046"/>
    <cellStyle name="계산 2 3 5 4 7 2" xfId="7497"/>
    <cellStyle name="계산 2 3 5 4 7 2 2" xfId="35356"/>
    <cellStyle name="계산 2 3 5 4 7 3" xfId="10753"/>
    <cellStyle name="계산 2 3 5 4 7 3 2" xfId="38612"/>
    <cellStyle name="계산 2 3 5 4 7 4" xfId="14017"/>
    <cellStyle name="계산 2 3 5 4 7 4 2" xfId="41876"/>
    <cellStyle name="계산 2 3 5 4 7 5" xfId="15323"/>
    <cellStyle name="계산 2 3 5 4 7 5 2" xfId="43182"/>
    <cellStyle name="계산 2 3 5 4 7 6" xfId="20821"/>
    <cellStyle name="계산 2 3 5 4 7 6 2" xfId="48680"/>
    <cellStyle name="계산 2 3 5 4 7 7" xfId="24003"/>
    <cellStyle name="계산 2 3 5 4 7 7 2" xfId="51862"/>
    <cellStyle name="계산 2 3 5 4 7 8" xfId="27070"/>
    <cellStyle name="계산 2 3 5 4 7 8 2" xfId="54929"/>
    <cellStyle name="계산 2 3 5 4 7 9" xfId="31905"/>
    <cellStyle name="계산 2 3 5 4 8" xfId="4343"/>
    <cellStyle name="계산 2 3 5 4 8 2" xfId="7794"/>
    <cellStyle name="계산 2 3 5 4 8 2 2" xfId="35653"/>
    <cellStyle name="계산 2 3 5 4 8 3" xfId="11050"/>
    <cellStyle name="계산 2 3 5 4 8 3 2" xfId="38909"/>
    <cellStyle name="계산 2 3 5 4 8 4" xfId="14314"/>
    <cellStyle name="계산 2 3 5 4 8 4 2" xfId="42173"/>
    <cellStyle name="계산 2 3 5 4 8 5" xfId="17944"/>
    <cellStyle name="계산 2 3 5 4 8 5 2" xfId="45803"/>
    <cellStyle name="계산 2 3 5 4 8 6" xfId="21118"/>
    <cellStyle name="계산 2 3 5 4 8 6 2" xfId="48977"/>
    <cellStyle name="계산 2 3 5 4 8 7" xfId="24300"/>
    <cellStyle name="계산 2 3 5 4 8 7 2" xfId="52159"/>
    <cellStyle name="계산 2 3 5 4 8 8" xfId="27345"/>
    <cellStyle name="계산 2 3 5 4 8 8 2" xfId="55204"/>
    <cellStyle name="계산 2 3 5 4 8 9" xfId="32202"/>
    <cellStyle name="계산 2 3 5 4 9" xfId="4638"/>
    <cellStyle name="계산 2 3 5 4 9 2" xfId="8089"/>
    <cellStyle name="계산 2 3 5 4 9 2 2" xfId="35948"/>
    <cellStyle name="계산 2 3 5 4 9 3" xfId="11345"/>
    <cellStyle name="계산 2 3 5 4 9 3 2" xfId="39204"/>
    <cellStyle name="계산 2 3 5 4 9 4" xfId="14609"/>
    <cellStyle name="계산 2 3 5 4 9 4 2" xfId="42468"/>
    <cellStyle name="계산 2 3 5 4 9 5" xfId="18180"/>
    <cellStyle name="계산 2 3 5 4 9 5 2" xfId="46039"/>
    <cellStyle name="계산 2 3 5 4 9 6" xfId="21413"/>
    <cellStyle name="계산 2 3 5 4 9 6 2" xfId="49272"/>
    <cellStyle name="계산 2 3 5 4 9 7" xfId="24595"/>
    <cellStyle name="계산 2 3 5 4 9 7 2" xfId="52454"/>
    <cellStyle name="계산 2 3 5 4 9 8" xfId="27621"/>
    <cellStyle name="계산 2 3 5 4 9 8 2" xfId="55480"/>
    <cellStyle name="계산 2 3 5 4 9 9" xfId="32497"/>
    <cellStyle name="계산 2 3 5 5" xfId="1996"/>
    <cellStyle name="계산 2 3 5 5 2" xfId="5450"/>
    <cellStyle name="계산 2 3 5 5 2 2" xfId="33309"/>
    <cellStyle name="계산 2 3 5 5 3" xfId="8705"/>
    <cellStyle name="계산 2 3 5 5 3 2" xfId="36564"/>
    <cellStyle name="계산 2 3 5 5 4" xfId="11968"/>
    <cellStyle name="계산 2 3 5 5 4 2" xfId="39827"/>
    <cellStyle name="계산 2 3 5 5 5" xfId="16249"/>
    <cellStyle name="계산 2 3 5 5 5 2" xfId="44108"/>
    <cellStyle name="계산 2 3 5 5 6" xfId="18790"/>
    <cellStyle name="계산 2 3 5 5 6 2" xfId="46649"/>
    <cellStyle name="계산 2 3 5 5 7" xfId="21997"/>
    <cellStyle name="계산 2 3 5 5 7 2" xfId="49856"/>
    <cellStyle name="계산 2 3 5 5 8" xfId="25181"/>
    <cellStyle name="계산 2 3 5 5 8 2" xfId="53040"/>
    <cellStyle name="계산 2 3 5 5 9" xfId="29855"/>
    <cellStyle name="계산 2 3 5 6" xfId="2463"/>
    <cellStyle name="계산 2 3 5 6 2" xfId="5914"/>
    <cellStyle name="계산 2 3 5 6 2 2" xfId="33773"/>
    <cellStyle name="계산 2 3 5 6 3" xfId="9170"/>
    <cellStyle name="계산 2 3 5 6 3 2" xfId="37029"/>
    <cellStyle name="계산 2 3 5 6 4" xfId="12434"/>
    <cellStyle name="계산 2 3 5 6 4 2" xfId="40293"/>
    <cellStyle name="계산 2 3 5 6 5" xfId="15253"/>
    <cellStyle name="계산 2 3 5 6 5 2" xfId="43112"/>
    <cellStyle name="계산 2 3 5 6 6" xfId="19238"/>
    <cellStyle name="계산 2 3 5 6 6 2" xfId="47097"/>
    <cellStyle name="계산 2 3 5 6 7" xfId="22420"/>
    <cellStyle name="계산 2 3 5 6 7 2" xfId="50279"/>
    <cellStyle name="계산 2 3 5 6 8" xfId="25590"/>
    <cellStyle name="계산 2 3 5 6 8 2" xfId="53449"/>
    <cellStyle name="계산 2 3 5 6 9" xfId="30322"/>
    <cellStyle name="계산 2 3 5 7" xfId="1943"/>
    <cellStyle name="계산 2 3 5 7 2" xfId="5397"/>
    <cellStyle name="계산 2 3 5 7 2 2" xfId="33256"/>
    <cellStyle name="계산 2 3 5 7 3" xfId="8652"/>
    <cellStyle name="계산 2 3 5 7 3 2" xfId="36511"/>
    <cellStyle name="계산 2 3 5 7 4" xfId="11915"/>
    <cellStyle name="계산 2 3 5 7 4 2" xfId="39774"/>
    <cellStyle name="계산 2 3 5 7 5" xfId="15533"/>
    <cellStyle name="계산 2 3 5 7 5 2" xfId="43392"/>
    <cellStyle name="계산 2 3 5 7 6" xfId="18737"/>
    <cellStyle name="계산 2 3 5 7 6 2" xfId="46596"/>
    <cellStyle name="계산 2 3 5 7 7" xfId="21945"/>
    <cellStyle name="계산 2 3 5 7 7 2" xfId="49804"/>
    <cellStyle name="계산 2 3 5 7 8" xfId="25134"/>
    <cellStyle name="계산 2 3 5 7 8 2" xfId="52993"/>
    <cellStyle name="계산 2 3 5 7 9" xfId="29802"/>
    <cellStyle name="계산 2 3 5 8" xfId="1792"/>
    <cellStyle name="계산 2 3 5 8 2" xfId="5246"/>
    <cellStyle name="계산 2 3 5 8 2 2" xfId="33105"/>
    <cellStyle name="계산 2 3 5 8 3" xfId="8501"/>
    <cellStyle name="계산 2 3 5 8 3 2" xfId="36360"/>
    <cellStyle name="계산 2 3 5 8 4" xfId="11764"/>
    <cellStyle name="계산 2 3 5 8 4 2" xfId="39623"/>
    <cellStyle name="계산 2 3 5 8 5" xfId="16279"/>
    <cellStyle name="계산 2 3 5 8 5 2" xfId="44138"/>
    <cellStyle name="계산 2 3 5 8 6" xfId="18588"/>
    <cellStyle name="계산 2 3 5 8 6 2" xfId="46447"/>
    <cellStyle name="계산 2 3 5 8 7" xfId="21803"/>
    <cellStyle name="계산 2 3 5 8 7 2" xfId="49662"/>
    <cellStyle name="계산 2 3 5 8 8" xfId="24997"/>
    <cellStyle name="계산 2 3 5 8 8 2" xfId="52856"/>
    <cellStyle name="계산 2 3 5 8 9" xfId="29651"/>
    <cellStyle name="계산 2 3 5 9" xfId="2523"/>
    <cellStyle name="계산 2 3 5 9 2" xfId="5974"/>
    <cellStyle name="계산 2 3 5 9 2 2" xfId="33833"/>
    <cellStyle name="계산 2 3 5 9 3" xfId="9230"/>
    <cellStyle name="계산 2 3 5 9 3 2" xfId="37089"/>
    <cellStyle name="계산 2 3 5 9 4" xfId="12494"/>
    <cellStyle name="계산 2 3 5 9 4 2" xfId="40353"/>
    <cellStyle name="계산 2 3 5 9 5" xfId="16578"/>
    <cellStyle name="계산 2 3 5 9 5 2" xfId="44437"/>
    <cellStyle name="계산 2 3 5 9 6" xfId="19298"/>
    <cellStyle name="계산 2 3 5 9 6 2" xfId="47157"/>
    <cellStyle name="계산 2 3 5 9 7" xfId="22480"/>
    <cellStyle name="계산 2 3 5 9 7 2" xfId="50339"/>
    <cellStyle name="계산 2 3 5 9 8" xfId="25648"/>
    <cellStyle name="계산 2 3 5 9 8 2" xfId="53507"/>
    <cellStyle name="계산 2 3 5 9 9" xfId="30382"/>
    <cellStyle name="계산 2 3 6" xfId="241"/>
    <cellStyle name="계산 2 3 6 10" xfId="2886"/>
    <cellStyle name="계산 2 3 6 10 2" xfId="6337"/>
    <cellStyle name="계산 2 3 6 10 2 2" xfId="34196"/>
    <cellStyle name="계산 2 3 6 10 3" xfId="9593"/>
    <cellStyle name="계산 2 3 6 10 3 2" xfId="37452"/>
    <cellStyle name="계산 2 3 6 10 4" xfId="12857"/>
    <cellStyle name="계산 2 3 6 10 4 2" xfId="40716"/>
    <cellStyle name="계산 2 3 6 10 5" xfId="15758"/>
    <cellStyle name="계산 2 3 6 10 5 2" xfId="43617"/>
    <cellStyle name="계산 2 3 6 10 6" xfId="19661"/>
    <cellStyle name="계산 2 3 6 10 6 2" xfId="47520"/>
    <cellStyle name="계산 2 3 6 10 7" xfId="22843"/>
    <cellStyle name="계산 2 3 6 10 7 2" xfId="50702"/>
    <cellStyle name="계산 2 3 6 10 8" xfId="25986"/>
    <cellStyle name="계산 2 3 6 10 8 2" xfId="53845"/>
    <cellStyle name="계산 2 3 6 10 9" xfId="30745"/>
    <cellStyle name="계산 2 3 6 11" xfId="3543"/>
    <cellStyle name="계산 2 3 6 11 2" xfId="6994"/>
    <cellStyle name="계산 2 3 6 11 2 2" xfId="34853"/>
    <cellStyle name="계산 2 3 6 11 3" xfId="10250"/>
    <cellStyle name="계산 2 3 6 11 3 2" xfId="38109"/>
    <cellStyle name="계산 2 3 6 11 4" xfId="13514"/>
    <cellStyle name="계산 2 3 6 11 4 2" xfId="41373"/>
    <cellStyle name="계산 2 3 6 11 5" xfId="17899"/>
    <cellStyle name="계산 2 3 6 11 5 2" xfId="45758"/>
    <cellStyle name="계산 2 3 6 11 6" xfId="20318"/>
    <cellStyle name="계산 2 3 6 11 6 2" xfId="48177"/>
    <cellStyle name="계산 2 3 6 11 7" xfId="23500"/>
    <cellStyle name="계산 2 3 6 11 7 2" xfId="51359"/>
    <cellStyle name="계산 2 3 6 11 8" xfId="26600"/>
    <cellStyle name="계산 2 3 6 11 8 2" xfId="54459"/>
    <cellStyle name="계산 2 3 6 11 9" xfId="31402"/>
    <cellStyle name="계산 2 3 6 12" xfId="3734"/>
    <cellStyle name="계산 2 3 6 12 2" xfId="7185"/>
    <cellStyle name="계산 2 3 6 12 2 2" xfId="35044"/>
    <cellStyle name="계산 2 3 6 12 3" xfId="10441"/>
    <cellStyle name="계산 2 3 6 12 3 2" xfId="38300"/>
    <cellStyle name="계산 2 3 6 12 4" xfId="13705"/>
    <cellStyle name="계산 2 3 6 12 4 2" xfId="41564"/>
    <cellStyle name="계산 2 3 6 12 5" xfId="16802"/>
    <cellStyle name="계산 2 3 6 12 5 2" xfId="44661"/>
    <cellStyle name="계산 2 3 6 12 6" xfId="20509"/>
    <cellStyle name="계산 2 3 6 12 6 2" xfId="48368"/>
    <cellStyle name="계산 2 3 6 12 7" xfId="23691"/>
    <cellStyle name="계산 2 3 6 12 7 2" xfId="51550"/>
    <cellStyle name="계산 2 3 6 12 8" xfId="26778"/>
    <cellStyle name="계산 2 3 6 12 8 2" xfId="54637"/>
    <cellStyle name="계산 2 3 6 12 9" xfId="31593"/>
    <cellStyle name="계산 2 3 6 13" xfId="1356"/>
    <cellStyle name="계산 2 3 6 13 2" xfId="29215"/>
    <cellStyle name="계산 2 3 6 14" xfId="4812"/>
    <cellStyle name="계산 2 3 6 14 2" xfId="32671"/>
    <cellStyle name="계산 2 3 6 15" xfId="4901"/>
    <cellStyle name="계산 2 3 6 15 2" xfId="32760"/>
    <cellStyle name="계산 2 3 6 16" xfId="1290"/>
    <cellStyle name="계산 2 3 6 16 2" xfId="29149"/>
    <cellStyle name="계산 2 3 6 17" xfId="1155"/>
    <cellStyle name="계산 2 3 6 17 2" xfId="29014"/>
    <cellStyle name="계산 2 3 6 18" xfId="16660"/>
    <cellStyle name="계산 2 3 6 18 2" xfId="44519"/>
    <cellStyle name="계산 2 3 6 19" xfId="17380"/>
    <cellStyle name="계산 2 3 6 19 2" xfId="45239"/>
    <cellStyle name="계산 2 3 6 2" xfId="444"/>
    <cellStyle name="계산 2 3 6 2 10" xfId="4572"/>
    <cellStyle name="계산 2 3 6 2 10 2" xfId="8023"/>
    <cellStyle name="계산 2 3 6 2 10 2 2" xfId="35882"/>
    <cellStyle name="계산 2 3 6 2 10 3" xfId="11279"/>
    <cellStyle name="계산 2 3 6 2 10 3 2" xfId="39138"/>
    <cellStyle name="계산 2 3 6 2 10 4" xfId="14543"/>
    <cellStyle name="계산 2 3 6 2 10 4 2" xfId="42402"/>
    <cellStyle name="계산 2 3 6 2 10 5" xfId="18114"/>
    <cellStyle name="계산 2 3 6 2 10 5 2" xfId="45973"/>
    <cellStyle name="계산 2 3 6 2 10 6" xfId="21347"/>
    <cellStyle name="계산 2 3 6 2 10 6 2" xfId="49206"/>
    <cellStyle name="계산 2 3 6 2 10 7" xfId="24529"/>
    <cellStyle name="계산 2 3 6 2 10 7 2" xfId="52388"/>
    <cellStyle name="계산 2 3 6 2 10 8" xfId="27558"/>
    <cellStyle name="계산 2 3 6 2 10 8 2" xfId="55417"/>
    <cellStyle name="계산 2 3 6 2 10 9" xfId="32431"/>
    <cellStyle name="계산 2 3 6 2 11" xfId="1559"/>
    <cellStyle name="계산 2 3 6 2 11 2" xfId="29418"/>
    <cellStyle name="계산 2 3 6 2 12" xfId="5015"/>
    <cellStyle name="계산 2 3 6 2 12 2" xfId="32874"/>
    <cellStyle name="계산 2 3 6 2 13" xfId="8269"/>
    <cellStyle name="계산 2 3 6 2 13 2" xfId="36128"/>
    <cellStyle name="계산 2 3 6 2 14" xfId="11534"/>
    <cellStyle name="계산 2 3 6 2 14 2" xfId="39393"/>
    <cellStyle name="계산 2 3 6 2 15" xfId="14797"/>
    <cellStyle name="계산 2 3 6 2 15 2" xfId="42656"/>
    <cellStyle name="계산 2 3 6 2 16" xfId="15513"/>
    <cellStyle name="계산 2 3 6 2 16 2" xfId="43372"/>
    <cellStyle name="계산 2 3 6 2 17" xfId="18364"/>
    <cellStyle name="계산 2 3 6 2 17 2" xfId="46223"/>
    <cellStyle name="계산 2 3 6 2 18" xfId="21582"/>
    <cellStyle name="계산 2 3 6 2 18 2" xfId="49441"/>
    <cellStyle name="계산 2 3 6 2 19" xfId="24779"/>
    <cellStyle name="계산 2 3 6 2 19 2" xfId="52638"/>
    <cellStyle name="계산 2 3 6 2 2" xfId="589"/>
    <cellStyle name="계산 2 3 6 2 2 10" xfId="1704"/>
    <cellStyle name="계산 2 3 6 2 2 10 2" xfId="29563"/>
    <cellStyle name="계산 2 3 6 2 2 11" xfId="5159"/>
    <cellStyle name="계산 2 3 6 2 2 11 2" xfId="33018"/>
    <cellStyle name="계산 2 3 6 2 2 12" xfId="8414"/>
    <cellStyle name="계산 2 3 6 2 2 12 2" xfId="36273"/>
    <cellStyle name="계산 2 3 6 2 2 13" xfId="11679"/>
    <cellStyle name="계산 2 3 6 2 2 13 2" xfId="39538"/>
    <cellStyle name="계산 2 3 6 2 2 14" xfId="14942"/>
    <cellStyle name="계산 2 3 6 2 2 14 2" xfId="42801"/>
    <cellStyle name="계산 2 3 6 2 2 15" xfId="16029"/>
    <cellStyle name="계산 2 3 6 2 2 15 2" xfId="43888"/>
    <cellStyle name="계산 2 3 6 2 2 16" xfId="18506"/>
    <cellStyle name="계산 2 3 6 2 2 16 2" xfId="46365"/>
    <cellStyle name="계산 2 3 6 2 2 17" xfId="21723"/>
    <cellStyle name="계산 2 3 6 2 2 17 2" xfId="49582"/>
    <cellStyle name="계산 2 3 6 2 2 18" xfId="24918"/>
    <cellStyle name="계산 2 3 6 2 2 18 2" xfId="52777"/>
    <cellStyle name="계산 2 3 6 2 2 19" xfId="25766"/>
    <cellStyle name="계산 2 3 6 2 2 19 2" xfId="53625"/>
    <cellStyle name="계산 2 3 6 2 2 2" xfId="2341"/>
    <cellStyle name="계산 2 3 6 2 2 2 2" xfId="5793"/>
    <cellStyle name="계산 2 3 6 2 2 2 2 2" xfId="33652"/>
    <cellStyle name="계산 2 3 6 2 2 2 3" xfId="9049"/>
    <cellStyle name="계산 2 3 6 2 2 2 3 2" xfId="36908"/>
    <cellStyle name="계산 2 3 6 2 2 2 4" xfId="12312"/>
    <cellStyle name="계산 2 3 6 2 2 2 4 2" xfId="40171"/>
    <cellStyle name="계산 2 3 6 2 2 2 5" xfId="15079"/>
    <cellStyle name="계산 2 3 6 2 2 2 5 2" xfId="42938"/>
    <cellStyle name="계산 2 3 6 2 2 2 6" xfId="19119"/>
    <cellStyle name="계산 2 3 6 2 2 2 6 2" xfId="46978"/>
    <cellStyle name="계산 2 3 6 2 2 2 7" xfId="22304"/>
    <cellStyle name="계산 2 3 6 2 2 2 7 2" xfId="50163"/>
    <cellStyle name="계산 2 3 6 2 2 2 8" xfId="25480"/>
    <cellStyle name="계산 2 3 6 2 2 2 8 2" xfId="53339"/>
    <cellStyle name="계산 2 3 6 2 2 2 9" xfId="30200"/>
    <cellStyle name="계산 2 3 6 2 2 20" xfId="27975"/>
    <cellStyle name="계산 2 3 6 2 2 20 2" xfId="55834"/>
    <cellStyle name="계산 2 3 6 2 2 21" xfId="1051"/>
    <cellStyle name="계산 2 3 6 2 2 21 2" xfId="28910"/>
    <cellStyle name="계산 2 3 6 2 2 22" xfId="28449"/>
    <cellStyle name="계산 2 3 6 2 2 3" xfId="2800"/>
    <cellStyle name="계산 2 3 6 2 2 3 2" xfId="6251"/>
    <cellStyle name="계산 2 3 6 2 2 3 2 2" xfId="34110"/>
    <cellStyle name="계산 2 3 6 2 2 3 3" xfId="9507"/>
    <cellStyle name="계산 2 3 6 2 2 3 3 2" xfId="37366"/>
    <cellStyle name="계산 2 3 6 2 2 3 4" xfId="12771"/>
    <cellStyle name="계산 2 3 6 2 2 3 4 2" xfId="40630"/>
    <cellStyle name="계산 2 3 6 2 2 3 5" xfId="8521"/>
    <cellStyle name="계산 2 3 6 2 2 3 5 2" xfId="36380"/>
    <cellStyle name="계산 2 3 6 2 2 3 6" xfId="19575"/>
    <cellStyle name="계산 2 3 6 2 2 3 6 2" xfId="47434"/>
    <cellStyle name="계산 2 3 6 2 2 3 7" xfId="22757"/>
    <cellStyle name="계산 2 3 6 2 2 3 7 2" xfId="50616"/>
    <cellStyle name="계산 2 3 6 2 2 3 8" xfId="25906"/>
    <cellStyle name="계산 2 3 6 2 2 3 8 2" xfId="53765"/>
    <cellStyle name="계산 2 3 6 2 2 3 9" xfId="30659"/>
    <cellStyle name="계산 2 3 6 2 2 4" xfId="3150"/>
    <cellStyle name="계산 2 3 6 2 2 4 2" xfId="6601"/>
    <cellStyle name="계산 2 3 6 2 2 4 2 2" xfId="34460"/>
    <cellStyle name="계산 2 3 6 2 2 4 3" xfId="9857"/>
    <cellStyle name="계산 2 3 6 2 2 4 3 2" xfId="37716"/>
    <cellStyle name="계산 2 3 6 2 2 4 4" xfId="13121"/>
    <cellStyle name="계산 2 3 6 2 2 4 4 2" xfId="40980"/>
    <cellStyle name="계산 2 3 6 2 2 4 5" xfId="17554"/>
    <cellStyle name="계산 2 3 6 2 2 4 5 2" xfId="45413"/>
    <cellStyle name="계산 2 3 6 2 2 4 6" xfId="19925"/>
    <cellStyle name="계산 2 3 6 2 2 4 6 2" xfId="47784"/>
    <cellStyle name="계산 2 3 6 2 2 4 7" xfId="23107"/>
    <cellStyle name="계산 2 3 6 2 2 4 7 2" xfId="50966"/>
    <cellStyle name="계산 2 3 6 2 2 4 8" xfId="26230"/>
    <cellStyle name="계산 2 3 6 2 2 4 8 2" xfId="54089"/>
    <cellStyle name="계산 2 3 6 2 2 4 9" xfId="31009"/>
    <cellStyle name="계산 2 3 6 2 2 5" xfId="3487"/>
    <cellStyle name="계산 2 3 6 2 2 5 2" xfId="6938"/>
    <cellStyle name="계산 2 3 6 2 2 5 2 2" xfId="34797"/>
    <cellStyle name="계산 2 3 6 2 2 5 3" xfId="10194"/>
    <cellStyle name="계산 2 3 6 2 2 5 3 2" xfId="38053"/>
    <cellStyle name="계산 2 3 6 2 2 5 4" xfId="13458"/>
    <cellStyle name="계산 2 3 6 2 2 5 4 2" xfId="41317"/>
    <cellStyle name="계산 2 3 6 2 2 5 5" xfId="15530"/>
    <cellStyle name="계산 2 3 6 2 2 5 5 2" xfId="43389"/>
    <cellStyle name="계산 2 3 6 2 2 5 6" xfId="20262"/>
    <cellStyle name="계산 2 3 6 2 2 5 6 2" xfId="48121"/>
    <cellStyle name="계산 2 3 6 2 2 5 7" xfId="23444"/>
    <cellStyle name="계산 2 3 6 2 2 5 7 2" xfId="51303"/>
    <cellStyle name="계산 2 3 6 2 2 5 8" xfId="26547"/>
    <cellStyle name="계산 2 3 6 2 2 5 8 2" xfId="54406"/>
    <cellStyle name="계산 2 3 6 2 2 5 9" xfId="31346"/>
    <cellStyle name="계산 2 3 6 2 2 6" xfId="3820"/>
    <cellStyle name="계산 2 3 6 2 2 6 2" xfId="7271"/>
    <cellStyle name="계산 2 3 6 2 2 6 2 2" xfId="35130"/>
    <cellStyle name="계산 2 3 6 2 2 6 3" xfId="10527"/>
    <cellStyle name="계산 2 3 6 2 2 6 3 2" xfId="38386"/>
    <cellStyle name="계산 2 3 6 2 2 6 4" xfId="13791"/>
    <cellStyle name="계산 2 3 6 2 2 6 4 2" xfId="41650"/>
    <cellStyle name="계산 2 3 6 2 2 6 5" xfId="16517"/>
    <cellStyle name="계산 2 3 6 2 2 6 5 2" xfId="44376"/>
    <cellStyle name="계산 2 3 6 2 2 6 6" xfId="20595"/>
    <cellStyle name="계산 2 3 6 2 2 6 6 2" xfId="48454"/>
    <cellStyle name="계산 2 3 6 2 2 6 7" xfId="23777"/>
    <cellStyle name="계산 2 3 6 2 2 6 7 2" xfId="51636"/>
    <cellStyle name="계산 2 3 6 2 2 6 8" xfId="26858"/>
    <cellStyle name="계산 2 3 6 2 2 6 8 2" xfId="54717"/>
    <cellStyle name="계산 2 3 6 2 2 6 9" xfId="31679"/>
    <cellStyle name="계산 2 3 6 2 2 7" xfId="4116"/>
    <cellStyle name="계산 2 3 6 2 2 7 2" xfId="7567"/>
    <cellStyle name="계산 2 3 6 2 2 7 2 2" xfId="35426"/>
    <cellStyle name="계산 2 3 6 2 2 7 3" xfId="10823"/>
    <cellStyle name="계산 2 3 6 2 2 7 3 2" xfId="38682"/>
    <cellStyle name="계산 2 3 6 2 2 7 4" xfId="14087"/>
    <cellStyle name="계산 2 3 6 2 2 7 4 2" xfId="41946"/>
    <cellStyle name="계산 2 3 6 2 2 7 5" xfId="16288"/>
    <cellStyle name="계산 2 3 6 2 2 7 5 2" xfId="44147"/>
    <cellStyle name="계산 2 3 6 2 2 7 6" xfId="20891"/>
    <cellStyle name="계산 2 3 6 2 2 7 6 2" xfId="48750"/>
    <cellStyle name="계산 2 3 6 2 2 7 7" xfId="24073"/>
    <cellStyle name="계산 2 3 6 2 2 7 7 2" xfId="51932"/>
    <cellStyle name="계산 2 3 6 2 2 7 8" xfId="27135"/>
    <cellStyle name="계산 2 3 6 2 2 7 8 2" xfId="54994"/>
    <cellStyle name="계산 2 3 6 2 2 7 9" xfId="31975"/>
    <cellStyle name="계산 2 3 6 2 2 8" xfId="4413"/>
    <cellStyle name="계산 2 3 6 2 2 8 2" xfId="7864"/>
    <cellStyle name="계산 2 3 6 2 2 8 2 2" xfId="35723"/>
    <cellStyle name="계산 2 3 6 2 2 8 3" xfId="11120"/>
    <cellStyle name="계산 2 3 6 2 2 8 3 2" xfId="38979"/>
    <cellStyle name="계산 2 3 6 2 2 8 4" xfId="14384"/>
    <cellStyle name="계산 2 3 6 2 2 8 4 2" xfId="42243"/>
    <cellStyle name="계산 2 3 6 2 2 8 5" xfId="11582"/>
    <cellStyle name="계산 2 3 6 2 2 8 5 2" xfId="39441"/>
    <cellStyle name="계산 2 3 6 2 2 8 6" xfId="21188"/>
    <cellStyle name="계산 2 3 6 2 2 8 6 2" xfId="49047"/>
    <cellStyle name="계산 2 3 6 2 2 8 7" xfId="24370"/>
    <cellStyle name="계산 2 3 6 2 2 8 7 2" xfId="52229"/>
    <cellStyle name="계산 2 3 6 2 2 8 8" xfId="27410"/>
    <cellStyle name="계산 2 3 6 2 2 8 8 2" xfId="55269"/>
    <cellStyle name="계산 2 3 6 2 2 8 9" xfId="32272"/>
    <cellStyle name="계산 2 3 6 2 2 9" xfId="4708"/>
    <cellStyle name="계산 2 3 6 2 2 9 2" xfId="8159"/>
    <cellStyle name="계산 2 3 6 2 2 9 2 2" xfId="36018"/>
    <cellStyle name="계산 2 3 6 2 2 9 3" xfId="11415"/>
    <cellStyle name="계산 2 3 6 2 2 9 3 2" xfId="39274"/>
    <cellStyle name="계산 2 3 6 2 2 9 4" xfId="14679"/>
    <cellStyle name="계산 2 3 6 2 2 9 4 2" xfId="42538"/>
    <cellStyle name="계산 2 3 6 2 2 9 5" xfId="18250"/>
    <cellStyle name="계산 2 3 6 2 2 9 5 2" xfId="46109"/>
    <cellStyle name="계산 2 3 6 2 2 9 6" xfId="21483"/>
    <cellStyle name="계산 2 3 6 2 2 9 6 2" xfId="49342"/>
    <cellStyle name="계산 2 3 6 2 2 9 7" xfId="24665"/>
    <cellStyle name="계산 2 3 6 2 2 9 7 2" xfId="52524"/>
    <cellStyle name="계산 2 3 6 2 2 9 8" xfId="27686"/>
    <cellStyle name="계산 2 3 6 2 2 9 8 2" xfId="55545"/>
    <cellStyle name="계산 2 3 6 2 2 9 9" xfId="32567"/>
    <cellStyle name="계산 2 3 6 2 20" xfId="25557"/>
    <cellStyle name="계산 2 3 6 2 20 2" xfId="53416"/>
    <cellStyle name="계산 2 3 6 2 21" xfId="27839"/>
    <cellStyle name="계산 2 3 6 2 21 2" xfId="55698"/>
    <cellStyle name="계산 2 3 6 2 22" xfId="906"/>
    <cellStyle name="계산 2 3 6 2 22 2" xfId="28765"/>
    <cellStyle name="계산 2 3 6 2 23" xfId="28304"/>
    <cellStyle name="계산 2 3 6 2 3" xfId="2196"/>
    <cellStyle name="계산 2 3 6 2 3 2" xfId="5648"/>
    <cellStyle name="계산 2 3 6 2 3 2 2" xfId="33507"/>
    <cellStyle name="계산 2 3 6 2 3 3" xfId="8904"/>
    <cellStyle name="계산 2 3 6 2 3 3 2" xfId="36763"/>
    <cellStyle name="계산 2 3 6 2 3 4" xfId="12167"/>
    <cellStyle name="계산 2 3 6 2 3 4 2" xfId="40026"/>
    <cellStyle name="계산 2 3 6 2 3 5" xfId="17190"/>
    <cellStyle name="계산 2 3 6 2 3 5 2" xfId="45049"/>
    <cellStyle name="계산 2 3 6 2 3 6" xfId="18979"/>
    <cellStyle name="계산 2 3 6 2 3 6 2" xfId="46838"/>
    <cellStyle name="계산 2 3 6 2 3 7" xfId="22163"/>
    <cellStyle name="계산 2 3 6 2 3 7 2" xfId="50022"/>
    <cellStyle name="계산 2 3 6 2 3 8" xfId="25347"/>
    <cellStyle name="계산 2 3 6 2 3 8 2" xfId="53206"/>
    <cellStyle name="계산 2 3 6 2 3 9" xfId="30055"/>
    <cellStyle name="계산 2 3 6 2 4" xfId="2655"/>
    <cellStyle name="계산 2 3 6 2 4 2" xfId="6106"/>
    <cellStyle name="계산 2 3 6 2 4 2 2" xfId="33965"/>
    <cellStyle name="계산 2 3 6 2 4 3" xfId="9362"/>
    <cellStyle name="계산 2 3 6 2 4 3 2" xfId="37221"/>
    <cellStyle name="계산 2 3 6 2 4 4" xfId="12626"/>
    <cellStyle name="계산 2 3 6 2 4 4 2" xfId="40485"/>
    <cellStyle name="계산 2 3 6 2 4 5" xfId="17776"/>
    <cellStyle name="계산 2 3 6 2 4 5 2" xfId="45635"/>
    <cellStyle name="계산 2 3 6 2 4 6" xfId="19430"/>
    <cellStyle name="계산 2 3 6 2 4 6 2" xfId="47289"/>
    <cellStyle name="계산 2 3 6 2 4 7" xfId="22612"/>
    <cellStyle name="계산 2 3 6 2 4 7 2" xfId="50471"/>
    <cellStyle name="계산 2 3 6 2 4 8" xfId="25769"/>
    <cellStyle name="계산 2 3 6 2 4 8 2" xfId="53628"/>
    <cellStyle name="계산 2 3 6 2 4 9" xfId="30514"/>
    <cellStyle name="계산 2 3 6 2 5" xfId="3006"/>
    <cellStyle name="계산 2 3 6 2 5 2" xfId="6457"/>
    <cellStyle name="계산 2 3 6 2 5 2 2" xfId="34316"/>
    <cellStyle name="계산 2 3 6 2 5 3" xfId="9713"/>
    <cellStyle name="계산 2 3 6 2 5 3 2" xfId="37572"/>
    <cellStyle name="계산 2 3 6 2 5 4" xfId="12977"/>
    <cellStyle name="계산 2 3 6 2 5 4 2" xfId="40836"/>
    <cellStyle name="계산 2 3 6 2 5 5" xfId="17221"/>
    <cellStyle name="계산 2 3 6 2 5 5 2" xfId="45080"/>
    <cellStyle name="계산 2 3 6 2 5 6" xfId="19781"/>
    <cellStyle name="계산 2 3 6 2 5 6 2" xfId="47640"/>
    <cellStyle name="계산 2 3 6 2 5 7" xfId="22963"/>
    <cellStyle name="계산 2 3 6 2 5 7 2" xfId="50822"/>
    <cellStyle name="계산 2 3 6 2 5 8" xfId="26096"/>
    <cellStyle name="계산 2 3 6 2 5 8 2" xfId="53955"/>
    <cellStyle name="계산 2 3 6 2 5 9" xfId="30865"/>
    <cellStyle name="계산 2 3 6 2 6" xfId="3345"/>
    <cellStyle name="계산 2 3 6 2 6 2" xfId="6796"/>
    <cellStyle name="계산 2 3 6 2 6 2 2" xfId="34655"/>
    <cellStyle name="계산 2 3 6 2 6 3" xfId="10052"/>
    <cellStyle name="계산 2 3 6 2 6 3 2" xfId="37911"/>
    <cellStyle name="계산 2 3 6 2 6 4" xfId="13316"/>
    <cellStyle name="계산 2 3 6 2 6 4 2" xfId="41175"/>
    <cellStyle name="계산 2 3 6 2 6 5" xfId="16411"/>
    <cellStyle name="계산 2 3 6 2 6 5 2" xfId="44270"/>
    <cellStyle name="계산 2 3 6 2 6 6" xfId="20120"/>
    <cellStyle name="계산 2 3 6 2 6 6 2" xfId="47979"/>
    <cellStyle name="계산 2 3 6 2 6 7" xfId="23302"/>
    <cellStyle name="계산 2 3 6 2 6 7 2" xfId="51161"/>
    <cellStyle name="계산 2 3 6 2 6 8" xfId="26413"/>
    <cellStyle name="계산 2 3 6 2 6 8 2" xfId="54272"/>
    <cellStyle name="계산 2 3 6 2 6 9" xfId="31204"/>
    <cellStyle name="계산 2 3 6 2 7" xfId="3678"/>
    <cellStyle name="계산 2 3 6 2 7 2" xfId="7129"/>
    <cellStyle name="계산 2 3 6 2 7 2 2" xfId="34988"/>
    <cellStyle name="계산 2 3 6 2 7 3" xfId="10385"/>
    <cellStyle name="계산 2 3 6 2 7 3 2" xfId="38244"/>
    <cellStyle name="계산 2 3 6 2 7 4" xfId="13649"/>
    <cellStyle name="계산 2 3 6 2 7 4 2" xfId="41508"/>
    <cellStyle name="계산 2 3 6 2 7 5" xfId="15641"/>
    <cellStyle name="계산 2 3 6 2 7 5 2" xfId="43500"/>
    <cellStyle name="계산 2 3 6 2 7 6" xfId="20453"/>
    <cellStyle name="계산 2 3 6 2 7 6 2" xfId="48312"/>
    <cellStyle name="계산 2 3 6 2 7 7" xfId="23635"/>
    <cellStyle name="계산 2 3 6 2 7 7 2" xfId="51494"/>
    <cellStyle name="계산 2 3 6 2 7 8" xfId="26724"/>
    <cellStyle name="계산 2 3 6 2 7 8 2" xfId="54583"/>
    <cellStyle name="계산 2 3 6 2 7 9" xfId="31537"/>
    <cellStyle name="계산 2 3 6 2 8" xfId="3980"/>
    <cellStyle name="계산 2 3 6 2 8 2" xfId="7431"/>
    <cellStyle name="계산 2 3 6 2 8 2 2" xfId="35290"/>
    <cellStyle name="계산 2 3 6 2 8 3" xfId="10687"/>
    <cellStyle name="계산 2 3 6 2 8 3 2" xfId="38546"/>
    <cellStyle name="계산 2 3 6 2 8 4" xfId="13951"/>
    <cellStyle name="계산 2 3 6 2 8 4 2" xfId="41810"/>
    <cellStyle name="계산 2 3 6 2 8 5" xfId="16055"/>
    <cellStyle name="계산 2 3 6 2 8 5 2" xfId="43914"/>
    <cellStyle name="계산 2 3 6 2 8 6" xfId="20755"/>
    <cellStyle name="계산 2 3 6 2 8 6 2" xfId="48614"/>
    <cellStyle name="계산 2 3 6 2 8 7" xfId="23937"/>
    <cellStyle name="계산 2 3 6 2 8 7 2" xfId="51796"/>
    <cellStyle name="계산 2 3 6 2 8 8" xfId="27007"/>
    <cellStyle name="계산 2 3 6 2 8 8 2" xfId="54866"/>
    <cellStyle name="계산 2 3 6 2 8 9" xfId="31839"/>
    <cellStyle name="계산 2 3 6 2 9" xfId="4277"/>
    <cellStyle name="계산 2 3 6 2 9 2" xfId="7728"/>
    <cellStyle name="계산 2 3 6 2 9 2 2" xfId="35587"/>
    <cellStyle name="계산 2 3 6 2 9 3" xfId="10984"/>
    <cellStyle name="계산 2 3 6 2 9 3 2" xfId="38843"/>
    <cellStyle name="계산 2 3 6 2 9 4" xfId="14248"/>
    <cellStyle name="계산 2 3 6 2 9 4 2" xfId="42107"/>
    <cellStyle name="계산 2 3 6 2 9 5" xfId="17083"/>
    <cellStyle name="계산 2 3 6 2 9 5 2" xfId="44942"/>
    <cellStyle name="계산 2 3 6 2 9 6" xfId="21052"/>
    <cellStyle name="계산 2 3 6 2 9 6 2" xfId="48911"/>
    <cellStyle name="계산 2 3 6 2 9 7" xfId="24234"/>
    <cellStyle name="계산 2 3 6 2 9 7 2" xfId="52093"/>
    <cellStyle name="계산 2 3 6 2 9 8" xfId="27282"/>
    <cellStyle name="계산 2 3 6 2 9 8 2" xfId="55141"/>
    <cellStyle name="계산 2 3 6 2 9 9" xfId="32136"/>
    <cellStyle name="계산 2 3 6 20" xfId="8329"/>
    <cellStyle name="계산 2 3 6 20 2" xfId="36188"/>
    <cellStyle name="계산 2 3 6 21" xfId="22144"/>
    <cellStyle name="계산 2 3 6 21 2" xfId="50003"/>
    <cellStyle name="계산 2 3 6 22" xfId="14857"/>
    <cellStyle name="계산 2 3 6 22 2" xfId="42716"/>
    <cellStyle name="계산 2 3 6 23" xfId="25337"/>
    <cellStyle name="계산 2 3 6 23 2" xfId="53196"/>
    <cellStyle name="계산 2 3 6 24" xfId="704"/>
    <cellStyle name="계산 2 3 6 24 2" xfId="28563"/>
    <cellStyle name="계산 2 3 6 25" xfId="28102"/>
    <cellStyle name="계산 2 3 6 3" xfId="344"/>
    <cellStyle name="계산 2 3 6 3 10" xfId="1459"/>
    <cellStyle name="계산 2 3 6 3 10 2" xfId="29318"/>
    <cellStyle name="계산 2 3 6 3 11" xfId="4915"/>
    <cellStyle name="계산 2 3 6 3 11 2" xfId="32774"/>
    <cellStyle name="계산 2 3 6 3 12" xfId="1267"/>
    <cellStyle name="계산 2 3 6 3 12 2" xfId="29126"/>
    <cellStyle name="계산 2 3 6 3 13" xfId="1329"/>
    <cellStyle name="계산 2 3 6 3 13 2" xfId="29188"/>
    <cellStyle name="계산 2 3 6 3 14" xfId="5705"/>
    <cellStyle name="계산 2 3 6 3 14 2" xfId="33564"/>
    <cellStyle name="계산 2 3 6 3 15" xfId="16735"/>
    <cellStyle name="계산 2 3 6 3 15 2" xfId="44594"/>
    <cellStyle name="계산 2 3 6 3 16" xfId="12224"/>
    <cellStyle name="계산 2 3 6 3 16 2" xfId="40083"/>
    <cellStyle name="계산 2 3 6 3 17" xfId="17870"/>
    <cellStyle name="계산 2 3 6 3 17 2" xfId="45729"/>
    <cellStyle name="계산 2 3 6 3 18" xfId="19190"/>
    <cellStyle name="계산 2 3 6 3 18 2" xfId="47049"/>
    <cellStyle name="계산 2 3 6 3 19" xfId="25995"/>
    <cellStyle name="계산 2 3 6 3 19 2" xfId="53854"/>
    <cellStyle name="계산 2 3 6 3 2" xfId="2096"/>
    <cellStyle name="계산 2 3 6 3 2 2" xfId="5550"/>
    <cellStyle name="계산 2 3 6 3 2 2 2" xfId="33409"/>
    <cellStyle name="계산 2 3 6 3 2 3" xfId="8805"/>
    <cellStyle name="계산 2 3 6 3 2 3 2" xfId="36664"/>
    <cellStyle name="계산 2 3 6 3 2 4" xfId="12068"/>
    <cellStyle name="계산 2 3 6 3 2 4 2" xfId="39927"/>
    <cellStyle name="계산 2 3 6 3 2 5" xfId="17844"/>
    <cellStyle name="계산 2 3 6 3 2 5 2" xfId="45703"/>
    <cellStyle name="계산 2 3 6 3 2 6" xfId="18884"/>
    <cellStyle name="계산 2 3 6 3 2 6 2" xfId="46743"/>
    <cellStyle name="계산 2 3 6 3 2 7" xfId="22082"/>
    <cellStyle name="계산 2 3 6 3 2 7 2" xfId="49941"/>
    <cellStyle name="계산 2 3 6 3 2 8" xfId="25263"/>
    <cellStyle name="계산 2 3 6 3 2 8 2" xfId="53122"/>
    <cellStyle name="계산 2 3 6 3 2 9" xfId="29955"/>
    <cellStyle name="계산 2 3 6 3 20" xfId="27767"/>
    <cellStyle name="계산 2 3 6 3 20 2" xfId="55626"/>
    <cellStyle name="계산 2 3 6 3 21" xfId="806"/>
    <cellStyle name="계산 2 3 6 3 21 2" xfId="28665"/>
    <cellStyle name="계산 2 3 6 3 22" xfId="28204"/>
    <cellStyle name="계산 2 3 6 3 3" xfId="2557"/>
    <cellStyle name="계산 2 3 6 3 3 2" xfId="6008"/>
    <cellStyle name="계산 2 3 6 3 3 2 2" xfId="33867"/>
    <cellStyle name="계산 2 3 6 3 3 3" xfId="9264"/>
    <cellStyle name="계산 2 3 6 3 3 3 2" xfId="37123"/>
    <cellStyle name="계산 2 3 6 3 3 4" xfId="12528"/>
    <cellStyle name="계산 2 3 6 3 3 4 2" xfId="40387"/>
    <cellStyle name="계산 2 3 6 3 3 5" xfId="16145"/>
    <cellStyle name="계산 2 3 6 3 3 5 2" xfId="44004"/>
    <cellStyle name="계산 2 3 6 3 3 6" xfId="19332"/>
    <cellStyle name="계산 2 3 6 3 3 6 2" xfId="47191"/>
    <cellStyle name="계산 2 3 6 3 3 7" xfId="22514"/>
    <cellStyle name="계산 2 3 6 3 3 7 2" xfId="50373"/>
    <cellStyle name="계산 2 3 6 3 3 8" xfId="25678"/>
    <cellStyle name="계산 2 3 6 3 3 8 2" xfId="53537"/>
    <cellStyle name="계산 2 3 6 3 3 9" xfId="30416"/>
    <cellStyle name="계산 2 3 6 3 4" xfId="2910"/>
    <cellStyle name="계산 2 3 6 3 4 2" xfId="6361"/>
    <cellStyle name="계산 2 3 6 3 4 2 2" xfId="34220"/>
    <cellStyle name="계산 2 3 6 3 4 3" xfId="9617"/>
    <cellStyle name="계산 2 3 6 3 4 3 2" xfId="37476"/>
    <cellStyle name="계산 2 3 6 3 4 4" xfId="12881"/>
    <cellStyle name="계산 2 3 6 3 4 4 2" xfId="40740"/>
    <cellStyle name="계산 2 3 6 3 4 5" xfId="17572"/>
    <cellStyle name="계산 2 3 6 3 4 5 2" xfId="45431"/>
    <cellStyle name="계산 2 3 6 3 4 6" xfId="19685"/>
    <cellStyle name="계산 2 3 6 3 4 6 2" xfId="47544"/>
    <cellStyle name="계산 2 3 6 3 4 7" xfId="22867"/>
    <cellStyle name="계산 2 3 6 3 4 7 2" xfId="50726"/>
    <cellStyle name="계산 2 3 6 3 4 8" xfId="26007"/>
    <cellStyle name="계산 2 3 6 3 4 8 2" xfId="53866"/>
    <cellStyle name="계산 2 3 6 3 4 9" xfId="30769"/>
    <cellStyle name="계산 2 3 6 3 5" xfId="3256"/>
    <cellStyle name="계산 2 3 6 3 5 2" xfId="6707"/>
    <cellStyle name="계산 2 3 6 3 5 2 2" xfId="34566"/>
    <cellStyle name="계산 2 3 6 3 5 3" xfId="9963"/>
    <cellStyle name="계산 2 3 6 3 5 3 2" xfId="37822"/>
    <cellStyle name="계산 2 3 6 3 5 4" xfId="13227"/>
    <cellStyle name="계산 2 3 6 3 5 4 2" xfId="41086"/>
    <cellStyle name="계산 2 3 6 3 5 5" xfId="17617"/>
    <cellStyle name="계산 2 3 6 3 5 5 2" xfId="45476"/>
    <cellStyle name="계산 2 3 6 3 5 6" xfId="20031"/>
    <cellStyle name="계산 2 3 6 3 5 6 2" xfId="47890"/>
    <cellStyle name="계산 2 3 6 3 5 7" xfId="23213"/>
    <cellStyle name="계산 2 3 6 3 5 7 2" xfId="51072"/>
    <cellStyle name="계산 2 3 6 3 5 8" xfId="26329"/>
    <cellStyle name="계산 2 3 6 3 5 8 2" xfId="54188"/>
    <cellStyle name="계산 2 3 6 3 5 9" xfId="31115"/>
    <cellStyle name="계산 2 3 6 3 6" xfId="3592"/>
    <cellStyle name="계산 2 3 6 3 6 2" xfId="7043"/>
    <cellStyle name="계산 2 3 6 3 6 2 2" xfId="34902"/>
    <cellStyle name="계산 2 3 6 3 6 3" xfId="10299"/>
    <cellStyle name="계산 2 3 6 3 6 3 2" xfId="38158"/>
    <cellStyle name="계산 2 3 6 3 6 4" xfId="13563"/>
    <cellStyle name="계산 2 3 6 3 6 4 2" xfId="41422"/>
    <cellStyle name="계산 2 3 6 3 6 5" xfId="16938"/>
    <cellStyle name="계산 2 3 6 3 6 5 2" xfId="44797"/>
    <cellStyle name="계산 2 3 6 3 6 6" xfId="20367"/>
    <cellStyle name="계산 2 3 6 3 6 6 2" xfId="48226"/>
    <cellStyle name="계산 2 3 6 3 6 7" xfId="23549"/>
    <cellStyle name="계산 2 3 6 3 6 7 2" xfId="51408"/>
    <cellStyle name="계산 2 3 6 3 6 8" xfId="26645"/>
    <cellStyle name="계산 2 3 6 3 6 8 2" xfId="54504"/>
    <cellStyle name="계산 2 3 6 3 6 9" xfId="31451"/>
    <cellStyle name="계산 2 3 6 3 7" xfId="3906"/>
    <cellStyle name="계산 2 3 6 3 7 2" xfId="7357"/>
    <cellStyle name="계산 2 3 6 3 7 2 2" xfId="35216"/>
    <cellStyle name="계산 2 3 6 3 7 3" xfId="10613"/>
    <cellStyle name="계산 2 3 6 3 7 3 2" xfId="38472"/>
    <cellStyle name="계산 2 3 6 3 7 4" xfId="13877"/>
    <cellStyle name="계산 2 3 6 3 7 4 2" xfId="41736"/>
    <cellStyle name="계산 2 3 6 3 7 5" xfId="15130"/>
    <cellStyle name="계산 2 3 6 3 7 5 2" xfId="42989"/>
    <cellStyle name="계산 2 3 6 3 7 6" xfId="20681"/>
    <cellStyle name="계산 2 3 6 3 7 6 2" xfId="48540"/>
    <cellStyle name="계산 2 3 6 3 7 7" xfId="23863"/>
    <cellStyle name="계산 2 3 6 3 7 7 2" xfId="51722"/>
    <cellStyle name="계산 2 3 6 3 7 8" xfId="26939"/>
    <cellStyle name="계산 2 3 6 3 7 8 2" xfId="54798"/>
    <cellStyle name="계산 2 3 6 3 7 9" xfId="31765"/>
    <cellStyle name="계산 2 3 6 3 8" xfId="4204"/>
    <cellStyle name="계산 2 3 6 3 8 2" xfId="7655"/>
    <cellStyle name="계산 2 3 6 3 8 2 2" xfId="35514"/>
    <cellStyle name="계산 2 3 6 3 8 3" xfId="10911"/>
    <cellStyle name="계산 2 3 6 3 8 3 2" xfId="38770"/>
    <cellStyle name="계산 2 3 6 3 8 4" xfId="14175"/>
    <cellStyle name="계산 2 3 6 3 8 4 2" xfId="42034"/>
    <cellStyle name="계산 2 3 6 3 8 5" xfId="16124"/>
    <cellStyle name="계산 2 3 6 3 8 5 2" xfId="43983"/>
    <cellStyle name="계산 2 3 6 3 8 6" xfId="20979"/>
    <cellStyle name="계산 2 3 6 3 8 6 2" xfId="48838"/>
    <cellStyle name="계산 2 3 6 3 8 7" xfId="24161"/>
    <cellStyle name="계산 2 3 6 3 8 7 2" xfId="52020"/>
    <cellStyle name="계산 2 3 6 3 8 8" xfId="27215"/>
    <cellStyle name="계산 2 3 6 3 8 8 2" xfId="55074"/>
    <cellStyle name="계산 2 3 6 3 8 9" xfId="32063"/>
    <cellStyle name="계산 2 3 6 3 9" xfId="4500"/>
    <cellStyle name="계산 2 3 6 3 9 2" xfId="7951"/>
    <cellStyle name="계산 2 3 6 3 9 2 2" xfId="35810"/>
    <cellStyle name="계산 2 3 6 3 9 3" xfId="11207"/>
    <cellStyle name="계산 2 3 6 3 9 3 2" xfId="39066"/>
    <cellStyle name="계산 2 3 6 3 9 4" xfId="14471"/>
    <cellStyle name="계산 2 3 6 3 9 4 2" xfId="42330"/>
    <cellStyle name="계산 2 3 6 3 9 5" xfId="18042"/>
    <cellStyle name="계산 2 3 6 3 9 5 2" xfId="45901"/>
    <cellStyle name="계산 2 3 6 3 9 6" xfId="21275"/>
    <cellStyle name="계산 2 3 6 3 9 6 2" xfId="49134"/>
    <cellStyle name="계산 2 3 6 3 9 7" xfId="24457"/>
    <cellStyle name="계산 2 3 6 3 9 7 2" xfId="52316"/>
    <cellStyle name="계산 2 3 6 3 9 8" xfId="27491"/>
    <cellStyle name="계산 2 3 6 3 9 8 2" xfId="55350"/>
    <cellStyle name="계산 2 3 6 3 9 9" xfId="32359"/>
    <cellStyle name="계산 2 3 6 4" xfId="517"/>
    <cellStyle name="계산 2 3 6 4 10" xfId="1632"/>
    <cellStyle name="계산 2 3 6 4 10 2" xfId="29491"/>
    <cellStyle name="계산 2 3 6 4 11" xfId="5087"/>
    <cellStyle name="계산 2 3 6 4 11 2" xfId="32946"/>
    <cellStyle name="계산 2 3 6 4 12" xfId="8342"/>
    <cellStyle name="계산 2 3 6 4 12 2" xfId="36201"/>
    <cellStyle name="계산 2 3 6 4 13" xfId="11607"/>
    <cellStyle name="계산 2 3 6 4 13 2" xfId="39466"/>
    <cellStyle name="계산 2 3 6 4 14" xfId="14870"/>
    <cellStyle name="계산 2 3 6 4 14 2" xfId="42729"/>
    <cellStyle name="계산 2 3 6 4 15" xfId="17841"/>
    <cellStyle name="계산 2 3 6 4 15 2" xfId="45700"/>
    <cellStyle name="계산 2 3 6 4 16" xfId="18434"/>
    <cellStyle name="계산 2 3 6 4 16 2" xfId="46293"/>
    <cellStyle name="계산 2 3 6 4 17" xfId="21651"/>
    <cellStyle name="계산 2 3 6 4 17 2" xfId="49510"/>
    <cellStyle name="계산 2 3 6 4 18" xfId="24846"/>
    <cellStyle name="계산 2 3 6 4 18 2" xfId="52705"/>
    <cellStyle name="계산 2 3 6 4 19" xfId="25905"/>
    <cellStyle name="계산 2 3 6 4 19 2" xfId="53764"/>
    <cellStyle name="계산 2 3 6 4 2" xfId="2269"/>
    <cellStyle name="계산 2 3 6 4 2 2" xfId="5721"/>
    <cellStyle name="계산 2 3 6 4 2 2 2" xfId="33580"/>
    <cellStyle name="계산 2 3 6 4 2 3" xfId="8977"/>
    <cellStyle name="계산 2 3 6 4 2 3 2" xfId="36836"/>
    <cellStyle name="계산 2 3 6 4 2 4" xfId="12240"/>
    <cellStyle name="계산 2 3 6 4 2 4 2" xfId="40099"/>
    <cellStyle name="계산 2 3 6 4 2 5" xfId="16343"/>
    <cellStyle name="계산 2 3 6 4 2 5 2" xfId="44202"/>
    <cellStyle name="계산 2 3 6 4 2 6" xfId="19047"/>
    <cellStyle name="계산 2 3 6 4 2 6 2" xfId="46906"/>
    <cellStyle name="계산 2 3 6 4 2 7" xfId="22232"/>
    <cellStyle name="계산 2 3 6 4 2 7 2" xfId="50091"/>
    <cellStyle name="계산 2 3 6 4 2 8" xfId="25413"/>
    <cellStyle name="계산 2 3 6 4 2 8 2" xfId="53272"/>
    <cellStyle name="계산 2 3 6 4 2 9" xfId="30128"/>
    <cellStyle name="계산 2 3 6 4 20" xfId="27903"/>
    <cellStyle name="계산 2 3 6 4 20 2" xfId="55762"/>
    <cellStyle name="계산 2 3 6 4 21" xfId="979"/>
    <cellStyle name="계산 2 3 6 4 21 2" xfId="28838"/>
    <cellStyle name="계산 2 3 6 4 22" xfId="28377"/>
    <cellStyle name="계산 2 3 6 4 3" xfId="2728"/>
    <cellStyle name="계산 2 3 6 4 3 2" xfId="6179"/>
    <cellStyle name="계산 2 3 6 4 3 2 2" xfId="34038"/>
    <cellStyle name="계산 2 3 6 4 3 3" xfId="9435"/>
    <cellStyle name="계산 2 3 6 4 3 3 2" xfId="37294"/>
    <cellStyle name="계산 2 3 6 4 3 4" xfId="12699"/>
    <cellStyle name="계산 2 3 6 4 3 4 2" xfId="40558"/>
    <cellStyle name="계산 2 3 6 4 3 5" xfId="16117"/>
    <cellStyle name="계산 2 3 6 4 3 5 2" xfId="43976"/>
    <cellStyle name="계산 2 3 6 4 3 6" xfId="19503"/>
    <cellStyle name="계산 2 3 6 4 3 6 2" xfId="47362"/>
    <cellStyle name="계산 2 3 6 4 3 7" xfId="22685"/>
    <cellStyle name="계산 2 3 6 4 3 7 2" xfId="50544"/>
    <cellStyle name="계산 2 3 6 4 3 8" xfId="25839"/>
    <cellStyle name="계산 2 3 6 4 3 8 2" xfId="53698"/>
    <cellStyle name="계산 2 3 6 4 3 9" xfId="30587"/>
    <cellStyle name="계산 2 3 6 4 4" xfId="3078"/>
    <cellStyle name="계산 2 3 6 4 4 2" xfId="6529"/>
    <cellStyle name="계산 2 3 6 4 4 2 2" xfId="34388"/>
    <cellStyle name="계산 2 3 6 4 4 3" xfId="9785"/>
    <cellStyle name="계산 2 3 6 4 4 3 2" xfId="37644"/>
    <cellStyle name="계산 2 3 6 4 4 4" xfId="13049"/>
    <cellStyle name="계산 2 3 6 4 4 4 2" xfId="40908"/>
    <cellStyle name="계산 2 3 6 4 4 5" xfId="17426"/>
    <cellStyle name="계산 2 3 6 4 4 5 2" xfId="45285"/>
    <cellStyle name="계산 2 3 6 4 4 6" xfId="19853"/>
    <cellStyle name="계산 2 3 6 4 4 6 2" xfId="47712"/>
    <cellStyle name="계산 2 3 6 4 4 7" xfId="23035"/>
    <cellStyle name="계산 2 3 6 4 4 7 2" xfId="50894"/>
    <cellStyle name="계산 2 3 6 4 4 8" xfId="26163"/>
    <cellStyle name="계산 2 3 6 4 4 8 2" xfId="54022"/>
    <cellStyle name="계산 2 3 6 4 4 9" xfId="30937"/>
    <cellStyle name="계산 2 3 6 4 5" xfId="3415"/>
    <cellStyle name="계산 2 3 6 4 5 2" xfId="6866"/>
    <cellStyle name="계산 2 3 6 4 5 2 2" xfId="34725"/>
    <cellStyle name="계산 2 3 6 4 5 3" xfId="10122"/>
    <cellStyle name="계산 2 3 6 4 5 3 2" xfId="37981"/>
    <cellStyle name="계산 2 3 6 4 5 4" xfId="13386"/>
    <cellStyle name="계산 2 3 6 4 5 4 2" xfId="41245"/>
    <cellStyle name="계산 2 3 6 4 5 5" xfId="15355"/>
    <cellStyle name="계산 2 3 6 4 5 5 2" xfId="43214"/>
    <cellStyle name="계산 2 3 6 4 5 6" xfId="20190"/>
    <cellStyle name="계산 2 3 6 4 5 6 2" xfId="48049"/>
    <cellStyle name="계산 2 3 6 4 5 7" xfId="23372"/>
    <cellStyle name="계산 2 3 6 4 5 7 2" xfId="51231"/>
    <cellStyle name="계산 2 3 6 4 5 8" xfId="26480"/>
    <cellStyle name="계산 2 3 6 4 5 8 2" xfId="54339"/>
    <cellStyle name="계산 2 3 6 4 5 9" xfId="31274"/>
    <cellStyle name="계산 2 3 6 4 6" xfId="3748"/>
    <cellStyle name="계산 2 3 6 4 6 2" xfId="7199"/>
    <cellStyle name="계산 2 3 6 4 6 2 2" xfId="35058"/>
    <cellStyle name="계산 2 3 6 4 6 3" xfId="10455"/>
    <cellStyle name="계산 2 3 6 4 6 3 2" xfId="38314"/>
    <cellStyle name="계산 2 3 6 4 6 4" xfId="13719"/>
    <cellStyle name="계산 2 3 6 4 6 4 2" xfId="41578"/>
    <cellStyle name="계산 2 3 6 4 6 5" xfId="17322"/>
    <cellStyle name="계산 2 3 6 4 6 5 2" xfId="45181"/>
    <cellStyle name="계산 2 3 6 4 6 6" xfId="20523"/>
    <cellStyle name="계산 2 3 6 4 6 6 2" xfId="48382"/>
    <cellStyle name="계산 2 3 6 4 6 7" xfId="23705"/>
    <cellStyle name="계산 2 3 6 4 6 7 2" xfId="51564"/>
    <cellStyle name="계산 2 3 6 4 6 8" xfId="26791"/>
    <cellStyle name="계산 2 3 6 4 6 8 2" xfId="54650"/>
    <cellStyle name="계산 2 3 6 4 6 9" xfId="31607"/>
    <cellStyle name="계산 2 3 6 4 7" xfId="4044"/>
    <cellStyle name="계산 2 3 6 4 7 2" xfId="7495"/>
    <cellStyle name="계산 2 3 6 4 7 2 2" xfId="35354"/>
    <cellStyle name="계산 2 3 6 4 7 3" xfId="10751"/>
    <cellStyle name="계산 2 3 6 4 7 3 2" xfId="38610"/>
    <cellStyle name="계산 2 3 6 4 7 4" xfId="14015"/>
    <cellStyle name="계산 2 3 6 4 7 4 2" xfId="41874"/>
    <cellStyle name="계산 2 3 6 4 7 5" xfId="16125"/>
    <cellStyle name="계산 2 3 6 4 7 5 2" xfId="43984"/>
    <cellStyle name="계산 2 3 6 4 7 6" xfId="20819"/>
    <cellStyle name="계산 2 3 6 4 7 6 2" xfId="48678"/>
    <cellStyle name="계산 2 3 6 4 7 7" xfId="24001"/>
    <cellStyle name="계산 2 3 6 4 7 7 2" xfId="51860"/>
    <cellStyle name="계산 2 3 6 4 7 8" xfId="27068"/>
    <cellStyle name="계산 2 3 6 4 7 8 2" xfId="54927"/>
    <cellStyle name="계산 2 3 6 4 7 9" xfId="31903"/>
    <cellStyle name="계산 2 3 6 4 8" xfId="4341"/>
    <cellStyle name="계산 2 3 6 4 8 2" xfId="7792"/>
    <cellStyle name="계산 2 3 6 4 8 2 2" xfId="35651"/>
    <cellStyle name="계산 2 3 6 4 8 3" xfId="11048"/>
    <cellStyle name="계산 2 3 6 4 8 3 2" xfId="38907"/>
    <cellStyle name="계산 2 3 6 4 8 4" xfId="14312"/>
    <cellStyle name="계산 2 3 6 4 8 4 2" xfId="42171"/>
    <cellStyle name="계산 2 3 6 4 8 5" xfId="15925"/>
    <cellStyle name="계산 2 3 6 4 8 5 2" xfId="43784"/>
    <cellStyle name="계산 2 3 6 4 8 6" xfId="21116"/>
    <cellStyle name="계산 2 3 6 4 8 6 2" xfId="48975"/>
    <cellStyle name="계산 2 3 6 4 8 7" xfId="24298"/>
    <cellStyle name="계산 2 3 6 4 8 7 2" xfId="52157"/>
    <cellStyle name="계산 2 3 6 4 8 8" xfId="27343"/>
    <cellStyle name="계산 2 3 6 4 8 8 2" xfId="55202"/>
    <cellStyle name="계산 2 3 6 4 8 9" xfId="32200"/>
    <cellStyle name="계산 2 3 6 4 9" xfId="4636"/>
    <cellStyle name="계산 2 3 6 4 9 2" xfId="8087"/>
    <cellStyle name="계산 2 3 6 4 9 2 2" xfId="35946"/>
    <cellStyle name="계산 2 3 6 4 9 3" xfId="11343"/>
    <cellStyle name="계산 2 3 6 4 9 3 2" xfId="39202"/>
    <cellStyle name="계산 2 3 6 4 9 4" xfId="14607"/>
    <cellStyle name="계산 2 3 6 4 9 4 2" xfId="42466"/>
    <cellStyle name="계산 2 3 6 4 9 5" xfId="18178"/>
    <cellStyle name="계산 2 3 6 4 9 5 2" xfId="46037"/>
    <cellStyle name="계산 2 3 6 4 9 6" xfId="21411"/>
    <cellStyle name="계산 2 3 6 4 9 6 2" xfId="49270"/>
    <cellStyle name="계산 2 3 6 4 9 7" xfId="24593"/>
    <cellStyle name="계산 2 3 6 4 9 7 2" xfId="52452"/>
    <cellStyle name="계산 2 3 6 4 9 8" xfId="27619"/>
    <cellStyle name="계산 2 3 6 4 9 8 2" xfId="55478"/>
    <cellStyle name="계산 2 3 6 4 9 9" xfId="32495"/>
    <cellStyle name="계산 2 3 6 5" xfId="1994"/>
    <cellStyle name="계산 2 3 6 5 2" xfId="5448"/>
    <cellStyle name="계산 2 3 6 5 2 2" xfId="33307"/>
    <cellStyle name="계산 2 3 6 5 3" xfId="8703"/>
    <cellStyle name="계산 2 3 6 5 3 2" xfId="36562"/>
    <cellStyle name="계산 2 3 6 5 4" xfId="11966"/>
    <cellStyle name="계산 2 3 6 5 4 2" xfId="39825"/>
    <cellStyle name="계산 2 3 6 5 5" xfId="16910"/>
    <cellStyle name="계산 2 3 6 5 5 2" xfId="44769"/>
    <cellStyle name="계산 2 3 6 5 6" xfId="18788"/>
    <cellStyle name="계산 2 3 6 5 6 2" xfId="46647"/>
    <cellStyle name="계산 2 3 6 5 7" xfId="21995"/>
    <cellStyle name="계산 2 3 6 5 7 2" xfId="49854"/>
    <cellStyle name="계산 2 3 6 5 8" xfId="25179"/>
    <cellStyle name="계산 2 3 6 5 8 2" xfId="53038"/>
    <cellStyle name="계산 2 3 6 5 9" xfId="29853"/>
    <cellStyle name="계산 2 3 6 6" xfId="2461"/>
    <cellStyle name="계산 2 3 6 6 2" xfId="5912"/>
    <cellStyle name="계산 2 3 6 6 2 2" xfId="33771"/>
    <cellStyle name="계산 2 3 6 6 3" xfId="9168"/>
    <cellStyle name="계산 2 3 6 6 3 2" xfId="37027"/>
    <cellStyle name="계산 2 3 6 6 4" xfId="12432"/>
    <cellStyle name="계산 2 3 6 6 4 2" xfId="40291"/>
    <cellStyle name="계산 2 3 6 6 5" xfId="15075"/>
    <cellStyle name="계산 2 3 6 6 5 2" xfId="42934"/>
    <cellStyle name="계산 2 3 6 6 6" xfId="19236"/>
    <cellStyle name="계산 2 3 6 6 6 2" xfId="47095"/>
    <cellStyle name="계산 2 3 6 6 7" xfId="22418"/>
    <cellStyle name="계산 2 3 6 6 7 2" xfId="50277"/>
    <cellStyle name="계산 2 3 6 6 8" xfId="25588"/>
    <cellStyle name="계산 2 3 6 6 8 2" xfId="53447"/>
    <cellStyle name="계산 2 3 6 6 9" xfId="30320"/>
    <cellStyle name="계산 2 3 6 7" xfId="1941"/>
    <cellStyle name="계산 2 3 6 7 2" xfId="5395"/>
    <cellStyle name="계산 2 3 6 7 2 2" xfId="33254"/>
    <cellStyle name="계산 2 3 6 7 3" xfId="8650"/>
    <cellStyle name="계산 2 3 6 7 3 2" xfId="36509"/>
    <cellStyle name="계산 2 3 6 7 4" xfId="11913"/>
    <cellStyle name="계산 2 3 6 7 4 2" xfId="39772"/>
    <cellStyle name="계산 2 3 6 7 5" xfId="16332"/>
    <cellStyle name="계산 2 3 6 7 5 2" xfId="44191"/>
    <cellStyle name="계산 2 3 6 7 6" xfId="18735"/>
    <cellStyle name="계산 2 3 6 7 6 2" xfId="46594"/>
    <cellStyle name="계산 2 3 6 7 7" xfId="21943"/>
    <cellStyle name="계산 2 3 6 7 7 2" xfId="49802"/>
    <cellStyle name="계산 2 3 6 7 8" xfId="25132"/>
    <cellStyle name="계산 2 3 6 7 8 2" xfId="52991"/>
    <cellStyle name="계산 2 3 6 7 9" xfId="29800"/>
    <cellStyle name="계산 2 3 6 8" xfId="1974"/>
    <cellStyle name="계산 2 3 6 8 2" xfId="5428"/>
    <cellStyle name="계산 2 3 6 8 2 2" xfId="33287"/>
    <cellStyle name="계산 2 3 6 8 3" xfId="8683"/>
    <cellStyle name="계산 2 3 6 8 3 2" xfId="36542"/>
    <cellStyle name="계산 2 3 6 8 4" xfId="11946"/>
    <cellStyle name="계산 2 3 6 8 4 2" xfId="39805"/>
    <cellStyle name="계산 2 3 6 8 5" xfId="15709"/>
    <cellStyle name="계산 2 3 6 8 5 2" xfId="43568"/>
    <cellStyle name="계산 2 3 6 8 6" xfId="18768"/>
    <cellStyle name="계산 2 3 6 8 6 2" xfId="46627"/>
    <cellStyle name="계산 2 3 6 8 7" xfId="21976"/>
    <cellStyle name="계산 2 3 6 8 7 2" xfId="49835"/>
    <cellStyle name="계산 2 3 6 8 8" xfId="25160"/>
    <cellStyle name="계산 2 3 6 8 8 2" xfId="53019"/>
    <cellStyle name="계산 2 3 6 8 9" xfId="29833"/>
    <cellStyle name="계산 2 3 6 9" xfId="2856"/>
    <cellStyle name="계산 2 3 6 9 2" xfId="6307"/>
    <cellStyle name="계산 2 3 6 9 2 2" xfId="34166"/>
    <cellStyle name="계산 2 3 6 9 3" xfId="9563"/>
    <cellStyle name="계산 2 3 6 9 3 2" xfId="37422"/>
    <cellStyle name="계산 2 3 6 9 4" xfId="12827"/>
    <cellStyle name="계산 2 3 6 9 4 2" xfId="40686"/>
    <cellStyle name="계산 2 3 6 9 5" xfId="14858"/>
    <cellStyle name="계산 2 3 6 9 5 2" xfId="42717"/>
    <cellStyle name="계산 2 3 6 9 6" xfId="19631"/>
    <cellStyle name="계산 2 3 6 9 6 2" xfId="47490"/>
    <cellStyle name="계산 2 3 6 9 7" xfId="22813"/>
    <cellStyle name="계산 2 3 6 9 7 2" xfId="50672"/>
    <cellStyle name="계산 2 3 6 9 8" xfId="25960"/>
    <cellStyle name="계산 2 3 6 9 8 2" xfId="53819"/>
    <cellStyle name="계산 2 3 6 9 9" xfId="30715"/>
    <cellStyle name="계산 2 3 7" xfId="242"/>
    <cellStyle name="계산 2 3 7 10" xfId="2972"/>
    <cellStyle name="계산 2 3 7 10 2" xfId="6423"/>
    <cellStyle name="계산 2 3 7 10 2 2" xfId="34282"/>
    <cellStyle name="계산 2 3 7 10 3" xfId="9679"/>
    <cellStyle name="계산 2 3 7 10 3 2" xfId="37538"/>
    <cellStyle name="계산 2 3 7 10 4" xfId="12943"/>
    <cellStyle name="계산 2 3 7 10 4 2" xfId="40802"/>
    <cellStyle name="계산 2 3 7 10 5" xfId="17940"/>
    <cellStyle name="계산 2 3 7 10 5 2" xfId="45799"/>
    <cellStyle name="계산 2 3 7 10 6" xfId="19747"/>
    <cellStyle name="계산 2 3 7 10 6 2" xfId="47606"/>
    <cellStyle name="계산 2 3 7 10 7" xfId="22929"/>
    <cellStyle name="계산 2 3 7 10 7 2" xfId="50788"/>
    <cellStyle name="계산 2 3 7 10 8" xfId="26066"/>
    <cellStyle name="계산 2 3 7 10 8 2" xfId="53925"/>
    <cellStyle name="계산 2 3 7 10 9" xfId="30831"/>
    <cellStyle name="계산 2 3 7 11" xfId="2881"/>
    <cellStyle name="계산 2 3 7 11 2" xfId="6332"/>
    <cellStyle name="계산 2 3 7 11 2 2" xfId="34191"/>
    <cellStyle name="계산 2 3 7 11 3" xfId="9588"/>
    <cellStyle name="계산 2 3 7 11 3 2" xfId="37447"/>
    <cellStyle name="계산 2 3 7 11 4" xfId="12852"/>
    <cellStyle name="계산 2 3 7 11 4 2" xfId="40711"/>
    <cellStyle name="계산 2 3 7 11 5" xfId="17386"/>
    <cellStyle name="계산 2 3 7 11 5 2" xfId="45245"/>
    <cellStyle name="계산 2 3 7 11 6" xfId="19656"/>
    <cellStyle name="계산 2 3 7 11 6 2" xfId="47515"/>
    <cellStyle name="계산 2 3 7 11 7" xfId="22838"/>
    <cellStyle name="계산 2 3 7 11 7 2" xfId="50697"/>
    <cellStyle name="계산 2 3 7 11 8" xfId="25982"/>
    <cellStyle name="계산 2 3 7 11 8 2" xfId="53841"/>
    <cellStyle name="계산 2 3 7 11 9" xfId="30740"/>
    <cellStyle name="계산 2 3 7 12" xfId="2970"/>
    <cellStyle name="계산 2 3 7 12 2" xfId="6421"/>
    <cellStyle name="계산 2 3 7 12 2 2" xfId="34280"/>
    <cellStyle name="계산 2 3 7 12 3" xfId="9677"/>
    <cellStyle name="계산 2 3 7 12 3 2" xfId="37536"/>
    <cellStyle name="계산 2 3 7 12 4" xfId="12941"/>
    <cellStyle name="계산 2 3 7 12 4 2" xfId="40800"/>
    <cellStyle name="계산 2 3 7 12 5" xfId="15919"/>
    <cellStyle name="계산 2 3 7 12 5 2" xfId="43778"/>
    <cellStyle name="계산 2 3 7 12 6" xfId="19745"/>
    <cellStyle name="계산 2 3 7 12 6 2" xfId="47604"/>
    <cellStyle name="계산 2 3 7 12 7" xfId="22927"/>
    <cellStyle name="계산 2 3 7 12 7 2" xfId="50786"/>
    <cellStyle name="계산 2 3 7 12 8" xfId="26064"/>
    <cellStyle name="계산 2 3 7 12 8 2" xfId="53923"/>
    <cellStyle name="계산 2 3 7 12 9" xfId="30829"/>
    <cellStyle name="계산 2 3 7 13" xfId="1357"/>
    <cellStyle name="계산 2 3 7 13 2" xfId="29216"/>
    <cellStyle name="계산 2 3 7 14" xfId="4813"/>
    <cellStyle name="계산 2 3 7 14 2" xfId="32672"/>
    <cellStyle name="계산 2 3 7 15" xfId="5635"/>
    <cellStyle name="계산 2 3 7 15 2" xfId="33494"/>
    <cellStyle name="계산 2 3 7 16" xfId="8528"/>
    <cellStyle name="계산 2 3 7 16 2" xfId="36387"/>
    <cellStyle name="계산 2 3 7 17" xfId="11791"/>
    <cellStyle name="계산 2 3 7 17 2" xfId="39650"/>
    <cellStyle name="계산 2 3 7 18" xfId="16326"/>
    <cellStyle name="계산 2 3 7 18 2" xfId="44185"/>
    <cellStyle name="계산 2 3 7 19" xfId="17958"/>
    <cellStyle name="계산 2 3 7 19 2" xfId="45817"/>
    <cellStyle name="계산 2 3 7 2" xfId="445"/>
    <cellStyle name="계산 2 3 7 2 10" xfId="4573"/>
    <cellStyle name="계산 2 3 7 2 10 2" xfId="8024"/>
    <cellStyle name="계산 2 3 7 2 10 2 2" xfId="35883"/>
    <cellStyle name="계산 2 3 7 2 10 3" xfId="11280"/>
    <cellStyle name="계산 2 3 7 2 10 3 2" xfId="39139"/>
    <cellStyle name="계산 2 3 7 2 10 4" xfId="14544"/>
    <cellStyle name="계산 2 3 7 2 10 4 2" xfId="42403"/>
    <cellStyle name="계산 2 3 7 2 10 5" xfId="18115"/>
    <cellStyle name="계산 2 3 7 2 10 5 2" xfId="45974"/>
    <cellStyle name="계산 2 3 7 2 10 6" xfId="21348"/>
    <cellStyle name="계산 2 3 7 2 10 6 2" xfId="49207"/>
    <cellStyle name="계산 2 3 7 2 10 7" xfId="24530"/>
    <cellStyle name="계산 2 3 7 2 10 7 2" xfId="52389"/>
    <cellStyle name="계산 2 3 7 2 10 8" xfId="27559"/>
    <cellStyle name="계산 2 3 7 2 10 8 2" xfId="55418"/>
    <cellStyle name="계산 2 3 7 2 10 9" xfId="32432"/>
    <cellStyle name="계산 2 3 7 2 11" xfId="1560"/>
    <cellStyle name="계산 2 3 7 2 11 2" xfId="29419"/>
    <cellStyle name="계산 2 3 7 2 12" xfId="5016"/>
    <cellStyle name="계산 2 3 7 2 12 2" xfId="32875"/>
    <cellStyle name="계산 2 3 7 2 13" xfId="8270"/>
    <cellStyle name="계산 2 3 7 2 13 2" xfId="36129"/>
    <cellStyle name="계산 2 3 7 2 14" xfId="11535"/>
    <cellStyle name="계산 2 3 7 2 14 2" xfId="39394"/>
    <cellStyle name="계산 2 3 7 2 15" xfId="14798"/>
    <cellStyle name="계산 2 3 7 2 15 2" xfId="42657"/>
    <cellStyle name="계산 2 3 7 2 16" xfId="17715"/>
    <cellStyle name="계산 2 3 7 2 16 2" xfId="45574"/>
    <cellStyle name="계산 2 3 7 2 17" xfId="18365"/>
    <cellStyle name="계산 2 3 7 2 17 2" xfId="46224"/>
    <cellStyle name="계산 2 3 7 2 18" xfId="21583"/>
    <cellStyle name="계산 2 3 7 2 18 2" xfId="49442"/>
    <cellStyle name="계산 2 3 7 2 19" xfId="24780"/>
    <cellStyle name="계산 2 3 7 2 19 2" xfId="52639"/>
    <cellStyle name="계산 2 3 7 2 2" xfId="590"/>
    <cellStyle name="계산 2 3 7 2 2 10" xfId="1705"/>
    <cellStyle name="계산 2 3 7 2 2 10 2" xfId="29564"/>
    <cellStyle name="계산 2 3 7 2 2 11" xfId="5160"/>
    <cellStyle name="계산 2 3 7 2 2 11 2" xfId="33019"/>
    <cellStyle name="계산 2 3 7 2 2 12" xfId="8415"/>
    <cellStyle name="계산 2 3 7 2 2 12 2" xfId="36274"/>
    <cellStyle name="계산 2 3 7 2 2 13" xfId="11680"/>
    <cellStyle name="계산 2 3 7 2 2 13 2" xfId="39539"/>
    <cellStyle name="계산 2 3 7 2 2 14" xfId="14943"/>
    <cellStyle name="계산 2 3 7 2 2 14 2" xfId="42802"/>
    <cellStyle name="계산 2 3 7 2 2 15" xfId="15573"/>
    <cellStyle name="계산 2 3 7 2 2 15 2" xfId="43432"/>
    <cellStyle name="계산 2 3 7 2 2 16" xfId="18507"/>
    <cellStyle name="계산 2 3 7 2 2 16 2" xfId="46366"/>
    <cellStyle name="계산 2 3 7 2 2 17" xfId="21724"/>
    <cellStyle name="계산 2 3 7 2 2 17 2" xfId="49583"/>
    <cellStyle name="계산 2 3 7 2 2 18" xfId="24919"/>
    <cellStyle name="계산 2 3 7 2 2 18 2" xfId="52778"/>
    <cellStyle name="계산 2 3 7 2 2 19" xfId="25344"/>
    <cellStyle name="계산 2 3 7 2 2 19 2" xfId="53203"/>
    <cellStyle name="계산 2 3 7 2 2 2" xfId="2342"/>
    <cellStyle name="계산 2 3 7 2 2 2 2" xfId="5794"/>
    <cellStyle name="계산 2 3 7 2 2 2 2 2" xfId="33653"/>
    <cellStyle name="계산 2 3 7 2 2 2 3" xfId="9050"/>
    <cellStyle name="계산 2 3 7 2 2 2 3 2" xfId="36909"/>
    <cellStyle name="계산 2 3 7 2 2 2 4" xfId="12313"/>
    <cellStyle name="계산 2 3 7 2 2 2 4 2" xfId="40172"/>
    <cellStyle name="계산 2 3 7 2 2 2 5" xfId="15714"/>
    <cellStyle name="계산 2 3 7 2 2 2 5 2" xfId="43573"/>
    <cellStyle name="계산 2 3 7 2 2 2 6" xfId="19120"/>
    <cellStyle name="계산 2 3 7 2 2 2 6 2" xfId="46979"/>
    <cellStyle name="계산 2 3 7 2 2 2 7" xfId="22305"/>
    <cellStyle name="계산 2 3 7 2 2 2 7 2" xfId="50164"/>
    <cellStyle name="계산 2 3 7 2 2 2 8" xfId="25481"/>
    <cellStyle name="계산 2 3 7 2 2 2 8 2" xfId="53340"/>
    <cellStyle name="계산 2 3 7 2 2 2 9" xfId="30201"/>
    <cellStyle name="계산 2 3 7 2 2 20" xfId="27976"/>
    <cellStyle name="계산 2 3 7 2 2 20 2" xfId="55835"/>
    <cellStyle name="계산 2 3 7 2 2 21" xfId="1052"/>
    <cellStyle name="계산 2 3 7 2 2 21 2" xfId="28911"/>
    <cellStyle name="계산 2 3 7 2 2 22" xfId="28450"/>
    <cellStyle name="계산 2 3 7 2 2 3" xfId="2801"/>
    <cellStyle name="계산 2 3 7 2 2 3 2" xfId="6252"/>
    <cellStyle name="계산 2 3 7 2 2 3 2 2" xfId="34111"/>
    <cellStyle name="계산 2 3 7 2 2 3 3" xfId="9508"/>
    <cellStyle name="계산 2 3 7 2 2 3 3 2" xfId="37367"/>
    <cellStyle name="계산 2 3 7 2 2 3 4" xfId="12772"/>
    <cellStyle name="계산 2 3 7 2 2 3 4 2" xfId="40631"/>
    <cellStyle name="계산 2 3 7 2 2 3 5" xfId="15275"/>
    <cellStyle name="계산 2 3 7 2 2 3 5 2" xfId="43134"/>
    <cellStyle name="계산 2 3 7 2 2 3 6" xfId="19576"/>
    <cellStyle name="계산 2 3 7 2 2 3 6 2" xfId="47435"/>
    <cellStyle name="계산 2 3 7 2 2 3 7" xfId="22758"/>
    <cellStyle name="계산 2 3 7 2 2 3 7 2" xfId="50617"/>
    <cellStyle name="계산 2 3 7 2 2 3 8" xfId="25907"/>
    <cellStyle name="계산 2 3 7 2 2 3 8 2" xfId="53766"/>
    <cellStyle name="계산 2 3 7 2 2 3 9" xfId="30660"/>
    <cellStyle name="계산 2 3 7 2 2 4" xfId="3151"/>
    <cellStyle name="계산 2 3 7 2 2 4 2" xfId="6602"/>
    <cellStyle name="계산 2 3 7 2 2 4 2 2" xfId="34461"/>
    <cellStyle name="계산 2 3 7 2 2 4 3" xfId="9858"/>
    <cellStyle name="계산 2 3 7 2 2 4 3 2" xfId="37717"/>
    <cellStyle name="계산 2 3 7 2 2 4 4" xfId="13122"/>
    <cellStyle name="계산 2 3 7 2 2 4 4 2" xfId="40981"/>
    <cellStyle name="계산 2 3 7 2 2 4 5" xfId="17260"/>
    <cellStyle name="계산 2 3 7 2 2 4 5 2" xfId="45119"/>
    <cellStyle name="계산 2 3 7 2 2 4 6" xfId="19926"/>
    <cellStyle name="계산 2 3 7 2 2 4 6 2" xfId="47785"/>
    <cellStyle name="계산 2 3 7 2 2 4 7" xfId="23108"/>
    <cellStyle name="계산 2 3 7 2 2 4 7 2" xfId="50967"/>
    <cellStyle name="계산 2 3 7 2 2 4 8" xfId="26231"/>
    <cellStyle name="계산 2 3 7 2 2 4 8 2" xfId="54090"/>
    <cellStyle name="계산 2 3 7 2 2 4 9" xfId="31010"/>
    <cellStyle name="계산 2 3 7 2 2 5" xfId="3488"/>
    <cellStyle name="계산 2 3 7 2 2 5 2" xfId="6939"/>
    <cellStyle name="계산 2 3 7 2 2 5 2 2" xfId="34798"/>
    <cellStyle name="계산 2 3 7 2 2 5 3" xfId="10195"/>
    <cellStyle name="계산 2 3 7 2 2 5 3 2" xfId="38054"/>
    <cellStyle name="계산 2 3 7 2 2 5 4" xfId="13459"/>
    <cellStyle name="계산 2 3 7 2 2 5 4 2" xfId="41318"/>
    <cellStyle name="계산 2 3 7 2 2 5 5" xfId="17732"/>
    <cellStyle name="계산 2 3 7 2 2 5 5 2" xfId="45591"/>
    <cellStyle name="계산 2 3 7 2 2 5 6" xfId="20263"/>
    <cellStyle name="계산 2 3 7 2 2 5 6 2" xfId="48122"/>
    <cellStyle name="계산 2 3 7 2 2 5 7" xfId="23445"/>
    <cellStyle name="계산 2 3 7 2 2 5 7 2" xfId="51304"/>
    <cellStyle name="계산 2 3 7 2 2 5 8" xfId="26548"/>
    <cellStyle name="계산 2 3 7 2 2 5 8 2" xfId="54407"/>
    <cellStyle name="계산 2 3 7 2 2 5 9" xfId="31347"/>
    <cellStyle name="계산 2 3 7 2 2 6" xfId="3821"/>
    <cellStyle name="계산 2 3 7 2 2 6 2" xfId="7272"/>
    <cellStyle name="계산 2 3 7 2 2 6 2 2" xfId="35131"/>
    <cellStyle name="계산 2 3 7 2 2 6 3" xfId="10528"/>
    <cellStyle name="계산 2 3 7 2 2 6 3 2" xfId="38387"/>
    <cellStyle name="계산 2 3 7 2 2 6 4" xfId="13792"/>
    <cellStyle name="계산 2 3 7 2 2 6 4 2" xfId="41651"/>
    <cellStyle name="계산 2 3 7 2 2 6 5" xfId="16174"/>
    <cellStyle name="계산 2 3 7 2 2 6 5 2" xfId="44033"/>
    <cellStyle name="계산 2 3 7 2 2 6 6" xfId="20596"/>
    <cellStyle name="계산 2 3 7 2 2 6 6 2" xfId="48455"/>
    <cellStyle name="계산 2 3 7 2 2 6 7" xfId="23778"/>
    <cellStyle name="계산 2 3 7 2 2 6 7 2" xfId="51637"/>
    <cellStyle name="계산 2 3 7 2 2 6 8" xfId="26859"/>
    <cellStyle name="계산 2 3 7 2 2 6 8 2" xfId="54718"/>
    <cellStyle name="계산 2 3 7 2 2 6 9" xfId="31680"/>
    <cellStyle name="계산 2 3 7 2 2 7" xfId="4117"/>
    <cellStyle name="계산 2 3 7 2 2 7 2" xfId="7568"/>
    <cellStyle name="계산 2 3 7 2 2 7 2 2" xfId="35427"/>
    <cellStyle name="계산 2 3 7 2 2 7 3" xfId="10824"/>
    <cellStyle name="계산 2 3 7 2 2 7 3 2" xfId="38683"/>
    <cellStyle name="계산 2 3 7 2 2 7 4" xfId="14088"/>
    <cellStyle name="계산 2 3 7 2 2 7 4 2" xfId="41947"/>
    <cellStyle name="계산 2 3 7 2 2 7 5" xfId="15944"/>
    <cellStyle name="계산 2 3 7 2 2 7 5 2" xfId="43803"/>
    <cellStyle name="계산 2 3 7 2 2 7 6" xfId="20892"/>
    <cellStyle name="계산 2 3 7 2 2 7 6 2" xfId="48751"/>
    <cellStyle name="계산 2 3 7 2 2 7 7" xfId="24074"/>
    <cellStyle name="계산 2 3 7 2 2 7 7 2" xfId="51933"/>
    <cellStyle name="계산 2 3 7 2 2 7 8" xfId="27136"/>
    <cellStyle name="계산 2 3 7 2 2 7 8 2" xfId="54995"/>
    <cellStyle name="계산 2 3 7 2 2 7 9" xfId="31976"/>
    <cellStyle name="계산 2 3 7 2 2 8" xfId="4414"/>
    <cellStyle name="계산 2 3 7 2 2 8 2" xfId="7865"/>
    <cellStyle name="계산 2 3 7 2 2 8 2 2" xfId="35724"/>
    <cellStyle name="계산 2 3 7 2 2 8 3" xfId="11121"/>
    <cellStyle name="계산 2 3 7 2 2 8 3 2" xfId="38980"/>
    <cellStyle name="계산 2 3 7 2 2 8 4" xfId="14385"/>
    <cellStyle name="계산 2 3 7 2 2 8 4 2" xfId="42244"/>
    <cellStyle name="계산 2 3 7 2 2 8 5" xfId="8473"/>
    <cellStyle name="계산 2 3 7 2 2 8 5 2" xfId="36332"/>
    <cellStyle name="계산 2 3 7 2 2 8 6" xfId="21189"/>
    <cellStyle name="계산 2 3 7 2 2 8 6 2" xfId="49048"/>
    <cellStyle name="계산 2 3 7 2 2 8 7" xfId="24371"/>
    <cellStyle name="계산 2 3 7 2 2 8 7 2" xfId="52230"/>
    <cellStyle name="계산 2 3 7 2 2 8 8" xfId="27411"/>
    <cellStyle name="계산 2 3 7 2 2 8 8 2" xfId="55270"/>
    <cellStyle name="계산 2 3 7 2 2 8 9" xfId="32273"/>
    <cellStyle name="계산 2 3 7 2 2 9" xfId="4709"/>
    <cellStyle name="계산 2 3 7 2 2 9 2" xfId="8160"/>
    <cellStyle name="계산 2 3 7 2 2 9 2 2" xfId="36019"/>
    <cellStyle name="계산 2 3 7 2 2 9 3" xfId="11416"/>
    <cellStyle name="계산 2 3 7 2 2 9 3 2" xfId="39275"/>
    <cellStyle name="계산 2 3 7 2 2 9 4" xfId="14680"/>
    <cellStyle name="계산 2 3 7 2 2 9 4 2" xfId="42539"/>
    <cellStyle name="계산 2 3 7 2 2 9 5" xfId="18251"/>
    <cellStyle name="계산 2 3 7 2 2 9 5 2" xfId="46110"/>
    <cellStyle name="계산 2 3 7 2 2 9 6" xfId="21484"/>
    <cellStyle name="계산 2 3 7 2 2 9 6 2" xfId="49343"/>
    <cellStyle name="계산 2 3 7 2 2 9 7" xfId="24666"/>
    <cellStyle name="계산 2 3 7 2 2 9 7 2" xfId="52525"/>
    <cellStyle name="계산 2 3 7 2 2 9 8" xfId="27687"/>
    <cellStyle name="계산 2 3 7 2 2 9 8 2" xfId="55546"/>
    <cellStyle name="계산 2 3 7 2 2 9 9" xfId="32568"/>
    <cellStyle name="계산 2 3 7 2 20" xfId="25144"/>
    <cellStyle name="계산 2 3 7 2 20 2" xfId="53003"/>
    <cellStyle name="계산 2 3 7 2 21" xfId="27840"/>
    <cellStyle name="계산 2 3 7 2 21 2" xfId="55699"/>
    <cellStyle name="계산 2 3 7 2 22" xfId="907"/>
    <cellStyle name="계산 2 3 7 2 22 2" xfId="28766"/>
    <cellStyle name="계산 2 3 7 2 23" xfId="28305"/>
    <cellStyle name="계산 2 3 7 2 3" xfId="2197"/>
    <cellStyle name="계산 2 3 7 2 3 2" xfId="5649"/>
    <cellStyle name="계산 2 3 7 2 3 2 2" xfId="33508"/>
    <cellStyle name="계산 2 3 7 2 3 3" xfId="8905"/>
    <cellStyle name="계산 2 3 7 2 3 3 2" xfId="36764"/>
    <cellStyle name="계산 2 3 7 2 3 4" xfId="12168"/>
    <cellStyle name="계산 2 3 7 2 3 4 2" xfId="40027"/>
    <cellStyle name="계산 2 3 7 2 3 5" xfId="16891"/>
    <cellStyle name="계산 2 3 7 2 3 5 2" xfId="44750"/>
    <cellStyle name="계산 2 3 7 2 3 6" xfId="18980"/>
    <cellStyle name="계산 2 3 7 2 3 6 2" xfId="46839"/>
    <cellStyle name="계산 2 3 7 2 3 7" xfId="22164"/>
    <cellStyle name="계산 2 3 7 2 3 7 2" xfId="50023"/>
    <cellStyle name="계산 2 3 7 2 3 8" xfId="25348"/>
    <cellStyle name="계산 2 3 7 2 3 8 2" xfId="53207"/>
    <cellStyle name="계산 2 3 7 2 3 9" xfId="30056"/>
    <cellStyle name="계산 2 3 7 2 4" xfId="2656"/>
    <cellStyle name="계산 2 3 7 2 4 2" xfId="6107"/>
    <cellStyle name="계산 2 3 7 2 4 2 2" xfId="33966"/>
    <cellStyle name="계산 2 3 7 2 4 3" xfId="9363"/>
    <cellStyle name="계산 2 3 7 2 4 3 2" xfId="37222"/>
    <cellStyle name="계산 2 3 7 2 4 4" xfId="12627"/>
    <cellStyle name="계산 2 3 7 2 4 4 2" xfId="40486"/>
    <cellStyle name="계산 2 3 7 2 4 5" xfId="15122"/>
    <cellStyle name="계산 2 3 7 2 4 5 2" xfId="42981"/>
    <cellStyle name="계산 2 3 7 2 4 6" xfId="19431"/>
    <cellStyle name="계산 2 3 7 2 4 6 2" xfId="47290"/>
    <cellStyle name="계산 2 3 7 2 4 7" xfId="22613"/>
    <cellStyle name="계산 2 3 7 2 4 7 2" xfId="50472"/>
    <cellStyle name="계산 2 3 7 2 4 8" xfId="25770"/>
    <cellStyle name="계산 2 3 7 2 4 8 2" xfId="53629"/>
    <cellStyle name="계산 2 3 7 2 4 9" xfId="30515"/>
    <cellStyle name="계산 2 3 7 2 5" xfId="3007"/>
    <cellStyle name="계산 2 3 7 2 5 2" xfId="6458"/>
    <cellStyle name="계산 2 3 7 2 5 2 2" xfId="34317"/>
    <cellStyle name="계산 2 3 7 2 5 3" xfId="9714"/>
    <cellStyle name="계산 2 3 7 2 5 3 2" xfId="37573"/>
    <cellStyle name="계산 2 3 7 2 5 4" xfId="12978"/>
    <cellStyle name="계산 2 3 7 2 5 4 2" xfId="40837"/>
    <cellStyle name="계산 2 3 7 2 5 5" xfId="16921"/>
    <cellStyle name="계산 2 3 7 2 5 5 2" xfId="44780"/>
    <cellStyle name="계산 2 3 7 2 5 6" xfId="19782"/>
    <cellStyle name="계산 2 3 7 2 5 6 2" xfId="47641"/>
    <cellStyle name="계산 2 3 7 2 5 7" xfId="22964"/>
    <cellStyle name="계산 2 3 7 2 5 7 2" xfId="50823"/>
    <cellStyle name="계산 2 3 7 2 5 8" xfId="26097"/>
    <cellStyle name="계산 2 3 7 2 5 8 2" xfId="53956"/>
    <cellStyle name="계산 2 3 7 2 5 9" xfId="30866"/>
    <cellStyle name="계산 2 3 7 2 6" xfId="3346"/>
    <cellStyle name="계산 2 3 7 2 6 2" xfId="6797"/>
    <cellStyle name="계산 2 3 7 2 6 2 2" xfId="34656"/>
    <cellStyle name="계산 2 3 7 2 6 3" xfId="10053"/>
    <cellStyle name="계산 2 3 7 2 6 3 2" xfId="37912"/>
    <cellStyle name="계산 2 3 7 2 6 4" xfId="13317"/>
    <cellStyle name="계산 2 3 7 2 6 4 2" xfId="41176"/>
    <cellStyle name="계산 2 3 7 2 6 5" xfId="16068"/>
    <cellStyle name="계산 2 3 7 2 6 5 2" xfId="43927"/>
    <cellStyle name="계산 2 3 7 2 6 6" xfId="20121"/>
    <cellStyle name="계산 2 3 7 2 6 6 2" xfId="47980"/>
    <cellStyle name="계산 2 3 7 2 6 7" xfId="23303"/>
    <cellStyle name="계산 2 3 7 2 6 7 2" xfId="51162"/>
    <cellStyle name="계산 2 3 7 2 6 8" xfId="26414"/>
    <cellStyle name="계산 2 3 7 2 6 8 2" xfId="54273"/>
    <cellStyle name="계산 2 3 7 2 6 9" xfId="31205"/>
    <cellStyle name="계산 2 3 7 2 7" xfId="3679"/>
    <cellStyle name="계산 2 3 7 2 7 2" xfId="7130"/>
    <cellStyle name="계산 2 3 7 2 7 2 2" xfId="34989"/>
    <cellStyle name="계산 2 3 7 2 7 3" xfId="10386"/>
    <cellStyle name="계산 2 3 7 2 7 3 2" xfId="38245"/>
    <cellStyle name="계산 2 3 7 2 7 4" xfId="13650"/>
    <cellStyle name="계산 2 3 7 2 7 4 2" xfId="41509"/>
    <cellStyle name="계산 2 3 7 2 7 5" xfId="15191"/>
    <cellStyle name="계산 2 3 7 2 7 5 2" xfId="43050"/>
    <cellStyle name="계산 2 3 7 2 7 6" xfId="20454"/>
    <cellStyle name="계산 2 3 7 2 7 6 2" xfId="48313"/>
    <cellStyle name="계산 2 3 7 2 7 7" xfId="23636"/>
    <cellStyle name="계산 2 3 7 2 7 7 2" xfId="51495"/>
    <cellStyle name="계산 2 3 7 2 7 8" xfId="26725"/>
    <cellStyle name="계산 2 3 7 2 7 8 2" xfId="54584"/>
    <cellStyle name="계산 2 3 7 2 7 9" xfId="31538"/>
    <cellStyle name="계산 2 3 7 2 8" xfId="3981"/>
    <cellStyle name="계산 2 3 7 2 8 2" xfId="7432"/>
    <cellStyle name="계산 2 3 7 2 8 2 2" xfId="35291"/>
    <cellStyle name="계산 2 3 7 2 8 3" xfId="10688"/>
    <cellStyle name="계산 2 3 7 2 8 3 2" xfId="38547"/>
    <cellStyle name="계산 2 3 7 2 8 4" xfId="13952"/>
    <cellStyle name="계산 2 3 7 2 8 4 2" xfId="41811"/>
    <cellStyle name="계산 2 3 7 2 8 5" xfId="15600"/>
    <cellStyle name="계산 2 3 7 2 8 5 2" xfId="43459"/>
    <cellStyle name="계산 2 3 7 2 8 6" xfId="20756"/>
    <cellStyle name="계산 2 3 7 2 8 6 2" xfId="48615"/>
    <cellStyle name="계산 2 3 7 2 8 7" xfId="23938"/>
    <cellStyle name="계산 2 3 7 2 8 7 2" xfId="51797"/>
    <cellStyle name="계산 2 3 7 2 8 8" xfId="27008"/>
    <cellStyle name="계산 2 3 7 2 8 8 2" xfId="54867"/>
    <cellStyle name="계산 2 3 7 2 8 9" xfId="31840"/>
    <cellStyle name="계산 2 3 7 2 9" xfId="4278"/>
    <cellStyle name="계산 2 3 7 2 9 2" xfId="7729"/>
    <cellStyle name="계산 2 3 7 2 9 2 2" xfId="35588"/>
    <cellStyle name="계산 2 3 7 2 9 3" xfId="10985"/>
    <cellStyle name="계산 2 3 7 2 9 3 2" xfId="38844"/>
    <cellStyle name="계산 2 3 7 2 9 4" xfId="14249"/>
    <cellStyle name="계산 2 3 7 2 9 4 2" xfId="42108"/>
    <cellStyle name="계산 2 3 7 2 9 5" xfId="16753"/>
    <cellStyle name="계산 2 3 7 2 9 5 2" xfId="44612"/>
    <cellStyle name="계산 2 3 7 2 9 6" xfId="21053"/>
    <cellStyle name="계산 2 3 7 2 9 6 2" xfId="48912"/>
    <cellStyle name="계산 2 3 7 2 9 7" xfId="24235"/>
    <cellStyle name="계산 2 3 7 2 9 7 2" xfId="52094"/>
    <cellStyle name="계산 2 3 7 2 9 8" xfId="27283"/>
    <cellStyle name="계산 2 3 7 2 9 8 2" xfId="55142"/>
    <cellStyle name="계산 2 3 7 2 9 9" xfId="32137"/>
    <cellStyle name="계산 2 3 7 20" xfId="18613"/>
    <cellStyle name="계산 2 3 7 20 2" xfId="46472"/>
    <cellStyle name="계산 2 3 7 21" xfId="21562"/>
    <cellStyle name="계산 2 3 7 21 2" xfId="49421"/>
    <cellStyle name="계산 2 3 7 22" xfId="25019"/>
    <cellStyle name="계산 2 3 7 22 2" xfId="52878"/>
    <cellStyle name="계산 2 3 7 23" xfId="18968"/>
    <cellStyle name="계산 2 3 7 23 2" xfId="46827"/>
    <cellStyle name="계산 2 3 7 24" xfId="705"/>
    <cellStyle name="계산 2 3 7 24 2" xfId="28564"/>
    <cellStyle name="계산 2 3 7 25" xfId="28103"/>
    <cellStyle name="계산 2 3 7 3" xfId="345"/>
    <cellStyle name="계산 2 3 7 3 10" xfId="1460"/>
    <cellStyle name="계산 2 3 7 3 10 2" xfId="29319"/>
    <cellStyle name="계산 2 3 7 3 11" xfId="4916"/>
    <cellStyle name="계산 2 3 7 3 11 2" xfId="32775"/>
    <cellStyle name="계산 2 3 7 3 12" xfId="1194"/>
    <cellStyle name="계산 2 3 7 3 12 2" xfId="29053"/>
    <cellStyle name="계산 2 3 7 3 13" xfId="1328"/>
    <cellStyle name="계산 2 3 7 3 13 2" xfId="29187"/>
    <cellStyle name="계산 2 3 7 3 14" xfId="5072"/>
    <cellStyle name="계산 2 3 7 3 14 2" xfId="32931"/>
    <cellStyle name="계산 2 3 7 3 15" xfId="16404"/>
    <cellStyle name="계산 2 3 7 3 15 2" xfId="44263"/>
    <cellStyle name="계산 2 3 7 3 16" xfId="11591"/>
    <cellStyle name="계산 2 3 7 3 16 2" xfId="39450"/>
    <cellStyle name="계산 2 3 7 3 17" xfId="16146"/>
    <cellStyle name="계산 2 3 7 3 17 2" xfId="44005"/>
    <cellStyle name="계산 2 3 7 3 18" xfId="17017"/>
    <cellStyle name="계산 2 3 7 3 18 2" xfId="44876"/>
    <cellStyle name="계산 2 3 7 3 19" xfId="25665"/>
    <cellStyle name="계산 2 3 7 3 19 2" xfId="53524"/>
    <cellStyle name="계산 2 3 7 3 2" xfId="2097"/>
    <cellStyle name="계산 2 3 7 3 2 2" xfId="5551"/>
    <cellStyle name="계산 2 3 7 3 2 2 2" xfId="33410"/>
    <cellStyle name="계산 2 3 7 3 2 3" xfId="8806"/>
    <cellStyle name="계산 2 3 7 3 2 3 2" xfId="36665"/>
    <cellStyle name="계산 2 3 7 3 2 4" xfId="12069"/>
    <cellStyle name="계산 2 3 7 3 2 4 2" xfId="39928"/>
    <cellStyle name="계산 2 3 7 3 2 5" xfId="17556"/>
    <cellStyle name="계산 2 3 7 3 2 5 2" xfId="45415"/>
    <cellStyle name="계산 2 3 7 3 2 6" xfId="18885"/>
    <cellStyle name="계산 2 3 7 3 2 6 2" xfId="46744"/>
    <cellStyle name="계산 2 3 7 3 2 7" xfId="22083"/>
    <cellStyle name="계산 2 3 7 3 2 7 2" xfId="49942"/>
    <cellStyle name="계산 2 3 7 3 2 8" xfId="25264"/>
    <cellStyle name="계산 2 3 7 3 2 8 2" xfId="53123"/>
    <cellStyle name="계산 2 3 7 3 2 9" xfId="29956"/>
    <cellStyle name="계산 2 3 7 3 20" xfId="27768"/>
    <cellStyle name="계산 2 3 7 3 20 2" xfId="55627"/>
    <cellStyle name="계산 2 3 7 3 21" xfId="807"/>
    <cellStyle name="계산 2 3 7 3 21 2" xfId="28666"/>
    <cellStyle name="계산 2 3 7 3 22" xfId="28205"/>
    <cellStyle name="계산 2 3 7 3 3" xfId="2558"/>
    <cellStyle name="계산 2 3 7 3 3 2" xfId="6009"/>
    <cellStyle name="계산 2 3 7 3 3 2 2" xfId="33868"/>
    <cellStyle name="계산 2 3 7 3 3 3" xfId="9265"/>
    <cellStyle name="계산 2 3 7 3 3 3 2" xfId="37124"/>
    <cellStyle name="계산 2 3 7 3 3 4" xfId="12529"/>
    <cellStyle name="계산 2 3 7 3 3 4 2" xfId="40388"/>
    <cellStyle name="계산 2 3 7 3 3 5" xfId="15796"/>
    <cellStyle name="계산 2 3 7 3 3 5 2" xfId="43655"/>
    <cellStyle name="계산 2 3 7 3 3 6" xfId="19333"/>
    <cellStyle name="계산 2 3 7 3 3 6 2" xfId="47192"/>
    <cellStyle name="계산 2 3 7 3 3 7" xfId="22515"/>
    <cellStyle name="계산 2 3 7 3 3 7 2" xfId="50374"/>
    <cellStyle name="계산 2 3 7 3 3 8" xfId="25679"/>
    <cellStyle name="계산 2 3 7 3 3 8 2" xfId="53538"/>
    <cellStyle name="계산 2 3 7 3 3 9" xfId="30417"/>
    <cellStyle name="계산 2 3 7 3 4" xfId="2911"/>
    <cellStyle name="계산 2 3 7 3 4 2" xfId="6362"/>
    <cellStyle name="계산 2 3 7 3 4 2 2" xfId="34221"/>
    <cellStyle name="계산 2 3 7 3 4 3" xfId="9618"/>
    <cellStyle name="계산 2 3 7 3 4 3 2" xfId="37477"/>
    <cellStyle name="계산 2 3 7 3 4 4" xfId="12882"/>
    <cellStyle name="계산 2 3 7 3 4 4 2" xfId="40741"/>
    <cellStyle name="계산 2 3 7 3 4 5" xfId="17278"/>
    <cellStyle name="계산 2 3 7 3 4 5 2" xfId="45137"/>
    <cellStyle name="계산 2 3 7 3 4 6" xfId="19686"/>
    <cellStyle name="계산 2 3 7 3 4 6 2" xfId="47545"/>
    <cellStyle name="계산 2 3 7 3 4 7" xfId="22868"/>
    <cellStyle name="계산 2 3 7 3 4 7 2" xfId="50727"/>
    <cellStyle name="계산 2 3 7 3 4 8" xfId="26008"/>
    <cellStyle name="계산 2 3 7 3 4 8 2" xfId="53867"/>
    <cellStyle name="계산 2 3 7 3 4 9" xfId="30770"/>
    <cellStyle name="계산 2 3 7 3 5" xfId="3257"/>
    <cellStyle name="계산 2 3 7 3 5 2" xfId="6708"/>
    <cellStyle name="계산 2 3 7 3 5 2 2" xfId="34567"/>
    <cellStyle name="계산 2 3 7 3 5 3" xfId="9964"/>
    <cellStyle name="계산 2 3 7 3 5 3 2" xfId="37823"/>
    <cellStyle name="계산 2 3 7 3 5 4" xfId="13228"/>
    <cellStyle name="계산 2 3 7 3 5 4 2" xfId="41087"/>
    <cellStyle name="계산 2 3 7 3 5 5" xfId="17323"/>
    <cellStyle name="계산 2 3 7 3 5 5 2" xfId="45182"/>
    <cellStyle name="계산 2 3 7 3 5 6" xfId="20032"/>
    <cellStyle name="계산 2 3 7 3 5 6 2" xfId="47891"/>
    <cellStyle name="계산 2 3 7 3 5 7" xfId="23214"/>
    <cellStyle name="계산 2 3 7 3 5 7 2" xfId="51073"/>
    <cellStyle name="계산 2 3 7 3 5 8" xfId="26330"/>
    <cellStyle name="계산 2 3 7 3 5 8 2" xfId="54189"/>
    <cellStyle name="계산 2 3 7 3 5 9" xfId="31116"/>
    <cellStyle name="계산 2 3 7 3 6" xfId="3593"/>
    <cellStyle name="계산 2 3 7 3 6 2" xfId="7044"/>
    <cellStyle name="계산 2 3 7 3 6 2 2" xfId="34903"/>
    <cellStyle name="계산 2 3 7 3 6 3" xfId="10300"/>
    <cellStyle name="계산 2 3 7 3 6 3 2" xfId="38159"/>
    <cellStyle name="계산 2 3 7 3 6 4" xfId="13564"/>
    <cellStyle name="계산 2 3 7 3 6 4 2" xfId="41423"/>
    <cellStyle name="계산 2 3 7 3 6 5" xfId="16748"/>
    <cellStyle name="계산 2 3 7 3 6 5 2" xfId="44607"/>
    <cellStyle name="계산 2 3 7 3 6 6" xfId="20368"/>
    <cellStyle name="계산 2 3 7 3 6 6 2" xfId="48227"/>
    <cellStyle name="계산 2 3 7 3 6 7" xfId="23550"/>
    <cellStyle name="계산 2 3 7 3 6 7 2" xfId="51409"/>
    <cellStyle name="계산 2 3 7 3 6 8" xfId="26646"/>
    <cellStyle name="계산 2 3 7 3 6 8 2" xfId="54505"/>
    <cellStyle name="계산 2 3 7 3 6 9" xfId="31452"/>
    <cellStyle name="계산 2 3 7 3 7" xfId="3907"/>
    <cellStyle name="계산 2 3 7 3 7 2" xfId="7358"/>
    <cellStyle name="계산 2 3 7 3 7 2 2" xfId="35217"/>
    <cellStyle name="계산 2 3 7 3 7 3" xfId="10614"/>
    <cellStyle name="계산 2 3 7 3 7 3 2" xfId="38473"/>
    <cellStyle name="계산 2 3 7 3 7 4" xfId="13878"/>
    <cellStyle name="계산 2 3 7 3 7 4 2" xfId="41737"/>
    <cellStyle name="계산 2 3 7 3 7 5" xfId="15661"/>
    <cellStyle name="계산 2 3 7 3 7 5 2" xfId="43520"/>
    <cellStyle name="계산 2 3 7 3 7 6" xfId="20682"/>
    <cellStyle name="계산 2 3 7 3 7 6 2" xfId="48541"/>
    <cellStyle name="계산 2 3 7 3 7 7" xfId="23864"/>
    <cellStyle name="계산 2 3 7 3 7 7 2" xfId="51723"/>
    <cellStyle name="계산 2 3 7 3 7 8" xfId="26940"/>
    <cellStyle name="계산 2 3 7 3 7 8 2" xfId="54799"/>
    <cellStyle name="계산 2 3 7 3 7 9" xfId="31766"/>
    <cellStyle name="계산 2 3 7 3 8" xfId="4205"/>
    <cellStyle name="계산 2 3 7 3 8 2" xfId="7656"/>
    <cellStyle name="계산 2 3 7 3 8 2 2" xfId="35515"/>
    <cellStyle name="계산 2 3 7 3 8 3" xfId="10912"/>
    <cellStyle name="계산 2 3 7 3 8 3 2" xfId="38771"/>
    <cellStyle name="계산 2 3 7 3 8 4" xfId="14176"/>
    <cellStyle name="계산 2 3 7 3 8 4 2" xfId="42035"/>
    <cellStyle name="계산 2 3 7 3 8 5" xfId="15775"/>
    <cellStyle name="계산 2 3 7 3 8 5 2" xfId="43634"/>
    <cellStyle name="계산 2 3 7 3 8 6" xfId="20980"/>
    <cellStyle name="계산 2 3 7 3 8 6 2" xfId="48839"/>
    <cellStyle name="계산 2 3 7 3 8 7" xfId="24162"/>
    <cellStyle name="계산 2 3 7 3 8 7 2" xfId="52021"/>
    <cellStyle name="계산 2 3 7 3 8 8" xfId="27216"/>
    <cellStyle name="계산 2 3 7 3 8 8 2" xfId="55075"/>
    <cellStyle name="계산 2 3 7 3 8 9" xfId="32064"/>
    <cellStyle name="계산 2 3 7 3 9" xfId="4501"/>
    <cellStyle name="계산 2 3 7 3 9 2" xfId="7952"/>
    <cellStyle name="계산 2 3 7 3 9 2 2" xfId="35811"/>
    <cellStyle name="계산 2 3 7 3 9 3" xfId="11208"/>
    <cellStyle name="계산 2 3 7 3 9 3 2" xfId="39067"/>
    <cellStyle name="계산 2 3 7 3 9 4" xfId="14472"/>
    <cellStyle name="계산 2 3 7 3 9 4 2" xfId="42331"/>
    <cellStyle name="계산 2 3 7 3 9 5" xfId="18043"/>
    <cellStyle name="계산 2 3 7 3 9 5 2" xfId="45902"/>
    <cellStyle name="계산 2 3 7 3 9 6" xfId="21276"/>
    <cellStyle name="계산 2 3 7 3 9 6 2" xfId="49135"/>
    <cellStyle name="계산 2 3 7 3 9 7" xfId="24458"/>
    <cellStyle name="계산 2 3 7 3 9 7 2" xfId="52317"/>
    <cellStyle name="계산 2 3 7 3 9 8" xfId="27492"/>
    <cellStyle name="계산 2 3 7 3 9 8 2" xfId="55351"/>
    <cellStyle name="계산 2 3 7 3 9 9" xfId="32360"/>
    <cellStyle name="계산 2 3 7 4" xfId="518"/>
    <cellStyle name="계산 2 3 7 4 10" xfId="1633"/>
    <cellStyle name="계산 2 3 7 4 10 2" xfId="29492"/>
    <cellStyle name="계산 2 3 7 4 11" xfId="5088"/>
    <cellStyle name="계산 2 3 7 4 11 2" xfId="32947"/>
    <cellStyle name="계산 2 3 7 4 12" xfId="8343"/>
    <cellStyle name="계산 2 3 7 4 12 2" xfId="36202"/>
    <cellStyle name="계산 2 3 7 4 13" xfId="11608"/>
    <cellStyle name="계산 2 3 7 4 13 2" xfId="39467"/>
    <cellStyle name="계산 2 3 7 4 14" xfId="14871"/>
    <cellStyle name="계산 2 3 7 4 14 2" xfId="42730"/>
    <cellStyle name="계산 2 3 7 4 15" xfId="17553"/>
    <cellStyle name="계산 2 3 7 4 15 2" xfId="45412"/>
    <cellStyle name="계산 2 3 7 4 16" xfId="18435"/>
    <cellStyle name="계산 2 3 7 4 16 2" xfId="46294"/>
    <cellStyle name="계산 2 3 7 4 17" xfId="21652"/>
    <cellStyle name="계산 2 3 7 4 17 2" xfId="49511"/>
    <cellStyle name="계산 2 3 7 4 18" xfId="24847"/>
    <cellStyle name="계산 2 3 7 4 18 2" xfId="52706"/>
    <cellStyle name="계산 2 3 7 4 19" xfId="25479"/>
    <cellStyle name="계산 2 3 7 4 19 2" xfId="53338"/>
    <cellStyle name="계산 2 3 7 4 2" xfId="2270"/>
    <cellStyle name="계산 2 3 7 4 2 2" xfId="5722"/>
    <cellStyle name="계산 2 3 7 4 2 2 2" xfId="33581"/>
    <cellStyle name="계산 2 3 7 4 2 3" xfId="8978"/>
    <cellStyle name="계산 2 3 7 4 2 3 2" xfId="36837"/>
    <cellStyle name="계산 2 3 7 4 2 4" xfId="12241"/>
    <cellStyle name="계산 2 3 7 4 2 4 2" xfId="40100"/>
    <cellStyle name="계산 2 3 7 4 2 5" xfId="16000"/>
    <cellStyle name="계산 2 3 7 4 2 5 2" xfId="43859"/>
    <cellStyle name="계산 2 3 7 4 2 6" xfId="19048"/>
    <cellStyle name="계산 2 3 7 4 2 6 2" xfId="46907"/>
    <cellStyle name="계산 2 3 7 4 2 7" xfId="22233"/>
    <cellStyle name="계산 2 3 7 4 2 7 2" xfId="50092"/>
    <cellStyle name="계산 2 3 7 4 2 8" xfId="25414"/>
    <cellStyle name="계산 2 3 7 4 2 8 2" xfId="53273"/>
    <cellStyle name="계산 2 3 7 4 2 9" xfId="30129"/>
    <cellStyle name="계산 2 3 7 4 20" xfId="27904"/>
    <cellStyle name="계산 2 3 7 4 20 2" xfId="55763"/>
    <cellStyle name="계산 2 3 7 4 21" xfId="980"/>
    <cellStyle name="계산 2 3 7 4 21 2" xfId="28839"/>
    <cellStyle name="계산 2 3 7 4 22" xfId="28378"/>
    <cellStyle name="계산 2 3 7 4 3" xfId="2729"/>
    <cellStyle name="계산 2 3 7 4 3 2" xfId="6180"/>
    <cellStyle name="계산 2 3 7 4 3 2 2" xfId="34039"/>
    <cellStyle name="계산 2 3 7 4 3 3" xfId="9436"/>
    <cellStyle name="계산 2 3 7 4 3 3 2" xfId="37295"/>
    <cellStyle name="계산 2 3 7 4 3 4" xfId="12700"/>
    <cellStyle name="계산 2 3 7 4 3 4 2" xfId="40559"/>
    <cellStyle name="계산 2 3 7 4 3 5" xfId="15768"/>
    <cellStyle name="계산 2 3 7 4 3 5 2" xfId="43627"/>
    <cellStyle name="계산 2 3 7 4 3 6" xfId="19504"/>
    <cellStyle name="계산 2 3 7 4 3 6 2" xfId="47363"/>
    <cellStyle name="계산 2 3 7 4 3 7" xfId="22686"/>
    <cellStyle name="계산 2 3 7 4 3 7 2" xfId="50545"/>
    <cellStyle name="계산 2 3 7 4 3 8" xfId="25840"/>
    <cellStyle name="계산 2 3 7 4 3 8 2" xfId="53699"/>
    <cellStyle name="계산 2 3 7 4 3 9" xfId="30588"/>
    <cellStyle name="계산 2 3 7 4 4" xfId="3079"/>
    <cellStyle name="계산 2 3 7 4 4 2" xfId="6530"/>
    <cellStyle name="계산 2 3 7 4 4 2 2" xfId="34389"/>
    <cellStyle name="계산 2 3 7 4 4 3" xfId="9786"/>
    <cellStyle name="계산 2 3 7 4 4 3 2" xfId="37645"/>
    <cellStyle name="계산 2 3 7 4 4 4" xfId="13050"/>
    <cellStyle name="계산 2 3 7 4 4 4 2" xfId="40909"/>
    <cellStyle name="계산 2 3 7 4 4 5" xfId="17131"/>
    <cellStyle name="계산 2 3 7 4 4 5 2" xfId="44990"/>
    <cellStyle name="계산 2 3 7 4 4 6" xfId="19854"/>
    <cellStyle name="계산 2 3 7 4 4 6 2" xfId="47713"/>
    <cellStyle name="계산 2 3 7 4 4 7" xfId="23036"/>
    <cellStyle name="계산 2 3 7 4 4 7 2" xfId="50895"/>
    <cellStyle name="계산 2 3 7 4 4 8" xfId="26164"/>
    <cellStyle name="계산 2 3 7 4 4 8 2" xfId="54023"/>
    <cellStyle name="계산 2 3 7 4 4 9" xfId="30938"/>
    <cellStyle name="계산 2 3 7 4 5" xfId="3416"/>
    <cellStyle name="계산 2 3 7 4 5 2" xfId="6867"/>
    <cellStyle name="계산 2 3 7 4 5 2 2" xfId="34726"/>
    <cellStyle name="계산 2 3 7 4 5 3" xfId="10123"/>
    <cellStyle name="계산 2 3 7 4 5 3 2" xfId="37982"/>
    <cellStyle name="계산 2 3 7 4 5 4" xfId="13387"/>
    <cellStyle name="계산 2 3 7 4 5 4 2" xfId="41246"/>
    <cellStyle name="계산 2 3 7 4 5 5" xfId="17507"/>
    <cellStyle name="계산 2 3 7 4 5 5 2" xfId="45366"/>
    <cellStyle name="계산 2 3 7 4 5 6" xfId="20191"/>
    <cellStyle name="계산 2 3 7 4 5 6 2" xfId="48050"/>
    <cellStyle name="계산 2 3 7 4 5 7" xfId="23373"/>
    <cellStyle name="계산 2 3 7 4 5 7 2" xfId="51232"/>
    <cellStyle name="계산 2 3 7 4 5 8" xfId="26481"/>
    <cellStyle name="계산 2 3 7 4 5 8 2" xfId="54340"/>
    <cellStyle name="계산 2 3 7 4 5 9" xfId="31275"/>
    <cellStyle name="계산 2 3 7 4 6" xfId="3749"/>
    <cellStyle name="계산 2 3 7 4 6 2" xfId="7200"/>
    <cellStyle name="계산 2 3 7 4 6 2 2" xfId="35059"/>
    <cellStyle name="계산 2 3 7 4 6 3" xfId="10456"/>
    <cellStyle name="계산 2 3 7 4 6 3 2" xfId="38315"/>
    <cellStyle name="계산 2 3 7 4 6 4" xfId="13720"/>
    <cellStyle name="계산 2 3 7 4 6 4 2" xfId="41579"/>
    <cellStyle name="계산 2 3 7 4 6 5" xfId="17029"/>
    <cellStyle name="계산 2 3 7 4 6 5 2" xfId="44888"/>
    <cellStyle name="계산 2 3 7 4 6 6" xfId="20524"/>
    <cellStyle name="계산 2 3 7 4 6 6 2" xfId="48383"/>
    <cellStyle name="계산 2 3 7 4 6 7" xfId="23706"/>
    <cellStyle name="계산 2 3 7 4 6 7 2" xfId="51565"/>
    <cellStyle name="계산 2 3 7 4 6 8" xfId="26792"/>
    <cellStyle name="계산 2 3 7 4 6 8 2" xfId="54651"/>
    <cellStyle name="계산 2 3 7 4 6 9" xfId="31608"/>
    <cellStyle name="계산 2 3 7 4 7" xfId="4045"/>
    <cellStyle name="계산 2 3 7 4 7 2" xfId="7496"/>
    <cellStyle name="계산 2 3 7 4 7 2 2" xfId="35355"/>
    <cellStyle name="계산 2 3 7 4 7 3" xfId="10752"/>
    <cellStyle name="계산 2 3 7 4 7 3 2" xfId="38611"/>
    <cellStyle name="계산 2 3 7 4 7 4" xfId="14016"/>
    <cellStyle name="계산 2 3 7 4 7 4 2" xfId="41875"/>
    <cellStyle name="계산 2 3 7 4 7 5" xfId="15776"/>
    <cellStyle name="계산 2 3 7 4 7 5 2" xfId="43635"/>
    <cellStyle name="계산 2 3 7 4 7 6" xfId="20820"/>
    <cellStyle name="계산 2 3 7 4 7 6 2" xfId="48679"/>
    <cellStyle name="계산 2 3 7 4 7 7" xfId="24002"/>
    <cellStyle name="계산 2 3 7 4 7 7 2" xfId="51861"/>
    <cellStyle name="계산 2 3 7 4 7 8" xfId="27069"/>
    <cellStyle name="계산 2 3 7 4 7 8 2" xfId="54928"/>
    <cellStyle name="계산 2 3 7 4 7 9" xfId="31904"/>
    <cellStyle name="계산 2 3 7 4 8" xfId="4342"/>
    <cellStyle name="계산 2 3 7 4 8 2" xfId="7793"/>
    <cellStyle name="계산 2 3 7 4 8 2 2" xfId="35652"/>
    <cellStyle name="계산 2 3 7 4 8 3" xfId="11049"/>
    <cellStyle name="계산 2 3 7 4 8 3 2" xfId="38908"/>
    <cellStyle name="계산 2 3 7 4 8 4" xfId="14313"/>
    <cellStyle name="계산 2 3 7 4 8 4 2" xfId="42172"/>
    <cellStyle name="계산 2 3 7 4 8 5" xfId="15470"/>
    <cellStyle name="계산 2 3 7 4 8 5 2" xfId="43329"/>
    <cellStyle name="계산 2 3 7 4 8 6" xfId="21117"/>
    <cellStyle name="계산 2 3 7 4 8 6 2" xfId="48976"/>
    <cellStyle name="계산 2 3 7 4 8 7" xfId="24299"/>
    <cellStyle name="계산 2 3 7 4 8 7 2" xfId="52158"/>
    <cellStyle name="계산 2 3 7 4 8 8" xfId="27344"/>
    <cellStyle name="계산 2 3 7 4 8 8 2" xfId="55203"/>
    <cellStyle name="계산 2 3 7 4 8 9" xfId="32201"/>
    <cellStyle name="계산 2 3 7 4 9" xfId="4637"/>
    <cellStyle name="계산 2 3 7 4 9 2" xfId="8088"/>
    <cellStyle name="계산 2 3 7 4 9 2 2" xfId="35947"/>
    <cellStyle name="계산 2 3 7 4 9 3" xfId="11344"/>
    <cellStyle name="계산 2 3 7 4 9 3 2" xfId="39203"/>
    <cellStyle name="계산 2 3 7 4 9 4" xfId="14608"/>
    <cellStyle name="계산 2 3 7 4 9 4 2" xfId="42467"/>
    <cellStyle name="계산 2 3 7 4 9 5" xfId="18179"/>
    <cellStyle name="계산 2 3 7 4 9 5 2" xfId="46038"/>
    <cellStyle name="계산 2 3 7 4 9 6" xfId="21412"/>
    <cellStyle name="계산 2 3 7 4 9 6 2" xfId="49271"/>
    <cellStyle name="계산 2 3 7 4 9 7" xfId="24594"/>
    <cellStyle name="계산 2 3 7 4 9 7 2" xfId="52453"/>
    <cellStyle name="계산 2 3 7 4 9 8" xfId="27620"/>
    <cellStyle name="계산 2 3 7 4 9 8 2" xfId="55479"/>
    <cellStyle name="계산 2 3 7 4 9 9" xfId="32496"/>
    <cellStyle name="계산 2 3 7 5" xfId="1995"/>
    <cellStyle name="계산 2 3 7 5 2" xfId="5449"/>
    <cellStyle name="계산 2 3 7 5 2 2" xfId="33308"/>
    <cellStyle name="계산 2 3 7 5 3" xfId="8704"/>
    <cellStyle name="계산 2 3 7 5 3 2" xfId="36563"/>
    <cellStyle name="계산 2 3 7 5 4" xfId="11967"/>
    <cellStyle name="계산 2 3 7 5 4 2" xfId="39826"/>
    <cellStyle name="계산 2 3 7 5 5" xfId="16583"/>
    <cellStyle name="계산 2 3 7 5 5 2" xfId="44442"/>
    <cellStyle name="계산 2 3 7 5 6" xfId="18789"/>
    <cellStyle name="계산 2 3 7 5 6 2" xfId="46648"/>
    <cellStyle name="계산 2 3 7 5 7" xfId="21996"/>
    <cellStyle name="계산 2 3 7 5 7 2" xfId="49855"/>
    <cellStyle name="계산 2 3 7 5 8" xfId="25180"/>
    <cellStyle name="계산 2 3 7 5 8 2" xfId="53039"/>
    <cellStyle name="계산 2 3 7 5 9" xfId="29854"/>
    <cellStyle name="계산 2 3 7 6" xfId="2462"/>
    <cellStyle name="계산 2 3 7 6 2" xfId="5913"/>
    <cellStyle name="계산 2 3 7 6 2 2" xfId="33772"/>
    <cellStyle name="계산 2 3 7 6 3" xfId="9169"/>
    <cellStyle name="계산 2 3 7 6 3 2" xfId="37028"/>
    <cellStyle name="계산 2 3 7 6 4" xfId="12433"/>
    <cellStyle name="계산 2 3 7 6 4 2" xfId="40292"/>
    <cellStyle name="계산 2 3 7 6 5" xfId="15708"/>
    <cellStyle name="계산 2 3 7 6 5 2" xfId="43567"/>
    <cellStyle name="계산 2 3 7 6 6" xfId="19237"/>
    <cellStyle name="계산 2 3 7 6 6 2" xfId="47096"/>
    <cellStyle name="계산 2 3 7 6 7" xfId="22419"/>
    <cellStyle name="계산 2 3 7 6 7 2" xfId="50278"/>
    <cellStyle name="계산 2 3 7 6 8" xfId="25589"/>
    <cellStyle name="계산 2 3 7 6 8 2" xfId="53448"/>
    <cellStyle name="계산 2 3 7 6 9" xfId="30321"/>
    <cellStyle name="계산 2 3 7 7" xfId="1942"/>
    <cellStyle name="계산 2 3 7 7 2" xfId="5396"/>
    <cellStyle name="계산 2 3 7 7 2 2" xfId="33255"/>
    <cellStyle name="계산 2 3 7 7 3" xfId="8651"/>
    <cellStyle name="계산 2 3 7 7 3 2" xfId="36510"/>
    <cellStyle name="계산 2 3 7 7 4" xfId="11914"/>
    <cellStyle name="계산 2 3 7 7 4 2" xfId="39773"/>
    <cellStyle name="계산 2 3 7 7 5" xfId="15989"/>
    <cellStyle name="계산 2 3 7 7 5 2" xfId="43848"/>
    <cellStyle name="계산 2 3 7 7 6" xfId="18736"/>
    <cellStyle name="계산 2 3 7 7 6 2" xfId="46595"/>
    <cellStyle name="계산 2 3 7 7 7" xfId="21944"/>
    <cellStyle name="계산 2 3 7 7 7 2" xfId="49803"/>
    <cellStyle name="계산 2 3 7 7 8" xfId="25133"/>
    <cellStyle name="계산 2 3 7 7 8 2" xfId="52992"/>
    <cellStyle name="계산 2 3 7 7 9" xfId="29801"/>
    <cellStyle name="계산 2 3 7 8" xfId="1823"/>
    <cellStyle name="계산 2 3 7 8 2" xfId="5277"/>
    <cellStyle name="계산 2 3 7 8 2 2" xfId="33136"/>
    <cellStyle name="계산 2 3 7 8 3" xfId="8532"/>
    <cellStyle name="계산 2 3 7 8 3 2" xfId="36391"/>
    <cellStyle name="계산 2 3 7 8 4" xfId="11795"/>
    <cellStyle name="계산 2 3 7 8 4 2" xfId="39654"/>
    <cellStyle name="계산 2 3 7 8 5" xfId="16429"/>
    <cellStyle name="계산 2 3 7 8 5 2" xfId="44288"/>
    <cellStyle name="계산 2 3 7 8 6" xfId="18617"/>
    <cellStyle name="계산 2 3 7 8 6 2" xfId="46476"/>
    <cellStyle name="계산 2 3 7 8 7" xfId="21825"/>
    <cellStyle name="계산 2 3 7 8 7 2" xfId="49684"/>
    <cellStyle name="계산 2 3 7 8 8" xfId="25023"/>
    <cellStyle name="계산 2 3 7 8 8 2" xfId="52882"/>
    <cellStyle name="계산 2 3 7 8 9" xfId="29682"/>
    <cellStyle name="계산 2 3 7 9" xfId="1923"/>
    <cellStyle name="계산 2 3 7 9 2" xfId="5377"/>
    <cellStyle name="계산 2 3 7 9 2 2" xfId="33236"/>
    <cellStyle name="계산 2 3 7 9 3" xfId="8632"/>
    <cellStyle name="계산 2 3 7 9 3 2" xfId="36491"/>
    <cellStyle name="계산 2 3 7 9 4" xfId="11895"/>
    <cellStyle name="계산 2 3 7 9 4 2" xfId="39754"/>
    <cellStyle name="계산 2 3 7 9 5" xfId="16739"/>
    <cellStyle name="계산 2 3 7 9 5 2" xfId="44598"/>
    <cellStyle name="계산 2 3 7 9 6" xfId="18717"/>
    <cellStyle name="계산 2 3 7 9 6 2" xfId="46576"/>
    <cellStyle name="계산 2 3 7 9 7" xfId="21925"/>
    <cellStyle name="계산 2 3 7 9 7 2" xfId="49784"/>
    <cellStyle name="계산 2 3 7 9 8" xfId="25117"/>
    <cellStyle name="계산 2 3 7 9 8 2" xfId="52976"/>
    <cellStyle name="계산 2 3 7 9 9" xfId="29782"/>
    <cellStyle name="계산 2 3 8" xfId="279"/>
    <cellStyle name="계산 2 3 8 10" xfId="2531"/>
    <cellStyle name="계산 2 3 8 10 2" xfId="5982"/>
    <cellStyle name="계산 2 3 8 10 2 2" xfId="33841"/>
    <cellStyle name="계산 2 3 8 10 3" xfId="9238"/>
    <cellStyle name="계산 2 3 8 10 3 2" xfId="37097"/>
    <cellStyle name="계산 2 3 8 10 4" xfId="12502"/>
    <cellStyle name="계산 2 3 8 10 4 2" xfId="40361"/>
    <cellStyle name="계산 2 3 8 10 5" xfId="16716"/>
    <cellStyle name="계산 2 3 8 10 5 2" xfId="44575"/>
    <cellStyle name="계산 2 3 8 10 6" xfId="19306"/>
    <cellStyle name="계산 2 3 8 10 6 2" xfId="47165"/>
    <cellStyle name="계산 2 3 8 10 7" xfId="22488"/>
    <cellStyle name="계산 2 3 8 10 7 2" xfId="50347"/>
    <cellStyle name="계산 2 3 8 10 8" xfId="25656"/>
    <cellStyle name="계산 2 3 8 10 8 2" xfId="53515"/>
    <cellStyle name="계산 2 3 8 10 9" xfId="30390"/>
    <cellStyle name="계산 2 3 8 11" xfId="1790"/>
    <cellStyle name="계산 2 3 8 11 2" xfId="5244"/>
    <cellStyle name="계산 2 3 8 11 2 2" xfId="33103"/>
    <cellStyle name="계산 2 3 8 11 3" xfId="8499"/>
    <cellStyle name="계산 2 3 8 11 3 2" xfId="36358"/>
    <cellStyle name="계산 2 3 8 11 4" xfId="11762"/>
    <cellStyle name="계산 2 3 8 11 4 2" xfId="39621"/>
    <cellStyle name="계산 2 3 8 11 5" xfId="17817"/>
    <cellStyle name="계산 2 3 8 11 5 2" xfId="45676"/>
    <cellStyle name="계산 2 3 8 11 6" xfId="18586"/>
    <cellStyle name="계산 2 3 8 11 6 2" xfId="46445"/>
    <cellStyle name="계산 2 3 8 11 7" xfId="21801"/>
    <cellStyle name="계산 2 3 8 11 7 2" xfId="49660"/>
    <cellStyle name="계산 2 3 8 11 8" xfId="24995"/>
    <cellStyle name="계산 2 3 8 11 8 2" xfId="52854"/>
    <cellStyle name="계산 2 3 8 11 9" xfId="29649"/>
    <cellStyle name="계산 2 3 8 12" xfId="3882"/>
    <cellStyle name="계산 2 3 8 12 2" xfId="7333"/>
    <cellStyle name="계산 2 3 8 12 2 2" xfId="35192"/>
    <cellStyle name="계산 2 3 8 12 3" xfId="10589"/>
    <cellStyle name="계산 2 3 8 12 3 2" xfId="38448"/>
    <cellStyle name="계산 2 3 8 12 4" xfId="13853"/>
    <cellStyle name="계산 2 3 8 12 4 2" xfId="41712"/>
    <cellStyle name="계산 2 3 8 12 5" xfId="17681"/>
    <cellStyle name="계산 2 3 8 12 5 2" xfId="45540"/>
    <cellStyle name="계산 2 3 8 12 6" xfId="20657"/>
    <cellStyle name="계산 2 3 8 12 6 2" xfId="48516"/>
    <cellStyle name="계산 2 3 8 12 7" xfId="23839"/>
    <cellStyle name="계산 2 3 8 12 7 2" xfId="51698"/>
    <cellStyle name="계산 2 3 8 12 8" xfId="26917"/>
    <cellStyle name="계산 2 3 8 12 8 2" xfId="54776"/>
    <cellStyle name="계산 2 3 8 12 9" xfId="31741"/>
    <cellStyle name="계산 2 3 8 13" xfId="1394"/>
    <cellStyle name="계산 2 3 8 13 2" xfId="29253"/>
    <cellStyle name="계산 2 3 8 14" xfId="4850"/>
    <cellStyle name="계산 2 3 8 14 2" xfId="32709"/>
    <cellStyle name="계산 2 3 8 15" xfId="1338"/>
    <cellStyle name="계산 2 3 8 15 2" xfId="29197"/>
    <cellStyle name="계산 2 3 8 16" xfId="9106"/>
    <cellStyle name="계산 2 3 8 16 2" xfId="36965"/>
    <cellStyle name="계산 2 3 8 17" xfId="12369"/>
    <cellStyle name="계산 2 3 8 17 2" xfId="40228"/>
    <cellStyle name="계산 2 3 8 18" xfId="17293"/>
    <cellStyle name="계산 2 3 8 18 2" xfId="45152"/>
    <cellStyle name="계산 2 3 8 19" xfId="15822"/>
    <cellStyle name="계산 2 3 8 19 2" xfId="43681"/>
    <cellStyle name="계산 2 3 8 2" xfId="482"/>
    <cellStyle name="계산 2 3 8 2 10" xfId="4610"/>
    <cellStyle name="계산 2 3 8 2 10 2" xfId="8061"/>
    <cellStyle name="계산 2 3 8 2 10 2 2" xfId="35920"/>
    <cellStyle name="계산 2 3 8 2 10 3" xfId="11317"/>
    <cellStyle name="계산 2 3 8 2 10 3 2" xfId="39176"/>
    <cellStyle name="계산 2 3 8 2 10 4" xfId="14581"/>
    <cellStyle name="계산 2 3 8 2 10 4 2" xfId="42440"/>
    <cellStyle name="계산 2 3 8 2 10 5" xfId="18152"/>
    <cellStyle name="계산 2 3 8 2 10 5 2" xfId="46011"/>
    <cellStyle name="계산 2 3 8 2 10 6" xfId="21385"/>
    <cellStyle name="계산 2 3 8 2 10 6 2" xfId="49244"/>
    <cellStyle name="계산 2 3 8 2 10 7" xfId="24567"/>
    <cellStyle name="계산 2 3 8 2 10 7 2" xfId="52426"/>
    <cellStyle name="계산 2 3 8 2 10 8" xfId="27595"/>
    <cellStyle name="계산 2 3 8 2 10 8 2" xfId="55454"/>
    <cellStyle name="계산 2 3 8 2 10 9" xfId="32469"/>
    <cellStyle name="계산 2 3 8 2 11" xfId="1597"/>
    <cellStyle name="계산 2 3 8 2 11 2" xfId="29456"/>
    <cellStyle name="계산 2 3 8 2 12" xfId="5053"/>
    <cellStyle name="계산 2 3 8 2 12 2" xfId="32912"/>
    <cellStyle name="계산 2 3 8 2 13" xfId="8307"/>
    <cellStyle name="계산 2 3 8 2 13 2" xfId="36166"/>
    <cellStyle name="계산 2 3 8 2 14" xfId="11572"/>
    <cellStyle name="계산 2 3 8 2 14 2" xfId="39431"/>
    <cellStyle name="계산 2 3 8 2 15" xfId="14835"/>
    <cellStyle name="계산 2 3 8 2 15 2" xfId="42694"/>
    <cellStyle name="계산 2 3 8 2 16" xfId="16309"/>
    <cellStyle name="계산 2 3 8 2 16 2" xfId="44168"/>
    <cellStyle name="계산 2 3 8 2 17" xfId="18402"/>
    <cellStyle name="계산 2 3 8 2 17 2" xfId="46261"/>
    <cellStyle name="계산 2 3 8 2 18" xfId="21620"/>
    <cellStyle name="계산 2 3 8 2 18 2" xfId="49479"/>
    <cellStyle name="계산 2 3 8 2 19" xfId="24817"/>
    <cellStyle name="계산 2 3 8 2 19 2" xfId="52676"/>
    <cellStyle name="계산 2 3 8 2 2" xfId="627"/>
    <cellStyle name="계산 2 3 8 2 2 10" xfId="1742"/>
    <cellStyle name="계산 2 3 8 2 2 10 2" xfId="29601"/>
    <cellStyle name="계산 2 3 8 2 2 11" xfId="5197"/>
    <cellStyle name="계산 2 3 8 2 2 11 2" xfId="33056"/>
    <cellStyle name="계산 2 3 8 2 2 12" xfId="8452"/>
    <cellStyle name="계산 2 3 8 2 2 12 2" xfId="36311"/>
    <cellStyle name="계산 2 3 8 2 2 13" xfId="11717"/>
    <cellStyle name="계산 2 3 8 2 2 13 2" xfId="39576"/>
    <cellStyle name="계산 2 3 8 2 2 14" xfId="14980"/>
    <cellStyle name="계산 2 3 8 2 2 14 2" xfId="42839"/>
    <cellStyle name="계산 2 3 8 2 2 15" xfId="16549"/>
    <cellStyle name="계산 2 3 8 2 2 15 2" xfId="44408"/>
    <cellStyle name="계산 2 3 8 2 2 16" xfId="18544"/>
    <cellStyle name="계산 2 3 8 2 2 16 2" xfId="46403"/>
    <cellStyle name="계산 2 3 8 2 2 17" xfId="21761"/>
    <cellStyle name="계산 2 3 8 2 2 17 2" xfId="49620"/>
    <cellStyle name="계산 2 3 8 2 2 18" xfId="24956"/>
    <cellStyle name="계산 2 3 8 2 2 18 2" xfId="52815"/>
    <cellStyle name="계산 2 3 8 2 2 19" xfId="26409"/>
    <cellStyle name="계산 2 3 8 2 2 19 2" xfId="54268"/>
    <cellStyle name="계산 2 3 8 2 2 2" xfId="2379"/>
    <cellStyle name="계산 2 3 8 2 2 2 2" xfId="5831"/>
    <cellStyle name="계산 2 3 8 2 2 2 2 2" xfId="33690"/>
    <cellStyle name="계산 2 3 8 2 2 2 3" xfId="9087"/>
    <cellStyle name="계산 2 3 8 2 2 2 3 2" xfId="36946"/>
    <cellStyle name="계산 2 3 8 2 2 2 4" xfId="12350"/>
    <cellStyle name="계산 2 3 8 2 2 2 4 2" xfId="40209"/>
    <cellStyle name="계산 2 3 8 2 2 2 5" xfId="16179"/>
    <cellStyle name="계산 2 3 8 2 2 2 5 2" xfId="44038"/>
    <cellStyle name="계산 2 3 8 2 2 2 6" xfId="19157"/>
    <cellStyle name="계산 2 3 8 2 2 2 6 2" xfId="47016"/>
    <cellStyle name="계산 2 3 8 2 2 2 7" xfId="22342"/>
    <cellStyle name="계산 2 3 8 2 2 2 7 2" xfId="50201"/>
    <cellStyle name="계산 2 3 8 2 2 2 8" xfId="25517"/>
    <cellStyle name="계산 2 3 8 2 2 2 8 2" xfId="53376"/>
    <cellStyle name="계산 2 3 8 2 2 2 9" xfId="30238"/>
    <cellStyle name="계산 2 3 8 2 2 20" xfId="28013"/>
    <cellStyle name="계산 2 3 8 2 2 20 2" xfId="55872"/>
    <cellStyle name="계산 2 3 8 2 2 21" xfId="1089"/>
    <cellStyle name="계산 2 3 8 2 2 21 2" xfId="28948"/>
    <cellStyle name="계산 2 3 8 2 2 22" xfId="28487"/>
    <cellStyle name="계산 2 3 8 2 2 3" xfId="2838"/>
    <cellStyle name="계산 2 3 8 2 2 3 2" xfId="6289"/>
    <cellStyle name="계산 2 3 8 2 2 3 2 2" xfId="34148"/>
    <cellStyle name="계산 2 3 8 2 2 3 3" xfId="9545"/>
    <cellStyle name="계산 2 3 8 2 2 3 3 2" xfId="37404"/>
    <cellStyle name="계산 2 3 8 2 2 3 4" xfId="12809"/>
    <cellStyle name="계산 2 3 8 2 2 3 4 2" xfId="40668"/>
    <cellStyle name="계산 2 3 8 2 2 3 5" xfId="12366"/>
    <cellStyle name="계산 2 3 8 2 2 3 5 2" xfId="40225"/>
    <cellStyle name="계산 2 3 8 2 2 3 6" xfId="19613"/>
    <cellStyle name="계산 2 3 8 2 2 3 6 2" xfId="47472"/>
    <cellStyle name="계산 2 3 8 2 2 3 7" xfId="22795"/>
    <cellStyle name="계산 2 3 8 2 2 3 7 2" xfId="50654"/>
    <cellStyle name="계산 2 3 8 2 2 3 8" xfId="25943"/>
    <cellStyle name="계산 2 3 8 2 2 3 8 2" xfId="53802"/>
    <cellStyle name="계산 2 3 8 2 2 3 9" xfId="30697"/>
    <cellStyle name="계산 2 3 8 2 2 4" xfId="3188"/>
    <cellStyle name="계산 2 3 8 2 2 4 2" xfId="6639"/>
    <cellStyle name="계산 2 3 8 2 2 4 2 2" xfId="34498"/>
    <cellStyle name="계산 2 3 8 2 2 4 3" xfId="9895"/>
    <cellStyle name="계산 2 3 8 2 2 4 3 2" xfId="37754"/>
    <cellStyle name="계산 2 3 8 2 2 4 4" xfId="13159"/>
    <cellStyle name="계산 2 3 8 2 2 4 4 2" xfId="41018"/>
    <cellStyle name="계산 2 3 8 2 2 4 5" xfId="15236"/>
    <cellStyle name="계산 2 3 8 2 2 4 5 2" xfId="43095"/>
    <cellStyle name="계산 2 3 8 2 2 4 6" xfId="19963"/>
    <cellStyle name="계산 2 3 8 2 2 4 6 2" xfId="47822"/>
    <cellStyle name="계산 2 3 8 2 2 4 7" xfId="23145"/>
    <cellStyle name="계산 2 3 8 2 2 4 7 2" xfId="51004"/>
    <cellStyle name="계산 2 3 8 2 2 4 8" xfId="26267"/>
    <cellStyle name="계산 2 3 8 2 2 4 8 2" xfId="54126"/>
    <cellStyle name="계산 2 3 8 2 2 4 9" xfId="31047"/>
    <cellStyle name="계산 2 3 8 2 2 5" xfId="3525"/>
    <cellStyle name="계산 2 3 8 2 2 5 2" xfId="6976"/>
    <cellStyle name="계산 2 3 8 2 2 5 2 2" xfId="34835"/>
    <cellStyle name="계산 2 3 8 2 2 5 3" xfId="10232"/>
    <cellStyle name="계산 2 3 8 2 2 5 3 2" xfId="38091"/>
    <cellStyle name="계산 2 3 8 2 2 5 4" xfId="13496"/>
    <cellStyle name="계산 2 3 8 2 2 5 4 2" xfId="41355"/>
    <cellStyle name="계산 2 3 8 2 2 5 5" xfId="16293"/>
    <cellStyle name="계산 2 3 8 2 2 5 5 2" xfId="44152"/>
    <cellStyle name="계산 2 3 8 2 2 5 6" xfId="20300"/>
    <cellStyle name="계산 2 3 8 2 2 5 6 2" xfId="48159"/>
    <cellStyle name="계산 2 3 8 2 2 5 7" xfId="23482"/>
    <cellStyle name="계산 2 3 8 2 2 5 7 2" xfId="51341"/>
    <cellStyle name="계산 2 3 8 2 2 5 8" xfId="26584"/>
    <cellStyle name="계산 2 3 8 2 2 5 8 2" xfId="54443"/>
    <cellStyle name="계산 2 3 8 2 2 5 9" xfId="31384"/>
    <cellStyle name="계산 2 3 8 2 2 6" xfId="3858"/>
    <cellStyle name="계산 2 3 8 2 2 6 2" xfId="7309"/>
    <cellStyle name="계산 2 3 8 2 2 6 2 2" xfId="35168"/>
    <cellStyle name="계산 2 3 8 2 2 6 3" xfId="10565"/>
    <cellStyle name="계산 2 3 8 2 2 6 3 2" xfId="38424"/>
    <cellStyle name="계산 2 3 8 2 2 6 4" xfId="13829"/>
    <cellStyle name="계산 2 3 8 2 2 6 4 2" xfId="41688"/>
    <cellStyle name="계산 2 3 8 2 2 6 5" xfId="8864"/>
    <cellStyle name="계산 2 3 8 2 2 6 5 2" xfId="36723"/>
    <cellStyle name="계산 2 3 8 2 2 6 6" xfId="20633"/>
    <cellStyle name="계산 2 3 8 2 2 6 6 2" xfId="48492"/>
    <cellStyle name="계산 2 3 8 2 2 6 7" xfId="23815"/>
    <cellStyle name="계산 2 3 8 2 2 6 7 2" xfId="51674"/>
    <cellStyle name="계산 2 3 8 2 2 6 8" xfId="26895"/>
    <cellStyle name="계산 2 3 8 2 2 6 8 2" xfId="54754"/>
    <cellStyle name="계산 2 3 8 2 2 6 9" xfId="31717"/>
    <cellStyle name="계산 2 3 8 2 2 7" xfId="4154"/>
    <cellStyle name="계산 2 3 8 2 2 7 2" xfId="7605"/>
    <cellStyle name="계산 2 3 8 2 2 7 2 2" xfId="35464"/>
    <cellStyle name="계산 2 3 8 2 2 7 3" xfId="10861"/>
    <cellStyle name="계산 2 3 8 2 2 7 3 2" xfId="38720"/>
    <cellStyle name="계산 2 3 8 2 2 7 4" xfId="14125"/>
    <cellStyle name="계산 2 3 8 2 2 7 4 2" xfId="41984"/>
    <cellStyle name="계산 2 3 8 2 2 7 5" xfId="16947"/>
    <cellStyle name="계산 2 3 8 2 2 7 5 2" xfId="44806"/>
    <cellStyle name="계산 2 3 8 2 2 7 6" xfId="20929"/>
    <cellStyle name="계산 2 3 8 2 2 7 6 2" xfId="48788"/>
    <cellStyle name="계산 2 3 8 2 2 7 7" xfId="24111"/>
    <cellStyle name="계산 2 3 8 2 2 7 7 2" xfId="51970"/>
    <cellStyle name="계산 2 3 8 2 2 7 8" xfId="27170"/>
    <cellStyle name="계산 2 3 8 2 2 7 8 2" xfId="55029"/>
    <cellStyle name="계산 2 3 8 2 2 7 9" xfId="32013"/>
    <cellStyle name="계산 2 3 8 2 2 8" xfId="4451"/>
    <cellStyle name="계산 2 3 8 2 2 8 2" xfId="7902"/>
    <cellStyle name="계산 2 3 8 2 2 8 2 2" xfId="35761"/>
    <cellStyle name="계산 2 3 8 2 2 8 3" xfId="11158"/>
    <cellStyle name="계산 2 3 8 2 2 8 3 2" xfId="39017"/>
    <cellStyle name="계산 2 3 8 2 2 8 4" xfId="14422"/>
    <cellStyle name="계산 2 3 8 2 2 8 4 2" xfId="42281"/>
    <cellStyle name="계산 2 3 8 2 2 8 5" xfId="17993"/>
    <cellStyle name="계산 2 3 8 2 2 8 5 2" xfId="45852"/>
    <cellStyle name="계산 2 3 8 2 2 8 6" xfId="21226"/>
    <cellStyle name="계산 2 3 8 2 2 8 6 2" xfId="49085"/>
    <cellStyle name="계산 2 3 8 2 2 8 7" xfId="24408"/>
    <cellStyle name="계산 2 3 8 2 2 8 7 2" xfId="52267"/>
    <cellStyle name="계산 2 3 8 2 2 8 8" xfId="27446"/>
    <cellStyle name="계산 2 3 8 2 2 8 8 2" xfId="55305"/>
    <cellStyle name="계산 2 3 8 2 2 8 9" xfId="32310"/>
    <cellStyle name="계산 2 3 8 2 2 9" xfId="4746"/>
    <cellStyle name="계산 2 3 8 2 2 9 2" xfId="8197"/>
    <cellStyle name="계산 2 3 8 2 2 9 2 2" xfId="36056"/>
    <cellStyle name="계산 2 3 8 2 2 9 3" xfId="11453"/>
    <cellStyle name="계산 2 3 8 2 2 9 3 2" xfId="39312"/>
    <cellStyle name="계산 2 3 8 2 2 9 4" xfId="14717"/>
    <cellStyle name="계산 2 3 8 2 2 9 4 2" xfId="42576"/>
    <cellStyle name="계산 2 3 8 2 2 9 5" xfId="18288"/>
    <cellStyle name="계산 2 3 8 2 2 9 5 2" xfId="46147"/>
    <cellStyle name="계산 2 3 8 2 2 9 6" xfId="21521"/>
    <cellStyle name="계산 2 3 8 2 2 9 6 2" xfId="49380"/>
    <cellStyle name="계산 2 3 8 2 2 9 7" xfId="24703"/>
    <cellStyle name="계산 2 3 8 2 2 9 7 2" xfId="52562"/>
    <cellStyle name="계산 2 3 8 2 2 9 8" xfId="27722"/>
    <cellStyle name="계산 2 3 8 2 2 9 8 2" xfId="55581"/>
    <cellStyle name="계산 2 3 8 2 2 9 9" xfId="32605"/>
    <cellStyle name="계산 2 3 8 2 20" xfId="25125"/>
    <cellStyle name="계산 2 3 8 2 20 2" xfId="52984"/>
    <cellStyle name="계산 2 3 8 2 21" xfId="27877"/>
    <cellStyle name="계산 2 3 8 2 21 2" xfId="55736"/>
    <cellStyle name="계산 2 3 8 2 22" xfId="944"/>
    <cellStyle name="계산 2 3 8 2 22 2" xfId="28803"/>
    <cellStyle name="계산 2 3 8 2 23" xfId="28342"/>
    <cellStyle name="계산 2 3 8 2 3" xfId="2234"/>
    <cellStyle name="계산 2 3 8 2 3 2" xfId="5686"/>
    <cellStyle name="계산 2 3 8 2 3 2 2" xfId="33545"/>
    <cellStyle name="계산 2 3 8 2 3 3" xfId="8942"/>
    <cellStyle name="계산 2 3 8 2 3 3 2" xfId="36801"/>
    <cellStyle name="계산 2 3 8 2 3 4" xfId="12205"/>
    <cellStyle name="계산 2 3 8 2 3 4 2" xfId="40064"/>
    <cellStyle name="계산 2 3 8 2 3 5" xfId="15486"/>
    <cellStyle name="계산 2 3 8 2 3 5 2" xfId="43345"/>
    <cellStyle name="계산 2 3 8 2 3 6" xfId="19017"/>
    <cellStyle name="계산 2 3 8 2 3 6 2" xfId="46876"/>
    <cellStyle name="계산 2 3 8 2 3 7" xfId="22201"/>
    <cellStyle name="계산 2 3 8 2 3 7 2" xfId="50060"/>
    <cellStyle name="계산 2 3 8 2 3 8" xfId="25384"/>
    <cellStyle name="계산 2 3 8 2 3 8 2" xfId="53243"/>
    <cellStyle name="계산 2 3 8 2 3 9" xfId="30093"/>
    <cellStyle name="계산 2 3 8 2 4" xfId="2693"/>
    <cellStyle name="계산 2 3 8 2 4 2" xfId="6144"/>
    <cellStyle name="계산 2 3 8 2 4 2 2" xfId="34003"/>
    <cellStyle name="계산 2 3 8 2 4 3" xfId="9400"/>
    <cellStyle name="계산 2 3 8 2 4 3 2" xfId="37259"/>
    <cellStyle name="계산 2 3 8 2 4 4" xfId="12664"/>
    <cellStyle name="계산 2 3 8 2 4 4 2" xfId="40523"/>
    <cellStyle name="계산 2 3 8 2 4 5" xfId="17031"/>
    <cellStyle name="계산 2 3 8 2 4 5 2" xfId="44890"/>
    <cellStyle name="계산 2 3 8 2 4 6" xfId="19468"/>
    <cellStyle name="계산 2 3 8 2 4 6 2" xfId="47327"/>
    <cellStyle name="계산 2 3 8 2 4 7" xfId="22650"/>
    <cellStyle name="계산 2 3 8 2 4 7 2" xfId="50509"/>
    <cellStyle name="계산 2 3 8 2 4 8" xfId="25806"/>
    <cellStyle name="계산 2 3 8 2 4 8 2" xfId="53665"/>
    <cellStyle name="계산 2 3 8 2 4 9" xfId="30552"/>
    <cellStyle name="계산 2 3 8 2 5" xfId="3044"/>
    <cellStyle name="계산 2 3 8 2 5 2" xfId="6495"/>
    <cellStyle name="계산 2 3 8 2 5 2 2" xfId="34354"/>
    <cellStyle name="계산 2 3 8 2 5 3" xfId="9751"/>
    <cellStyle name="계산 2 3 8 2 5 3 2" xfId="37610"/>
    <cellStyle name="계산 2 3 8 2 5 4" xfId="13015"/>
    <cellStyle name="계산 2 3 8 2 5 4 2" xfId="40874"/>
    <cellStyle name="계산 2 3 8 2 5 5" xfId="15350"/>
    <cellStyle name="계산 2 3 8 2 5 5 2" xfId="43209"/>
    <cellStyle name="계산 2 3 8 2 5 6" xfId="19819"/>
    <cellStyle name="계산 2 3 8 2 5 6 2" xfId="47678"/>
    <cellStyle name="계산 2 3 8 2 5 7" xfId="23001"/>
    <cellStyle name="계산 2 3 8 2 5 7 2" xfId="50860"/>
    <cellStyle name="계산 2 3 8 2 5 8" xfId="26133"/>
    <cellStyle name="계산 2 3 8 2 5 8 2" xfId="53992"/>
    <cellStyle name="계산 2 3 8 2 5 9" xfId="30903"/>
    <cellStyle name="계산 2 3 8 2 6" xfId="3383"/>
    <cellStyle name="계산 2 3 8 2 6 2" xfId="6834"/>
    <cellStyle name="계산 2 3 8 2 6 2 2" xfId="34693"/>
    <cellStyle name="계산 2 3 8 2 6 3" xfId="10090"/>
    <cellStyle name="계산 2 3 8 2 6 3 2" xfId="37949"/>
    <cellStyle name="계산 2 3 8 2 6 4" xfId="13354"/>
    <cellStyle name="계산 2 3 8 2 6 4 2" xfId="41213"/>
    <cellStyle name="계산 2 3 8 2 6 5" xfId="16202"/>
    <cellStyle name="계산 2 3 8 2 6 5 2" xfId="44061"/>
    <cellStyle name="계산 2 3 8 2 6 6" xfId="20158"/>
    <cellStyle name="계산 2 3 8 2 6 6 2" xfId="48017"/>
    <cellStyle name="계산 2 3 8 2 6 7" xfId="23340"/>
    <cellStyle name="계산 2 3 8 2 6 7 2" xfId="51199"/>
    <cellStyle name="계산 2 3 8 2 6 8" xfId="26450"/>
    <cellStyle name="계산 2 3 8 2 6 8 2" xfId="54309"/>
    <cellStyle name="계산 2 3 8 2 6 9" xfId="31242"/>
    <cellStyle name="계산 2 3 8 2 7" xfId="3716"/>
    <cellStyle name="계산 2 3 8 2 7 2" xfId="7167"/>
    <cellStyle name="계산 2 3 8 2 7 2 2" xfId="35026"/>
    <cellStyle name="계산 2 3 8 2 7 3" xfId="10423"/>
    <cellStyle name="계산 2 3 8 2 7 3 2" xfId="38282"/>
    <cellStyle name="계산 2 3 8 2 7 4" xfId="13687"/>
    <cellStyle name="계산 2 3 8 2 7 4 2" xfId="41546"/>
    <cellStyle name="계산 2 3 8 2 7 5" xfId="16528"/>
    <cellStyle name="계산 2 3 8 2 7 5 2" xfId="44387"/>
    <cellStyle name="계산 2 3 8 2 7 6" xfId="20491"/>
    <cellStyle name="계산 2 3 8 2 7 6 2" xfId="48350"/>
    <cellStyle name="계산 2 3 8 2 7 7" xfId="23673"/>
    <cellStyle name="계산 2 3 8 2 7 7 2" xfId="51532"/>
    <cellStyle name="계산 2 3 8 2 7 8" xfId="26761"/>
    <cellStyle name="계산 2 3 8 2 7 8 2" xfId="54620"/>
    <cellStyle name="계산 2 3 8 2 7 9" xfId="31575"/>
    <cellStyle name="계산 2 3 8 2 8" xfId="4018"/>
    <cellStyle name="계산 2 3 8 2 8 2" xfId="7469"/>
    <cellStyle name="계산 2 3 8 2 8 2 2" xfId="35328"/>
    <cellStyle name="계산 2 3 8 2 8 3" xfId="10725"/>
    <cellStyle name="계산 2 3 8 2 8 3 2" xfId="38584"/>
    <cellStyle name="계산 2 3 8 2 8 4" xfId="13989"/>
    <cellStyle name="계산 2 3 8 2 8 4 2" xfId="41848"/>
    <cellStyle name="계산 2 3 8 2 8 5" xfId="16730"/>
    <cellStyle name="계산 2 3 8 2 8 5 2" xfId="44589"/>
    <cellStyle name="계산 2 3 8 2 8 6" xfId="20793"/>
    <cellStyle name="계산 2 3 8 2 8 6 2" xfId="48652"/>
    <cellStyle name="계산 2 3 8 2 8 7" xfId="23975"/>
    <cellStyle name="계산 2 3 8 2 8 7 2" xfId="51834"/>
    <cellStyle name="계산 2 3 8 2 8 8" xfId="27044"/>
    <cellStyle name="계산 2 3 8 2 8 8 2" xfId="54903"/>
    <cellStyle name="계산 2 3 8 2 8 9" xfId="31877"/>
    <cellStyle name="계산 2 3 8 2 9" xfId="4315"/>
    <cellStyle name="계산 2 3 8 2 9 2" xfId="7766"/>
    <cellStyle name="계산 2 3 8 2 9 2 2" xfId="35625"/>
    <cellStyle name="계산 2 3 8 2 9 3" xfId="11022"/>
    <cellStyle name="계산 2 3 8 2 9 3 2" xfId="38881"/>
    <cellStyle name="계산 2 3 8 2 9 4" xfId="14286"/>
    <cellStyle name="계산 2 3 8 2 9 4 2" xfId="42145"/>
    <cellStyle name="계산 2 3 8 2 9 5" xfId="15862"/>
    <cellStyle name="계산 2 3 8 2 9 5 2" xfId="43721"/>
    <cellStyle name="계산 2 3 8 2 9 6" xfId="21090"/>
    <cellStyle name="계산 2 3 8 2 9 6 2" xfId="48949"/>
    <cellStyle name="계산 2 3 8 2 9 7" xfId="24272"/>
    <cellStyle name="계산 2 3 8 2 9 7 2" xfId="52131"/>
    <cellStyle name="계산 2 3 8 2 9 8" xfId="27319"/>
    <cellStyle name="계산 2 3 8 2 9 8 2" xfId="55178"/>
    <cellStyle name="계산 2 3 8 2 9 9" xfId="32174"/>
    <cellStyle name="계산 2 3 8 20" xfId="19175"/>
    <cellStyle name="계산 2 3 8 20 2" xfId="47034"/>
    <cellStyle name="계산 2 3 8 21" xfId="21556"/>
    <cellStyle name="계산 2 3 8 21 2" xfId="49415"/>
    <cellStyle name="계산 2 3 8 22" xfId="25533"/>
    <cellStyle name="계산 2 3 8 22 2" xfId="53392"/>
    <cellStyle name="계산 2 3 8 23" xfId="25238"/>
    <cellStyle name="계산 2 3 8 23 2" xfId="53097"/>
    <cellStyle name="계산 2 3 8 24" xfId="742"/>
    <cellStyle name="계산 2 3 8 24 2" xfId="28601"/>
    <cellStyle name="계산 2 3 8 25" xfId="28140"/>
    <cellStyle name="계산 2 3 8 3" xfId="382"/>
    <cellStyle name="계산 2 3 8 3 10" xfId="1497"/>
    <cellStyle name="계산 2 3 8 3 10 2" xfId="29356"/>
    <cellStyle name="계산 2 3 8 3 11" xfId="4953"/>
    <cellStyle name="계산 2 3 8 3 11 2" xfId="32812"/>
    <cellStyle name="계산 2 3 8 3 12" xfId="1322"/>
    <cellStyle name="계산 2 3 8 3 12 2" xfId="29181"/>
    <cellStyle name="계산 2 3 8 3 13" xfId="5524"/>
    <cellStyle name="계산 2 3 8 3 13 2" xfId="33383"/>
    <cellStyle name="계산 2 3 8 3 14" xfId="8779"/>
    <cellStyle name="계산 2 3 8 3 14 2" xfId="36638"/>
    <cellStyle name="계산 2 3 8 3 15" xfId="17345"/>
    <cellStyle name="계산 2 3 8 3 15 2" xfId="45204"/>
    <cellStyle name="계산 2 3 8 3 16" xfId="15299"/>
    <cellStyle name="계산 2 3 8 3 16 2" xfId="43158"/>
    <cellStyle name="계산 2 3 8 3 17" xfId="15274"/>
    <cellStyle name="계산 2 3 8 3 17 2" xfId="43133"/>
    <cellStyle name="계산 2 3 8 3 18" xfId="18858"/>
    <cellStyle name="계산 2 3 8 3 18 2" xfId="46717"/>
    <cellStyle name="계산 2 3 8 3 19" xfId="25707"/>
    <cellStyle name="계산 2 3 8 3 19 2" xfId="53566"/>
    <cellStyle name="계산 2 3 8 3 2" xfId="2134"/>
    <cellStyle name="계산 2 3 8 3 2 2" xfId="5588"/>
    <cellStyle name="계산 2 3 8 3 2 2 2" xfId="33447"/>
    <cellStyle name="계산 2 3 8 3 2 3" xfId="8843"/>
    <cellStyle name="계산 2 3 8 3 2 3 2" xfId="36702"/>
    <cellStyle name="계산 2 3 8 3 2 4" xfId="12106"/>
    <cellStyle name="계산 2 3 8 3 2 4 2" xfId="39965"/>
    <cellStyle name="계산 2 3 8 3 2 5" xfId="15693"/>
    <cellStyle name="계산 2 3 8 3 2 5 2" xfId="43552"/>
    <cellStyle name="계산 2 3 8 3 2 6" xfId="18922"/>
    <cellStyle name="계산 2 3 8 3 2 6 2" xfId="46781"/>
    <cellStyle name="계산 2 3 8 3 2 7" xfId="22120"/>
    <cellStyle name="계산 2 3 8 3 2 7 2" xfId="49979"/>
    <cellStyle name="계산 2 3 8 3 2 8" xfId="25299"/>
    <cellStyle name="계산 2 3 8 3 2 8 2" xfId="53158"/>
    <cellStyle name="계산 2 3 8 3 2 9" xfId="29993"/>
    <cellStyle name="계산 2 3 8 3 20" xfId="27805"/>
    <cellStyle name="계산 2 3 8 3 20 2" xfId="55664"/>
    <cellStyle name="계산 2 3 8 3 21" xfId="844"/>
    <cellStyle name="계산 2 3 8 3 21 2" xfId="28703"/>
    <cellStyle name="계산 2 3 8 3 22" xfId="28242"/>
    <cellStyle name="계산 2 3 8 3 3" xfId="2595"/>
    <cellStyle name="계산 2 3 8 3 3 2" xfId="6046"/>
    <cellStyle name="계산 2 3 8 3 3 2 2" xfId="33905"/>
    <cellStyle name="계산 2 3 8 3 3 3" xfId="9302"/>
    <cellStyle name="계산 2 3 8 3 3 3 2" xfId="37161"/>
    <cellStyle name="계산 2 3 8 3 3 4" xfId="12566"/>
    <cellStyle name="계산 2 3 8 3 3 4 2" xfId="40425"/>
    <cellStyle name="계산 2 3 8 3 3 5" xfId="16812"/>
    <cellStyle name="계산 2 3 8 3 3 5 2" xfId="44671"/>
    <cellStyle name="계산 2 3 8 3 3 6" xfId="19370"/>
    <cellStyle name="계산 2 3 8 3 3 6 2" xfId="47229"/>
    <cellStyle name="계산 2 3 8 3 3 7" xfId="22552"/>
    <cellStyle name="계산 2 3 8 3 3 7 2" xfId="50411"/>
    <cellStyle name="계산 2 3 8 3 3 8" xfId="25714"/>
    <cellStyle name="계산 2 3 8 3 3 8 2" xfId="53573"/>
    <cellStyle name="계산 2 3 8 3 3 9" xfId="30454"/>
    <cellStyle name="계산 2 3 8 3 4" xfId="2948"/>
    <cellStyle name="계산 2 3 8 3 4 2" xfId="6399"/>
    <cellStyle name="계산 2 3 8 3 4 2 2" xfId="34258"/>
    <cellStyle name="계산 2 3 8 3 4 3" xfId="9655"/>
    <cellStyle name="계산 2 3 8 3 4 3 2" xfId="37514"/>
    <cellStyle name="계산 2 3 8 3 4 4" xfId="12919"/>
    <cellStyle name="계산 2 3 8 3 4 4 2" xfId="40778"/>
    <cellStyle name="계산 2 3 8 3 4 5" xfId="15270"/>
    <cellStyle name="계산 2 3 8 3 4 5 2" xfId="43129"/>
    <cellStyle name="계산 2 3 8 3 4 6" xfId="19723"/>
    <cellStyle name="계산 2 3 8 3 4 6 2" xfId="47582"/>
    <cellStyle name="계산 2 3 8 3 4 7" xfId="22905"/>
    <cellStyle name="계산 2 3 8 3 4 7 2" xfId="50764"/>
    <cellStyle name="계산 2 3 8 3 4 8" xfId="26043"/>
    <cellStyle name="계산 2 3 8 3 4 8 2" xfId="53902"/>
    <cellStyle name="계산 2 3 8 3 4 9" xfId="30807"/>
    <cellStyle name="계산 2 3 8 3 5" xfId="3294"/>
    <cellStyle name="계산 2 3 8 3 5 2" xfId="6745"/>
    <cellStyle name="계산 2 3 8 3 5 2 2" xfId="34604"/>
    <cellStyle name="계산 2 3 8 3 5 3" xfId="10001"/>
    <cellStyle name="계산 2 3 8 3 5 3 2" xfId="37860"/>
    <cellStyle name="계산 2 3 8 3 5 4" xfId="13265"/>
    <cellStyle name="계산 2 3 8 3 5 4 2" xfId="41124"/>
    <cellStyle name="계산 2 3 8 3 5 5" xfId="15767"/>
    <cellStyle name="계산 2 3 8 3 5 5 2" xfId="43626"/>
    <cellStyle name="계산 2 3 8 3 5 6" xfId="20069"/>
    <cellStyle name="계산 2 3 8 3 5 6 2" xfId="47928"/>
    <cellStyle name="계산 2 3 8 3 5 7" xfId="23251"/>
    <cellStyle name="계산 2 3 8 3 5 7 2" xfId="51110"/>
    <cellStyle name="계산 2 3 8 3 5 8" xfId="26365"/>
    <cellStyle name="계산 2 3 8 3 5 8 2" xfId="54224"/>
    <cellStyle name="계산 2 3 8 3 5 9" xfId="31153"/>
    <cellStyle name="계산 2 3 8 3 6" xfId="3630"/>
    <cellStyle name="계산 2 3 8 3 6 2" xfId="7081"/>
    <cellStyle name="계산 2 3 8 3 6 2 2" xfId="34940"/>
    <cellStyle name="계산 2 3 8 3 6 3" xfId="10337"/>
    <cellStyle name="계산 2 3 8 3 6 3 2" xfId="38196"/>
    <cellStyle name="계산 2 3 8 3 6 4" xfId="13601"/>
    <cellStyle name="계산 2 3 8 3 6 4 2" xfId="41460"/>
    <cellStyle name="계산 2 3 8 3 6 5" xfId="15566"/>
    <cellStyle name="계산 2 3 8 3 6 5 2" xfId="43425"/>
    <cellStyle name="계산 2 3 8 3 6 6" xfId="20405"/>
    <cellStyle name="계산 2 3 8 3 6 6 2" xfId="48264"/>
    <cellStyle name="계산 2 3 8 3 6 7" xfId="23587"/>
    <cellStyle name="계산 2 3 8 3 6 7 2" xfId="51446"/>
    <cellStyle name="계산 2 3 8 3 6 8" xfId="26681"/>
    <cellStyle name="계산 2 3 8 3 6 8 2" xfId="54540"/>
    <cellStyle name="계산 2 3 8 3 6 9" xfId="31489"/>
    <cellStyle name="계산 2 3 8 3 7" xfId="3944"/>
    <cellStyle name="계산 2 3 8 3 7 2" xfId="7395"/>
    <cellStyle name="계산 2 3 8 3 7 2 2" xfId="35254"/>
    <cellStyle name="계산 2 3 8 3 7 3" xfId="10651"/>
    <cellStyle name="계산 2 3 8 3 7 3 2" xfId="38510"/>
    <cellStyle name="계산 2 3 8 3 7 4" xfId="13915"/>
    <cellStyle name="계산 2 3 8 3 7 4 2" xfId="41774"/>
    <cellStyle name="계산 2 3 8 3 7 5" xfId="16198"/>
    <cellStyle name="계산 2 3 8 3 7 5 2" xfId="44057"/>
    <cellStyle name="계산 2 3 8 3 7 6" xfId="20719"/>
    <cellStyle name="계산 2 3 8 3 7 6 2" xfId="48578"/>
    <cellStyle name="계산 2 3 8 3 7 7" xfId="23901"/>
    <cellStyle name="계산 2 3 8 3 7 7 2" xfId="51760"/>
    <cellStyle name="계산 2 3 8 3 7 8" xfId="26975"/>
    <cellStyle name="계산 2 3 8 3 7 8 2" xfId="54834"/>
    <cellStyle name="계산 2 3 8 3 7 9" xfId="31803"/>
    <cellStyle name="계산 2 3 8 3 8" xfId="4242"/>
    <cellStyle name="계산 2 3 8 3 8 2" xfId="7693"/>
    <cellStyle name="계산 2 3 8 3 8 2 2" xfId="35552"/>
    <cellStyle name="계산 2 3 8 3 8 3" xfId="10949"/>
    <cellStyle name="계산 2 3 8 3 8 3 2" xfId="38808"/>
    <cellStyle name="계산 2 3 8 3 8 4" xfId="14213"/>
    <cellStyle name="계산 2 3 8 3 8 4 2" xfId="42072"/>
    <cellStyle name="계산 2 3 8 3 8 5" xfId="17699"/>
    <cellStyle name="계산 2 3 8 3 8 5 2" xfId="45558"/>
    <cellStyle name="계산 2 3 8 3 8 6" xfId="21017"/>
    <cellStyle name="계산 2 3 8 3 8 6 2" xfId="48876"/>
    <cellStyle name="계산 2 3 8 3 8 7" xfId="24199"/>
    <cellStyle name="계산 2 3 8 3 8 7 2" xfId="52058"/>
    <cellStyle name="계산 2 3 8 3 8 8" xfId="27251"/>
    <cellStyle name="계산 2 3 8 3 8 8 2" xfId="55110"/>
    <cellStyle name="계산 2 3 8 3 8 9" xfId="32101"/>
    <cellStyle name="계산 2 3 8 3 9" xfId="4538"/>
    <cellStyle name="계산 2 3 8 3 9 2" xfId="7989"/>
    <cellStyle name="계산 2 3 8 3 9 2 2" xfId="35848"/>
    <cellStyle name="계산 2 3 8 3 9 3" xfId="11245"/>
    <cellStyle name="계산 2 3 8 3 9 3 2" xfId="39104"/>
    <cellStyle name="계산 2 3 8 3 9 4" xfId="14509"/>
    <cellStyle name="계산 2 3 8 3 9 4 2" xfId="42368"/>
    <cellStyle name="계산 2 3 8 3 9 5" xfId="18080"/>
    <cellStyle name="계산 2 3 8 3 9 5 2" xfId="45939"/>
    <cellStyle name="계산 2 3 8 3 9 6" xfId="21313"/>
    <cellStyle name="계산 2 3 8 3 9 6 2" xfId="49172"/>
    <cellStyle name="계산 2 3 8 3 9 7" xfId="24495"/>
    <cellStyle name="계산 2 3 8 3 9 7 2" xfId="52354"/>
    <cellStyle name="계산 2 3 8 3 9 8" xfId="27527"/>
    <cellStyle name="계산 2 3 8 3 9 8 2" xfId="55386"/>
    <cellStyle name="계산 2 3 8 3 9 9" xfId="32397"/>
    <cellStyle name="계산 2 3 8 4" xfId="555"/>
    <cellStyle name="계산 2 3 8 4 10" xfId="1670"/>
    <cellStyle name="계산 2 3 8 4 10 2" xfId="29529"/>
    <cellStyle name="계산 2 3 8 4 11" xfId="5125"/>
    <cellStyle name="계산 2 3 8 4 11 2" xfId="32984"/>
    <cellStyle name="계산 2 3 8 4 12" xfId="8380"/>
    <cellStyle name="계산 2 3 8 4 12 2" xfId="36239"/>
    <cellStyle name="계산 2 3 8 4 13" xfId="11645"/>
    <cellStyle name="계산 2 3 8 4 13 2" xfId="39504"/>
    <cellStyle name="계산 2 3 8 4 14" xfId="14908"/>
    <cellStyle name="계산 2 3 8 4 14 2" xfId="42767"/>
    <cellStyle name="계산 2 3 8 4 15" xfId="15833"/>
    <cellStyle name="계산 2 3 8 4 15 2" xfId="43692"/>
    <cellStyle name="계산 2 3 8 4 16" xfId="18472"/>
    <cellStyle name="계산 2 3 8 4 16 2" xfId="46331"/>
    <cellStyle name="계산 2 3 8 4 17" xfId="21689"/>
    <cellStyle name="계산 2 3 8 4 17 2" xfId="49548"/>
    <cellStyle name="계산 2 3 8 4 18" xfId="24884"/>
    <cellStyle name="계산 2 3 8 4 18 2" xfId="52743"/>
    <cellStyle name="계산 2 3 8 4 19" xfId="26550"/>
    <cellStyle name="계산 2 3 8 4 19 2" xfId="54409"/>
    <cellStyle name="계산 2 3 8 4 2" xfId="2307"/>
    <cellStyle name="계산 2 3 8 4 2 2" xfId="5759"/>
    <cellStyle name="계산 2 3 8 4 2 2 2" xfId="33618"/>
    <cellStyle name="계산 2 3 8 4 2 3" xfId="9015"/>
    <cellStyle name="계산 2 3 8 4 2 3 2" xfId="36874"/>
    <cellStyle name="계산 2 3 8 4 2 4" xfId="12278"/>
    <cellStyle name="계산 2 3 8 4 2 4 2" xfId="40137"/>
    <cellStyle name="계산 2 3 8 4 2 5" xfId="17956"/>
    <cellStyle name="계산 2 3 8 4 2 5 2" xfId="45815"/>
    <cellStyle name="계산 2 3 8 4 2 6" xfId="19085"/>
    <cellStyle name="계산 2 3 8 4 2 6 2" xfId="46944"/>
    <cellStyle name="계산 2 3 8 4 2 7" xfId="22270"/>
    <cellStyle name="계산 2 3 8 4 2 7 2" xfId="50129"/>
    <cellStyle name="계산 2 3 8 4 2 8" xfId="25449"/>
    <cellStyle name="계산 2 3 8 4 2 8 2" xfId="53308"/>
    <cellStyle name="계산 2 3 8 4 2 9" xfId="30166"/>
    <cellStyle name="계산 2 3 8 4 20" xfId="27941"/>
    <cellStyle name="계산 2 3 8 4 20 2" xfId="55800"/>
    <cellStyle name="계산 2 3 8 4 21" xfId="1017"/>
    <cellStyle name="계산 2 3 8 4 21 2" xfId="28876"/>
    <cellStyle name="계산 2 3 8 4 22" xfId="28415"/>
    <cellStyle name="계산 2 3 8 4 3" xfId="2766"/>
    <cellStyle name="계산 2 3 8 4 3 2" xfId="6217"/>
    <cellStyle name="계산 2 3 8 4 3 2 2" xfId="34076"/>
    <cellStyle name="계산 2 3 8 4 3 3" xfId="9473"/>
    <cellStyle name="계산 2 3 8 4 3 3 2" xfId="37332"/>
    <cellStyle name="계산 2 3 8 4 3 4" xfId="12737"/>
    <cellStyle name="계산 2 3 8 4 3 4 2" xfId="40596"/>
    <cellStyle name="계산 2 3 8 4 3 5" xfId="15829"/>
    <cellStyle name="계산 2 3 8 4 3 5 2" xfId="43688"/>
    <cellStyle name="계산 2 3 8 4 3 6" xfId="19541"/>
    <cellStyle name="계산 2 3 8 4 3 6 2" xfId="47400"/>
    <cellStyle name="계산 2 3 8 4 3 7" xfId="22723"/>
    <cellStyle name="계산 2 3 8 4 3 7 2" xfId="50582"/>
    <cellStyle name="계산 2 3 8 4 3 8" xfId="25875"/>
    <cellStyle name="계산 2 3 8 4 3 8 2" xfId="53734"/>
    <cellStyle name="계산 2 3 8 4 3 9" xfId="30625"/>
    <cellStyle name="계산 2 3 8 4 4" xfId="3116"/>
    <cellStyle name="계산 2 3 8 4 4 2" xfId="6567"/>
    <cellStyle name="계산 2 3 8 4 4 2 2" xfId="34426"/>
    <cellStyle name="계산 2 3 8 4 4 3" xfId="9823"/>
    <cellStyle name="계산 2 3 8 4 4 3 2" xfId="37682"/>
    <cellStyle name="계산 2 3 8 4 4 4" xfId="13087"/>
    <cellStyle name="계산 2 3 8 4 4 4 2" xfId="40946"/>
    <cellStyle name="계산 2 3 8 4 4 5" xfId="15511"/>
    <cellStyle name="계산 2 3 8 4 4 5 2" xfId="43370"/>
    <cellStyle name="계산 2 3 8 4 4 6" xfId="19891"/>
    <cellStyle name="계산 2 3 8 4 4 6 2" xfId="47750"/>
    <cellStyle name="계산 2 3 8 4 4 7" xfId="23073"/>
    <cellStyle name="계산 2 3 8 4 4 7 2" xfId="50932"/>
    <cellStyle name="계산 2 3 8 4 4 8" xfId="26199"/>
    <cellStyle name="계산 2 3 8 4 4 8 2" xfId="54058"/>
    <cellStyle name="계산 2 3 8 4 4 9" xfId="30975"/>
    <cellStyle name="계산 2 3 8 4 5" xfId="3453"/>
    <cellStyle name="계산 2 3 8 4 5 2" xfId="6904"/>
    <cellStyle name="계산 2 3 8 4 5 2 2" xfId="34763"/>
    <cellStyle name="계산 2 3 8 4 5 3" xfId="10160"/>
    <cellStyle name="계산 2 3 8 4 5 3 2" xfId="38019"/>
    <cellStyle name="계산 2 3 8 4 5 4" xfId="13424"/>
    <cellStyle name="계산 2 3 8 4 5 4 2" xfId="41283"/>
    <cellStyle name="계산 2 3 8 4 5 5" xfId="16169"/>
    <cellStyle name="계산 2 3 8 4 5 5 2" xfId="44028"/>
    <cellStyle name="계산 2 3 8 4 5 6" xfId="20228"/>
    <cellStyle name="계산 2 3 8 4 5 6 2" xfId="48087"/>
    <cellStyle name="계산 2 3 8 4 5 7" xfId="23410"/>
    <cellStyle name="계산 2 3 8 4 5 7 2" xfId="51269"/>
    <cellStyle name="계산 2 3 8 4 5 8" xfId="26516"/>
    <cellStyle name="계산 2 3 8 4 5 8 2" xfId="54375"/>
    <cellStyle name="계산 2 3 8 4 5 9" xfId="31312"/>
    <cellStyle name="계산 2 3 8 4 6" xfId="3786"/>
    <cellStyle name="계산 2 3 8 4 6 2" xfId="7237"/>
    <cellStyle name="계산 2 3 8 4 6 2 2" xfId="35096"/>
    <cellStyle name="계산 2 3 8 4 6 3" xfId="10493"/>
    <cellStyle name="계산 2 3 8 4 6 3 2" xfId="38352"/>
    <cellStyle name="계산 2 3 8 4 6 4" xfId="13757"/>
    <cellStyle name="계산 2 3 8 4 6 4 2" xfId="41616"/>
    <cellStyle name="계산 2 3 8 4 6 5" xfId="15313"/>
    <cellStyle name="계산 2 3 8 4 6 5 2" xfId="43172"/>
    <cellStyle name="계산 2 3 8 4 6 6" xfId="20561"/>
    <cellStyle name="계산 2 3 8 4 6 6 2" xfId="48420"/>
    <cellStyle name="계산 2 3 8 4 6 7" xfId="23743"/>
    <cellStyle name="계산 2 3 8 4 6 7 2" xfId="51602"/>
    <cellStyle name="계산 2 3 8 4 6 8" xfId="26827"/>
    <cellStyle name="계산 2 3 8 4 6 8 2" xfId="54686"/>
    <cellStyle name="계산 2 3 8 4 6 9" xfId="31645"/>
    <cellStyle name="계산 2 3 8 4 7" xfId="4082"/>
    <cellStyle name="계산 2 3 8 4 7 2" xfId="7533"/>
    <cellStyle name="계산 2 3 8 4 7 2 2" xfId="35392"/>
    <cellStyle name="계산 2 3 8 4 7 3" xfId="10789"/>
    <cellStyle name="계산 2 3 8 4 7 3 2" xfId="38648"/>
    <cellStyle name="계산 2 3 8 4 7 4" xfId="14053"/>
    <cellStyle name="계산 2 3 8 4 7 4 2" xfId="41912"/>
    <cellStyle name="계산 2 3 8 4 7 5" xfId="16800"/>
    <cellStyle name="계산 2 3 8 4 7 5 2" xfId="44659"/>
    <cellStyle name="계산 2 3 8 4 7 6" xfId="20857"/>
    <cellStyle name="계산 2 3 8 4 7 6 2" xfId="48716"/>
    <cellStyle name="계산 2 3 8 4 7 7" xfId="24039"/>
    <cellStyle name="계산 2 3 8 4 7 7 2" xfId="51898"/>
    <cellStyle name="계산 2 3 8 4 7 8" xfId="27104"/>
    <cellStyle name="계산 2 3 8 4 7 8 2" xfId="54963"/>
    <cellStyle name="계산 2 3 8 4 7 9" xfId="31941"/>
    <cellStyle name="계산 2 3 8 4 8" xfId="4379"/>
    <cellStyle name="계산 2 3 8 4 8 2" xfId="7830"/>
    <cellStyle name="계산 2 3 8 4 8 2 2" xfId="35689"/>
    <cellStyle name="계산 2 3 8 4 8 3" xfId="11086"/>
    <cellStyle name="계산 2 3 8 4 8 3 2" xfId="38945"/>
    <cellStyle name="계산 2 3 8 4 8 4" xfId="14350"/>
    <cellStyle name="계산 2 3 8 4 8 4 2" xfId="42209"/>
    <cellStyle name="계산 2 3 8 4 8 5" xfId="12044"/>
    <cellStyle name="계산 2 3 8 4 8 5 2" xfId="39903"/>
    <cellStyle name="계산 2 3 8 4 8 6" xfId="21154"/>
    <cellStyle name="계산 2 3 8 4 8 6 2" xfId="49013"/>
    <cellStyle name="계산 2 3 8 4 8 7" xfId="24336"/>
    <cellStyle name="계산 2 3 8 4 8 7 2" xfId="52195"/>
    <cellStyle name="계산 2 3 8 4 8 8" xfId="27379"/>
    <cellStyle name="계산 2 3 8 4 8 8 2" xfId="55238"/>
    <cellStyle name="계산 2 3 8 4 8 9" xfId="32238"/>
    <cellStyle name="계산 2 3 8 4 9" xfId="4674"/>
    <cellStyle name="계산 2 3 8 4 9 2" xfId="8125"/>
    <cellStyle name="계산 2 3 8 4 9 2 2" xfId="35984"/>
    <cellStyle name="계산 2 3 8 4 9 3" xfId="11381"/>
    <cellStyle name="계산 2 3 8 4 9 3 2" xfId="39240"/>
    <cellStyle name="계산 2 3 8 4 9 4" xfId="14645"/>
    <cellStyle name="계산 2 3 8 4 9 4 2" xfId="42504"/>
    <cellStyle name="계산 2 3 8 4 9 5" xfId="18216"/>
    <cellStyle name="계산 2 3 8 4 9 5 2" xfId="46075"/>
    <cellStyle name="계산 2 3 8 4 9 6" xfId="21449"/>
    <cellStyle name="계산 2 3 8 4 9 6 2" xfId="49308"/>
    <cellStyle name="계산 2 3 8 4 9 7" xfId="24631"/>
    <cellStyle name="계산 2 3 8 4 9 7 2" xfId="52490"/>
    <cellStyle name="계산 2 3 8 4 9 8" xfId="27655"/>
    <cellStyle name="계산 2 3 8 4 9 8 2" xfId="55514"/>
    <cellStyle name="계산 2 3 8 4 9 9" xfId="32533"/>
    <cellStyle name="계산 2 3 8 5" xfId="2032"/>
    <cellStyle name="계산 2 3 8 5 2" xfId="5486"/>
    <cellStyle name="계산 2 3 8 5 2 2" xfId="33345"/>
    <cellStyle name="계산 2 3 8 5 3" xfId="8741"/>
    <cellStyle name="계산 2 3 8 5 3 2" xfId="36600"/>
    <cellStyle name="계산 2 3 8 5 4" xfId="12004"/>
    <cellStyle name="계산 2 3 8 5 4 2" xfId="39863"/>
    <cellStyle name="계산 2 3 8 5 5" xfId="17500"/>
    <cellStyle name="계산 2 3 8 5 5 2" xfId="45359"/>
    <cellStyle name="계산 2 3 8 5 6" xfId="18826"/>
    <cellStyle name="계산 2 3 8 5 6 2" xfId="46685"/>
    <cellStyle name="계산 2 3 8 5 7" xfId="22033"/>
    <cellStyle name="계산 2 3 8 5 7 2" xfId="49892"/>
    <cellStyle name="계산 2 3 8 5 8" xfId="25215"/>
    <cellStyle name="계산 2 3 8 5 8 2" xfId="53074"/>
    <cellStyle name="계산 2 3 8 5 9" xfId="29891"/>
    <cellStyle name="계산 2 3 8 6" xfId="2499"/>
    <cellStyle name="계산 2 3 8 6 2" xfId="5950"/>
    <cellStyle name="계산 2 3 8 6 2 2" xfId="33809"/>
    <cellStyle name="계산 2 3 8 6 3" xfId="9206"/>
    <cellStyle name="계산 2 3 8 6 3 2" xfId="37065"/>
    <cellStyle name="계산 2 3 8 6 4" xfId="12470"/>
    <cellStyle name="계산 2 3 8 6 4 2" xfId="40329"/>
    <cellStyle name="계산 2 3 8 6 5" xfId="15203"/>
    <cellStyle name="계산 2 3 8 6 5 2" xfId="43062"/>
    <cellStyle name="계산 2 3 8 6 6" xfId="19274"/>
    <cellStyle name="계산 2 3 8 6 6 2" xfId="47133"/>
    <cellStyle name="계산 2 3 8 6 7" xfId="22456"/>
    <cellStyle name="계산 2 3 8 6 7 2" xfId="50315"/>
    <cellStyle name="계산 2 3 8 6 8" xfId="25624"/>
    <cellStyle name="계산 2 3 8 6 8 2" xfId="53483"/>
    <cellStyle name="계산 2 3 8 6 9" xfId="30358"/>
    <cellStyle name="계산 2 3 8 7" xfId="1849"/>
    <cellStyle name="계산 2 3 8 7 2" xfId="5303"/>
    <cellStyle name="계산 2 3 8 7 2 2" xfId="33162"/>
    <cellStyle name="계산 2 3 8 7 3" xfId="8558"/>
    <cellStyle name="계산 2 3 8 7 3 2" xfId="36417"/>
    <cellStyle name="계산 2 3 8 7 4" xfId="11821"/>
    <cellStyle name="계산 2 3 8 7 4 2" xfId="39680"/>
    <cellStyle name="계산 2 3 8 7 5" xfId="15550"/>
    <cellStyle name="계산 2 3 8 7 5 2" xfId="43409"/>
    <cellStyle name="계산 2 3 8 7 6" xfId="18643"/>
    <cellStyle name="계산 2 3 8 7 6 2" xfId="46502"/>
    <cellStyle name="계산 2 3 8 7 7" xfId="21851"/>
    <cellStyle name="계산 2 3 8 7 7 2" xfId="49710"/>
    <cellStyle name="계산 2 3 8 7 8" xfId="25046"/>
    <cellStyle name="계산 2 3 8 7 8 2" xfId="52905"/>
    <cellStyle name="계산 2 3 8 7 9" xfId="29708"/>
    <cellStyle name="계산 2 3 8 8" xfId="1979"/>
    <cellStyle name="계산 2 3 8 8 2" xfId="5433"/>
    <cellStyle name="계산 2 3 8 8 2 2" xfId="33292"/>
    <cellStyle name="계산 2 3 8 8 3" xfId="8688"/>
    <cellStyle name="계산 2 3 8 8 3 2" xfId="36547"/>
    <cellStyle name="계산 2 3 8 8 4" xfId="11951"/>
    <cellStyle name="계산 2 3 8 8 4 2" xfId="39810"/>
    <cellStyle name="계산 2 3 8 8 5" xfId="16980"/>
    <cellStyle name="계산 2 3 8 8 5 2" xfId="44839"/>
    <cellStyle name="계산 2 3 8 8 6" xfId="18773"/>
    <cellStyle name="계산 2 3 8 8 6 2" xfId="46632"/>
    <cellStyle name="계산 2 3 8 8 7" xfId="21981"/>
    <cellStyle name="계산 2 3 8 8 7 2" xfId="49840"/>
    <cellStyle name="계산 2 3 8 8 8" xfId="25165"/>
    <cellStyle name="계산 2 3 8 8 8 2" xfId="53024"/>
    <cellStyle name="계산 2 3 8 8 9" xfId="29838"/>
    <cellStyle name="계산 2 3 8 9" xfId="1789"/>
    <cellStyle name="계산 2 3 8 9 2" xfId="5243"/>
    <cellStyle name="계산 2 3 8 9 2 2" xfId="33102"/>
    <cellStyle name="계산 2 3 8 9 3" xfId="8498"/>
    <cellStyle name="계산 2 3 8 9 3 2" xfId="36357"/>
    <cellStyle name="계산 2 3 8 9 4" xfId="11761"/>
    <cellStyle name="계산 2 3 8 9 4 2" xfId="39620"/>
    <cellStyle name="계산 2 3 8 9 5" xfId="15617"/>
    <cellStyle name="계산 2 3 8 9 5 2" xfId="43476"/>
    <cellStyle name="계산 2 3 8 9 6" xfId="18585"/>
    <cellStyle name="계산 2 3 8 9 6 2" xfId="46444"/>
    <cellStyle name="계산 2 3 8 9 7" xfId="21800"/>
    <cellStyle name="계산 2 3 8 9 7 2" xfId="49659"/>
    <cellStyle name="계산 2 3 8 9 8" xfId="24994"/>
    <cellStyle name="계산 2 3 8 9 8 2" xfId="52853"/>
    <cellStyle name="계산 2 3 8 9 9" xfId="29648"/>
    <cellStyle name="계산 2 3 9" xfId="284"/>
    <cellStyle name="계산 2 3 9 10" xfId="2423"/>
    <cellStyle name="계산 2 3 9 10 2" xfId="5874"/>
    <cellStyle name="계산 2 3 9 10 2 2" xfId="33733"/>
    <cellStyle name="계산 2 3 9 10 3" xfId="9130"/>
    <cellStyle name="계산 2 3 9 10 3 2" xfId="36989"/>
    <cellStyle name="계산 2 3 9 10 4" xfId="12394"/>
    <cellStyle name="계산 2 3 9 10 4 2" xfId="40253"/>
    <cellStyle name="계산 2 3 9 10 5" xfId="15266"/>
    <cellStyle name="계산 2 3 9 10 5 2" xfId="43125"/>
    <cellStyle name="계산 2 3 9 10 6" xfId="19198"/>
    <cellStyle name="계산 2 3 9 10 6 2" xfId="47057"/>
    <cellStyle name="계산 2 3 9 10 7" xfId="22380"/>
    <cellStyle name="계산 2 3 9 10 7 2" xfId="50239"/>
    <cellStyle name="계산 2 3 9 10 8" xfId="25555"/>
    <cellStyle name="계산 2 3 9 10 8 2" xfId="53414"/>
    <cellStyle name="계산 2 3 9 10 9" xfId="30282"/>
    <cellStyle name="계산 2 3 9 11" xfId="3314"/>
    <cellStyle name="계산 2 3 9 11 2" xfId="6765"/>
    <cellStyle name="계산 2 3 9 11 2 2" xfId="34624"/>
    <cellStyle name="계산 2 3 9 11 3" xfId="10021"/>
    <cellStyle name="계산 2 3 9 11 3 2" xfId="37880"/>
    <cellStyle name="계산 2 3 9 11 4" xfId="13285"/>
    <cellStyle name="계산 2 3 9 11 4 2" xfId="41144"/>
    <cellStyle name="계산 2 3 9 11 5" xfId="15088"/>
    <cellStyle name="계산 2 3 9 11 5 2" xfId="42947"/>
    <cellStyle name="계산 2 3 9 11 6" xfId="20089"/>
    <cellStyle name="계산 2 3 9 11 6 2" xfId="47948"/>
    <cellStyle name="계산 2 3 9 11 7" xfId="23271"/>
    <cellStyle name="계산 2 3 9 11 7 2" xfId="51130"/>
    <cellStyle name="계산 2 3 9 11 8" xfId="26384"/>
    <cellStyle name="계산 2 3 9 11 8 2" xfId="54243"/>
    <cellStyle name="계산 2 3 9 11 9" xfId="31173"/>
    <cellStyle name="계산 2 3 9 12" xfId="3562"/>
    <cellStyle name="계산 2 3 9 12 2" xfId="7013"/>
    <cellStyle name="계산 2 3 9 12 2 2" xfId="34872"/>
    <cellStyle name="계산 2 3 9 12 3" xfId="10269"/>
    <cellStyle name="계산 2 3 9 12 3 2" xfId="38128"/>
    <cellStyle name="계산 2 3 9 12 4" xfId="13533"/>
    <cellStyle name="계산 2 3 9 12 4 2" xfId="41392"/>
    <cellStyle name="계산 2 3 9 12 5" xfId="17246"/>
    <cellStyle name="계산 2 3 9 12 5 2" xfId="45105"/>
    <cellStyle name="계산 2 3 9 12 6" xfId="20337"/>
    <cellStyle name="계산 2 3 9 12 6 2" xfId="48196"/>
    <cellStyle name="계산 2 3 9 12 7" xfId="23519"/>
    <cellStyle name="계산 2 3 9 12 7 2" xfId="51378"/>
    <cellStyle name="계산 2 3 9 12 8" xfId="26618"/>
    <cellStyle name="계산 2 3 9 12 8 2" xfId="54477"/>
    <cellStyle name="계산 2 3 9 12 9" xfId="31421"/>
    <cellStyle name="계산 2 3 9 13" xfId="1399"/>
    <cellStyle name="계산 2 3 9 13 2" xfId="29258"/>
    <cellStyle name="계산 2 3 9 14" xfId="4855"/>
    <cellStyle name="계산 2 3 9 14 2" xfId="32714"/>
    <cellStyle name="계산 2 3 9 15" xfId="5509"/>
    <cellStyle name="계산 2 3 9 15 2" xfId="33368"/>
    <cellStyle name="계산 2 3 9 16" xfId="8965"/>
    <cellStyle name="계산 2 3 9 16 2" xfId="36824"/>
    <cellStyle name="계산 2 3 9 17" xfId="12228"/>
    <cellStyle name="계산 2 3 9 17 2" xfId="40087"/>
    <cellStyle name="계산 2 3 9 18" xfId="15539"/>
    <cellStyle name="계산 2 3 9 18 2" xfId="43398"/>
    <cellStyle name="계산 2 3 9 19" xfId="15557"/>
    <cellStyle name="계산 2 3 9 19 2" xfId="43416"/>
    <cellStyle name="계산 2 3 9 2" xfId="487"/>
    <cellStyle name="계산 2 3 9 2 10" xfId="4615"/>
    <cellStyle name="계산 2 3 9 2 10 2" xfId="8066"/>
    <cellStyle name="계산 2 3 9 2 10 2 2" xfId="35925"/>
    <cellStyle name="계산 2 3 9 2 10 3" xfId="11322"/>
    <cellStyle name="계산 2 3 9 2 10 3 2" xfId="39181"/>
    <cellStyle name="계산 2 3 9 2 10 4" xfId="14586"/>
    <cellStyle name="계산 2 3 9 2 10 4 2" xfId="42445"/>
    <cellStyle name="계산 2 3 9 2 10 5" xfId="18157"/>
    <cellStyle name="계산 2 3 9 2 10 5 2" xfId="46016"/>
    <cellStyle name="계산 2 3 9 2 10 6" xfId="21390"/>
    <cellStyle name="계산 2 3 9 2 10 6 2" xfId="49249"/>
    <cellStyle name="계산 2 3 9 2 10 7" xfId="24572"/>
    <cellStyle name="계산 2 3 9 2 10 7 2" xfId="52431"/>
    <cellStyle name="계산 2 3 9 2 10 8" xfId="27600"/>
    <cellStyle name="계산 2 3 9 2 10 8 2" xfId="55459"/>
    <cellStyle name="계산 2 3 9 2 10 9" xfId="32474"/>
    <cellStyle name="계산 2 3 9 2 11" xfId="1602"/>
    <cellStyle name="계산 2 3 9 2 11 2" xfId="29461"/>
    <cellStyle name="계산 2 3 9 2 12" xfId="5058"/>
    <cellStyle name="계산 2 3 9 2 12 2" xfId="32917"/>
    <cellStyle name="계산 2 3 9 2 13" xfId="8312"/>
    <cellStyle name="계산 2 3 9 2 13 2" xfId="36171"/>
    <cellStyle name="계산 2 3 9 2 14" xfId="11577"/>
    <cellStyle name="계산 2 3 9 2 14 2" xfId="39436"/>
    <cellStyle name="계산 2 3 9 2 15" xfId="14840"/>
    <cellStyle name="계산 2 3 9 2 15 2" xfId="42699"/>
    <cellStyle name="계산 2 3 9 2 16" xfId="17126"/>
    <cellStyle name="계산 2 3 9 2 16 2" xfId="44985"/>
    <cellStyle name="계산 2 3 9 2 17" xfId="18407"/>
    <cellStyle name="계산 2 3 9 2 17 2" xfId="46266"/>
    <cellStyle name="계산 2 3 9 2 18" xfId="21625"/>
    <cellStyle name="계산 2 3 9 2 18 2" xfId="49484"/>
    <cellStyle name="계산 2 3 9 2 19" xfId="24822"/>
    <cellStyle name="계산 2 3 9 2 19 2" xfId="52681"/>
    <cellStyle name="계산 2 3 9 2 2" xfId="632"/>
    <cellStyle name="계산 2 3 9 2 2 10" xfId="1747"/>
    <cellStyle name="계산 2 3 9 2 2 10 2" xfId="29606"/>
    <cellStyle name="계산 2 3 9 2 2 11" xfId="5202"/>
    <cellStyle name="계산 2 3 9 2 2 11 2" xfId="33061"/>
    <cellStyle name="계산 2 3 9 2 2 12" xfId="8457"/>
    <cellStyle name="계산 2 3 9 2 2 12 2" xfId="36316"/>
    <cellStyle name="계산 2 3 9 2 2 13" xfId="11722"/>
    <cellStyle name="계산 2 3 9 2 2 13 2" xfId="39581"/>
    <cellStyle name="계산 2 3 9 2 2 14" xfId="14985"/>
    <cellStyle name="계산 2 3 9 2 2 14 2" xfId="42844"/>
    <cellStyle name="계산 2 3 9 2 2 15" xfId="17605"/>
    <cellStyle name="계산 2 3 9 2 2 15 2" xfId="45464"/>
    <cellStyle name="계산 2 3 9 2 2 16" xfId="18549"/>
    <cellStyle name="계산 2 3 9 2 2 16 2" xfId="46408"/>
    <cellStyle name="계산 2 3 9 2 2 17" xfId="21766"/>
    <cellStyle name="계산 2 3 9 2 2 17 2" xfId="49625"/>
    <cellStyle name="계산 2 3 9 2 2 18" xfId="24961"/>
    <cellStyle name="계산 2 3 9 2 2 18 2" xfId="52820"/>
    <cellStyle name="계산 2 3 9 2 2 19" xfId="27406"/>
    <cellStyle name="계산 2 3 9 2 2 19 2" xfId="55265"/>
    <cellStyle name="계산 2 3 9 2 2 2" xfId="2384"/>
    <cellStyle name="계산 2 3 9 2 2 2 2" xfId="5836"/>
    <cellStyle name="계산 2 3 9 2 2 2 2 2" xfId="33695"/>
    <cellStyle name="계산 2 3 9 2 2 2 3" xfId="9092"/>
    <cellStyle name="계산 2 3 9 2 2 2 3 2" xfId="36951"/>
    <cellStyle name="계산 2 3 9 2 2 2 4" xfId="12355"/>
    <cellStyle name="계산 2 3 9 2 2 2 4 2" xfId="40214"/>
    <cellStyle name="계산 2 3 9 2 2 2 5" xfId="17873"/>
    <cellStyle name="계산 2 3 9 2 2 2 5 2" xfId="45732"/>
    <cellStyle name="계산 2 3 9 2 2 2 6" xfId="19162"/>
    <cellStyle name="계산 2 3 9 2 2 2 6 2" xfId="47021"/>
    <cellStyle name="계산 2 3 9 2 2 2 7" xfId="22347"/>
    <cellStyle name="계산 2 3 9 2 2 2 7 2" xfId="50206"/>
    <cellStyle name="계산 2 3 9 2 2 2 8" xfId="25522"/>
    <cellStyle name="계산 2 3 9 2 2 2 8 2" xfId="53381"/>
    <cellStyle name="계산 2 3 9 2 2 2 9" xfId="30243"/>
    <cellStyle name="계산 2 3 9 2 2 20" xfId="28018"/>
    <cellStyle name="계산 2 3 9 2 2 20 2" xfId="55877"/>
    <cellStyle name="계산 2 3 9 2 2 21" xfId="1094"/>
    <cellStyle name="계산 2 3 9 2 2 21 2" xfId="28953"/>
    <cellStyle name="계산 2 3 9 2 2 22" xfId="28492"/>
    <cellStyle name="계산 2 3 9 2 2 3" xfId="2843"/>
    <cellStyle name="계산 2 3 9 2 2 3 2" xfId="6294"/>
    <cellStyle name="계산 2 3 9 2 2 3 2 2" xfId="34153"/>
    <cellStyle name="계산 2 3 9 2 2 3 3" xfId="9550"/>
    <cellStyle name="계산 2 3 9 2 2 3 3 2" xfId="37409"/>
    <cellStyle name="계산 2 3 9 2 2 3 4" xfId="12814"/>
    <cellStyle name="계산 2 3 9 2 2 3 4 2" xfId="40673"/>
    <cellStyle name="계산 2 3 9 2 2 3 5" xfId="14763"/>
    <cellStyle name="계산 2 3 9 2 2 3 5 2" xfId="42622"/>
    <cellStyle name="계산 2 3 9 2 2 3 6" xfId="19618"/>
    <cellStyle name="계산 2 3 9 2 2 3 6 2" xfId="47477"/>
    <cellStyle name="계산 2 3 9 2 2 3 7" xfId="22800"/>
    <cellStyle name="계산 2 3 9 2 2 3 7 2" xfId="50659"/>
    <cellStyle name="계산 2 3 9 2 2 3 8" xfId="25948"/>
    <cellStyle name="계산 2 3 9 2 2 3 8 2" xfId="53807"/>
    <cellStyle name="계산 2 3 9 2 2 3 9" xfId="30702"/>
    <cellStyle name="계산 2 3 9 2 2 4" xfId="3193"/>
    <cellStyle name="계산 2 3 9 2 2 4 2" xfId="6644"/>
    <cellStyle name="계산 2 3 9 2 2 4 2 2" xfId="34503"/>
    <cellStyle name="계산 2 3 9 2 2 4 3" xfId="9900"/>
    <cellStyle name="계산 2 3 9 2 2 4 3 2" xfId="37759"/>
    <cellStyle name="계산 2 3 9 2 2 4 4" xfId="13164"/>
    <cellStyle name="계산 2 3 9 2 2 4 4 2" xfId="41023"/>
    <cellStyle name="계산 2 3 9 2 2 4 5" xfId="16635"/>
    <cellStyle name="계산 2 3 9 2 2 4 5 2" xfId="44494"/>
    <cellStyle name="계산 2 3 9 2 2 4 6" xfId="19968"/>
    <cellStyle name="계산 2 3 9 2 2 4 6 2" xfId="47827"/>
    <cellStyle name="계산 2 3 9 2 2 4 7" xfId="23150"/>
    <cellStyle name="계산 2 3 9 2 2 4 7 2" xfId="51009"/>
    <cellStyle name="계산 2 3 9 2 2 4 8" xfId="26272"/>
    <cellStyle name="계산 2 3 9 2 2 4 8 2" xfId="54131"/>
    <cellStyle name="계산 2 3 9 2 2 4 9" xfId="31052"/>
    <cellStyle name="계산 2 3 9 2 2 5" xfId="3530"/>
    <cellStyle name="계산 2 3 9 2 2 5 2" xfId="6981"/>
    <cellStyle name="계산 2 3 9 2 2 5 2 2" xfId="34840"/>
    <cellStyle name="계산 2 3 9 2 2 5 3" xfId="10237"/>
    <cellStyle name="계산 2 3 9 2 2 5 3 2" xfId="38096"/>
    <cellStyle name="계산 2 3 9 2 2 5 4" xfId="13501"/>
    <cellStyle name="계산 2 3 9 2 2 5 4 2" xfId="41360"/>
    <cellStyle name="계산 2 3 9 2 2 5 5" xfId="17110"/>
    <cellStyle name="계산 2 3 9 2 2 5 5 2" xfId="44969"/>
    <cellStyle name="계산 2 3 9 2 2 5 6" xfId="20305"/>
    <cellStyle name="계산 2 3 9 2 2 5 6 2" xfId="48164"/>
    <cellStyle name="계산 2 3 9 2 2 5 7" xfId="23487"/>
    <cellStyle name="계산 2 3 9 2 2 5 7 2" xfId="51346"/>
    <cellStyle name="계산 2 3 9 2 2 5 8" xfId="26589"/>
    <cellStyle name="계산 2 3 9 2 2 5 8 2" xfId="54448"/>
    <cellStyle name="계산 2 3 9 2 2 5 9" xfId="31389"/>
    <cellStyle name="계산 2 3 9 2 2 6" xfId="3863"/>
    <cellStyle name="계산 2 3 9 2 2 6 2" xfId="7314"/>
    <cellStyle name="계산 2 3 9 2 2 6 2 2" xfId="35173"/>
    <cellStyle name="계산 2 3 9 2 2 6 3" xfId="10570"/>
    <cellStyle name="계산 2 3 9 2 2 6 3 2" xfId="38429"/>
    <cellStyle name="계산 2 3 9 2 2 6 4" xfId="13834"/>
    <cellStyle name="계산 2 3 9 2 2 6 4 2" xfId="41693"/>
    <cellStyle name="계산 2 3 9 2 2 6 5" xfId="4872"/>
    <cellStyle name="계산 2 3 9 2 2 6 5 2" xfId="32731"/>
    <cellStyle name="계산 2 3 9 2 2 6 6" xfId="20638"/>
    <cellStyle name="계산 2 3 9 2 2 6 6 2" xfId="48497"/>
    <cellStyle name="계산 2 3 9 2 2 6 7" xfId="23820"/>
    <cellStyle name="계산 2 3 9 2 2 6 7 2" xfId="51679"/>
    <cellStyle name="계산 2 3 9 2 2 6 8" xfId="26900"/>
    <cellStyle name="계산 2 3 9 2 2 6 8 2" xfId="54759"/>
    <cellStyle name="계산 2 3 9 2 2 6 9" xfId="31722"/>
    <cellStyle name="계산 2 3 9 2 2 7" xfId="4159"/>
    <cellStyle name="계산 2 3 9 2 2 7 2" xfId="7610"/>
    <cellStyle name="계산 2 3 9 2 2 7 2 2" xfId="35469"/>
    <cellStyle name="계산 2 3 9 2 2 7 3" xfId="10866"/>
    <cellStyle name="계산 2 3 9 2 2 7 3 2" xfId="38725"/>
    <cellStyle name="계산 2 3 9 2 2 7 4" xfId="14130"/>
    <cellStyle name="계산 2 3 9 2 2 7 4 2" xfId="41989"/>
    <cellStyle name="계산 2 3 9 2 2 7 5" xfId="17690"/>
    <cellStyle name="계산 2 3 9 2 2 7 5 2" xfId="45549"/>
    <cellStyle name="계산 2 3 9 2 2 7 6" xfId="20934"/>
    <cellStyle name="계산 2 3 9 2 2 7 6 2" xfId="48793"/>
    <cellStyle name="계산 2 3 9 2 2 7 7" xfId="24116"/>
    <cellStyle name="계산 2 3 9 2 2 7 7 2" xfId="51975"/>
    <cellStyle name="계산 2 3 9 2 2 7 8" xfId="27175"/>
    <cellStyle name="계산 2 3 9 2 2 7 8 2" xfId="55034"/>
    <cellStyle name="계산 2 3 9 2 2 7 9" xfId="32018"/>
    <cellStyle name="계산 2 3 9 2 2 8" xfId="4456"/>
    <cellStyle name="계산 2 3 9 2 2 8 2" xfId="7907"/>
    <cellStyle name="계산 2 3 9 2 2 8 2 2" xfId="35766"/>
    <cellStyle name="계산 2 3 9 2 2 8 3" xfId="11163"/>
    <cellStyle name="계산 2 3 9 2 2 8 3 2" xfId="39022"/>
    <cellStyle name="계산 2 3 9 2 2 8 4" xfId="14427"/>
    <cellStyle name="계산 2 3 9 2 2 8 4 2" xfId="42286"/>
    <cellStyle name="계산 2 3 9 2 2 8 5" xfId="17998"/>
    <cellStyle name="계산 2 3 9 2 2 8 5 2" xfId="45857"/>
    <cellStyle name="계산 2 3 9 2 2 8 6" xfId="21231"/>
    <cellStyle name="계산 2 3 9 2 2 8 6 2" xfId="49090"/>
    <cellStyle name="계산 2 3 9 2 2 8 7" xfId="24413"/>
    <cellStyle name="계산 2 3 9 2 2 8 7 2" xfId="52272"/>
    <cellStyle name="계산 2 3 9 2 2 8 8" xfId="27451"/>
    <cellStyle name="계산 2 3 9 2 2 8 8 2" xfId="55310"/>
    <cellStyle name="계산 2 3 9 2 2 8 9" xfId="32315"/>
    <cellStyle name="계산 2 3 9 2 2 9" xfId="4751"/>
    <cellStyle name="계산 2 3 9 2 2 9 2" xfId="8202"/>
    <cellStyle name="계산 2 3 9 2 2 9 2 2" xfId="36061"/>
    <cellStyle name="계산 2 3 9 2 2 9 3" xfId="11458"/>
    <cellStyle name="계산 2 3 9 2 2 9 3 2" xfId="39317"/>
    <cellStyle name="계산 2 3 9 2 2 9 4" xfId="14722"/>
    <cellStyle name="계산 2 3 9 2 2 9 4 2" xfId="42581"/>
    <cellStyle name="계산 2 3 9 2 2 9 5" xfId="18293"/>
    <cellStyle name="계산 2 3 9 2 2 9 5 2" xfId="46152"/>
    <cellStyle name="계산 2 3 9 2 2 9 6" xfId="21526"/>
    <cellStyle name="계산 2 3 9 2 2 9 6 2" xfId="49385"/>
    <cellStyle name="계산 2 3 9 2 2 9 7" xfId="24708"/>
    <cellStyle name="계산 2 3 9 2 2 9 7 2" xfId="52567"/>
    <cellStyle name="계산 2 3 9 2 2 9 8" xfId="27727"/>
    <cellStyle name="계산 2 3 9 2 2 9 8 2" xfId="55586"/>
    <cellStyle name="계산 2 3 9 2 2 9 9" xfId="32610"/>
    <cellStyle name="계산 2 3 9 2 20" xfId="25178"/>
    <cellStyle name="계산 2 3 9 2 20 2" xfId="53037"/>
    <cellStyle name="계산 2 3 9 2 21" xfId="27882"/>
    <cellStyle name="계산 2 3 9 2 21 2" xfId="55741"/>
    <cellStyle name="계산 2 3 9 2 22" xfId="949"/>
    <cellStyle name="계산 2 3 9 2 22 2" xfId="28808"/>
    <cellStyle name="계산 2 3 9 2 23" xfId="28347"/>
    <cellStyle name="계산 2 3 9 2 3" xfId="2239"/>
    <cellStyle name="계산 2 3 9 2 3 2" xfId="5691"/>
    <cellStyle name="계산 2 3 9 2 3 2 2" xfId="33550"/>
    <cellStyle name="계산 2 3 9 2 3 3" xfId="8947"/>
    <cellStyle name="계산 2 3 9 2 3 3 2" xfId="36806"/>
    <cellStyle name="계산 2 3 9 2 3 4" xfId="12210"/>
    <cellStyle name="계산 2 3 9 2 3 4 2" xfId="40069"/>
    <cellStyle name="계산 2 3 9 2 3 5" xfId="16459"/>
    <cellStyle name="계산 2 3 9 2 3 5 2" xfId="44318"/>
    <cellStyle name="계산 2 3 9 2 3 6" xfId="19022"/>
    <cellStyle name="계산 2 3 9 2 3 6 2" xfId="46881"/>
    <cellStyle name="계산 2 3 9 2 3 7" xfId="22206"/>
    <cellStyle name="계산 2 3 9 2 3 7 2" xfId="50065"/>
    <cellStyle name="계산 2 3 9 2 3 8" xfId="25389"/>
    <cellStyle name="계산 2 3 9 2 3 8 2" xfId="53248"/>
    <cellStyle name="계산 2 3 9 2 3 9" xfId="30098"/>
    <cellStyle name="계산 2 3 9 2 4" xfId="2698"/>
    <cellStyle name="계산 2 3 9 2 4 2" xfId="6149"/>
    <cellStyle name="계산 2 3 9 2 4 2 2" xfId="34008"/>
    <cellStyle name="계산 2 3 9 2 4 3" xfId="9405"/>
    <cellStyle name="계산 2 3 9 2 4 3 2" xfId="37264"/>
    <cellStyle name="계산 2 3 9 2 4 4" xfId="12669"/>
    <cellStyle name="계산 2 3 9 2 4 4 2" xfId="40528"/>
    <cellStyle name="계산 2 3 9 2 4 5" xfId="17772"/>
    <cellStyle name="계산 2 3 9 2 4 5 2" xfId="45631"/>
    <cellStyle name="계산 2 3 9 2 4 6" xfId="19473"/>
    <cellStyle name="계산 2 3 9 2 4 6 2" xfId="47332"/>
    <cellStyle name="계산 2 3 9 2 4 7" xfId="22655"/>
    <cellStyle name="계산 2 3 9 2 4 7 2" xfId="50514"/>
    <cellStyle name="계산 2 3 9 2 4 8" xfId="25811"/>
    <cellStyle name="계산 2 3 9 2 4 8 2" xfId="53670"/>
    <cellStyle name="계산 2 3 9 2 4 9" xfId="30557"/>
    <cellStyle name="계산 2 3 9 2 5" xfId="3049"/>
    <cellStyle name="계산 2 3 9 2 5 2" xfId="6500"/>
    <cellStyle name="계산 2 3 9 2 5 2 2" xfId="34359"/>
    <cellStyle name="계산 2 3 9 2 5 3" xfId="9756"/>
    <cellStyle name="계산 2 3 9 2 5 3 2" xfId="37615"/>
    <cellStyle name="계산 2 3 9 2 5 4" xfId="13020"/>
    <cellStyle name="계산 2 3 9 2 5 4 2" xfId="40879"/>
    <cellStyle name="계산 2 3 9 2 5 5" xfId="16247"/>
    <cellStyle name="계산 2 3 9 2 5 5 2" xfId="44106"/>
    <cellStyle name="계산 2 3 9 2 5 6" xfId="19824"/>
    <cellStyle name="계산 2 3 9 2 5 6 2" xfId="47683"/>
    <cellStyle name="계산 2 3 9 2 5 7" xfId="23006"/>
    <cellStyle name="계산 2 3 9 2 5 7 2" xfId="50865"/>
    <cellStyle name="계산 2 3 9 2 5 8" xfId="26138"/>
    <cellStyle name="계산 2 3 9 2 5 8 2" xfId="53997"/>
    <cellStyle name="계산 2 3 9 2 5 9" xfId="30908"/>
    <cellStyle name="계산 2 3 9 2 6" xfId="3388"/>
    <cellStyle name="계산 2 3 9 2 6 2" xfId="6839"/>
    <cellStyle name="계산 2 3 9 2 6 2 2" xfId="34698"/>
    <cellStyle name="계산 2 3 9 2 6 3" xfId="10095"/>
    <cellStyle name="계산 2 3 9 2 6 3 2" xfId="37954"/>
    <cellStyle name="계산 2 3 9 2 6 4" xfId="13359"/>
    <cellStyle name="계산 2 3 9 2 6 4 2" xfId="41218"/>
    <cellStyle name="계산 2 3 9 2 6 5" xfId="17301"/>
    <cellStyle name="계산 2 3 9 2 6 5 2" xfId="45160"/>
    <cellStyle name="계산 2 3 9 2 6 6" xfId="20163"/>
    <cellStyle name="계산 2 3 9 2 6 6 2" xfId="48022"/>
    <cellStyle name="계산 2 3 9 2 6 7" xfId="23345"/>
    <cellStyle name="계산 2 3 9 2 6 7 2" xfId="51204"/>
    <cellStyle name="계산 2 3 9 2 6 8" xfId="26455"/>
    <cellStyle name="계산 2 3 9 2 6 8 2" xfId="54314"/>
    <cellStyle name="계산 2 3 9 2 6 9" xfId="31247"/>
    <cellStyle name="계산 2 3 9 2 7" xfId="3721"/>
    <cellStyle name="계산 2 3 9 2 7 2" xfId="7172"/>
    <cellStyle name="계산 2 3 9 2 7 2 2" xfId="35031"/>
    <cellStyle name="계산 2 3 9 2 7 3" xfId="10428"/>
    <cellStyle name="계산 2 3 9 2 7 3 2" xfId="38287"/>
    <cellStyle name="계산 2 3 9 2 7 4" xfId="13692"/>
    <cellStyle name="계산 2 3 9 2 7 4 2" xfId="41551"/>
    <cellStyle name="계산 2 3 9 2 7 5" xfId="15686"/>
    <cellStyle name="계산 2 3 9 2 7 5 2" xfId="43545"/>
    <cellStyle name="계산 2 3 9 2 7 6" xfId="20496"/>
    <cellStyle name="계산 2 3 9 2 7 6 2" xfId="48355"/>
    <cellStyle name="계산 2 3 9 2 7 7" xfId="23678"/>
    <cellStyle name="계산 2 3 9 2 7 7 2" xfId="51537"/>
    <cellStyle name="계산 2 3 9 2 7 8" xfId="26766"/>
    <cellStyle name="계산 2 3 9 2 7 8 2" xfId="54625"/>
    <cellStyle name="계산 2 3 9 2 7 9" xfId="31580"/>
    <cellStyle name="계산 2 3 9 2 8" xfId="4023"/>
    <cellStyle name="계산 2 3 9 2 8 2" xfId="7474"/>
    <cellStyle name="계산 2 3 9 2 8 2 2" xfId="35333"/>
    <cellStyle name="계산 2 3 9 2 8 3" xfId="10730"/>
    <cellStyle name="계산 2 3 9 2 8 3 2" xfId="38589"/>
    <cellStyle name="계산 2 3 9 2 8 4" xfId="13994"/>
    <cellStyle name="계산 2 3 9 2 8 4 2" xfId="41853"/>
    <cellStyle name="계산 2 3 9 2 8 5" xfId="16855"/>
    <cellStyle name="계산 2 3 9 2 8 5 2" xfId="44714"/>
    <cellStyle name="계산 2 3 9 2 8 6" xfId="20798"/>
    <cellStyle name="계산 2 3 9 2 8 6 2" xfId="48657"/>
    <cellStyle name="계산 2 3 9 2 8 7" xfId="23980"/>
    <cellStyle name="계산 2 3 9 2 8 7 2" xfId="51839"/>
    <cellStyle name="계산 2 3 9 2 8 8" xfId="27049"/>
    <cellStyle name="계산 2 3 9 2 8 8 2" xfId="54908"/>
    <cellStyle name="계산 2 3 9 2 8 9" xfId="31882"/>
    <cellStyle name="계산 2 3 9 2 9" xfId="4320"/>
    <cellStyle name="계산 2 3 9 2 9 2" xfId="7771"/>
    <cellStyle name="계산 2 3 9 2 9 2 2" xfId="35630"/>
    <cellStyle name="계산 2 3 9 2 9 3" xfId="11027"/>
    <cellStyle name="계산 2 3 9 2 9 3 2" xfId="38886"/>
    <cellStyle name="계산 2 3 9 2 9 4" xfId="14291"/>
    <cellStyle name="계산 2 3 9 2 9 4 2" xfId="42150"/>
    <cellStyle name="계산 2 3 9 2 9 5" xfId="17876"/>
    <cellStyle name="계산 2 3 9 2 9 5 2" xfId="45735"/>
    <cellStyle name="계산 2 3 9 2 9 6" xfId="21095"/>
    <cellStyle name="계산 2 3 9 2 9 6 2" xfId="48954"/>
    <cellStyle name="계산 2 3 9 2 9 7" xfId="24277"/>
    <cellStyle name="계산 2 3 9 2 9 7 2" xfId="52136"/>
    <cellStyle name="계산 2 3 9 2 9 8" xfId="27324"/>
    <cellStyle name="계산 2 3 9 2 9 8 2" xfId="55183"/>
    <cellStyle name="계산 2 3 9 2 9 9" xfId="32179"/>
    <cellStyle name="계산 2 3 9 20" xfId="19035"/>
    <cellStyle name="계산 2 3 9 20 2" xfId="46894"/>
    <cellStyle name="계산 2 3 9 21" xfId="18332"/>
    <cellStyle name="계산 2 3 9 21 2" xfId="46191"/>
    <cellStyle name="계산 2 3 9 22" xfId="25401"/>
    <cellStyle name="계산 2 3 9 22 2" xfId="53260"/>
    <cellStyle name="계산 2 3 9 23" xfId="8853"/>
    <cellStyle name="계산 2 3 9 23 2" xfId="36712"/>
    <cellStyle name="계산 2 3 9 24" xfId="747"/>
    <cellStyle name="계산 2 3 9 24 2" xfId="28606"/>
    <cellStyle name="계산 2 3 9 25" xfId="28145"/>
    <cellStyle name="계산 2 3 9 3" xfId="387"/>
    <cellStyle name="계산 2 3 9 3 10" xfId="1502"/>
    <cellStyle name="계산 2 3 9 3 10 2" xfId="29361"/>
    <cellStyle name="계산 2 3 9 3 11" xfId="4958"/>
    <cellStyle name="계산 2 3 9 3 11 2" xfId="32817"/>
    <cellStyle name="계산 2 3 9 3 12" xfId="1279"/>
    <cellStyle name="계산 2 3 9 3 12 2" xfId="29138"/>
    <cellStyle name="계산 2 3 9 3 13" xfId="5696"/>
    <cellStyle name="계산 2 3 9 3 13 2" xfId="33555"/>
    <cellStyle name="계산 2 3 9 3 14" xfId="8952"/>
    <cellStyle name="계산 2 3 9 3 14 2" xfId="36811"/>
    <cellStyle name="계산 2 3 9 3 15" xfId="15593"/>
    <cellStyle name="계산 2 3 9 3 15 2" xfId="43452"/>
    <cellStyle name="계산 2 3 9 3 16" xfId="15468"/>
    <cellStyle name="계산 2 3 9 3 16 2" xfId="43327"/>
    <cellStyle name="계산 2 3 9 3 17" xfId="15102"/>
    <cellStyle name="계산 2 3 9 3 17 2" xfId="42961"/>
    <cellStyle name="계산 2 3 9 3 18" xfId="24731"/>
    <cellStyle name="계산 2 3 9 3 18 2" xfId="52590"/>
    <cellStyle name="계산 2 3 9 3 19" xfId="26442"/>
    <cellStyle name="계산 2 3 9 3 19 2" xfId="54301"/>
    <cellStyle name="계산 2 3 9 3 2" xfId="2139"/>
    <cellStyle name="계산 2 3 9 3 2 2" xfId="5593"/>
    <cellStyle name="계산 2 3 9 3 2 2 2" xfId="33452"/>
    <cellStyle name="계산 2 3 9 3 2 3" xfId="8848"/>
    <cellStyle name="계산 2 3 9 3 2 3 2" xfId="36707"/>
    <cellStyle name="계산 2 3 9 3 2 4" xfId="12111"/>
    <cellStyle name="계산 2 3 9 3 2 4 2" xfId="39970"/>
    <cellStyle name="계산 2 3 9 3 2 5" xfId="16964"/>
    <cellStyle name="계산 2 3 9 3 2 5 2" xfId="44823"/>
    <cellStyle name="계산 2 3 9 3 2 6" xfId="18927"/>
    <cellStyle name="계산 2 3 9 3 2 6 2" xfId="46786"/>
    <cellStyle name="계산 2 3 9 3 2 7" xfId="22125"/>
    <cellStyle name="계산 2 3 9 3 2 7 2" xfId="49984"/>
    <cellStyle name="계산 2 3 9 3 2 8" xfId="25304"/>
    <cellStyle name="계산 2 3 9 3 2 8 2" xfId="53163"/>
    <cellStyle name="계산 2 3 9 3 2 9" xfId="29998"/>
    <cellStyle name="계산 2 3 9 3 20" xfId="27810"/>
    <cellStyle name="계산 2 3 9 3 20 2" xfId="55669"/>
    <cellStyle name="계산 2 3 9 3 21" xfId="849"/>
    <cellStyle name="계산 2 3 9 3 21 2" xfId="28708"/>
    <cellStyle name="계산 2 3 9 3 22" xfId="28247"/>
    <cellStyle name="계산 2 3 9 3 3" xfId="2600"/>
    <cellStyle name="계산 2 3 9 3 3 2" xfId="6051"/>
    <cellStyle name="계산 2 3 9 3 3 2 2" xfId="33910"/>
    <cellStyle name="계산 2 3 9 3 3 3" xfId="9307"/>
    <cellStyle name="계산 2 3 9 3 3 3 2" xfId="37166"/>
    <cellStyle name="계산 2 3 9 3 3 4" xfId="12571"/>
    <cellStyle name="계산 2 3 9 3 3 4 2" xfId="40430"/>
    <cellStyle name="계산 2 3 9 3 3 5" xfId="17491"/>
    <cellStyle name="계산 2 3 9 3 3 5 2" xfId="45350"/>
    <cellStyle name="계산 2 3 9 3 3 6" xfId="19375"/>
    <cellStyle name="계산 2 3 9 3 3 6 2" xfId="47234"/>
    <cellStyle name="계산 2 3 9 3 3 7" xfId="22557"/>
    <cellStyle name="계산 2 3 9 3 3 7 2" xfId="50416"/>
    <cellStyle name="계산 2 3 9 3 3 8" xfId="25719"/>
    <cellStyle name="계산 2 3 9 3 3 8 2" xfId="53578"/>
    <cellStyle name="계산 2 3 9 3 3 9" xfId="30459"/>
    <cellStyle name="계산 2 3 9 3 4" xfId="2953"/>
    <cellStyle name="계산 2 3 9 3 4 2" xfId="6404"/>
    <cellStyle name="계산 2 3 9 3 4 2 2" xfId="34263"/>
    <cellStyle name="계산 2 3 9 3 4 3" xfId="9660"/>
    <cellStyle name="계산 2 3 9 3 4 3 2" xfId="37519"/>
    <cellStyle name="계산 2 3 9 3 4 4" xfId="12924"/>
    <cellStyle name="계산 2 3 9 3 4 4 2" xfId="40783"/>
    <cellStyle name="계산 2 3 9 3 4 5" xfId="16669"/>
    <cellStyle name="계산 2 3 9 3 4 5 2" xfId="44528"/>
    <cellStyle name="계산 2 3 9 3 4 6" xfId="19728"/>
    <cellStyle name="계산 2 3 9 3 4 6 2" xfId="47587"/>
    <cellStyle name="계산 2 3 9 3 4 7" xfId="22910"/>
    <cellStyle name="계산 2 3 9 3 4 7 2" xfId="50769"/>
    <cellStyle name="계산 2 3 9 3 4 8" xfId="26048"/>
    <cellStyle name="계산 2 3 9 3 4 8 2" xfId="53907"/>
    <cellStyle name="계산 2 3 9 3 4 9" xfId="30812"/>
    <cellStyle name="계산 2 3 9 3 5" xfId="3299"/>
    <cellStyle name="계산 2 3 9 3 5 2" xfId="6750"/>
    <cellStyle name="계산 2 3 9 3 5 2 2" xfId="34609"/>
    <cellStyle name="계산 2 3 9 3 5 3" xfId="10006"/>
    <cellStyle name="계산 2 3 9 3 5 3 2" xfId="37865"/>
    <cellStyle name="계산 2 3 9 3 5 4" xfId="13270"/>
    <cellStyle name="계산 2 3 9 3 5 4 2" xfId="41129"/>
    <cellStyle name="계산 2 3 9 3 5 5" xfId="16546"/>
    <cellStyle name="계산 2 3 9 3 5 5 2" xfId="44405"/>
    <cellStyle name="계산 2 3 9 3 5 6" xfId="20074"/>
    <cellStyle name="계산 2 3 9 3 5 6 2" xfId="47933"/>
    <cellStyle name="계산 2 3 9 3 5 7" xfId="23256"/>
    <cellStyle name="계산 2 3 9 3 5 7 2" xfId="51115"/>
    <cellStyle name="계산 2 3 9 3 5 8" xfId="26370"/>
    <cellStyle name="계산 2 3 9 3 5 8 2" xfId="54229"/>
    <cellStyle name="계산 2 3 9 3 5 9" xfId="31158"/>
    <cellStyle name="계산 2 3 9 3 6" xfId="3635"/>
    <cellStyle name="계산 2 3 9 3 6 2" xfId="7086"/>
    <cellStyle name="계산 2 3 9 3 6 2 2" xfId="34945"/>
    <cellStyle name="계산 2 3 9 3 6 3" xfId="10342"/>
    <cellStyle name="계산 2 3 9 3 6 3 2" xfId="38201"/>
    <cellStyle name="계산 2 3 9 3 6 4" xfId="13606"/>
    <cellStyle name="계산 2 3 9 3 6 4 2" xfId="41465"/>
    <cellStyle name="계산 2 3 9 3 6 5" xfId="15205"/>
    <cellStyle name="계산 2 3 9 3 6 5 2" xfId="43064"/>
    <cellStyle name="계산 2 3 9 3 6 6" xfId="20410"/>
    <cellStyle name="계산 2 3 9 3 6 6 2" xfId="48269"/>
    <cellStyle name="계산 2 3 9 3 6 7" xfId="23592"/>
    <cellStyle name="계산 2 3 9 3 6 7 2" xfId="51451"/>
    <cellStyle name="계산 2 3 9 3 6 8" xfId="26686"/>
    <cellStyle name="계산 2 3 9 3 6 8 2" xfId="54545"/>
    <cellStyle name="계산 2 3 9 3 6 9" xfId="31494"/>
    <cellStyle name="계산 2 3 9 3 7" xfId="3949"/>
    <cellStyle name="계산 2 3 9 3 7 2" xfId="7400"/>
    <cellStyle name="계산 2 3 9 3 7 2 2" xfId="35259"/>
    <cellStyle name="계산 2 3 9 3 7 3" xfId="10656"/>
    <cellStyle name="계산 2 3 9 3 7 3 2" xfId="38515"/>
    <cellStyle name="계산 2 3 9 3 7 4" xfId="13920"/>
    <cellStyle name="계산 2 3 9 3 7 4 2" xfId="41779"/>
    <cellStyle name="계산 2 3 9 3 7 5" xfId="15717"/>
    <cellStyle name="계산 2 3 9 3 7 5 2" xfId="43576"/>
    <cellStyle name="계산 2 3 9 3 7 6" xfId="20724"/>
    <cellStyle name="계산 2 3 9 3 7 6 2" xfId="48583"/>
    <cellStyle name="계산 2 3 9 3 7 7" xfId="23906"/>
    <cellStyle name="계산 2 3 9 3 7 7 2" xfId="51765"/>
    <cellStyle name="계산 2 3 9 3 7 8" xfId="26980"/>
    <cellStyle name="계산 2 3 9 3 7 8 2" xfId="54839"/>
    <cellStyle name="계산 2 3 9 3 7 9" xfId="31808"/>
    <cellStyle name="계산 2 3 9 3 8" xfId="4247"/>
    <cellStyle name="계산 2 3 9 3 8 2" xfId="7698"/>
    <cellStyle name="계산 2 3 9 3 8 2 2" xfId="35557"/>
    <cellStyle name="계산 2 3 9 3 8 3" xfId="10954"/>
    <cellStyle name="계산 2 3 9 3 8 3 2" xfId="38813"/>
    <cellStyle name="계산 2 3 9 3 8 4" xfId="14218"/>
    <cellStyle name="계산 2 3 9 3 8 4 2" xfId="42077"/>
    <cellStyle name="계산 2 3 9 3 8 5" xfId="16130"/>
    <cellStyle name="계산 2 3 9 3 8 5 2" xfId="43989"/>
    <cellStyle name="계산 2 3 9 3 8 6" xfId="21022"/>
    <cellStyle name="계산 2 3 9 3 8 6 2" xfId="48881"/>
    <cellStyle name="계산 2 3 9 3 8 7" xfId="24204"/>
    <cellStyle name="계산 2 3 9 3 8 7 2" xfId="52063"/>
    <cellStyle name="계산 2 3 9 3 8 8" xfId="27256"/>
    <cellStyle name="계산 2 3 9 3 8 8 2" xfId="55115"/>
    <cellStyle name="계산 2 3 9 3 8 9" xfId="32106"/>
    <cellStyle name="계산 2 3 9 3 9" xfId="4543"/>
    <cellStyle name="계산 2 3 9 3 9 2" xfId="7994"/>
    <cellStyle name="계산 2 3 9 3 9 2 2" xfId="35853"/>
    <cellStyle name="계산 2 3 9 3 9 3" xfId="11250"/>
    <cellStyle name="계산 2 3 9 3 9 3 2" xfId="39109"/>
    <cellStyle name="계산 2 3 9 3 9 4" xfId="14514"/>
    <cellStyle name="계산 2 3 9 3 9 4 2" xfId="42373"/>
    <cellStyle name="계산 2 3 9 3 9 5" xfId="18085"/>
    <cellStyle name="계산 2 3 9 3 9 5 2" xfId="45944"/>
    <cellStyle name="계산 2 3 9 3 9 6" xfId="21318"/>
    <cellStyle name="계산 2 3 9 3 9 6 2" xfId="49177"/>
    <cellStyle name="계산 2 3 9 3 9 7" xfId="24500"/>
    <cellStyle name="계산 2 3 9 3 9 7 2" xfId="52359"/>
    <cellStyle name="계산 2 3 9 3 9 8" xfId="27532"/>
    <cellStyle name="계산 2 3 9 3 9 8 2" xfId="55391"/>
    <cellStyle name="계산 2 3 9 3 9 9" xfId="32402"/>
    <cellStyle name="계산 2 3 9 4" xfId="560"/>
    <cellStyle name="계산 2 3 9 4 10" xfId="1675"/>
    <cellStyle name="계산 2 3 9 4 10 2" xfId="29534"/>
    <cellStyle name="계산 2 3 9 4 11" xfId="5130"/>
    <cellStyle name="계산 2 3 9 4 11 2" xfId="32989"/>
    <cellStyle name="계산 2 3 9 4 12" xfId="8385"/>
    <cellStyle name="계산 2 3 9 4 12 2" xfId="36244"/>
    <cellStyle name="계산 2 3 9 4 13" xfId="11650"/>
    <cellStyle name="계산 2 3 9 4 13 2" xfId="39509"/>
    <cellStyle name="계산 2 3 9 4 14" xfId="14913"/>
    <cellStyle name="계산 2 3 9 4 14 2" xfId="42772"/>
    <cellStyle name="계산 2 3 9 4 15" xfId="17837"/>
    <cellStyle name="계산 2 3 9 4 15 2" xfId="45696"/>
    <cellStyle name="계산 2 3 9 4 16" xfId="18477"/>
    <cellStyle name="계산 2 3 9 4 16 2" xfId="46336"/>
    <cellStyle name="계산 2 3 9 4 17" xfId="21694"/>
    <cellStyle name="계산 2 3 9 4 17 2" xfId="49553"/>
    <cellStyle name="계산 2 3 9 4 18" xfId="24889"/>
    <cellStyle name="계산 2 3 9 4 18 2" xfId="52748"/>
    <cellStyle name="계산 2 3 9 4 19" xfId="26781"/>
    <cellStyle name="계산 2 3 9 4 19 2" xfId="54640"/>
    <cellStyle name="계산 2 3 9 4 2" xfId="2312"/>
    <cellStyle name="계산 2 3 9 4 2 2" xfId="5764"/>
    <cellStyle name="계산 2 3 9 4 2 2 2" xfId="33623"/>
    <cellStyle name="계산 2 3 9 4 2 3" xfId="9020"/>
    <cellStyle name="계산 2 3 9 4 2 3 2" xfId="36879"/>
    <cellStyle name="계산 2 3 9 4 2 4" xfId="12283"/>
    <cellStyle name="계산 2 3 9 4 2 4 2" xfId="40142"/>
    <cellStyle name="계산 2 3 9 4 2 5" xfId="16085"/>
    <cellStyle name="계산 2 3 9 4 2 5 2" xfId="43944"/>
    <cellStyle name="계산 2 3 9 4 2 6" xfId="19090"/>
    <cellStyle name="계산 2 3 9 4 2 6 2" xfId="46949"/>
    <cellStyle name="계산 2 3 9 4 2 7" xfId="22275"/>
    <cellStyle name="계산 2 3 9 4 2 7 2" xfId="50134"/>
    <cellStyle name="계산 2 3 9 4 2 8" xfId="25454"/>
    <cellStyle name="계산 2 3 9 4 2 8 2" xfId="53313"/>
    <cellStyle name="계산 2 3 9 4 2 9" xfId="30171"/>
    <cellStyle name="계산 2 3 9 4 20" xfId="27946"/>
    <cellStyle name="계산 2 3 9 4 20 2" xfId="55805"/>
    <cellStyle name="계산 2 3 9 4 21" xfId="1022"/>
    <cellStyle name="계산 2 3 9 4 21 2" xfId="28881"/>
    <cellStyle name="계산 2 3 9 4 22" xfId="28420"/>
    <cellStyle name="계산 2 3 9 4 3" xfId="2771"/>
    <cellStyle name="계산 2 3 9 4 3 2" xfId="6222"/>
    <cellStyle name="계산 2 3 9 4 3 2 2" xfId="34081"/>
    <cellStyle name="계산 2 3 9 4 3 3" xfId="9478"/>
    <cellStyle name="계산 2 3 9 4 3 3 2" xfId="37337"/>
    <cellStyle name="계산 2 3 9 4 3 4" xfId="12742"/>
    <cellStyle name="계산 2 3 9 4 3 4 2" xfId="40601"/>
    <cellStyle name="계산 2 3 9 4 3 5" xfId="16607"/>
    <cellStyle name="계산 2 3 9 4 3 5 2" xfId="44466"/>
    <cellStyle name="계산 2 3 9 4 3 6" xfId="19546"/>
    <cellStyle name="계산 2 3 9 4 3 6 2" xfId="47405"/>
    <cellStyle name="계산 2 3 9 4 3 7" xfId="22728"/>
    <cellStyle name="계산 2 3 9 4 3 7 2" xfId="50587"/>
    <cellStyle name="계산 2 3 9 4 3 8" xfId="25880"/>
    <cellStyle name="계산 2 3 9 4 3 8 2" xfId="53739"/>
    <cellStyle name="계산 2 3 9 4 3 9" xfId="30630"/>
    <cellStyle name="계산 2 3 9 4 4" xfId="3121"/>
    <cellStyle name="계산 2 3 9 4 4 2" xfId="6572"/>
    <cellStyle name="계산 2 3 9 4 4 2 2" xfId="34431"/>
    <cellStyle name="계산 2 3 9 4 4 3" xfId="9828"/>
    <cellStyle name="계산 2 3 9 4 4 3 2" xfId="37687"/>
    <cellStyle name="계산 2 3 9 4 4 4" xfId="13092"/>
    <cellStyle name="계산 2 3 9 4 4 4 2" xfId="40951"/>
    <cellStyle name="계산 2 3 9 4 4 5" xfId="16485"/>
    <cellStyle name="계산 2 3 9 4 4 5 2" xfId="44344"/>
    <cellStyle name="계산 2 3 9 4 4 6" xfId="19896"/>
    <cellStyle name="계산 2 3 9 4 4 6 2" xfId="47755"/>
    <cellStyle name="계산 2 3 9 4 4 7" xfId="23078"/>
    <cellStyle name="계산 2 3 9 4 4 7 2" xfId="50937"/>
    <cellStyle name="계산 2 3 9 4 4 8" xfId="26204"/>
    <cellStyle name="계산 2 3 9 4 4 8 2" xfId="54063"/>
    <cellStyle name="계산 2 3 9 4 4 9" xfId="30980"/>
    <cellStyle name="계산 2 3 9 4 5" xfId="3458"/>
    <cellStyle name="계산 2 3 9 4 5 2" xfId="6909"/>
    <cellStyle name="계산 2 3 9 4 5 2 2" xfId="34768"/>
    <cellStyle name="계산 2 3 9 4 5 3" xfId="10165"/>
    <cellStyle name="계산 2 3 9 4 5 3 2" xfId="38024"/>
    <cellStyle name="계산 2 3 9 4 5 4" xfId="13429"/>
    <cellStyle name="계산 2 3 9 4 5 4 2" xfId="41288"/>
    <cellStyle name="계산 2 3 9 4 5 5" xfId="16925"/>
    <cellStyle name="계산 2 3 9 4 5 5 2" xfId="44784"/>
    <cellStyle name="계산 2 3 9 4 5 6" xfId="20233"/>
    <cellStyle name="계산 2 3 9 4 5 6 2" xfId="48092"/>
    <cellStyle name="계산 2 3 9 4 5 7" xfId="23415"/>
    <cellStyle name="계산 2 3 9 4 5 7 2" xfId="51274"/>
    <cellStyle name="계산 2 3 9 4 5 8" xfId="26521"/>
    <cellStyle name="계산 2 3 9 4 5 8 2" xfId="54380"/>
    <cellStyle name="계산 2 3 9 4 5 9" xfId="31317"/>
    <cellStyle name="계산 2 3 9 4 6" xfId="3791"/>
    <cellStyle name="계산 2 3 9 4 6 2" xfId="7242"/>
    <cellStyle name="계산 2 3 9 4 6 2 2" xfId="35101"/>
    <cellStyle name="계산 2 3 9 4 6 3" xfId="10498"/>
    <cellStyle name="계산 2 3 9 4 6 3 2" xfId="38357"/>
    <cellStyle name="계산 2 3 9 4 6 4" xfId="13762"/>
    <cellStyle name="계산 2 3 9 4 6 4 2" xfId="41621"/>
    <cellStyle name="계산 2 3 9 4 6 5" xfId="16211"/>
    <cellStyle name="계산 2 3 9 4 6 5 2" xfId="44070"/>
    <cellStyle name="계산 2 3 9 4 6 6" xfId="20566"/>
    <cellStyle name="계산 2 3 9 4 6 6 2" xfId="48425"/>
    <cellStyle name="계산 2 3 9 4 6 7" xfId="23748"/>
    <cellStyle name="계산 2 3 9 4 6 7 2" xfId="51607"/>
    <cellStyle name="계산 2 3 9 4 6 8" xfId="26832"/>
    <cellStyle name="계산 2 3 9 4 6 8 2" xfId="54691"/>
    <cellStyle name="계산 2 3 9 4 6 9" xfId="31650"/>
    <cellStyle name="계산 2 3 9 4 7" xfId="4087"/>
    <cellStyle name="계산 2 3 9 4 7 2" xfId="7538"/>
    <cellStyle name="계산 2 3 9 4 7 2 2" xfId="35397"/>
    <cellStyle name="계산 2 3 9 4 7 3" xfId="10794"/>
    <cellStyle name="계산 2 3 9 4 7 3 2" xfId="38653"/>
    <cellStyle name="계산 2 3 9 4 7 4" xfId="14058"/>
    <cellStyle name="계산 2 3 9 4 7 4 2" xfId="41917"/>
    <cellStyle name="계산 2 3 9 4 7 5" xfId="17479"/>
    <cellStyle name="계산 2 3 9 4 7 5 2" xfId="45338"/>
    <cellStyle name="계산 2 3 9 4 7 6" xfId="20862"/>
    <cellStyle name="계산 2 3 9 4 7 6 2" xfId="48721"/>
    <cellStyle name="계산 2 3 9 4 7 7" xfId="24044"/>
    <cellStyle name="계산 2 3 9 4 7 7 2" xfId="51903"/>
    <cellStyle name="계산 2 3 9 4 7 8" xfId="27109"/>
    <cellStyle name="계산 2 3 9 4 7 8 2" xfId="54968"/>
    <cellStyle name="계산 2 3 9 4 7 9" xfId="31946"/>
    <cellStyle name="계산 2 3 9 4 8" xfId="4384"/>
    <cellStyle name="계산 2 3 9 4 8 2" xfId="7835"/>
    <cellStyle name="계산 2 3 9 4 8 2 2" xfId="35694"/>
    <cellStyle name="계산 2 3 9 4 8 3" xfId="11091"/>
    <cellStyle name="계산 2 3 9 4 8 3 2" xfId="38950"/>
    <cellStyle name="계산 2 3 9 4 8 4" xfId="14355"/>
    <cellStyle name="계산 2 3 9 4 8 4 2" xfId="42214"/>
    <cellStyle name="계산 2 3 9 4 8 5" xfId="11500"/>
    <cellStyle name="계산 2 3 9 4 8 5 2" xfId="39359"/>
    <cellStyle name="계산 2 3 9 4 8 6" xfId="21159"/>
    <cellStyle name="계산 2 3 9 4 8 6 2" xfId="49018"/>
    <cellStyle name="계산 2 3 9 4 8 7" xfId="24341"/>
    <cellStyle name="계산 2 3 9 4 8 7 2" xfId="52200"/>
    <cellStyle name="계산 2 3 9 4 8 8" xfId="27384"/>
    <cellStyle name="계산 2 3 9 4 8 8 2" xfId="55243"/>
    <cellStyle name="계산 2 3 9 4 8 9" xfId="32243"/>
    <cellStyle name="계산 2 3 9 4 9" xfId="4679"/>
    <cellStyle name="계산 2 3 9 4 9 2" xfId="8130"/>
    <cellStyle name="계산 2 3 9 4 9 2 2" xfId="35989"/>
    <cellStyle name="계산 2 3 9 4 9 3" xfId="11386"/>
    <cellStyle name="계산 2 3 9 4 9 3 2" xfId="39245"/>
    <cellStyle name="계산 2 3 9 4 9 4" xfId="14650"/>
    <cellStyle name="계산 2 3 9 4 9 4 2" xfId="42509"/>
    <cellStyle name="계산 2 3 9 4 9 5" xfId="18221"/>
    <cellStyle name="계산 2 3 9 4 9 5 2" xfId="46080"/>
    <cellStyle name="계산 2 3 9 4 9 6" xfId="21454"/>
    <cellStyle name="계산 2 3 9 4 9 6 2" xfId="49313"/>
    <cellStyle name="계산 2 3 9 4 9 7" xfId="24636"/>
    <cellStyle name="계산 2 3 9 4 9 7 2" xfId="52495"/>
    <cellStyle name="계산 2 3 9 4 9 8" xfId="27660"/>
    <cellStyle name="계산 2 3 9 4 9 8 2" xfId="55519"/>
    <cellStyle name="계산 2 3 9 4 9 9" xfId="32538"/>
    <cellStyle name="계산 2 3 9 5" xfId="2037"/>
    <cellStyle name="계산 2 3 9 5 2" xfId="5491"/>
    <cellStyle name="계산 2 3 9 5 2 2" xfId="33350"/>
    <cellStyle name="계산 2 3 9 5 3" xfId="8746"/>
    <cellStyle name="계산 2 3 9 5 3 2" xfId="36605"/>
    <cellStyle name="계산 2 3 9 5 4" xfId="12009"/>
    <cellStyle name="계산 2 3 9 5 4 2" xfId="39868"/>
    <cellStyle name="계산 2 3 9 5 5" xfId="15899"/>
    <cellStyle name="계산 2 3 9 5 5 2" xfId="43758"/>
    <cellStyle name="계산 2 3 9 5 6" xfId="18831"/>
    <cellStyle name="계산 2 3 9 5 6 2" xfId="46690"/>
    <cellStyle name="계산 2 3 9 5 7" xfId="22038"/>
    <cellStyle name="계산 2 3 9 5 7 2" xfId="49897"/>
    <cellStyle name="계산 2 3 9 5 8" xfId="25220"/>
    <cellStyle name="계산 2 3 9 5 8 2" xfId="53079"/>
    <cellStyle name="계산 2 3 9 5 9" xfId="29896"/>
    <cellStyle name="계산 2 3 9 6" xfId="2504"/>
    <cellStyle name="계산 2 3 9 6 2" xfId="5955"/>
    <cellStyle name="계산 2 3 9 6 2 2" xfId="33814"/>
    <cellStyle name="계산 2 3 9 6 3" xfId="9211"/>
    <cellStyle name="계산 2 3 9 6 3 2" xfId="37070"/>
    <cellStyle name="계산 2 3 9 6 4" xfId="12475"/>
    <cellStyle name="계산 2 3 9 6 4 2" xfId="40334"/>
    <cellStyle name="계산 2 3 9 6 5" xfId="17851"/>
    <cellStyle name="계산 2 3 9 6 5 2" xfId="45710"/>
    <cellStyle name="계산 2 3 9 6 6" xfId="19279"/>
    <cellStyle name="계산 2 3 9 6 6 2" xfId="47138"/>
    <cellStyle name="계산 2 3 9 6 7" xfId="22461"/>
    <cellStyle name="계산 2 3 9 6 7 2" xfId="50320"/>
    <cellStyle name="계산 2 3 9 6 8" xfId="25629"/>
    <cellStyle name="계산 2 3 9 6 8 2" xfId="53488"/>
    <cellStyle name="계산 2 3 9 6 9" xfId="30363"/>
    <cellStyle name="계산 2 3 9 7" xfId="1956"/>
    <cellStyle name="계산 2 3 9 7 2" xfId="5410"/>
    <cellStyle name="계산 2 3 9 7 2 2" xfId="33269"/>
    <cellStyle name="계산 2 3 9 7 3" xfId="8665"/>
    <cellStyle name="계산 2 3 9 7 3 2" xfId="36524"/>
    <cellStyle name="계산 2 3 9 7 4" xfId="11928"/>
    <cellStyle name="계산 2 3 9 7 4 2" xfId="39787"/>
    <cellStyle name="계산 2 3 9 7 5" xfId="16262"/>
    <cellStyle name="계산 2 3 9 7 5 2" xfId="44121"/>
    <cellStyle name="계산 2 3 9 7 6" xfId="18750"/>
    <cellStyle name="계산 2 3 9 7 6 2" xfId="46609"/>
    <cellStyle name="계산 2 3 9 7 7" xfId="21958"/>
    <cellStyle name="계산 2 3 9 7 7 2" xfId="49817"/>
    <cellStyle name="계산 2 3 9 7 8" xfId="25146"/>
    <cellStyle name="계산 2 3 9 7 8 2" xfId="53005"/>
    <cellStyle name="계산 2 3 9 7 9" xfId="29815"/>
    <cellStyle name="계산 2 3 9 8" xfId="1799"/>
    <cellStyle name="계산 2 3 9 8 2" xfId="5253"/>
    <cellStyle name="계산 2 3 9 8 2 2" xfId="33112"/>
    <cellStyle name="계산 2 3 9 8 3" xfId="8508"/>
    <cellStyle name="계산 2 3 9 8 3 2" xfId="36367"/>
    <cellStyle name="계산 2 3 9 8 4" xfId="11771"/>
    <cellStyle name="계산 2 3 9 8 4 2" xfId="39630"/>
    <cellStyle name="계산 2 3 9 8 5" xfId="4876"/>
    <cellStyle name="계산 2 3 9 8 5 2" xfId="32735"/>
    <cellStyle name="계산 2 3 9 8 6" xfId="18595"/>
    <cellStyle name="계산 2 3 9 8 6 2" xfId="46454"/>
    <cellStyle name="계산 2 3 9 8 7" xfId="21810"/>
    <cellStyle name="계산 2 3 9 8 7 2" xfId="49669"/>
    <cellStyle name="계산 2 3 9 8 8" xfId="25004"/>
    <cellStyle name="계산 2 3 9 8 8 2" xfId="52863"/>
    <cellStyle name="계산 2 3 9 8 9" xfId="29658"/>
    <cellStyle name="계산 2 3 9 9" xfId="2616"/>
    <cellStyle name="계산 2 3 9 9 2" xfId="6067"/>
    <cellStyle name="계산 2 3 9 9 2 2" xfId="33926"/>
    <cellStyle name="계산 2 3 9 9 3" xfId="9323"/>
    <cellStyle name="계산 2 3 9 9 3 2" xfId="37182"/>
    <cellStyle name="계산 2 3 9 9 4" xfId="12587"/>
    <cellStyle name="계산 2 3 9 9 4 2" xfId="40446"/>
    <cellStyle name="계산 2 3 9 9 5" xfId="15740"/>
    <cellStyle name="계산 2 3 9 9 5 2" xfId="43599"/>
    <cellStyle name="계산 2 3 9 9 6" xfId="19391"/>
    <cellStyle name="계산 2 3 9 9 6 2" xfId="47250"/>
    <cellStyle name="계산 2 3 9 9 7" xfId="22573"/>
    <cellStyle name="계산 2 3 9 9 7 2" xfId="50432"/>
    <cellStyle name="계산 2 3 9 9 8" xfId="25734"/>
    <cellStyle name="계산 2 3 9 9 8 2" xfId="53593"/>
    <cellStyle name="계산 2 3 9 9 9" xfId="30475"/>
    <cellStyle name="계산 2 4" xfId="272"/>
    <cellStyle name="계산 2 4 10" xfId="2434"/>
    <cellStyle name="계산 2 4 10 2" xfId="5885"/>
    <cellStyle name="계산 2 4 10 2 2" xfId="33744"/>
    <cellStyle name="계산 2 4 10 3" xfId="9141"/>
    <cellStyle name="계산 2 4 10 3 2" xfId="37000"/>
    <cellStyle name="계산 2 4 10 4" xfId="12405"/>
    <cellStyle name="계산 2 4 10 4 2" xfId="40264"/>
    <cellStyle name="계산 2 4 10 5" xfId="17149"/>
    <cellStyle name="계산 2 4 10 5 2" xfId="45008"/>
    <cellStyle name="계산 2 4 10 6" xfId="19209"/>
    <cellStyle name="계산 2 4 10 6 2" xfId="47068"/>
    <cellStyle name="계산 2 4 10 7" xfId="22391"/>
    <cellStyle name="계산 2 4 10 7 2" xfId="50250"/>
    <cellStyle name="계산 2 4 10 8" xfId="25564"/>
    <cellStyle name="계산 2 4 10 8 2" xfId="53423"/>
    <cellStyle name="계산 2 4 10 9" xfId="30293"/>
    <cellStyle name="계산 2 4 11" xfId="3228"/>
    <cellStyle name="계산 2 4 11 2" xfId="6679"/>
    <cellStyle name="계산 2 4 11 2 2" xfId="34538"/>
    <cellStyle name="계산 2 4 11 3" xfId="9935"/>
    <cellStyle name="계산 2 4 11 3 2" xfId="37794"/>
    <cellStyle name="계산 2 4 11 4" xfId="13199"/>
    <cellStyle name="계산 2 4 11 4 2" xfId="41058"/>
    <cellStyle name="계산 2 4 11 5" xfId="15190"/>
    <cellStyle name="계산 2 4 11 5 2" xfId="43049"/>
    <cellStyle name="계산 2 4 11 6" xfId="20003"/>
    <cellStyle name="계산 2 4 11 6 2" xfId="47862"/>
    <cellStyle name="계산 2 4 11 7" xfId="23185"/>
    <cellStyle name="계산 2 4 11 7 2" xfId="51044"/>
    <cellStyle name="계산 2 4 11 8" xfId="26305"/>
    <cellStyle name="계산 2 4 11 8 2" xfId="54164"/>
    <cellStyle name="계산 2 4 11 9" xfId="31087"/>
    <cellStyle name="계산 2 4 12" xfId="1887"/>
    <cellStyle name="계산 2 4 12 2" xfId="5341"/>
    <cellStyle name="계산 2 4 12 2 2" xfId="33200"/>
    <cellStyle name="계산 2 4 12 3" xfId="8596"/>
    <cellStyle name="계산 2 4 12 3 2" xfId="36455"/>
    <cellStyle name="계산 2 4 12 4" xfId="11859"/>
    <cellStyle name="계산 2 4 12 4 2" xfId="39718"/>
    <cellStyle name="계산 2 4 12 5" xfId="17798"/>
    <cellStyle name="계산 2 4 12 5 2" xfId="45657"/>
    <cellStyle name="계산 2 4 12 6" xfId="18681"/>
    <cellStyle name="계산 2 4 12 6 2" xfId="46540"/>
    <cellStyle name="계산 2 4 12 7" xfId="21889"/>
    <cellStyle name="계산 2 4 12 7 2" xfId="49748"/>
    <cellStyle name="계산 2 4 12 8" xfId="25084"/>
    <cellStyle name="계산 2 4 12 8 2" xfId="52943"/>
    <cellStyle name="계산 2 4 12 9" xfId="29746"/>
    <cellStyle name="계산 2 4 13" xfId="1387"/>
    <cellStyle name="계산 2 4 13 2" xfId="29246"/>
    <cellStyle name="계산 2 4 14" xfId="4843"/>
    <cellStyle name="계산 2 4 14 2" xfId="32702"/>
    <cellStyle name="계산 2 4 15" xfId="5513"/>
    <cellStyle name="계산 2 4 15 2" xfId="33372"/>
    <cellStyle name="계산 2 4 16" xfId="8236"/>
    <cellStyle name="계산 2 4 16 2" xfId="36095"/>
    <cellStyle name="계산 2 4 17" xfId="11499"/>
    <cellStyle name="계산 2 4 17 2" xfId="39358"/>
    <cellStyle name="계산 2 4 18" xfId="15167"/>
    <cellStyle name="계산 2 4 18 2" xfId="43026"/>
    <cellStyle name="계산 2 4 19" xfId="16492"/>
    <cellStyle name="계산 2 4 19 2" xfId="44351"/>
    <cellStyle name="계산 2 4 2" xfId="475"/>
    <cellStyle name="계산 2 4 2 10" xfId="4603"/>
    <cellStyle name="계산 2 4 2 10 2" xfId="8054"/>
    <cellStyle name="계산 2 4 2 10 2 2" xfId="35913"/>
    <cellStyle name="계산 2 4 2 10 3" xfId="11310"/>
    <cellStyle name="계산 2 4 2 10 3 2" xfId="39169"/>
    <cellStyle name="계산 2 4 2 10 4" xfId="14574"/>
    <cellStyle name="계산 2 4 2 10 4 2" xfId="42433"/>
    <cellStyle name="계산 2 4 2 10 5" xfId="18145"/>
    <cellStyle name="계산 2 4 2 10 5 2" xfId="46004"/>
    <cellStyle name="계산 2 4 2 10 6" xfId="21378"/>
    <cellStyle name="계산 2 4 2 10 6 2" xfId="49237"/>
    <cellStyle name="계산 2 4 2 10 7" xfId="24560"/>
    <cellStyle name="계산 2 4 2 10 7 2" xfId="52419"/>
    <cellStyle name="계산 2 4 2 10 8" xfId="27588"/>
    <cellStyle name="계산 2 4 2 10 8 2" xfId="55447"/>
    <cellStyle name="계산 2 4 2 10 9" xfId="32462"/>
    <cellStyle name="계산 2 4 2 11" xfId="1590"/>
    <cellStyle name="계산 2 4 2 11 2" xfId="29449"/>
    <cellStyle name="계산 2 4 2 12" xfId="5046"/>
    <cellStyle name="계산 2 4 2 12 2" xfId="32905"/>
    <cellStyle name="계산 2 4 2 13" xfId="8300"/>
    <cellStyle name="계산 2 4 2 13 2" xfId="36159"/>
    <cellStyle name="계산 2 4 2 14" xfId="11565"/>
    <cellStyle name="계산 2 4 2 14 2" xfId="39424"/>
    <cellStyle name="계산 2 4 2 15" xfId="14828"/>
    <cellStyle name="계산 2 4 2 15 2" xfId="42687"/>
    <cellStyle name="계산 2 4 2 16" xfId="15698"/>
    <cellStyle name="계산 2 4 2 16 2" xfId="43557"/>
    <cellStyle name="계산 2 4 2 17" xfId="18395"/>
    <cellStyle name="계산 2 4 2 17 2" xfId="46254"/>
    <cellStyle name="계산 2 4 2 18" xfId="21613"/>
    <cellStyle name="계산 2 4 2 18 2" xfId="49472"/>
    <cellStyle name="계산 2 4 2 19" xfId="24810"/>
    <cellStyle name="계산 2 4 2 19 2" xfId="52669"/>
    <cellStyle name="계산 2 4 2 2" xfId="620"/>
    <cellStyle name="계산 2 4 2 2 10" xfId="1735"/>
    <cellStyle name="계산 2 4 2 2 10 2" xfId="29594"/>
    <cellStyle name="계산 2 4 2 2 11" xfId="5190"/>
    <cellStyle name="계산 2 4 2 2 11 2" xfId="33049"/>
    <cellStyle name="계산 2 4 2 2 12" xfId="8445"/>
    <cellStyle name="계산 2 4 2 2 12 2" xfId="36304"/>
    <cellStyle name="계산 2 4 2 2 13" xfId="11710"/>
    <cellStyle name="계산 2 4 2 2 13 2" xfId="39569"/>
    <cellStyle name="계산 2 4 2 2 14" xfId="14973"/>
    <cellStyle name="계산 2 4 2 2 14 2" xfId="42832"/>
    <cellStyle name="계산 2 4 2 2 15" xfId="16460"/>
    <cellStyle name="계산 2 4 2 2 15 2" xfId="44319"/>
    <cellStyle name="계산 2 4 2 2 16" xfId="18537"/>
    <cellStyle name="계산 2 4 2 2 16 2" xfId="46396"/>
    <cellStyle name="계산 2 4 2 2 17" xfId="21754"/>
    <cellStyle name="계산 2 4 2 2 17 2" xfId="49613"/>
    <cellStyle name="계산 2 4 2 2 18" xfId="24949"/>
    <cellStyle name="계산 2 4 2 2 18 2" xfId="52808"/>
    <cellStyle name="계산 2 4 2 2 19" xfId="26325"/>
    <cellStyle name="계산 2 4 2 2 19 2" xfId="54184"/>
    <cellStyle name="계산 2 4 2 2 2" xfId="2372"/>
    <cellStyle name="계산 2 4 2 2 2 2" xfId="5824"/>
    <cellStyle name="계산 2 4 2 2 2 2 2" xfId="33683"/>
    <cellStyle name="계산 2 4 2 2 2 3" xfId="9080"/>
    <cellStyle name="계산 2 4 2 2 2 3 2" xfId="36939"/>
    <cellStyle name="계산 2 4 2 2 2 4" xfId="12343"/>
    <cellStyle name="계산 2 4 2 2 2 4 2" xfId="40202"/>
    <cellStyle name="계산 2 4 2 2 2 5" xfId="16395"/>
    <cellStyle name="계산 2 4 2 2 2 5 2" xfId="44254"/>
    <cellStyle name="계산 2 4 2 2 2 6" xfId="19150"/>
    <cellStyle name="계산 2 4 2 2 2 6 2" xfId="47009"/>
    <cellStyle name="계산 2 4 2 2 2 7" xfId="22335"/>
    <cellStyle name="계산 2 4 2 2 2 7 2" xfId="50194"/>
    <cellStyle name="계산 2 4 2 2 2 8" xfId="25510"/>
    <cellStyle name="계산 2 4 2 2 2 8 2" xfId="53369"/>
    <cellStyle name="계산 2 4 2 2 2 9" xfId="30231"/>
    <cellStyle name="계산 2 4 2 2 20" xfId="28006"/>
    <cellStyle name="계산 2 4 2 2 20 2" xfId="55865"/>
    <cellStyle name="계산 2 4 2 2 21" xfId="1082"/>
    <cellStyle name="계산 2 4 2 2 21 2" xfId="28941"/>
    <cellStyle name="계산 2 4 2 2 22" xfId="28480"/>
    <cellStyle name="계산 2 4 2 2 3" xfId="2831"/>
    <cellStyle name="계산 2 4 2 2 3 2" xfId="6282"/>
    <cellStyle name="계산 2 4 2 2 3 2 2" xfId="34141"/>
    <cellStyle name="계산 2 4 2 2 3 3" xfId="9538"/>
    <cellStyle name="계산 2 4 2 2 3 3 2" xfId="37397"/>
    <cellStyle name="계산 2 4 2 2 3 4" xfId="12802"/>
    <cellStyle name="계산 2 4 2 2 3 4 2" xfId="40661"/>
    <cellStyle name="계산 2 4 2 2 3 5" xfId="15044"/>
    <cellStyle name="계산 2 4 2 2 3 5 2" xfId="42903"/>
    <cellStyle name="계산 2 4 2 2 3 6" xfId="19606"/>
    <cellStyle name="계산 2 4 2 2 3 6 2" xfId="47465"/>
    <cellStyle name="계산 2 4 2 2 3 7" xfId="22788"/>
    <cellStyle name="계산 2 4 2 2 3 7 2" xfId="50647"/>
    <cellStyle name="계산 2 4 2 2 3 8" xfId="25936"/>
    <cellStyle name="계산 2 4 2 2 3 8 2" xfId="53795"/>
    <cellStyle name="계산 2 4 2 2 3 9" xfId="30690"/>
    <cellStyle name="계산 2 4 2 2 4" xfId="3181"/>
    <cellStyle name="계산 2 4 2 2 4 2" xfId="6632"/>
    <cellStyle name="계산 2 4 2 2 4 2 2" xfId="34491"/>
    <cellStyle name="계산 2 4 2 2 4 3" xfId="9888"/>
    <cellStyle name="계산 2 4 2 2 4 3 2" xfId="37747"/>
    <cellStyle name="계산 2 4 2 2 4 4" xfId="13152"/>
    <cellStyle name="계산 2 4 2 2 4 4 2" xfId="41011"/>
    <cellStyle name="계산 2 4 2 2 4 5" xfId="16937"/>
    <cellStyle name="계산 2 4 2 2 4 5 2" xfId="44796"/>
    <cellStyle name="계산 2 4 2 2 4 6" xfId="19956"/>
    <cellStyle name="계산 2 4 2 2 4 6 2" xfId="47815"/>
    <cellStyle name="계산 2 4 2 2 4 7" xfId="23138"/>
    <cellStyle name="계산 2 4 2 2 4 7 2" xfId="50997"/>
    <cellStyle name="계산 2 4 2 2 4 8" xfId="26260"/>
    <cellStyle name="계산 2 4 2 2 4 8 2" xfId="54119"/>
    <cellStyle name="계산 2 4 2 2 4 9" xfId="31040"/>
    <cellStyle name="계산 2 4 2 2 5" xfId="3518"/>
    <cellStyle name="계산 2 4 2 2 5 2" xfId="6969"/>
    <cellStyle name="계산 2 4 2 2 5 2 2" xfId="34828"/>
    <cellStyle name="계산 2 4 2 2 5 3" xfId="10225"/>
    <cellStyle name="계산 2 4 2 2 5 3 2" xfId="38084"/>
    <cellStyle name="계산 2 4 2 2 5 4" xfId="13489"/>
    <cellStyle name="계산 2 4 2 2 5 4 2" xfId="41348"/>
    <cellStyle name="계산 2 4 2 2 5 5" xfId="15682"/>
    <cellStyle name="계산 2 4 2 2 5 5 2" xfId="43541"/>
    <cellStyle name="계산 2 4 2 2 5 6" xfId="20293"/>
    <cellStyle name="계산 2 4 2 2 5 6 2" xfId="48152"/>
    <cellStyle name="계산 2 4 2 2 5 7" xfId="23475"/>
    <cellStyle name="계산 2 4 2 2 5 7 2" xfId="51334"/>
    <cellStyle name="계산 2 4 2 2 5 8" xfId="26577"/>
    <cellStyle name="계산 2 4 2 2 5 8 2" xfId="54436"/>
    <cellStyle name="계산 2 4 2 2 5 9" xfId="31377"/>
    <cellStyle name="계산 2 4 2 2 6" xfId="3851"/>
    <cellStyle name="계산 2 4 2 2 6 2" xfId="7302"/>
    <cellStyle name="계산 2 4 2 2 6 2 2" xfId="35161"/>
    <cellStyle name="계산 2 4 2 2 6 3" xfId="10558"/>
    <cellStyle name="계산 2 4 2 2 6 3 2" xfId="38417"/>
    <cellStyle name="계산 2 4 2 2 6 4" xfId="13822"/>
    <cellStyle name="계산 2 4 2 2 6 4 2" xfId="41681"/>
    <cellStyle name="계산 2 4 2 2 6 5" xfId="5214"/>
    <cellStyle name="계산 2 4 2 2 6 5 2" xfId="33073"/>
    <cellStyle name="계산 2 4 2 2 6 6" xfId="20626"/>
    <cellStyle name="계산 2 4 2 2 6 6 2" xfId="48485"/>
    <cellStyle name="계산 2 4 2 2 6 7" xfId="23808"/>
    <cellStyle name="계산 2 4 2 2 6 7 2" xfId="51667"/>
    <cellStyle name="계산 2 4 2 2 6 8" xfId="26888"/>
    <cellStyle name="계산 2 4 2 2 6 8 2" xfId="54747"/>
    <cellStyle name="계산 2 4 2 2 6 9" xfId="31710"/>
    <cellStyle name="계산 2 4 2 2 7" xfId="4147"/>
    <cellStyle name="계산 2 4 2 2 7 2" xfId="7598"/>
    <cellStyle name="계산 2 4 2 2 7 2 2" xfId="35457"/>
    <cellStyle name="계산 2 4 2 2 7 3" xfId="10854"/>
    <cellStyle name="계산 2 4 2 2 7 3 2" xfId="38713"/>
    <cellStyle name="계산 2 4 2 2 7 4" xfId="14118"/>
    <cellStyle name="계산 2 4 2 2 7 4 2" xfId="41977"/>
    <cellStyle name="계산 2 4 2 2 7 5" xfId="15030"/>
    <cellStyle name="계산 2 4 2 2 7 5 2" xfId="42889"/>
    <cellStyle name="계산 2 4 2 2 7 6" xfId="20922"/>
    <cellStyle name="계산 2 4 2 2 7 6 2" xfId="48781"/>
    <cellStyle name="계산 2 4 2 2 7 7" xfId="24104"/>
    <cellStyle name="계산 2 4 2 2 7 7 2" xfId="51963"/>
    <cellStyle name="계산 2 4 2 2 7 8" xfId="27164"/>
    <cellStyle name="계산 2 4 2 2 7 8 2" xfId="55023"/>
    <cellStyle name="계산 2 4 2 2 7 9" xfId="32006"/>
    <cellStyle name="계산 2 4 2 2 8" xfId="4444"/>
    <cellStyle name="계산 2 4 2 2 8 2" xfId="7895"/>
    <cellStyle name="계산 2 4 2 2 8 2 2" xfId="35754"/>
    <cellStyle name="계산 2 4 2 2 8 3" xfId="11151"/>
    <cellStyle name="계산 2 4 2 2 8 3 2" xfId="39010"/>
    <cellStyle name="계산 2 4 2 2 8 4" xfId="14415"/>
    <cellStyle name="계산 2 4 2 2 8 4 2" xfId="42274"/>
    <cellStyle name="계산 2 4 2 2 8 5" xfId="17986"/>
    <cellStyle name="계산 2 4 2 2 8 5 2" xfId="45845"/>
    <cellStyle name="계산 2 4 2 2 8 6" xfId="21219"/>
    <cellStyle name="계산 2 4 2 2 8 6 2" xfId="49078"/>
    <cellStyle name="계산 2 4 2 2 8 7" xfId="24401"/>
    <cellStyle name="계산 2 4 2 2 8 7 2" xfId="52260"/>
    <cellStyle name="계산 2 4 2 2 8 8" xfId="27439"/>
    <cellStyle name="계산 2 4 2 2 8 8 2" xfId="55298"/>
    <cellStyle name="계산 2 4 2 2 8 9" xfId="32303"/>
    <cellStyle name="계산 2 4 2 2 9" xfId="4739"/>
    <cellStyle name="계산 2 4 2 2 9 2" xfId="8190"/>
    <cellStyle name="계산 2 4 2 2 9 2 2" xfId="36049"/>
    <cellStyle name="계산 2 4 2 2 9 3" xfId="11446"/>
    <cellStyle name="계산 2 4 2 2 9 3 2" xfId="39305"/>
    <cellStyle name="계산 2 4 2 2 9 4" xfId="14710"/>
    <cellStyle name="계산 2 4 2 2 9 4 2" xfId="42569"/>
    <cellStyle name="계산 2 4 2 2 9 5" xfId="18281"/>
    <cellStyle name="계산 2 4 2 2 9 5 2" xfId="46140"/>
    <cellStyle name="계산 2 4 2 2 9 6" xfId="21514"/>
    <cellStyle name="계산 2 4 2 2 9 6 2" xfId="49373"/>
    <cellStyle name="계산 2 4 2 2 9 7" xfId="24696"/>
    <cellStyle name="계산 2 4 2 2 9 7 2" xfId="52555"/>
    <cellStyle name="계산 2 4 2 2 9 8" xfId="27716"/>
    <cellStyle name="계산 2 4 2 2 9 8 2" xfId="55575"/>
    <cellStyle name="계산 2 4 2 2 9 9" xfId="32598"/>
    <cellStyle name="계산 2 4 2 20" xfId="26583"/>
    <cellStyle name="계산 2 4 2 20 2" xfId="54442"/>
    <cellStyle name="계산 2 4 2 21" xfId="27870"/>
    <cellStyle name="계산 2 4 2 21 2" xfId="55729"/>
    <cellStyle name="계산 2 4 2 22" xfId="937"/>
    <cellStyle name="계산 2 4 2 22 2" xfId="28796"/>
    <cellStyle name="계산 2 4 2 23" xfId="28335"/>
    <cellStyle name="계산 2 4 2 3" xfId="2227"/>
    <cellStyle name="계산 2 4 2 3 2" xfId="5679"/>
    <cellStyle name="계산 2 4 2 3 2 2" xfId="33538"/>
    <cellStyle name="계산 2 4 2 3 3" xfId="8935"/>
    <cellStyle name="계산 2 4 2 3 3 2" xfId="36794"/>
    <cellStyle name="계산 2 4 2 3 4" xfId="12198"/>
    <cellStyle name="계산 2 4 2 3 4 2" xfId="40057"/>
    <cellStyle name="계산 2 4 2 3 5" xfId="17821"/>
    <cellStyle name="계산 2 4 2 3 5 2" xfId="45680"/>
    <cellStyle name="계산 2 4 2 3 6" xfId="19010"/>
    <cellStyle name="계산 2 4 2 3 6 2" xfId="46869"/>
    <cellStyle name="계산 2 4 2 3 7" xfId="22194"/>
    <cellStyle name="계산 2 4 2 3 7 2" xfId="50053"/>
    <cellStyle name="계산 2 4 2 3 8" xfId="25377"/>
    <cellStyle name="계산 2 4 2 3 8 2" xfId="53236"/>
    <cellStyle name="계산 2 4 2 3 9" xfId="30086"/>
    <cellStyle name="계산 2 4 2 4" xfId="2686"/>
    <cellStyle name="계산 2 4 2 4 2" xfId="6137"/>
    <cellStyle name="계산 2 4 2 4 2 2" xfId="33996"/>
    <cellStyle name="계산 2 4 2 4 3" xfId="9393"/>
    <cellStyle name="계산 2 4 2 4 3 2" xfId="37252"/>
    <cellStyle name="계산 2 4 2 4 4" xfId="12657"/>
    <cellStyle name="계산 2 4 2 4 4 2" xfId="40516"/>
    <cellStyle name="계산 2 4 2 4 5" xfId="16562"/>
    <cellStyle name="계산 2 4 2 4 5 2" xfId="44421"/>
    <cellStyle name="계산 2 4 2 4 6" xfId="19461"/>
    <cellStyle name="계산 2 4 2 4 6 2" xfId="47320"/>
    <cellStyle name="계산 2 4 2 4 7" xfId="22643"/>
    <cellStyle name="계산 2 4 2 4 7 2" xfId="50502"/>
    <cellStyle name="계산 2 4 2 4 8" xfId="25799"/>
    <cellStyle name="계산 2 4 2 4 8 2" xfId="53658"/>
    <cellStyle name="계산 2 4 2 4 9" xfId="30545"/>
    <cellStyle name="계산 2 4 2 5" xfId="3037"/>
    <cellStyle name="계산 2 4 2 5 2" xfId="6488"/>
    <cellStyle name="계산 2 4 2 5 2 2" xfId="34347"/>
    <cellStyle name="계산 2 4 2 5 3" xfId="9744"/>
    <cellStyle name="계산 2 4 2 5 3 2" xfId="37603"/>
    <cellStyle name="계산 2 4 2 5 4" xfId="13008"/>
    <cellStyle name="계산 2 4 2 5 4 2" xfId="40867"/>
    <cellStyle name="계산 2 4 2 5 5" xfId="17720"/>
    <cellStyle name="계산 2 4 2 5 5 2" xfId="45579"/>
    <cellStyle name="계산 2 4 2 5 6" xfId="19812"/>
    <cellStyle name="계산 2 4 2 5 6 2" xfId="47671"/>
    <cellStyle name="계산 2 4 2 5 7" xfId="22994"/>
    <cellStyle name="계산 2 4 2 5 7 2" xfId="50853"/>
    <cellStyle name="계산 2 4 2 5 8" xfId="26126"/>
    <cellStyle name="계산 2 4 2 5 8 2" xfId="53985"/>
    <cellStyle name="계산 2 4 2 5 9" xfId="30896"/>
    <cellStyle name="계산 2 4 2 6" xfId="3376"/>
    <cellStyle name="계산 2 4 2 6 2" xfId="6827"/>
    <cellStyle name="계산 2 4 2 6 2 2" xfId="34686"/>
    <cellStyle name="계산 2 4 2 6 3" xfId="10083"/>
    <cellStyle name="계산 2 4 2 6 3 2" xfId="37942"/>
    <cellStyle name="계산 2 4 2 6 4" xfId="13347"/>
    <cellStyle name="계산 2 4 2 6 4 2" xfId="41206"/>
    <cellStyle name="계산 2 4 2 6 5" xfId="16111"/>
    <cellStyle name="계산 2 4 2 6 5 2" xfId="43970"/>
    <cellStyle name="계산 2 4 2 6 6" xfId="20151"/>
    <cellStyle name="계산 2 4 2 6 6 2" xfId="48010"/>
    <cellStyle name="계산 2 4 2 6 7" xfId="23333"/>
    <cellStyle name="계산 2 4 2 6 7 2" xfId="51192"/>
    <cellStyle name="계산 2 4 2 6 8" xfId="26443"/>
    <cellStyle name="계산 2 4 2 6 8 2" xfId="54302"/>
    <cellStyle name="계산 2 4 2 6 9" xfId="31235"/>
    <cellStyle name="계산 2 4 2 7" xfId="3709"/>
    <cellStyle name="계산 2 4 2 7 2" xfId="7160"/>
    <cellStyle name="계산 2 4 2 7 2 2" xfId="35019"/>
    <cellStyle name="계산 2 4 2 7 3" xfId="10416"/>
    <cellStyle name="계산 2 4 2 7 3 2" xfId="38275"/>
    <cellStyle name="계산 2 4 2 7 4" xfId="13680"/>
    <cellStyle name="계산 2 4 2 7 4 2" xfId="41539"/>
    <cellStyle name="계산 2 4 2 7 5" xfId="16008"/>
    <cellStyle name="계산 2 4 2 7 5 2" xfId="43867"/>
    <cellStyle name="계산 2 4 2 7 6" xfId="20484"/>
    <cellStyle name="계산 2 4 2 7 6 2" xfId="48343"/>
    <cellStyle name="계산 2 4 2 7 7" xfId="23666"/>
    <cellStyle name="계산 2 4 2 7 7 2" xfId="51525"/>
    <cellStyle name="계산 2 4 2 7 8" xfId="26754"/>
    <cellStyle name="계산 2 4 2 7 8 2" xfId="54613"/>
    <cellStyle name="계산 2 4 2 7 9" xfId="31568"/>
    <cellStyle name="계산 2 4 2 8" xfId="4011"/>
    <cellStyle name="계산 2 4 2 8 2" xfId="7462"/>
    <cellStyle name="계산 2 4 2 8 2 2" xfId="35321"/>
    <cellStyle name="계산 2 4 2 8 3" xfId="10718"/>
    <cellStyle name="계산 2 4 2 8 3 2" xfId="38577"/>
    <cellStyle name="계산 2 4 2 8 4" xfId="13982"/>
    <cellStyle name="계산 2 4 2 8 4 2" xfId="41841"/>
    <cellStyle name="계산 2 4 2 8 5" xfId="16258"/>
    <cellStyle name="계산 2 4 2 8 5 2" xfId="44117"/>
    <cellStyle name="계산 2 4 2 8 6" xfId="20786"/>
    <cellStyle name="계산 2 4 2 8 6 2" xfId="48645"/>
    <cellStyle name="계산 2 4 2 8 7" xfId="23968"/>
    <cellStyle name="계산 2 4 2 8 7 2" xfId="51827"/>
    <cellStyle name="계산 2 4 2 8 8" xfId="27037"/>
    <cellStyle name="계산 2 4 2 8 8 2" xfId="54896"/>
    <cellStyle name="계산 2 4 2 8 9" xfId="31870"/>
    <cellStyle name="계산 2 4 2 9" xfId="4308"/>
    <cellStyle name="계산 2 4 2 9 2" xfId="7759"/>
    <cellStyle name="계산 2 4 2 9 2 2" xfId="35618"/>
    <cellStyle name="계산 2 4 2 9 3" xfId="11015"/>
    <cellStyle name="계산 2 4 2 9 3 2" xfId="38874"/>
    <cellStyle name="계산 2 4 2 9 4" xfId="14279"/>
    <cellStyle name="계산 2 4 2 9 4 2" xfId="42138"/>
    <cellStyle name="계산 2 4 2 9 5" xfId="17306"/>
    <cellStyle name="계산 2 4 2 9 5 2" xfId="45165"/>
    <cellStyle name="계산 2 4 2 9 6" xfId="21083"/>
    <cellStyle name="계산 2 4 2 9 6 2" xfId="48942"/>
    <cellStyle name="계산 2 4 2 9 7" xfId="24265"/>
    <cellStyle name="계산 2 4 2 9 7 2" xfId="52124"/>
    <cellStyle name="계산 2 4 2 9 8" xfId="27312"/>
    <cellStyle name="계산 2 4 2 9 8 2" xfId="55171"/>
    <cellStyle name="계산 2 4 2 9 9" xfId="32167"/>
    <cellStyle name="계산 2 4 20" xfId="18330"/>
    <cellStyle name="계산 2 4 20 2" xfId="46189"/>
    <cellStyle name="계산 2 4 21" xfId="1183"/>
    <cellStyle name="계산 2 4 21 2" xfId="29042"/>
    <cellStyle name="계산 2 4 22" xfId="24747"/>
    <cellStyle name="계산 2 4 22 2" xfId="52606"/>
    <cellStyle name="계산 2 4 23" xfId="22137"/>
    <cellStyle name="계산 2 4 23 2" xfId="49996"/>
    <cellStyle name="계산 2 4 24" xfId="735"/>
    <cellStyle name="계산 2 4 24 2" xfId="28594"/>
    <cellStyle name="계산 2 4 25" xfId="28133"/>
    <cellStyle name="계산 2 4 3" xfId="375"/>
    <cellStyle name="계산 2 4 3 10" xfId="1490"/>
    <cellStyle name="계산 2 4 3 10 2" xfId="29349"/>
    <cellStyle name="계산 2 4 3 11" xfId="4946"/>
    <cellStyle name="계산 2 4 3 11 2" xfId="32805"/>
    <cellStyle name="계산 2 4 3 12" xfId="1209"/>
    <cellStyle name="계산 2 4 3 12 2" xfId="29068"/>
    <cellStyle name="계산 2 4 3 13" xfId="4794"/>
    <cellStyle name="계산 2 4 3 13 2" xfId="32653"/>
    <cellStyle name="계산 2 4 3 14" xfId="1248"/>
    <cellStyle name="계산 2 4 3 14 2" xfId="29107"/>
    <cellStyle name="계산 2 4 3 15" xfId="16911"/>
    <cellStyle name="계산 2 4 3 15 2" xfId="44770"/>
    <cellStyle name="계산 2 4 3 16" xfId="8871"/>
    <cellStyle name="계산 2 4 3 16 2" xfId="36730"/>
    <cellStyle name="계산 2 4 3 17" xfId="16817"/>
    <cellStyle name="계산 2 4 3 17 2" xfId="44676"/>
    <cellStyle name="계산 2 4 3 18" xfId="17194"/>
    <cellStyle name="계산 2 4 3 18 2" xfId="45053"/>
    <cellStyle name="계산 2 4 3 19" xfId="25442"/>
    <cellStyle name="계산 2 4 3 19 2" xfId="53301"/>
    <cellStyle name="계산 2 4 3 2" xfId="2127"/>
    <cellStyle name="계산 2 4 3 2 2" xfId="5581"/>
    <cellStyle name="계산 2 4 3 2 2 2" xfId="33440"/>
    <cellStyle name="계산 2 4 3 2 3" xfId="8836"/>
    <cellStyle name="계산 2 4 3 2 3 2" xfId="36695"/>
    <cellStyle name="계산 2 4 3 2 4" xfId="12099"/>
    <cellStyle name="계산 2 4 3 2 4 2" xfId="39958"/>
    <cellStyle name="계산 2 4 3 2 5" xfId="17780"/>
    <cellStyle name="계산 2 4 3 2 5 2" xfId="45639"/>
    <cellStyle name="계산 2 4 3 2 6" xfId="18915"/>
    <cellStyle name="계산 2 4 3 2 6 2" xfId="46774"/>
    <cellStyle name="계산 2 4 3 2 7" xfId="22113"/>
    <cellStyle name="계산 2 4 3 2 7 2" xfId="49972"/>
    <cellStyle name="계산 2 4 3 2 8" xfId="25293"/>
    <cellStyle name="계산 2 4 3 2 8 2" xfId="53152"/>
    <cellStyle name="계산 2 4 3 2 9" xfId="29986"/>
    <cellStyle name="계산 2 4 3 20" xfId="27798"/>
    <cellStyle name="계산 2 4 3 20 2" xfId="55657"/>
    <cellStyle name="계산 2 4 3 21" xfId="837"/>
    <cellStyle name="계산 2 4 3 21 2" xfId="28696"/>
    <cellStyle name="계산 2 4 3 22" xfId="28235"/>
    <cellStyle name="계산 2 4 3 3" xfId="2588"/>
    <cellStyle name="계산 2 4 3 3 2" xfId="6039"/>
    <cellStyle name="계산 2 4 3 3 2 2" xfId="33898"/>
    <cellStyle name="계산 2 4 3 3 3" xfId="9295"/>
    <cellStyle name="계산 2 4 3 3 3 2" xfId="37154"/>
    <cellStyle name="계산 2 4 3 3 4" xfId="12559"/>
    <cellStyle name="계산 2 4 3 3 4 2" xfId="40418"/>
    <cellStyle name="계산 2 4 3 3 5" xfId="16640"/>
    <cellStyle name="계산 2 4 3 3 5 2" xfId="44499"/>
    <cellStyle name="계산 2 4 3 3 6" xfId="19363"/>
    <cellStyle name="계산 2 4 3 3 6 2" xfId="47222"/>
    <cellStyle name="계산 2 4 3 3 7" xfId="22545"/>
    <cellStyle name="계산 2 4 3 3 7 2" xfId="50404"/>
    <cellStyle name="계산 2 4 3 3 8" xfId="25708"/>
    <cellStyle name="계산 2 4 3 3 8 2" xfId="53567"/>
    <cellStyle name="계산 2 4 3 3 9" xfId="30447"/>
    <cellStyle name="계산 2 4 3 4" xfId="2941"/>
    <cellStyle name="계산 2 4 3 4 2" xfId="6392"/>
    <cellStyle name="계산 2 4 3 4 2 2" xfId="34251"/>
    <cellStyle name="계산 2 4 3 4 3" xfId="9648"/>
    <cellStyle name="계산 2 4 3 4 3 2" xfId="37507"/>
    <cellStyle name="계산 2 4 3 4 4" xfId="12912"/>
    <cellStyle name="계산 2 4 3 4 4 2" xfId="40771"/>
    <cellStyle name="계산 2 4 3 4 5" xfId="16454"/>
    <cellStyle name="계산 2 4 3 4 5 2" xfId="44313"/>
    <cellStyle name="계산 2 4 3 4 6" xfId="19716"/>
    <cellStyle name="계산 2 4 3 4 6 2" xfId="47575"/>
    <cellStyle name="계산 2 4 3 4 7" xfId="22898"/>
    <cellStyle name="계산 2 4 3 4 7 2" xfId="50757"/>
    <cellStyle name="계산 2 4 3 4 8" xfId="26037"/>
    <cellStyle name="계산 2 4 3 4 8 2" xfId="53896"/>
    <cellStyle name="계산 2 4 3 4 9" xfId="30800"/>
    <cellStyle name="계산 2 4 3 5" xfId="3287"/>
    <cellStyle name="계산 2 4 3 5 2" xfId="6738"/>
    <cellStyle name="계산 2 4 3 5 2 2" xfId="34597"/>
    <cellStyle name="계산 2 4 3 5 3" xfId="9994"/>
    <cellStyle name="계산 2 4 3 5 3 2" xfId="37853"/>
    <cellStyle name="계산 2 4 3 5 4" xfId="13258"/>
    <cellStyle name="계산 2 4 3 5 4 2" xfId="41117"/>
    <cellStyle name="계산 2 4 3 5 5" xfId="15484"/>
    <cellStyle name="계산 2 4 3 5 5 2" xfId="43343"/>
    <cellStyle name="계산 2 4 3 5 6" xfId="20062"/>
    <cellStyle name="계산 2 4 3 5 6 2" xfId="47921"/>
    <cellStyle name="계산 2 4 3 5 7" xfId="23244"/>
    <cellStyle name="계산 2 4 3 5 7 2" xfId="51103"/>
    <cellStyle name="계산 2 4 3 5 8" xfId="26359"/>
    <cellStyle name="계산 2 4 3 5 8 2" xfId="54218"/>
    <cellStyle name="계산 2 4 3 5 9" xfId="31146"/>
    <cellStyle name="계산 2 4 3 6" xfId="3623"/>
    <cellStyle name="계산 2 4 3 6 2" xfId="7074"/>
    <cellStyle name="계산 2 4 3 6 2 2" xfId="34933"/>
    <cellStyle name="계산 2 4 3 6 3" xfId="10330"/>
    <cellStyle name="계산 2 4 3 6 3 2" xfId="38189"/>
    <cellStyle name="계산 2 4 3 6 4" xfId="13594"/>
    <cellStyle name="계산 2 4 3 6 4 2" xfId="41453"/>
    <cellStyle name="계산 2 4 3 6 5" xfId="17900"/>
    <cellStyle name="계산 2 4 3 6 5 2" xfId="45759"/>
    <cellStyle name="계산 2 4 3 6 6" xfId="20398"/>
    <cellStyle name="계산 2 4 3 6 6 2" xfId="48257"/>
    <cellStyle name="계산 2 4 3 6 7" xfId="23580"/>
    <cellStyle name="계산 2 4 3 6 7 2" xfId="51439"/>
    <cellStyle name="계산 2 4 3 6 8" xfId="26675"/>
    <cellStyle name="계산 2 4 3 6 8 2" xfId="54534"/>
    <cellStyle name="계산 2 4 3 6 9" xfId="31482"/>
    <cellStyle name="계산 2 4 3 7" xfId="3937"/>
    <cellStyle name="계산 2 4 3 7 2" xfId="7388"/>
    <cellStyle name="계산 2 4 3 7 2 2" xfId="35247"/>
    <cellStyle name="계산 2 4 3 7 3" xfId="10644"/>
    <cellStyle name="계산 2 4 3 7 3 2" xfId="38503"/>
    <cellStyle name="계산 2 4 3 7 4" xfId="13908"/>
    <cellStyle name="계산 2 4 3 7 4 2" xfId="41767"/>
    <cellStyle name="계산 2 4 3 7 5" xfId="17053"/>
    <cellStyle name="계산 2 4 3 7 5 2" xfId="44912"/>
    <cellStyle name="계산 2 4 3 7 6" xfId="20712"/>
    <cellStyle name="계산 2 4 3 7 6 2" xfId="48571"/>
    <cellStyle name="계산 2 4 3 7 7" xfId="23894"/>
    <cellStyle name="계산 2 4 3 7 7 2" xfId="51753"/>
    <cellStyle name="계산 2 4 3 7 8" xfId="26969"/>
    <cellStyle name="계산 2 4 3 7 8 2" xfId="54828"/>
    <cellStyle name="계산 2 4 3 7 9" xfId="31796"/>
    <cellStyle name="계산 2 4 3 8" xfId="4235"/>
    <cellStyle name="계산 2 4 3 8 2" xfId="7686"/>
    <cellStyle name="계산 2 4 3 8 2 2" xfId="35545"/>
    <cellStyle name="계산 2 4 3 8 3" xfId="10942"/>
    <cellStyle name="계산 2 4 3 8 3 2" xfId="38801"/>
    <cellStyle name="계산 2 4 3 8 4" xfId="14206"/>
    <cellStyle name="계산 2 4 3 8 4 2" xfId="42065"/>
    <cellStyle name="계산 2 4 3 8 5" xfId="17544"/>
    <cellStyle name="계산 2 4 3 8 5 2" xfId="45403"/>
    <cellStyle name="계산 2 4 3 8 6" xfId="21010"/>
    <cellStyle name="계산 2 4 3 8 6 2" xfId="48869"/>
    <cellStyle name="계산 2 4 3 8 7" xfId="24192"/>
    <cellStyle name="계산 2 4 3 8 7 2" xfId="52051"/>
    <cellStyle name="계산 2 4 3 8 8" xfId="27245"/>
    <cellStyle name="계산 2 4 3 8 8 2" xfId="55104"/>
    <cellStyle name="계산 2 4 3 8 9" xfId="32094"/>
    <cellStyle name="계산 2 4 3 9" xfId="4531"/>
    <cellStyle name="계산 2 4 3 9 2" xfId="7982"/>
    <cellStyle name="계산 2 4 3 9 2 2" xfId="35841"/>
    <cellStyle name="계산 2 4 3 9 3" xfId="11238"/>
    <cellStyle name="계산 2 4 3 9 3 2" xfId="39097"/>
    <cellStyle name="계산 2 4 3 9 4" xfId="14502"/>
    <cellStyle name="계산 2 4 3 9 4 2" xfId="42361"/>
    <cellStyle name="계산 2 4 3 9 5" xfId="18073"/>
    <cellStyle name="계산 2 4 3 9 5 2" xfId="45932"/>
    <cellStyle name="계산 2 4 3 9 6" xfId="21306"/>
    <cellStyle name="계산 2 4 3 9 6 2" xfId="49165"/>
    <cellStyle name="계산 2 4 3 9 7" xfId="24488"/>
    <cellStyle name="계산 2 4 3 9 7 2" xfId="52347"/>
    <cellStyle name="계산 2 4 3 9 8" xfId="27521"/>
    <cellStyle name="계산 2 4 3 9 8 2" xfId="55380"/>
    <cellStyle name="계산 2 4 3 9 9" xfId="32390"/>
    <cellStyle name="계산 2 4 4" xfId="548"/>
    <cellStyle name="계산 2 4 4 10" xfId="1663"/>
    <cellStyle name="계산 2 4 4 10 2" xfId="29522"/>
    <cellStyle name="계산 2 4 4 11" xfId="5118"/>
    <cellStyle name="계산 2 4 4 11 2" xfId="32977"/>
    <cellStyle name="계산 2 4 4 12" xfId="8373"/>
    <cellStyle name="계산 2 4 4 12 2" xfId="36232"/>
    <cellStyle name="계산 2 4 4 13" xfId="11638"/>
    <cellStyle name="계산 2 4 4 13 2" xfId="39497"/>
    <cellStyle name="계산 2 4 4 14" xfId="14901"/>
    <cellStyle name="계산 2 4 4 14 2" xfId="42760"/>
    <cellStyle name="계산 2 4 4 15" xfId="17777"/>
    <cellStyle name="계산 2 4 4 15 2" xfId="45636"/>
    <cellStyle name="계산 2 4 4 16" xfId="18465"/>
    <cellStyle name="계산 2 4 4 16 2" xfId="46324"/>
    <cellStyle name="계산 2 4 4 17" xfId="21682"/>
    <cellStyle name="계산 2 4 4 17 2" xfId="49541"/>
    <cellStyle name="계산 2 4 4 18" xfId="24877"/>
    <cellStyle name="계산 2 4 4 18 2" xfId="52736"/>
    <cellStyle name="계산 2 4 4 19" xfId="26099"/>
    <cellStyle name="계산 2 4 4 19 2" xfId="53958"/>
    <cellStyle name="계산 2 4 4 2" xfId="2300"/>
    <cellStyle name="계산 2 4 4 2 2" xfId="5752"/>
    <cellStyle name="계산 2 4 4 2 2 2" xfId="33611"/>
    <cellStyle name="계산 2 4 4 2 3" xfId="9008"/>
    <cellStyle name="계산 2 4 4 2 3 2" xfId="36867"/>
    <cellStyle name="계산 2 4 4 2 4" xfId="12271"/>
    <cellStyle name="계산 2 4 4 2 4 2" xfId="40130"/>
    <cellStyle name="계산 2 4 4 2 5" xfId="17382"/>
    <cellStyle name="계산 2 4 4 2 5 2" xfId="45241"/>
    <cellStyle name="계산 2 4 4 2 6" xfId="19078"/>
    <cellStyle name="계산 2 4 4 2 6 2" xfId="46937"/>
    <cellStyle name="계산 2 4 4 2 7" xfId="22263"/>
    <cellStyle name="계산 2 4 4 2 7 2" xfId="50122"/>
    <cellStyle name="계산 2 4 4 2 8" xfId="25443"/>
    <cellStyle name="계산 2 4 4 2 8 2" xfId="53302"/>
    <cellStyle name="계산 2 4 4 2 9" xfId="30159"/>
    <cellStyle name="계산 2 4 4 20" xfId="27934"/>
    <cellStyle name="계산 2 4 4 20 2" xfId="55793"/>
    <cellStyle name="계산 2 4 4 21" xfId="1010"/>
    <cellStyle name="계산 2 4 4 21 2" xfId="28869"/>
    <cellStyle name="계산 2 4 4 22" xfId="28408"/>
    <cellStyle name="계산 2 4 4 3" xfId="2759"/>
    <cellStyle name="계산 2 4 4 3 2" xfId="6210"/>
    <cellStyle name="계산 2 4 4 3 2 2" xfId="34069"/>
    <cellStyle name="계산 2 4 4 3 3" xfId="9466"/>
    <cellStyle name="계산 2 4 4 3 3 2" xfId="37325"/>
    <cellStyle name="계산 2 4 4 3 4" xfId="12730"/>
    <cellStyle name="계산 2 4 4 3 4 2" xfId="40589"/>
    <cellStyle name="계산 2 4 4 3 5" xfId="15543"/>
    <cellStyle name="계산 2 4 4 3 5 2" xfId="43402"/>
    <cellStyle name="계산 2 4 4 3 6" xfId="19534"/>
    <cellStyle name="계산 2 4 4 3 6 2" xfId="47393"/>
    <cellStyle name="계산 2 4 4 3 7" xfId="22716"/>
    <cellStyle name="계산 2 4 4 3 7 2" xfId="50575"/>
    <cellStyle name="계산 2 4 4 3 8" xfId="25869"/>
    <cellStyle name="계산 2 4 4 3 8 2" xfId="53728"/>
    <cellStyle name="계산 2 4 4 3 9" xfId="30618"/>
    <cellStyle name="계산 2 4 4 4" xfId="3109"/>
    <cellStyle name="계산 2 4 4 4 2" xfId="6560"/>
    <cellStyle name="계산 2 4 4 4 2 2" xfId="34419"/>
    <cellStyle name="계산 2 4 4 4 3" xfId="9816"/>
    <cellStyle name="계산 2 4 4 4 3 2" xfId="37675"/>
    <cellStyle name="계산 2 4 4 4 4" xfId="13080"/>
    <cellStyle name="계산 2 4 4 4 4 2" xfId="40939"/>
    <cellStyle name="계산 2 4 4 4 5" xfId="17846"/>
    <cellStyle name="계산 2 4 4 4 5 2" xfId="45705"/>
    <cellStyle name="계산 2 4 4 4 6" xfId="19884"/>
    <cellStyle name="계산 2 4 4 4 6 2" xfId="47743"/>
    <cellStyle name="계산 2 4 4 4 7" xfId="23066"/>
    <cellStyle name="계산 2 4 4 4 7 2" xfId="50925"/>
    <cellStyle name="계산 2 4 4 4 8" xfId="26193"/>
    <cellStyle name="계산 2 4 4 4 8 2" xfId="54052"/>
    <cellStyle name="계산 2 4 4 4 9" xfId="30968"/>
    <cellStyle name="계산 2 4 4 5" xfId="3446"/>
    <cellStyle name="계산 2 4 4 5 2" xfId="6897"/>
    <cellStyle name="계산 2 4 4 5 2 2" xfId="34756"/>
    <cellStyle name="계산 2 4 4 5 3" xfId="10153"/>
    <cellStyle name="계산 2 4 4 5 3 2" xfId="38012"/>
    <cellStyle name="계산 2 4 4 5 4" xfId="13417"/>
    <cellStyle name="계산 2 4 4 5 4 2" xfId="41276"/>
    <cellStyle name="계산 2 4 4 5 5" xfId="15991"/>
    <cellStyle name="계산 2 4 4 5 5 2" xfId="43850"/>
    <cellStyle name="계산 2 4 4 5 6" xfId="20221"/>
    <cellStyle name="계산 2 4 4 5 6 2" xfId="48080"/>
    <cellStyle name="계산 2 4 4 5 7" xfId="23403"/>
    <cellStyle name="계산 2 4 4 5 7 2" xfId="51262"/>
    <cellStyle name="계산 2 4 4 5 8" xfId="26510"/>
    <cellStyle name="계산 2 4 4 5 8 2" xfId="54369"/>
    <cellStyle name="계산 2 4 4 5 9" xfId="31305"/>
    <cellStyle name="계산 2 4 4 6" xfId="3779"/>
    <cellStyle name="계산 2 4 4 6 2" xfId="7230"/>
    <cellStyle name="계산 2 4 4 6 2 2" xfId="35089"/>
    <cellStyle name="계산 2 4 4 6 3" xfId="10486"/>
    <cellStyle name="계산 2 4 4 6 3 2" xfId="38345"/>
    <cellStyle name="계산 2 4 4 6 4" xfId="13750"/>
    <cellStyle name="계산 2 4 4 6 4 2" xfId="41609"/>
    <cellStyle name="계산 2 4 4 6 5" xfId="17684"/>
    <cellStyle name="계산 2 4 4 6 5 2" xfId="45543"/>
    <cellStyle name="계산 2 4 4 6 6" xfId="20554"/>
    <cellStyle name="계산 2 4 4 6 6 2" xfId="48413"/>
    <cellStyle name="계산 2 4 4 6 7" xfId="23736"/>
    <cellStyle name="계산 2 4 4 6 7 2" xfId="51595"/>
    <cellStyle name="계산 2 4 4 6 8" xfId="26821"/>
    <cellStyle name="계산 2 4 4 6 8 2" xfId="54680"/>
    <cellStyle name="계산 2 4 4 6 9" xfId="31638"/>
    <cellStyle name="계산 2 4 4 7" xfId="4075"/>
    <cellStyle name="계산 2 4 4 7 2" xfId="7526"/>
    <cellStyle name="계산 2 4 4 7 2 2" xfId="35385"/>
    <cellStyle name="계산 2 4 4 7 3" xfId="10782"/>
    <cellStyle name="계산 2 4 4 7 3 2" xfId="38641"/>
    <cellStyle name="계산 2 4 4 7 4" xfId="14046"/>
    <cellStyle name="계산 2 4 4 7 4 2" xfId="41905"/>
    <cellStyle name="계산 2 4 4 7 5" xfId="16628"/>
    <cellStyle name="계산 2 4 4 7 5 2" xfId="44487"/>
    <cellStyle name="계산 2 4 4 7 6" xfId="20850"/>
    <cellStyle name="계산 2 4 4 7 6 2" xfId="48709"/>
    <cellStyle name="계산 2 4 4 7 7" xfId="24032"/>
    <cellStyle name="계산 2 4 4 7 7 2" xfId="51891"/>
    <cellStyle name="계산 2 4 4 7 8" xfId="27098"/>
    <cellStyle name="계산 2 4 4 7 8 2" xfId="54957"/>
    <cellStyle name="계산 2 4 4 7 9" xfId="31934"/>
    <cellStyle name="계산 2 4 4 8" xfId="4372"/>
    <cellStyle name="계산 2 4 4 8 2" xfId="7823"/>
    <cellStyle name="계산 2 4 4 8 2 2" xfId="35682"/>
    <cellStyle name="계산 2 4 4 8 3" xfId="11079"/>
    <cellStyle name="계산 2 4 4 8 3 2" xfId="38938"/>
    <cellStyle name="계산 2 4 4 8 4" xfId="14343"/>
    <cellStyle name="계산 2 4 4 8 4 2" xfId="42202"/>
    <cellStyle name="계산 2 4 4 8 5" xfId="11789"/>
    <cellStyle name="계산 2 4 4 8 5 2" xfId="39648"/>
    <cellStyle name="계산 2 4 4 8 6" xfId="21147"/>
    <cellStyle name="계산 2 4 4 8 6 2" xfId="49006"/>
    <cellStyle name="계산 2 4 4 8 7" xfId="24329"/>
    <cellStyle name="계산 2 4 4 8 7 2" xfId="52188"/>
    <cellStyle name="계산 2 4 4 8 8" xfId="27373"/>
    <cellStyle name="계산 2 4 4 8 8 2" xfId="55232"/>
    <cellStyle name="계산 2 4 4 8 9" xfId="32231"/>
    <cellStyle name="계산 2 4 4 9" xfId="4667"/>
    <cellStyle name="계산 2 4 4 9 2" xfId="8118"/>
    <cellStyle name="계산 2 4 4 9 2 2" xfId="35977"/>
    <cellStyle name="계산 2 4 4 9 3" xfId="11374"/>
    <cellStyle name="계산 2 4 4 9 3 2" xfId="39233"/>
    <cellStyle name="계산 2 4 4 9 4" xfId="14638"/>
    <cellStyle name="계산 2 4 4 9 4 2" xfId="42497"/>
    <cellStyle name="계산 2 4 4 9 5" xfId="18209"/>
    <cellStyle name="계산 2 4 4 9 5 2" xfId="46068"/>
    <cellStyle name="계산 2 4 4 9 6" xfId="21442"/>
    <cellStyle name="계산 2 4 4 9 6 2" xfId="49301"/>
    <cellStyle name="계산 2 4 4 9 7" xfId="24624"/>
    <cellStyle name="계산 2 4 4 9 7 2" xfId="52483"/>
    <cellStyle name="계산 2 4 4 9 8" xfId="27649"/>
    <cellStyle name="계산 2 4 4 9 8 2" xfId="55508"/>
    <cellStyle name="계산 2 4 4 9 9" xfId="32526"/>
    <cellStyle name="계산 2 4 5" xfId="2025"/>
    <cellStyle name="계산 2 4 5 2" xfId="5479"/>
    <cellStyle name="계산 2 4 5 2 2" xfId="33338"/>
    <cellStyle name="계산 2 4 5 3" xfId="8734"/>
    <cellStyle name="계산 2 4 5 3 2" xfId="36593"/>
    <cellStyle name="계산 2 4 5 4" xfId="11997"/>
    <cellStyle name="계산 2 4 5 4 2" xfId="39856"/>
    <cellStyle name="계산 2 4 5 5" xfId="17428"/>
    <cellStyle name="계산 2 4 5 5 2" xfId="45287"/>
    <cellStyle name="계산 2 4 5 6" xfId="18819"/>
    <cellStyle name="계산 2 4 5 6 2" xfId="46678"/>
    <cellStyle name="계산 2 4 5 7" xfId="22026"/>
    <cellStyle name="계산 2 4 5 7 2" xfId="49885"/>
    <cellStyle name="계산 2 4 5 8" xfId="25209"/>
    <cellStyle name="계산 2 4 5 8 2" xfId="53068"/>
    <cellStyle name="계산 2 4 5 9" xfId="29884"/>
    <cellStyle name="계산 2 4 6" xfId="2492"/>
    <cellStyle name="계산 2 4 6 2" xfId="5943"/>
    <cellStyle name="계산 2 4 6 2 2" xfId="33802"/>
    <cellStyle name="계산 2 4 6 3" xfId="9199"/>
    <cellStyle name="계산 2 4 6 3 2" xfId="37058"/>
    <cellStyle name="계산 2 4 6 4" xfId="12463"/>
    <cellStyle name="계산 2 4 6 4 2" xfId="40322"/>
    <cellStyle name="계산 2 4 6 5" xfId="16389"/>
    <cellStyle name="계산 2 4 6 5 2" xfId="44248"/>
    <cellStyle name="계산 2 4 6 6" xfId="19267"/>
    <cellStyle name="계산 2 4 6 6 2" xfId="47126"/>
    <cellStyle name="계산 2 4 6 7" xfId="22449"/>
    <cellStyle name="계산 2 4 6 7 2" xfId="50308"/>
    <cellStyle name="계산 2 4 6 8" xfId="25618"/>
    <cellStyle name="계산 2 4 6 8 2" xfId="53477"/>
    <cellStyle name="계산 2 4 6 9" xfId="30351"/>
    <cellStyle name="계산 2 4 7" xfId="1953"/>
    <cellStyle name="계산 2 4 7 2" xfId="5407"/>
    <cellStyle name="계산 2 4 7 2 2" xfId="33266"/>
    <cellStyle name="계산 2 4 7 3" xfId="8662"/>
    <cellStyle name="계산 2 4 7 3 2" xfId="36521"/>
    <cellStyle name="계산 2 4 7 4" xfId="11925"/>
    <cellStyle name="계산 2 4 7 4 2" xfId="39784"/>
    <cellStyle name="계산 2 4 7 5" xfId="17223"/>
    <cellStyle name="계산 2 4 7 5 2" xfId="45082"/>
    <cellStyle name="계산 2 4 7 6" xfId="18747"/>
    <cellStyle name="계산 2 4 7 6 2" xfId="46606"/>
    <cellStyle name="계산 2 4 7 7" xfId="21955"/>
    <cellStyle name="계산 2 4 7 7 2" xfId="49814"/>
    <cellStyle name="계산 2 4 7 8" xfId="25143"/>
    <cellStyle name="계산 2 4 7 8 2" xfId="53002"/>
    <cellStyle name="계산 2 4 7 9" xfId="29812"/>
    <cellStyle name="계산 2 4 8" xfId="1926"/>
    <cellStyle name="계산 2 4 8 2" xfId="5380"/>
    <cellStyle name="계산 2 4 8 2 2" xfId="33239"/>
    <cellStyle name="계산 2 4 8 3" xfId="8635"/>
    <cellStyle name="계산 2 4 8 3 2" xfId="36494"/>
    <cellStyle name="계산 2 4 8 4" xfId="11898"/>
    <cellStyle name="계산 2 4 8 4 2" xfId="39757"/>
    <cellStyle name="계산 2 4 8 5" xfId="15610"/>
    <cellStyle name="계산 2 4 8 5 2" xfId="43469"/>
    <cellStyle name="계산 2 4 8 6" xfId="18720"/>
    <cellStyle name="계산 2 4 8 6 2" xfId="46579"/>
    <cellStyle name="계산 2 4 8 7" xfId="21928"/>
    <cellStyle name="계산 2 4 8 7 2" xfId="49787"/>
    <cellStyle name="계산 2 4 8 8" xfId="25120"/>
    <cellStyle name="계산 2 4 8 8 2" xfId="52979"/>
    <cellStyle name="계산 2 4 8 9" xfId="29785"/>
    <cellStyle name="계산 2 4 9" xfId="2527"/>
    <cellStyle name="계산 2 4 9 2" xfId="5978"/>
    <cellStyle name="계산 2 4 9 2 2" xfId="33837"/>
    <cellStyle name="계산 2 4 9 3" xfId="9234"/>
    <cellStyle name="계산 2 4 9 3 2" xfId="37093"/>
    <cellStyle name="계산 2 4 9 4" xfId="12498"/>
    <cellStyle name="계산 2 4 9 4 2" xfId="40357"/>
    <cellStyle name="계산 2 4 9 5" xfId="17919"/>
    <cellStyle name="계산 2 4 9 5 2" xfId="45778"/>
    <cellStyle name="계산 2 4 9 6" xfId="19302"/>
    <cellStyle name="계산 2 4 9 6 2" xfId="47161"/>
    <cellStyle name="계산 2 4 9 7" xfId="22484"/>
    <cellStyle name="계산 2 4 9 7 2" xfId="50343"/>
    <cellStyle name="계산 2 4 9 8" xfId="25652"/>
    <cellStyle name="계산 2 4 9 8 2" xfId="53511"/>
    <cellStyle name="계산 2 4 9 9" xfId="30386"/>
    <cellStyle name="계산 2 5" xfId="425"/>
    <cellStyle name="계산 2 5 10" xfId="4555"/>
    <cellStyle name="계산 2 5 10 2" xfId="8006"/>
    <cellStyle name="계산 2 5 10 2 2" xfId="35865"/>
    <cellStyle name="계산 2 5 10 3" xfId="11262"/>
    <cellStyle name="계산 2 5 10 3 2" xfId="39121"/>
    <cellStyle name="계산 2 5 10 4" xfId="14526"/>
    <cellStyle name="계산 2 5 10 4 2" xfId="42385"/>
    <cellStyle name="계산 2 5 10 5" xfId="18097"/>
    <cellStyle name="계산 2 5 10 5 2" xfId="45956"/>
    <cellStyle name="계산 2 5 10 6" xfId="21330"/>
    <cellStyle name="계산 2 5 10 6 2" xfId="49189"/>
    <cellStyle name="계산 2 5 10 7" xfId="24512"/>
    <cellStyle name="계산 2 5 10 7 2" xfId="52371"/>
    <cellStyle name="계산 2 5 10 8" xfId="27543"/>
    <cellStyle name="계산 2 5 10 8 2" xfId="55402"/>
    <cellStyle name="계산 2 5 10 9" xfId="32414"/>
    <cellStyle name="계산 2 5 11" xfId="1540"/>
    <cellStyle name="계산 2 5 11 2" xfId="29399"/>
    <cellStyle name="계산 2 5 12" xfId="4996"/>
    <cellStyle name="계산 2 5 12 2" xfId="32855"/>
    <cellStyle name="계산 2 5 13" xfId="8250"/>
    <cellStyle name="계산 2 5 13 2" xfId="36109"/>
    <cellStyle name="계산 2 5 14" xfId="11515"/>
    <cellStyle name="계산 2 5 14 2" xfId="39374"/>
    <cellStyle name="계산 2 5 15" xfId="14778"/>
    <cellStyle name="계산 2 5 15 2" xfId="42637"/>
    <cellStyle name="계산 2 5 16" xfId="16387"/>
    <cellStyle name="계산 2 5 16 2" xfId="44246"/>
    <cellStyle name="계산 2 5 17" xfId="18345"/>
    <cellStyle name="계산 2 5 17 2" xfId="46204"/>
    <cellStyle name="계산 2 5 18" xfId="21564"/>
    <cellStyle name="계산 2 5 18 2" xfId="49423"/>
    <cellStyle name="계산 2 5 19" xfId="24760"/>
    <cellStyle name="계산 2 5 19 2" xfId="52619"/>
    <cellStyle name="계산 2 5 2" xfId="572"/>
    <cellStyle name="계산 2 5 2 10" xfId="1687"/>
    <cellStyle name="계산 2 5 2 10 2" xfId="29546"/>
    <cellStyle name="계산 2 5 2 11" xfId="5142"/>
    <cellStyle name="계산 2 5 2 11 2" xfId="33001"/>
    <cellStyle name="계산 2 5 2 12" xfId="8397"/>
    <cellStyle name="계산 2 5 2 12 2" xfId="36256"/>
    <cellStyle name="계산 2 5 2 13" xfId="11662"/>
    <cellStyle name="계산 2 5 2 13 2" xfId="39521"/>
    <cellStyle name="계산 2 5 2 14" xfId="14925"/>
    <cellStyle name="계산 2 5 2 14 2" xfId="42784"/>
    <cellStyle name="계산 2 5 2 15" xfId="16476"/>
    <cellStyle name="계산 2 5 2 15 2" xfId="44335"/>
    <cellStyle name="계산 2 5 2 16" xfId="18489"/>
    <cellStyle name="계산 2 5 2 16 2" xfId="46348"/>
    <cellStyle name="계산 2 5 2 17" xfId="21706"/>
    <cellStyle name="계산 2 5 2 17 2" xfId="49565"/>
    <cellStyle name="계산 2 5 2 18" xfId="24901"/>
    <cellStyle name="계산 2 5 2 18 2" xfId="52760"/>
    <cellStyle name="계산 2 5 2 19" xfId="26477"/>
    <cellStyle name="계산 2 5 2 19 2" xfId="54336"/>
    <cellStyle name="계산 2 5 2 2" xfId="2324"/>
    <cellStyle name="계산 2 5 2 2 2" xfId="5776"/>
    <cellStyle name="계산 2 5 2 2 2 2" xfId="33635"/>
    <cellStyle name="계산 2 5 2 2 3" xfId="9032"/>
    <cellStyle name="계산 2 5 2 2 3 2" xfId="36891"/>
    <cellStyle name="계산 2 5 2 2 4" xfId="12295"/>
    <cellStyle name="계산 2 5 2 2 4 2" xfId="40154"/>
    <cellStyle name="계산 2 5 2 2 5" xfId="17168"/>
    <cellStyle name="계산 2 5 2 2 5 2" xfId="45027"/>
    <cellStyle name="계산 2 5 2 2 6" xfId="19102"/>
    <cellStyle name="계산 2 5 2 2 6 2" xfId="46961"/>
    <cellStyle name="계산 2 5 2 2 7" xfId="22287"/>
    <cellStyle name="계산 2 5 2 2 7 2" xfId="50146"/>
    <cellStyle name="계산 2 5 2 2 8" xfId="25465"/>
    <cellStyle name="계산 2 5 2 2 8 2" xfId="53324"/>
    <cellStyle name="계산 2 5 2 2 9" xfId="30183"/>
    <cellStyle name="계산 2 5 2 20" xfId="27958"/>
    <cellStyle name="계산 2 5 2 20 2" xfId="55817"/>
    <cellStyle name="계산 2 5 2 21" xfId="1034"/>
    <cellStyle name="계산 2 5 2 21 2" xfId="28893"/>
    <cellStyle name="계산 2 5 2 22" xfId="28432"/>
    <cellStyle name="계산 2 5 2 3" xfId="2783"/>
    <cellStyle name="계산 2 5 2 3 2" xfId="6234"/>
    <cellStyle name="계산 2 5 2 3 2 2" xfId="34093"/>
    <cellStyle name="계산 2 5 2 3 3" xfId="9490"/>
    <cellStyle name="계산 2 5 2 3 3 2" xfId="37349"/>
    <cellStyle name="계산 2 5 2 3 4" xfId="12754"/>
    <cellStyle name="계산 2 5 2 3 4 2" xfId="40613"/>
    <cellStyle name="계산 2 5 2 3 5" xfId="17815"/>
    <cellStyle name="계산 2 5 2 3 5 2" xfId="45674"/>
    <cellStyle name="계산 2 5 2 3 6" xfId="19558"/>
    <cellStyle name="계산 2 5 2 3 6 2" xfId="47417"/>
    <cellStyle name="계산 2 5 2 3 7" xfId="22740"/>
    <cellStyle name="계산 2 5 2 3 7 2" xfId="50599"/>
    <cellStyle name="계산 2 5 2 3 8" xfId="25891"/>
    <cellStyle name="계산 2 5 2 3 8 2" xfId="53750"/>
    <cellStyle name="계산 2 5 2 3 9" xfId="30642"/>
    <cellStyle name="계산 2 5 2 4" xfId="3133"/>
    <cellStyle name="계산 2 5 2 4 2" xfId="6584"/>
    <cellStyle name="계산 2 5 2 4 2 2" xfId="34443"/>
    <cellStyle name="계산 2 5 2 4 3" xfId="9840"/>
    <cellStyle name="계산 2 5 2 4 3 2" xfId="37699"/>
    <cellStyle name="계산 2 5 2 4 4" xfId="13104"/>
    <cellStyle name="계산 2 5 2 4 4 2" xfId="40963"/>
    <cellStyle name="계산 2 5 2 4 5" xfId="17628"/>
    <cellStyle name="계산 2 5 2 4 5 2" xfId="45487"/>
    <cellStyle name="계산 2 5 2 4 6" xfId="19908"/>
    <cellStyle name="계산 2 5 2 4 6 2" xfId="47767"/>
    <cellStyle name="계산 2 5 2 4 7" xfId="23090"/>
    <cellStyle name="계산 2 5 2 4 7 2" xfId="50949"/>
    <cellStyle name="계산 2 5 2 4 8" xfId="26215"/>
    <cellStyle name="계산 2 5 2 4 8 2" xfId="54074"/>
    <cellStyle name="계산 2 5 2 4 9" xfId="30992"/>
    <cellStyle name="계산 2 5 2 5" xfId="3470"/>
    <cellStyle name="계산 2 5 2 5 2" xfId="6921"/>
    <cellStyle name="계산 2 5 2 5 2 2" xfId="34780"/>
    <cellStyle name="계산 2 5 2 5 3" xfId="10177"/>
    <cellStyle name="계산 2 5 2 5 3 2" xfId="38036"/>
    <cellStyle name="계산 2 5 2 5 4" xfId="13441"/>
    <cellStyle name="계산 2 5 2 5 4 2" xfId="41300"/>
    <cellStyle name="계산 2 5 2 5 5" xfId="15607"/>
    <cellStyle name="계산 2 5 2 5 5 2" xfId="43466"/>
    <cellStyle name="계산 2 5 2 5 6" xfId="20245"/>
    <cellStyle name="계산 2 5 2 5 6 2" xfId="48104"/>
    <cellStyle name="계산 2 5 2 5 7" xfId="23427"/>
    <cellStyle name="계산 2 5 2 5 7 2" xfId="51286"/>
    <cellStyle name="계산 2 5 2 5 8" xfId="26532"/>
    <cellStyle name="계산 2 5 2 5 8 2" xfId="54391"/>
    <cellStyle name="계산 2 5 2 5 9" xfId="31329"/>
    <cellStyle name="계산 2 5 2 6" xfId="3803"/>
    <cellStyle name="계산 2 5 2 6 2" xfId="7254"/>
    <cellStyle name="계산 2 5 2 6 2 2" xfId="35113"/>
    <cellStyle name="계산 2 5 2 6 3" xfId="10510"/>
    <cellStyle name="계산 2 5 2 6 3 2" xfId="38369"/>
    <cellStyle name="계산 2 5 2 6 4" xfId="13774"/>
    <cellStyle name="계산 2 5 2 6 4 2" xfId="41633"/>
    <cellStyle name="계산 2 5 2 6 5" xfId="15825"/>
    <cellStyle name="계산 2 5 2 6 5 2" xfId="43684"/>
    <cellStyle name="계산 2 5 2 6 6" xfId="20578"/>
    <cellStyle name="계산 2 5 2 6 6 2" xfId="48437"/>
    <cellStyle name="계산 2 5 2 6 7" xfId="23760"/>
    <cellStyle name="계산 2 5 2 6 7 2" xfId="51619"/>
    <cellStyle name="계산 2 5 2 6 8" xfId="26843"/>
    <cellStyle name="계산 2 5 2 6 8 2" xfId="54702"/>
    <cellStyle name="계산 2 5 2 6 9" xfId="31662"/>
    <cellStyle name="계산 2 5 2 7" xfId="4099"/>
    <cellStyle name="계산 2 5 2 7 2" xfId="7550"/>
    <cellStyle name="계산 2 5 2 7 2 2" xfId="35409"/>
    <cellStyle name="계산 2 5 2 7 3" xfId="10806"/>
    <cellStyle name="계산 2 5 2 7 3 2" xfId="38665"/>
    <cellStyle name="계산 2 5 2 7 4" xfId="14070"/>
    <cellStyle name="계산 2 5 2 7 4 2" xfId="41929"/>
    <cellStyle name="계산 2 5 2 7 5" xfId="16365"/>
    <cellStyle name="계산 2 5 2 7 5 2" xfId="44224"/>
    <cellStyle name="계산 2 5 2 7 6" xfId="20874"/>
    <cellStyle name="계산 2 5 2 7 6 2" xfId="48733"/>
    <cellStyle name="계산 2 5 2 7 7" xfId="24056"/>
    <cellStyle name="계산 2 5 2 7 7 2" xfId="51915"/>
    <cellStyle name="계산 2 5 2 7 8" xfId="27120"/>
    <cellStyle name="계산 2 5 2 7 8 2" xfId="54979"/>
    <cellStyle name="계산 2 5 2 7 9" xfId="31958"/>
    <cellStyle name="계산 2 5 2 8" xfId="4396"/>
    <cellStyle name="계산 2 5 2 8 2" xfId="7847"/>
    <cellStyle name="계산 2 5 2 8 2 2" xfId="35706"/>
    <cellStyle name="계산 2 5 2 8 3" xfId="11103"/>
    <cellStyle name="계산 2 5 2 8 3 2" xfId="38962"/>
    <cellStyle name="계산 2 5 2 8 4" xfId="14367"/>
    <cellStyle name="계산 2 5 2 8 4 2" xfId="42226"/>
    <cellStyle name="계산 2 5 2 8 5" xfId="11507"/>
    <cellStyle name="계산 2 5 2 8 5 2" xfId="39366"/>
    <cellStyle name="계산 2 5 2 8 6" xfId="21171"/>
    <cellStyle name="계산 2 5 2 8 6 2" xfId="49030"/>
    <cellStyle name="계산 2 5 2 8 7" xfId="24353"/>
    <cellStyle name="계산 2 5 2 8 7 2" xfId="52212"/>
    <cellStyle name="계산 2 5 2 8 8" xfId="27395"/>
    <cellStyle name="계산 2 5 2 8 8 2" xfId="55254"/>
    <cellStyle name="계산 2 5 2 8 9" xfId="32255"/>
    <cellStyle name="계산 2 5 2 9" xfId="4691"/>
    <cellStyle name="계산 2 5 2 9 2" xfId="8142"/>
    <cellStyle name="계산 2 5 2 9 2 2" xfId="36001"/>
    <cellStyle name="계산 2 5 2 9 3" xfId="11398"/>
    <cellStyle name="계산 2 5 2 9 3 2" xfId="39257"/>
    <cellStyle name="계산 2 5 2 9 4" xfId="14662"/>
    <cellStyle name="계산 2 5 2 9 4 2" xfId="42521"/>
    <cellStyle name="계산 2 5 2 9 5" xfId="18233"/>
    <cellStyle name="계산 2 5 2 9 5 2" xfId="46092"/>
    <cellStyle name="계산 2 5 2 9 6" xfId="21466"/>
    <cellStyle name="계산 2 5 2 9 6 2" xfId="49325"/>
    <cellStyle name="계산 2 5 2 9 7" xfId="24648"/>
    <cellStyle name="계산 2 5 2 9 7 2" xfId="52507"/>
    <cellStyle name="계산 2 5 2 9 8" xfId="27671"/>
    <cellStyle name="계산 2 5 2 9 8 2" xfId="55530"/>
    <cellStyle name="계산 2 5 2 9 9" xfId="32550"/>
    <cellStyle name="계산 2 5 20" xfId="27042"/>
    <cellStyle name="계산 2 5 20 2" xfId="54901"/>
    <cellStyle name="계산 2 5 21" xfId="27822"/>
    <cellStyle name="계산 2 5 21 2" xfId="55681"/>
    <cellStyle name="계산 2 5 22" xfId="887"/>
    <cellStyle name="계산 2 5 22 2" xfId="28746"/>
    <cellStyle name="계산 2 5 23" xfId="28285"/>
    <cellStyle name="계산 2 5 3" xfId="2177"/>
    <cellStyle name="계산 2 5 3 2" xfId="5629"/>
    <cellStyle name="계산 2 5 3 2 2" xfId="33488"/>
    <cellStyle name="계산 2 5 3 3" xfId="8885"/>
    <cellStyle name="계산 2 5 3 3 2" xfId="36744"/>
    <cellStyle name="계산 2 5 3 4" xfId="12148"/>
    <cellStyle name="계산 2 5 3 4 2" xfId="40007"/>
    <cellStyle name="계산 2 5 3 5" xfId="15689"/>
    <cellStyle name="계산 2 5 3 5 2" xfId="43548"/>
    <cellStyle name="계산 2 5 3 6" xfId="18960"/>
    <cellStyle name="계산 2 5 3 6 2" xfId="46819"/>
    <cellStyle name="계산 2 5 3 7" xfId="22146"/>
    <cellStyle name="계산 2 5 3 7 2" xfId="50005"/>
    <cellStyle name="계산 2 5 3 8" xfId="25330"/>
    <cellStyle name="계산 2 5 3 8 2" xfId="53189"/>
    <cellStyle name="계산 2 5 3 9" xfId="30036"/>
    <cellStyle name="계산 2 5 4" xfId="2636"/>
    <cellStyle name="계산 2 5 4 2" xfId="6087"/>
    <cellStyle name="계산 2 5 4 2 2" xfId="33946"/>
    <cellStyle name="계산 2 5 4 3" xfId="9343"/>
    <cellStyle name="계산 2 5 4 3 2" xfId="37202"/>
    <cellStyle name="계산 2 5 4 4" xfId="12607"/>
    <cellStyle name="계산 2 5 4 4 2" xfId="40466"/>
    <cellStyle name="계산 2 5 4 5" xfId="16478"/>
    <cellStyle name="계산 2 5 4 5 2" xfId="44337"/>
    <cellStyle name="계산 2 5 4 6" xfId="19411"/>
    <cellStyle name="계산 2 5 4 6 2" xfId="47270"/>
    <cellStyle name="계산 2 5 4 7" xfId="22593"/>
    <cellStyle name="계산 2 5 4 7 2" xfId="50452"/>
    <cellStyle name="계산 2 5 4 8" xfId="25753"/>
    <cellStyle name="계산 2 5 4 8 2" xfId="53612"/>
    <cellStyle name="계산 2 5 4 9" xfId="30495"/>
    <cellStyle name="계산 2 5 5" xfId="2987"/>
    <cellStyle name="계산 2 5 5 2" xfId="6438"/>
    <cellStyle name="계산 2 5 5 2 2" xfId="34297"/>
    <cellStyle name="계산 2 5 5 3" xfId="9694"/>
    <cellStyle name="계산 2 5 5 3 2" xfId="37553"/>
    <cellStyle name="계산 2 5 5 4" xfId="12958"/>
    <cellStyle name="계산 2 5 5 4 2" xfId="40817"/>
    <cellStyle name="계산 2 5 5 5" xfId="15720"/>
    <cellStyle name="계산 2 5 5 5 2" xfId="43579"/>
    <cellStyle name="계산 2 5 5 6" xfId="19762"/>
    <cellStyle name="계산 2 5 5 6 2" xfId="47621"/>
    <cellStyle name="계산 2 5 5 7" xfId="22944"/>
    <cellStyle name="계산 2 5 5 7 2" xfId="50803"/>
    <cellStyle name="계산 2 5 5 8" xfId="26080"/>
    <cellStyle name="계산 2 5 5 8 2" xfId="53939"/>
    <cellStyle name="계산 2 5 5 9" xfId="30846"/>
    <cellStyle name="계산 2 5 6" xfId="3326"/>
    <cellStyle name="계산 2 5 6 2" xfId="6777"/>
    <cellStyle name="계산 2 5 6 2 2" xfId="34636"/>
    <cellStyle name="계산 2 5 6 3" xfId="10033"/>
    <cellStyle name="계산 2 5 6 3 2" xfId="37892"/>
    <cellStyle name="계산 2 5 6 4" xfId="13297"/>
    <cellStyle name="계산 2 5 6 4 2" xfId="41156"/>
    <cellStyle name="계산 2 5 6 5" xfId="17454"/>
    <cellStyle name="계산 2 5 6 5 2" xfId="45313"/>
    <cellStyle name="계산 2 5 6 6" xfId="20101"/>
    <cellStyle name="계산 2 5 6 6 2" xfId="47960"/>
    <cellStyle name="계산 2 5 6 7" xfId="23283"/>
    <cellStyle name="계산 2 5 6 7 2" xfId="51142"/>
    <cellStyle name="계산 2 5 6 8" xfId="26396"/>
    <cellStyle name="계산 2 5 6 8 2" xfId="54255"/>
    <cellStyle name="계산 2 5 6 9" xfId="31185"/>
    <cellStyle name="계산 2 5 7" xfId="3660"/>
    <cellStyle name="계산 2 5 7 2" xfId="7111"/>
    <cellStyle name="계산 2 5 7 2 2" xfId="34970"/>
    <cellStyle name="계산 2 5 7 3" xfId="10367"/>
    <cellStyle name="계산 2 5 7 3 2" xfId="38226"/>
    <cellStyle name="계산 2 5 7 4" xfId="13631"/>
    <cellStyle name="계산 2 5 7 4 2" xfId="41490"/>
    <cellStyle name="계산 2 5 7 5" xfId="16218"/>
    <cellStyle name="계산 2 5 7 5 2" xfId="44077"/>
    <cellStyle name="계산 2 5 7 6" xfId="20435"/>
    <cellStyle name="계산 2 5 7 6 2" xfId="48294"/>
    <cellStyle name="계산 2 5 7 7" xfId="23617"/>
    <cellStyle name="계산 2 5 7 7 2" xfId="51476"/>
    <cellStyle name="계산 2 5 7 8" xfId="26709"/>
    <cellStyle name="계산 2 5 7 8 2" xfId="54568"/>
    <cellStyle name="계산 2 5 7 9" xfId="31519"/>
    <cellStyle name="계산 2 5 8" xfId="3963"/>
    <cellStyle name="계산 2 5 8 2" xfId="7414"/>
    <cellStyle name="계산 2 5 8 2 2" xfId="35273"/>
    <cellStyle name="계산 2 5 8 3" xfId="10670"/>
    <cellStyle name="계산 2 5 8 3 2" xfId="38529"/>
    <cellStyle name="계산 2 5 8 4" xfId="13934"/>
    <cellStyle name="계산 2 5 8 4 2" xfId="41793"/>
    <cellStyle name="계산 2 5 8 5" xfId="16503"/>
    <cellStyle name="계산 2 5 8 5 2" xfId="44362"/>
    <cellStyle name="계산 2 5 8 6" xfId="20738"/>
    <cellStyle name="계산 2 5 8 6 2" xfId="48597"/>
    <cellStyle name="계산 2 5 8 7" xfId="23920"/>
    <cellStyle name="계산 2 5 8 7 2" xfId="51779"/>
    <cellStyle name="계산 2 5 8 8" xfId="26993"/>
    <cellStyle name="계산 2 5 8 8 2" xfId="54852"/>
    <cellStyle name="계산 2 5 8 9" xfId="31822"/>
    <cellStyle name="계산 2 5 9" xfId="4260"/>
    <cellStyle name="계산 2 5 9 2" xfId="7711"/>
    <cellStyle name="계산 2 5 9 2 2" xfId="35570"/>
    <cellStyle name="계산 2 5 9 3" xfId="10967"/>
    <cellStyle name="계산 2 5 9 3 2" xfId="38826"/>
    <cellStyle name="계산 2 5 9 4" xfId="14231"/>
    <cellStyle name="계산 2 5 9 4 2" xfId="42090"/>
    <cellStyle name="계산 2 5 9 5" xfId="17028"/>
    <cellStyle name="계산 2 5 9 5 2" xfId="44887"/>
    <cellStyle name="계산 2 5 9 6" xfId="21035"/>
    <cellStyle name="계산 2 5 9 6 2" xfId="48894"/>
    <cellStyle name="계산 2 5 9 7" xfId="24217"/>
    <cellStyle name="계산 2 5 9 7 2" xfId="52076"/>
    <cellStyle name="계산 2 5 9 8" xfId="27268"/>
    <cellStyle name="계산 2 5 9 8 2" xfId="55127"/>
    <cellStyle name="계산 2 5 9 9" xfId="32119"/>
    <cellStyle name="계산 2 6" xfId="327"/>
    <cellStyle name="계산 2 6 10" xfId="1442"/>
    <cellStyle name="계산 2 6 10 2" xfId="29301"/>
    <cellStyle name="계산 2 6 11" xfId="4898"/>
    <cellStyle name="계산 2 6 11 2" xfId="32757"/>
    <cellStyle name="계산 2 6 12" xfId="1301"/>
    <cellStyle name="계산 2 6 12 2" xfId="29160"/>
    <cellStyle name="계산 2 6 13" xfId="5076"/>
    <cellStyle name="계산 2 6 13 2" xfId="32935"/>
    <cellStyle name="계산 2 6 14" xfId="8331"/>
    <cellStyle name="계산 2 6 14 2" xfId="36190"/>
    <cellStyle name="계산 2 6 15" xfId="17151"/>
    <cellStyle name="계산 2 6 15 2" xfId="45010"/>
    <cellStyle name="계산 2 6 16" xfId="14859"/>
    <cellStyle name="계산 2 6 16 2" xfId="42718"/>
    <cellStyle name="계산 2 6 17" xfId="16567"/>
    <cellStyle name="계산 2 6 17 2" xfId="44426"/>
    <cellStyle name="계산 2 6 18" xfId="19036"/>
    <cellStyle name="계산 2 6 18 2" xfId="46895"/>
    <cellStyle name="계산 2 6 19" xfId="25110"/>
    <cellStyle name="계산 2 6 19 2" xfId="52969"/>
    <cellStyle name="계산 2 6 2" xfId="2079"/>
    <cellStyle name="계산 2 6 2 2" xfId="5533"/>
    <cellStyle name="계산 2 6 2 2 2" xfId="33392"/>
    <cellStyle name="계산 2 6 2 3" xfId="8788"/>
    <cellStyle name="계산 2 6 2 3 2" xfId="36647"/>
    <cellStyle name="계산 2 6 2 4" xfId="12051"/>
    <cellStyle name="계산 2 6 2 4 2" xfId="39910"/>
    <cellStyle name="계산 2 6 2 5" xfId="17916"/>
    <cellStyle name="계산 2 6 2 5 2" xfId="45775"/>
    <cellStyle name="계산 2 6 2 6" xfId="18867"/>
    <cellStyle name="계산 2 6 2 6 2" xfId="46726"/>
    <cellStyle name="계산 2 6 2 7" xfId="22066"/>
    <cellStyle name="계산 2 6 2 7 2" xfId="49925"/>
    <cellStyle name="계산 2 6 2 8" xfId="25248"/>
    <cellStyle name="계산 2 6 2 8 2" xfId="53107"/>
    <cellStyle name="계산 2 6 2 9" xfId="29938"/>
    <cellStyle name="계산 2 6 20" xfId="27752"/>
    <cellStyle name="계산 2 6 20 2" xfId="55611"/>
    <cellStyle name="계산 2 6 21" xfId="789"/>
    <cellStyle name="계산 2 6 21 2" xfId="28648"/>
    <cellStyle name="계산 2 6 22" xfId="28187"/>
    <cellStyle name="계산 2 6 3" xfId="2541"/>
    <cellStyle name="계산 2 6 3 2" xfId="5992"/>
    <cellStyle name="계산 2 6 3 2 2" xfId="33851"/>
    <cellStyle name="계산 2 6 3 3" xfId="9248"/>
    <cellStyle name="계산 2 6 3 3 2" xfId="37107"/>
    <cellStyle name="계산 2 6 3 4" xfId="12512"/>
    <cellStyle name="계산 2 6 3 4 2" xfId="40371"/>
    <cellStyle name="계산 2 6 3 5" xfId="15182"/>
    <cellStyle name="계산 2 6 3 5 2" xfId="43041"/>
    <cellStyle name="계산 2 6 3 6" xfId="19316"/>
    <cellStyle name="계산 2 6 3 6 2" xfId="47175"/>
    <cellStyle name="계산 2 6 3 7" xfId="22498"/>
    <cellStyle name="계산 2 6 3 7 2" xfId="50357"/>
    <cellStyle name="계산 2 6 3 8" xfId="25664"/>
    <cellStyle name="계산 2 6 3 8 2" xfId="53523"/>
    <cellStyle name="계산 2 6 3 9" xfId="30400"/>
    <cellStyle name="계산 2 6 4" xfId="2895"/>
    <cellStyle name="계산 2 6 4 2" xfId="6346"/>
    <cellStyle name="계산 2 6 4 2 2" xfId="34205"/>
    <cellStyle name="계산 2 6 4 3" xfId="9602"/>
    <cellStyle name="계산 2 6 4 3 2" xfId="37461"/>
    <cellStyle name="계산 2 6 4 4" xfId="12866"/>
    <cellStyle name="계산 2 6 4 4 2" xfId="40725"/>
    <cellStyle name="계산 2 6 4 5" xfId="17883"/>
    <cellStyle name="계산 2 6 4 5 2" xfId="45742"/>
    <cellStyle name="계산 2 6 4 6" xfId="19670"/>
    <cellStyle name="계산 2 6 4 6 2" xfId="47529"/>
    <cellStyle name="계산 2 6 4 7" xfId="22852"/>
    <cellStyle name="계산 2 6 4 7 2" xfId="50711"/>
    <cellStyle name="계산 2 6 4 8" xfId="25994"/>
    <cellStyle name="계산 2 6 4 8 2" xfId="53853"/>
    <cellStyle name="계산 2 6 4 9" xfId="30754"/>
    <cellStyle name="계산 2 6 5" xfId="3240"/>
    <cellStyle name="계산 2 6 5 2" xfId="6691"/>
    <cellStyle name="계산 2 6 5 2 2" xfId="34550"/>
    <cellStyle name="계산 2 6 5 3" xfId="9947"/>
    <cellStyle name="계산 2 6 5 3 2" xfId="37806"/>
    <cellStyle name="계산 2 6 5 4" xfId="13211"/>
    <cellStyle name="계산 2 6 5 4 2" xfId="41070"/>
    <cellStyle name="계산 2 6 5 5" xfId="17701"/>
    <cellStyle name="계산 2 6 5 5 2" xfId="45560"/>
    <cellStyle name="계산 2 6 5 6" xfId="20015"/>
    <cellStyle name="계산 2 6 5 6 2" xfId="47874"/>
    <cellStyle name="계산 2 6 5 7" xfId="23197"/>
    <cellStyle name="계산 2 6 5 7 2" xfId="51056"/>
    <cellStyle name="계산 2 6 5 8" xfId="26315"/>
    <cellStyle name="계산 2 6 5 8 2" xfId="54174"/>
    <cellStyle name="계산 2 6 5 9" xfId="31099"/>
    <cellStyle name="계산 2 6 6" xfId="3576"/>
    <cellStyle name="계산 2 6 6 2" xfId="7027"/>
    <cellStyle name="계산 2 6 6 2 2" xfId="34886"/>
    <cellStyle name="계산 2 6 6 3" xfId="10283"/>
    <cellStyle name="계산 2 6 6 3 2" xfId="38142"/>
    <cellStyle name="계산 2 6 6 4" xfId="13547"/>
    <cellStyle name="계산 2 6 6 4 2" xfId="41406"/>
    <cellStyle name="계산 2 6 6 5" xfId="17476"/>
    <cellStyle name="계산 2 6 6 5 2" xfId="45335"/>
    <cellStyle name="계산 2 6 6 6" xfId="20351"/>
    <cellStyle name="계산 2 6 6 6 2" xfId="48210"/>
    <cellStyle name="계산 2 6 6 7" xfId="23533"/>
    <cellStyle name="계산 2 6 6 7 2" xfId="51392"/>
    <cellStyle name="계산 2 6 6 8" xfId="26631"/>
    <cellStyle name="계산 2 6 6 8 2" xfId="54490"/>
    <cellStyle name="계산 2 6 6 9" xfId="31435"/>
    <cellStyle name="계산 2 6 7" xfId="3891"/>
    <cellStyle name="계산 2 6 7 2" xfId="7342"/>
    <cellStyle name="계산 2 6 7 2 2" xfId="35201"/>
    <cellStyle name="계산 2 6 7 3" xfId="10598"/>
    <cellStyle name="계산 2 6 7 3 2" xfId="38457"/>
    <cellStyle name="계산 2 6 7 4" xfId="13862"/>
    <cellStyle name="계산 2 6 7 4 2" xfId="41721"/>
    <cellStyle name="계산 2 6 7 5" xfId="17165"/>
    <cellStyle name="계산 2 6 7 5 2" xfId="45024"/>
    <cellStyle name="계산 2 6 7 6" xfId="20666"/>
    <cellStyle name="계산 2 6 7 6 2" xfId="48525"/>
    <cellStyle name="계산 2 6 7 7" xfId="23848"/>
    <cellStyle name="계산 2 6 7 7 2" xfId="51707"/>
    <cellStyle name="계산 2 6 7 8" xfId="26925"/>
    <cellStyle name="계산 2 6 7 8 2" xfId="54784"/>
    <cellStyle name="계산 2 6 7 9" xfId="31750"/>
    <cellStyle name="계산 2 6 8" xfId="4189"/>
    <cellStyle name="계산 2 6 8 2" xfId="7640"/>
    <cellStyle name="계산 2 6 8 2 2" xfId="35499"/>
    <cellStyle name="계산 2 6 8 3" xfId="10896"/>
    <cellStyle name="계산 2 6 8 3 2" xfId="38755"/>
    <cellStyle name="계산 2 6 8 4" xfId="14160"/>
    <cellStyle name="계산 2 6 8 4 2" xfId="42019"/>
    <cellStyle name="계산 2 6 8 5" xfId="15679"/>
    <cellStyle name="계산 2 6 8 5 2" xfId="43538"/>
    <cellStyle name="계산 2 6 8 6" xfId="20964"/>
    <cellStyle name="계산 2 6 8 6 2" xfId="48823"/>
    <cellStyle name="계산 2 6 8 7" xfId="24146"/>
    <cellStyle name="계산 2 6 8 7 2" xfId="52005"/>
    <cellStyle name="계산 2 6 8 8" xfId="27201"/>
    <cellStyle name="계산 2 6 8 8 2" xfId="55060"/>
    <cellStyle name="계산 2 6 8 9" xfId="32048"/>
    <cellStyle name="계산 2 6 9" xfId="4485"/>
    <cellStyle name="계산 2 6 9 2" xfId="7936"/>
    <cellStyle name="계산 2 6 9 2 2" xfId="35795"/>
    <cellStyle name="계산 2 6 9 3" xfId="11192"/>
    <cellStyle name="계산 2 6 9 3 2" xfId="39051"/>
    <cellStyle name="계산 2 6 9 4" xfId="14456"/>
    <cellStyle name="계산 2 6 9 4 2" xfId="42315"/>
    <cellStyle name="계산 2 6 9 5" xfId="18027"/>
    <cellStyle name="계산 2 6 9 5 2" xfId="45886"/>
    <cellStyle name="계산 2 6 9 6" xfId="21260"/>
    <cellStyle name="계산 2 6 9 6 2" xfId="49119"/>
    <cellStyle name="계산 2 6 9 7" xfId="24442"/>
    <cellStyle name="계산 2 6 9 7 2" xfId="52301"/>
    <cellStyle name="계산 2 6 9 8" xfId="27477"/>
    <cellStyle name="계산 2 6 9 8 2" xfId="55336"/>
    <cellStyle name="계산 2 6 9 9" xfId="32344"/>
    <cellStyle name="계산 2 7" xfId="653"/>
    <cellStyle name="계산 2 7 10" xfId="5223"/>
    <cellStyle name="계산 2 7 10 2" xfId="33082"/>
    <cellStyle name="계산 2 7 11" xfId="8478"/>
    <cellStyle name="계산 2 7 11 2" xfId="36337"/>
    <cellStyle name="계산 2 7 12" xfId="11742"/>
    <cellStyle name="계산 2 7 12 2" xfId="39601"/>
    <cellStyle name="계산 2 7 13" xfId="17457"/>
    <cellStyle name="계산 2 7 13 2" xfId="45316"/>
    <cellStyle name="계산 2 7 14" xfId="18566"/>
    <cellStyle name="계산 2 7 14 2" xfId="46425"/>
    <cellStyle name="계산 2 7 15" xfId="21781"/>
    <cellStyle name="계산 2 7 15 2" xfId="49640"/>
    <cellStyle name="계산 2 7 16" xfId="24976"/>
    <cellStyle name="계산 2 7 16 2" xfId="52835"/>
    <cellStyle name="계산 2 7 17" xfId="25837"/>
    <cellStyle name="계산 2 7 17 2" xfId="53696"/>
    <cellStyle name="계산 2 7 18" xfId="28031"/>
    <cellStyle name="계산 2 7 18 2" xfId="55890"/>
    <cellStyle name="계산 2 7 19" xfId="1114"/>
    <cellStyle name="계산 2 7 19 2" xfId="28973"/>
    <cellStyle name="계산 2 7 2" xfId="2405"/>
    <cellStyle name="계산 2 7 2 2" xfId="5856"/>
    <cellStyle name="계산 2 7 2 2 2" xfId="33715"/>
    <cellStyle name="계산 2 7 2 3" xfId="9112"/>
    <cellStyle name="계산 2 7 2 3 2" xfId="36971"/>
    <cellStyle name="계산 2 7 2 4" xfId="12376"/>
    <cellStyle name="계산 2 7 2 4 2" xfId="40235"/>
    <cellStyle name="계산 2 7 2 5" xfId="15920"/>
    <cellStyle name="계산 2 7 2 5 2" xfId="43779"/>
    <cellStyle name="계산 2 7 2 6" xfId="19180"/>
    <cellStyle name="계산 2 7 2 6 2" xfId="47039"/>
    <cellStyle name="계산 2 7 2 7" xfId="22363"/>
    <cellStyle name="계산 2 7 2 7 2" xfId="50222"/>
    <cellStyle name="계산 2 7 2 8" xfId="25537"/>
    <cellStyle name="계산 2 7 2 8 2" xfId="53396"/>
    <cellStyle name="계산 2 7 2 9" xfId="30264"/>
    <cellStyle name="계산 2 7 20" xfId="28512"/>
    <cellStyle name="계산 2 7 3" xfId="2864"/>
    <cellStyle name="계산 2 7 3 2" xfId="6315"/>
    <cellStyle name="계산 2 7 3 2 2" xfId="34174"/>
    <cellStyle name="계산 2 7 3 3" xfId="9571"/>
    <cellStyle name="계산 2 7 3 3 2" xfId="37430"/>
    <cellStyle name="계산 2 7 3 4" xfId="12835"/>
    <cellStyle name="계산 2 7 3 4 2" xfId="40694"/>
    <cellStyle name="계산 2 7 3 5" xfId="1139"/>
    <cellStyle name="계산 2 7 3 5 2" xfId="28998"/>
    <cellStyle name="계산 2 7 3 6" xfId="19639"/>
    <cellStyle name="계산 2 7 3 6 2" xfId="47498"/>
    <cellStyle name="계산 2 7 3 7" xfId="22821"/>
    <cellStyle name="계산 2 7 3 7 2" xfId="50680"/>
    <cellStyle name="계산 2 7 3 8" xfId="25966"/>
    <cellStyle name="계산 2 7 3 8 2" xfId="53825"/>
    <cellStyle name="계산 2 7 3 9" xfId="30723"/>
    <cellStyle name="계산 2 7 4" xfId="3212"/>
    <cellStyle name="계산 2 7 4 2" xfId="6663"/>
    <cellStyle name="계산 2 7 4 2 2" xfId="34522"/>
    <cellStyle name="계산 2 7 4 3" xfId="9919"/>
    <cellStyle name="계산 2 7 4 3 2" xfId="37778"/>
    <cellStyle name="계산 2 7 4 4" xfId="13183"/>
    <cellStyle name="계산 2 7 4 4 2" xfId="41042"/>
    <cellStyle name="계산 2 7 4 5" xfId="17908"/>
    <cellStyle name="계산 2 7 4 5 2" xfId="45767"/>
    <cellStyle name="계산 2 7 4 6" xfId="19987"/>
    <cellStyle name="계산 2 7 4 6 2" xfId="47846"/>
    <cellStyle name="계산 2 7 4 7" xfId="23169"/>
    <cellStyle name="계산 2 7 4 7 2" xfId="51028"/>
    <cellStyle name="계산 2 7 4 8" xfId="26289"/>
    <cellStyle name="계산 2 7 4 8 2" xfId="54148"/>
    <cellStyle name="계산 2 7 4 9" xfId="31071"/>
    <cellStyle name="계산 2 7 5" xfId="3549"/>
    <cellStyle name="계산 2 7 5 2" xfId="7000"/>
    <cellStyle name="계산 2 7 5 2 2" xfId="34859"/>
    <cellStyle name="계산 2 7 5 3" xfId="10256"/>
    <cellStyle name="계산 2 7 5 3 2" xfId="38115"/>
    <cellStyle name="계산 2 7 5 4" xfId="13520"/>
    <cellStyle name="계산 2 7 5 4 2" xfId="41379"/>
    <cellStyle name="계산 2 7 5 5" xfId="16021"/>
    <cellStyle name="계산 2 7 5 5 2" xfId="43880"/>
    <cellStyle name="계산 2 7 5 6" xfId="20324"/>
    <cellStyle name="계산 2 7 5 6 2" xfId="48183"/>
    <cellStyle name="계산 2 7 5 7" xfId="23506"/>
    <cellStyle name="계산 2 7 5 7 2" xfId="51365"/>
    <cellStyle name="계산 2 7 5 8" xfId="26605"/>
    <cellStyle name="계산 2 7 5 8 2" xfId="54464"/>
    <cellStyle name="계산 2 7 5 9" xfId="31408"/>
    <cellStyle name="계산 2 7 6" xfId="4172"/>
    <cellStyle name="계산 2 7 6 2" xfId="7623"/>
    <cellStyle name="계산 2 7 6 2 2" xfId="35482"/>
    <cellStyle name="계산 2 7 6 3" xfId="10879"/>
    <cellStyle name="계산 2 7 6 3 2" xfId="38738"/>
    <cellStyle name="계산 2 7 6 4" xfId="14143"/>
    <cellStyle name="계산 2 7 6 4 2" xfId="42002"/>
    <cellStyle name="계산 2 7 6 5" xfId="15870"/>
    <cellStyle name="계산 2 7 6 5 2" xfId="43729"/>
    <cellStyle name="계산 2 7 6 6" xfId="20947"/>
    <cellStyle name="계산 2 7 6 6 2" xfId="48806"/>
    <cellStyle name="계산 2 7 6 7" xfId="24129"/>
    <cellStyle name="계산 2 7 6 7 2" xfId="51988"/>
    <cellStyle name="계산 2 7 6 8" xfId="27185"/>
    <cellStyle name="계산 2 7 6 8 2" xfId="55044"/>
    <cellStyle name="계산 2 7 6 9" xfId="32031"/>
    <cellStyle name="계산 2 7 7" xfId="4470"/>
    <cellStyle name="계산 2 7 7 2" xfId="7921"/>
    <cellStyle name="계산 2 7 7 2 2" xfId="35780"/>
    <cellStyle name="계산 2 7 7 3" xfId="11177"/>
    <cellStyle name="계산 2 7 7 3 2" xfId="39036"/>
    <cellStyle name="계산 2 7 7 4" xfId="14441"/>
    <cellStyle name="계산 2 7 7 4 2" xfId="42300"/>
    <cellStyle name="계산 2 7 7 5" xfId="18012"/>
    <cellStyle name="계산 2 7 7 5 2" xfId="45871"/>
    <cellStyle name="계산 2 7 7 6" xfId="21245"/>
    <cellStyle name="계산 2 7 7 6 2" xfId="49104"/>
    <cellStyle name="계산 2 7 7 7" xfId="24427"/>
    <cellStyle name="계산 2 7 7 7 2" xfId="52286"/>
    <cellStyle name="계산 2 7 7 8" xfId="27463"/>
    <cellStyle name="계산 2 7 7 8 2" xfId="55322"/>
    <cellStyle name="계산 2 7 7 9" xfId="32329"/>
    <cellStyle name="계산 2 7 8" xfId="4764"/>
    <cellStyle name="계산 2 7 8 2" xfId="8215"/>
    <cellStyle name="계산 2 7 8 2 2" xfId="36074"/>
    <cellStyle name="계산 2 7 8 3" xfId="11471"/>
    <cellStyle name="계산 2 7 8 3 2" xfId="39330"/>
    <cellStyle name="계산 2 7 8 4" xfId="14735"/>
    <cellStyle name="계산 2 7 8 4 2" xfId="42594"/>
    <cellStyle name="계산 2 7 8 5" xfId="18306"/>
    <cellStyle name="계산 2 7 8 5 2" xfId="46165"/>
    <cellStyle name="계산 2 7 8 6" xfId="21539"/>
    <cellStyle name="계산 2 7 8 6 2" xfId="49398"/>
    <cellStyle name="계산 2 7 8 7" xfId="24721"/>
    <cellStyle name="계산 2 7 8 7 2" xfId="52580"/>
    <cellStyle name="계산 2 7 8 8" xfId="27737"/>
    <cellStyle name="계산 2 7 8 8 2" xfId="55596"/>
    <cellStyle name="계산 2 7 8 9" xfId="32623"/>
    <cellStyle name="계산 2 7 9" xfId="1768"/>
    <cellStyle name="계산 2 7 9 2" xfId="29627"/>
    <cellStyle name="계산 2 8" xfId="1859"/>
    <cellStyle name="계산 2 8 2" xfId="5313"/>
    <cellStyle name="계산 2 8 2 2" xfId="33172"/>
    <cellStyle name="계산 2 8 3" xfId="8568"/>
    <cellStyle name="계산 2 8 3 2" xfId="36427"/>
    <cellStyle name="계산 2 8 4" xfId="11831"/>
    <cellStyle name="계산 2 8 4 2" xfId="39690"/>
    <cellStyle name="계산 2 8 5" xfId="16986"/>
    <cellStyle name="계산 2 8 5 2" xfId="44845"/>
    <cellStyle name="계산 2 8 6" xfId="18653"/>
    <cellStyle name="계산 2 8 6 2" xfId="46512"/>
    <cellStyle name="계산 2 8 7" xfId="21861"/>
    <cellStyle name="계산 2 8 7 2" xfId="49720"/>
    <cellStyle name="계산 2 8 8" xfId="25056"/>
    <cellStyle name="계산 2 8 8 2" xfId="52915"/>
    <cellStyle name="계산 2 8 9" xfId="29718"/>
    <cellStyle name="계산 2 9" xfId="2530"/>
    <cellStyle name="계산 2 9 2" xfId="5981"/>
    <cellStyle name="계산 2 9 2 2" xfId="33840"/>
    <cellStyle name="계산 2 9 3" xfId="9237"/>
    <cellStyle name="계산 2 9 3 2" xfId="37096"/>
    <cellStyle name="계산 2 9 4" xfId="12501"/>
    <cellStyle name="계산 2 9 4 2" xfId="40360"/>
    <cellStyle name="계산 2 9 5" xfId="17046"/>
    <cellStyle name="계산 2 9 5 2" xfId="44905"/>
    <cellStyle name="계산 2 9 6" xfId="19305"/>
    <cellStyle name="계산 2 9 6 2" xfId="47164"/>
    <cellStyle name="계산 2 9 7" xfId="22487"/>
    <cellStyle name="계산 2 9 7 2" xfId="50346"/>
    <cellStyle name="계산 2 9 8" xfId="25655"/>
    <cellStyle name="계산 2 9 8 2" xfId="53514"/>
    <cellStyle name="계산 2 9 9" xfId="30389"/>
    <cellStyle name="계산 3" xfId="167"/>
    <cellStyle name="나쁨 2" xfId="91"/>
    <cellStyle name="나쁨 2 2" xfId="168"/>
    <cellStyle name="나쁨 3" xfId="169"/>
    <cellStyle name="메모 2" xfId="92"/>
    <cellStyle name="메모 2 10" xfId="1895"/>
    <cellStyle name="메모 2 10 2" xfId="5349"/>
    <cellStyle name="메모 2 10 2 2" xfId="33208"/>
    <cellStyle name="메모 2 10 3" xfId="8604"/>
    <cellStyle name="메모 2 10 3 2" xfId="36463"/>
    <cellStyle name="메모 2 10 4" xfId="11867"/>
    <cellStyle name="메모 2 10 4 2" xfId="39726"/>
    <cellStyle name="메모 2 10 5" xfId="15272"/>
    <cellStyle name="메모 2 10 5 2" xfId="43131"/>
    <cellStyle name="메모 2 10 6" xfId="18689"/>
    <cellStyle name="메모 2 10 6 2" xfId="46548"/>
    <cellStyle name="메모 2 10 7" xfId="21897"/>
    <cellStyle name="메모 2 10 7 2" xfId="49756"/>
    <cellStyle name="메모 2 10 8" xfId="25090"/>
    <cellStyle name="메모 2 10 8 2" xfId="52949"/>
    <cellStyle name="메모 2 10 9" xfId="29754"/>
    <cellStyle name="메모 2 11" xfId="2713"/>
    <cellStyle name="메모 2 11 2" xfId="6164"/>
    <cellStyle name="메모 2 11 2 2" xfId="34023"/>
    <cellStyle name="메모 2 11 3" xfId="9420"/>
    <cellStyle name="메모 2 11 3 2" xfId="37279"/>
    <cellStyle name="메모 2 11 4" xfId="12684"/>
    <cellStyle name="메모 2 11 4 2" xfId="40543"/>
    <cellStyle name="메모 2 11 5" xfId="15631"/>
    <cellStyle name="메모 2 11 5 2" xfId="43490"/>
    <cellStyle name="메모 2 11 6" xfId="19488"/>
    <cellStyle name="메모 2 11 6 2" xfId="47347"/>
    <cellStyle name="메모 2 11 7" xfId="22670"/>
    <cellStyle name="메모 2 11 7 2" xfId="50529"/>
    <cellStyle name="메모 2 11 8" xfId="25825"/>
    <cellStyle name="메모 2 11 8 2" xfId="53684"/>
    <cellStyle name="메모 2 11 9" xfId="30572"/>
    <cellStyle name="메모 2 12" xfId="3054"/>
    <cellStyle name="메모 2 12 2" xfId="6505"/>
    <cellStyle name="메모 2 12 2 2" xfId="34364"/>
    <cellStyle name="메모 2 12 3" xfId="9761"/>
    <cellStyle name="메모 2 12 3 2" xfId="37620"/>
    <cellStyle name="메모 2 12 4" xfId="13025"/>
    <cellStyle name="메모 2 12 4 2" xfId="40884"/>
    <cellStyle name="메모 2 12 5" xfId="17342"/>
    <cellStyle name="메모 2 12 5 2" xfId="45201"/>
    <cellStyle name="메모 2 12 6" xfId="19829"/>
    <cellStyle name="메모 2 12 6 2" xfId="47688"/>
    <cellStyle name="메모 2 12 7" xfId="23011"/>
    <cellStyle name="메모 2 12 7 2" xfId="50870"/>
    <cellStyle name="메모 2 12 8" xfId="26143"/>
    <cellStyle name="메모 2 12 8 2" xfId="54002"/>
    <cellStyle name="메모 2 12 9" xfId="30913"/>
    <cellStyle name="메모 2 13" xfId="3227"/>
    <cellStyle name="메모 2 13 2" xfId="6678"/>
    <cellStyle name="메모 2 13 2 2" xfId="34537"/>
    <cellStyle name="메모 2 13 3" xfId="9934"/>
    <cellStyle name="메모 2 13 3 2" xfId="37793"/>
    <cellStyle name="메모 2 13 4" xfId="13198"/>
    <cellStyle name="메모 2 13 4 2" xfId="41057"/>
    <cellStyle name="메모 2 13 5" xfId="15932"/>
    <cellStyle name="메모 2 13 5 2" xfId="43791"/>
    <cellStyle name="메모 2 13 6" xfId="20002"/>
    <cellStyle name="메모 2 13 6 2" xfId="47861"/>
    <cellStyle name="메모 2 13 7" xfId="23184"/>
    <cellStyle name="메모 2 13 7 2" xfId="51043"/>
    <cellStyle name="메모 2 13 8" xfId="26304"/>
    <cellStyle name="메모 2 13 8 2" xfId="54163"/>
    <cellStyle name="메모 2 13 9" xfId="31086"/>
    <cellStyle name="메모 2 14" xfId="1216"/>
    <cellStyle name="메모 2 14 2" xfId="29075"/>
    <cellStyle name="메모 2 15" xfId="5071"/>
    <cellStyle name="메모 2 15 2" xfId="32930"/>
    <cellStyle name="메모 2 16" xfId="8325"/>
    <cellStyle name="메모 2 16 2" xfId="36184"/>
    <cellStyle name="메모 2 17" xfId="11590"/>
    <cellStyle name="메모 2 17 2" xfId="39449"/>
    <cellStyle name="메모 2 18" xfId="14853"/>
    <cellStyle name="메모 2 18 2" xfId="42712"/>
    <cellStyle name="메모 2 19" xfId="12131"/>
    <cellStyle name="메모 2 19 2" xfId="39990"/>
    <cellStyle name="메모 2 2" xfId="170"/>
    <cellStyle name="메모 2 20" xfId="15802"/>
    <cellStyle name="메모 2 20 2" xfId="43661"/>
    <cellStyle name="메모 2 21" xfId="24834"/>
    <cellStyle name="메모 2 21 2" xfId="52693"/>
    <cellStyle name="메모 2 22" xfId="686"/>
    <cellStyle name="메모 2 22 2" xfId="28545"/>
    <cellStyle name="메모 2 23" xfId="55932"/>
    <cellStyle name="메모 2 3" xfId="230"/>
    <cellStyle name="메모 2 3 10" xfId="294"/>
    <cellStyle name="메모 2 3 10 10" xfId="2968"/>
    <cellStyle name="메모 2 3 10 10 2" xfId="6419"/>
    <cellStyle name="메모 2 3 10 10 2 2" xfId="34278"/>
    <cellStyle name="메모 2 3 10 10 3" xfId="9675"/>
    <cellStyle name="메모 2 3 10 10 3 2" xfId="37534"/>
    <cellStyle name="메모 2 3 10 10 4" xfId="12939"/>
    <cellStyle name="메모 2 3 10 10 4 2" xfId="40798"/>
    <cellStyle name="메모 2 3 10 10 5" xfId="16599"/>
    <cellStyle name="메모 2 3 10 10 5 2" xfId="44458"/>
    <cellStyle name="메모 2 3 10 10 6" xfId="19743"/>
    <cellStyle name="메모 2 3 10 10 6 2" xfId="47602"/>
    <cellStyle name="메모 2 3 10 10 7" xfId="22925"/>
    <cellStyle name="메모 2 3 10 10 7 2" xfId="50784"/>
    <cellStyle name="메모 2 3 10 10 8" xfId="26062"/>
    <cellStyle name="메모 2 3 10 10 8 2" xfId="53921"/>
    <cellStyle name="메모 2 3 10 10 9" xfId="30827"/>
    <cellStyle name="메모 2 3 10 11" xfId="2980"/>
    <cellStyle name="메모 2 3 10 11 2" xfId="6431"/>
    <cellStyle name="메모 2 3 10 11 2 2" xfId="34290"/>
    <cellStyle name="메모 2 3 10 11 3" xfId="9687"/>
    <cellStyle name="메모 2 3 10 11 3 2" xfId="37546"/>
    <cellStyle name="메모 2 3 10 11 4" xfId="12951"/>
    <cellStyle name="메모 2 3 10 11 4 2" xfId="40810"/>
    <cellStyle name="메모 2 3 10 11 5" xfId="17808"/>
    <cellStyle name="메모 2 3 10 11 5 2" xfId="45667"/>
    <cellStyle name="메모 2 3 10 11 6" xfId="19755"/>
    <cellStyle name="메모 2 3 10 11 6 2" xfId="47614"/>
    <cellStyle name="메모 2 3 10 11 7" xfId="22937"/>
    <cellStyle name="메모 2 3 10 11 7 2" xfId="50796"/>
    <cellStyle name="메모 2 3 10 11 8" xfId="26074"/>
    <cellStyle name="메모 2 3 10 11 8 2" xfId="53933"/>
    <cellStyle name="메모 2 3 10 11 9" xfId="30839"/>
    <cellStyle name="메모 2 3 10 12" xfId="3960"/>
    <cellStyle name="메모 2 3 10 12 2" xfId="7411"/>
    <cellStyle name="메모 2 3 10 12 2 2" xfId="35270"/>
    <cellStyle name="메모 2 3 10 12 3" xfId="10667"/>
    <cellStyle name="메모 2 3 10 12 3 2" xfId="38526"/>
    <cellStyle name="메모 2 3 10 12 4" xfId="13931"/>
    <cellStyle name="메모 2 3 10 12 4 2" xfId="41790"/>
    <cellStyle name="메모 2 3 10 12 5" xfId="17440"/>
    <cellStyle name="메모 2 3 10 12 5 2" xfId="45299"/>
    <cellStyle name="메모 2 3 10 12 6" xfId="20735"/>
    <cellStyle name="메모 2 3 10 12 6 2" xfId="48594"/>
    <cellStyle name="메모 2 3 10 12 7" xfId="23917"/>
    <cellStyle name="메모 2 3 10 12 7 2" xfId="51776"/>
    <cellStyle name="메모 2 3 10 12 8" xfId="26990"/>
    <cellStyle name="메모 2 3 10 12 8 2" xfId="54849"/>
    <cellStyle name="메모 2 3 10 12 9" xfId="31819"/>
    <cellStyle name="메모 2 3 10 13" xfId="1409"/>
    <cellStyle name="메모 2 3 10 13 2" xfId="29268"/>
    <cellStyle name="메모 2 3 10 14" xfId="4865"/>
    <cellStyle name="메모 2 3 10 14 2" xfId="32724"/>
    <cellStyle name="메모 2 3 10 15" xfId="1251"/>
    <cellStyle name="메모 2 3 10 15 2" xfId="29110"/>
    <cellStyle name="메모 2 3 10 16" xfId="4799"/>
    <cellStyle name="메모 2 3 10 16 2" xfId="32658"/>
    <cellStyle name="메모 2 3 10 17" xfId="5607"/>
    <cellStyle name="메모 2 3 10 17 2" xfId="33466"/>
    <cellStyle name="메모 2 3 10 18" xfId="17229"/>
    <cellStyle name="메모 2 3 10 18 2" xfId="45088"/>
    <cellStyle name="메모 2 3 10 19" xfId="11592"/>
    <cellStyle name="메모 2 3 10 19 2" xfId="39451"/>
    <cellStyle name="메모 2 3 10 2" xfId="496"/>
    <cellStyle name="메모 2 3 10 2 10" xfId="4622"/>
    <cellStyle name="메모 2 3 10 2 10 2" xfId="8073"/>
    <cellStyle name="메모 2 3 10 2 10 2 2" xfId="35932"/>
    <cellStyle name="메모 2 3 10 2 10 3" xfId="11329"/>
    <cellStyle name="메모 2 3 10 2 10 3 2" xfId="39188"/>
    <cellStyle name="메모 2 3 10 2 10 4" xfId="14593"/>
    <cellStyle name="메모 2 3 10 2 10 4 2" xfId="42452"/>
    <cellStyle name="메모 2 3 10 2 10 5" xfId="18164"/>
    <cellStyle name="메모 2 3 10 2 10 5 2" xfId="46023"/>
    <cellStyle name="메모 2 3 10 2 10 6" xfId="21397"/>
    <cellStyle name="메모 2 3 10 2 10 6 2" xfId="49256"/>
    <cellStyle name="메모 2 3 10 2 10 7" xfId="24579"/>
    <cellStyle name="메모 2 3 10 2 10 7 2" xfId="52438"/>
    <cellStyle name="메모 2 3 10 2 10 8" xfId="27606"/>
    <cellStyle name="메모 2 3 10 2 10 8 2" xfId="55465"/>
    <cellStyle name="메모 2 3 10 2 10 9" xfId="32481"/>
    <cellStyle name="메모 2 3 10 2 11" xfId="1611"/>
    <cellStyle name="메모 2 3 10 2 11 2" xfId="29470"/>
    <cellStyle name="메모 2 3 10 2 12" xfId="5067"/>
    <cellStyle name="메모 2 3 10 2 12 2" xfId="32926"/>
    <cellStyle name="메모 2 3 10 2 13" xfId="8321"/>
    <cellStyle name="메모 2 3 10 2 13 2" xfId="36180"/>
    <cellStyle name="메모 2 3 10 2 14" xfId="11586"/>
    <cellStyle name="메모 2 3 10 2 14 2" xfId="39445"/>
    <cellStyle name="메모 2 3 10 2 15" xfId="14849"/>
    <cellStyle name="메모 2 3 10 2 15 2" xfId="42708"/>
    <cellStyle name="메모 2 3 10 2 16" xfId="16572"/>
    <cellStyle name="메모 2 3 10 2 16 2" xfId="44431"/>
    <cellStyle name="메모 2 3 10 2 17" xfId="18415"/>
    <cellStyle name="메모 2 3 10 2 17 2" xfId="46274"/>
    <cellStyle name="메모 2 3 10 2 18" xfId="21634"/>
    <cellStyle name="메모 2 3 10 2 18 2" xfId="49493"/>
    <cellStyle name="메모 2 3 10 2 19" xfId="24830"/>
    <cellStyle name="메모 2 3 10 2 19 2" xfId="52689"/>
    <cellStyle name="메모 2 3 10 2 2" xfId="639"/>
    <cellStyle name="메모 2 3 10 2 2 10" xfId="1754"/>
    <cellStyle name="메모 2 3 10 2 2 10 2" xfId="29613"/>
    <cellStyle name="메모 2 3 10 2 2 11" xfId="5209"/>
    <cellStyle name="메모 2 3 10 2 2 11 2" xfId="33068"/>
    <cellStyle name="메모 2 3 10 2 2 12" xfId="8464"/>
    <cellStyle name="메모 2 3 10 2 2 12 2" xfId="36323"/>
    <cellStyle name="메모 2 3 10 2 2 13" xfId="11729"/>
    <cellStyle name="메모 2 3 10 2 2 13 2" xfId="39588"/>
    <cellStyle name="메모 2 3 10 2 2 14" xfId="14992"/>
    <cellStyle name="메모 2 3 10 2 2 14 2" xfId="42851"/>
    <cellStyle name="메모 2 3 10 2 2 15" xfId="17759"/>
    <cellStyle name="메모 2 3 10 2 2 15 2" xfId="45618"/>
    <cellStyle name="메모 2 3 10 2 2 16" xfId="18556"/>
    <cellStyle name="메모 2 3 10 2 2 16 2" xfId="46415"/>
    <cellStyle name="메모 2 3 10 2 2 17" xfId="21773"/>
    <cellStyle name="메모 2 3 10 2 2 17 2" xfId="49632"/>
    <cellStyle name="메모 2 3 10 2 2 18" xfId="24968"/>
    <cellStyle name="메모 2 3 10 2 2 18 2" xfId="52827"/>
    <cellStyle name="메모 2 3 10 2 2 19" xfId="27554"/>
    <cellStyle name="메모 2 3 10 2 2 19 2" xfId="55413"/>
    <cellStyle name="메모 2 3 10 2 2 2" xfId="2391"/>
    <cellStyle name="메모 2 3 10 2 2 2 2" xfId="5843"/>
    <cellStyle name="메모 2 3 10 2 2 2 2 2" xfId="33702"/>
    <cellStyle name="메모 2 3 10 2 2 2 3" xfId="9099"/>
    <cellStyle name="메모 2 3 10 2 2 2 3 2" xfId="36958"/>
    <cellStyle name="메모 2 3 10 2 2 2 4" xfId="12362"/>
    <cellStyle name="메모 2 3 10 2 2 2 4 2" xfId="40221"/>
    <cellStyle name="메모 2 3 10 2 2 2 5" xfId="15537"/>
    <cellStyle name="메모 2 3 10 2 2 2 5 2" xfId="43396"/>
    <cellStyle name="메모 2 3 10 2 2 2 6" xfId="19169"/>
    <cellStyle name="메모 2 3 10 2 2 2 6 2" xfId="47028"/>
    <cellStyle name="메모 2 3 10 2 2 2 7" xfId="22354"/>
    <cellStyle name="메모 2 3 10 2 2 2 7 2" xfId="50213"/>
    <cellStyle name="메모 2 3 10 2 2 2 8" xfId="25528"/>
    <cellStyle name="메모 2 3 10 2 2 2 8 2" xfId="53387"/>
    <cellStyle name="메모 2 3 10 2 2 2 9" xfId="30250"/>
    <cellStyle name="메모 2 3 10 2 2 20" xfId="28025"/>
    <cellStyle name="메모 2 3 10 2 2 20 2" xfId="55884"/>
    <cellStyle name="메모 2 3 10 2 2 21" xfId="1101"/>
    <cellStyle name="메모 2 3 10 2 2 21 2" xfId="28960"/>
    <cellStyle name="메모 2 3 10 2 2 22" xfId="28499"/>
    <cellStyle name="메모 2 3 10 2 2 3" xfId="2850"/>
    <cellStyle name="메모 2 3 10 2 2 3 2" xfId="6301"/>
    <cellStyle name="메모 2 3 10 2 2 3 2 2" xfId="34160"/>
    <cellStyle name="메모 2 3 10 2 2 3 3" xfId="9557"/>
    <cellStyle name="메모 2 3 10 2 2 3 3 2" xfId="37416"/>
    <cellStyle name="메모 2 3 10 2 2 3 4" xfId="12821"/>
    <cellStyle name="메모 2 3 10 2 2 3 4 2" xfId="40680"/>
    <cellStyle name="메모 2 3 10 2 2 3 5" xfId="15621"/>
    <cellStyle name="메모 2 3 10 2 2 3 5 2" xfId="43480"/>
    <cellStyle name="메모 2 3 10 2 2 3 6" xfId="19625"/>
    <cellStyle name="메모 2 3 10 2 2 3 6 2" xfId="47484"/>
    <cellStyle name="메모 2 3 10 2 2 3 7" xfId="22807"/>
    <cellStyle name="메모 2 3 10 2 2 3 7 2" xfId="50666"/>
    <cellStyle name="메모 2 3 10 2 2 3 8" xfId="25954"/>
    <cellStyle name="메모 2 3 10 2 2 3 8 2" xfId="53813"/>
    <cellStyle name="메모 2 3 10 2 2 3 9" xfId="30709"/>
    <cellStyle name="메모 2 3 10 2 2 4" xfId="3200"/>
    <cellStyle name="메모 2 3 10 2 2 4 2" xfId="6651"/>
    <cellStyle name="메모 2 3 10 2 2 4 2 2" xfId="34510"/>
    <cellStyle name="메모 2 3 10 2 2 4 3" xfId="9907"/>
    <cellStyle name="메모 2 3 10 2 2 4 3 2" xfId="37766"/>
    <cellStyle name="메모 2 3 10 2 2 4 4" xfId="13171"/>
    <cellStyle name="메모 2 3 10 2 2 4 4 2" xfId="41030"/>
    <cellStyle name="메모 2 3 10 2 2 4 5" xfId="16807"/>
    <cellStyle name="메모 2 3 10 2 2 4 5 2" xfId="44666"/>
    <cellStyle name="메모 2 3 10 2 2 4 6" xfId="19975"/>
    <cellStyle name="메모 2 3 10 2 2 4 6 2" xfId="47834"/>
    <cellStyle name="메모 2 3 10 2 2 4 7" xfId="23157"/>
    <cellStyle name="메모 2 3 10 2 2 4 7 2" xfId="51016"/>
    <cellStyle name="메모 2 3 10 2 2 4 8" xfId="26278"/>
    <cellStyle name="메모 2 3 10 2 2 4 8 2" xfId="54137"/>
    <cellStyle name="메모 2 3 10 2 2 4 9" xfId="31059"/>
    <cellStyle name="메모 2 3 10 2 2 5" xfId="3537"/>
    <cellStyle name="메모 2 3 10 2 2 5 2" xfId="6988"/>
    <cellStyle name="메모 2 3 10 2 2 5 2 2" xfId="34847"/>
    <cellStyle name="메모 2 3 10 2 2 5 3" xfId="10244"/>
    <cellStyle name="메모 2 3 10 2 2 5 3 2" xfId="38103"/>
    <cellStyle name="메모 2 3 10 2 2 5 4" xfId="13508"/>
    <cellStyle name="메모 2 3 10 2 2 5 4 2" xfId="41367"/>
    <cellStyle name="메모 2 3 10 2 2 5 5" xfId="17183"/>
    <cellStyle name="메모 2 3 10 2 2 5 5 2" xfId="45042"/>
    <cellStyle name="메모 2 3 10 2 2 5 6" xfId="20312"/>
    <cellStyle name="메모 2 3 10 2 2 5 6 2" xfId="48171"/>
    <cellStyle name="메모 2 3 10 2 2 5 7" xfId="23494"/>
    <cellStyle name="메모 2 3 10 2 2 5 7 2" xfId="51353"/>
    <cellStyle name="메모 2 3 10 2 2 5 8" xfId="26595"/>
    <cellStyle name="메모 2 3 10 2 2 5 8 2" xfId="54454"/>
    <cellStyle name="메모 2 3 10 2 2 5 9" xfId="31396"/>
    <cellStyle name="메모 2 3 10 2 2 6" xfId="3870"/>
    <cellStyle name="메모 2 3 10 2 2 6 2" xfId="7321"/>
    <cellStyle name="메모 2 3 10 2 2 6 2 2" xfId="35180"/>
    <cellStyle name="메모 2 3 10 2 2 6 3" xfId="10577"/>
    <cellStyle name="메모 2 3 10 2 2 6 3 2" xfId="38436"/>
    <cellStyle name="메모 2 3 10 2 2 6 4" xfId="13841"/>
    <cellStyle name="메모 2 3 10 2 2 6 4 2" xfId="41700"/>
    <cellStyle name="메모 2 3 10 2 2 6 5" xfId="15147"/>
    <cellStyle name="메모 2 3 10 2 2 6 5 2" xfId="43006"/>
    <cellStyle name="메모 2 3 10 2 2 6 6" xfId="20645"/>
    <cellStyle name="메모 2 3 10 2 2 6 6 2" xfId="48504"/>
    <cellStyle name="메모 2 3 10 2 2 6 7" xfId="23827"/>
    <cellStyle name="메모 2 3 10 2 2 6 7 2" xfId="51686"/>
    <cellStyle name="메모 2 3 10 2 2 6 8" xfId="26906"/>
    <cellStyle name="메모 2 3 10 2 2 6 8 2" xfId="54765"/>
    <cellStyle name="메모 2 3 10 2 2 6 9" xfId="31729"/>
    <cellStyle name="메모 2 3 10 2 2 7" xfId="4166"/>
    <cellStyle name="메모 2 3 10 2 2 7 2" xfId="7617"/>
    <cellStyle name="메모 2 3 10 2 2 7 2 2" xfId="35476"/>
    <cellStyle name="메모 2 3 10 2 2 7 3" xfId="10873"/>
    <cellStyle name="메모 2 3 10 2 2 7 3 2" xfId="38732"/>
    <cellStyle name="메모 2 3 10 2 2 7 4" xfId="14137"/>
    <cellStyle name="메모 2 3 10 2 2 7 4 2" xfId="41996"/>
    <cellStyle name="메모 2 3 10 2 2 7 5" xfId="15319"/>
    <cellStyle name="메모 2 3 10 2 2 7 5 2" xfId="43178"/>
    <cellStyle name="메모 2 3 10 2 2 7 6" xfId="20941"/>
    <cellStyle name="메모 2 3 10 2 2 7 6 2" xfId="48800"/>
    <cellStyle name="메모 2 3 10 2 2 7 7" xfId="24123"/>
    <cellStyle name="메모 2 3 10 2 2 7 7 2" xfId="51982"/>
    <cellStyle name="메모 2 3 10 2 2 7 8" xfId="27181"/>
    <cellStyle name="메모 2 3 10 2 2 7 8 2" xfId="55040"/>
    <cellStyle name="메모 2 3 10 2 2 7 9" xfId="32025"/>
    <cellStyle name="메모 2 3 10 2 2 8" xfId="4463"/>
    <cellStyle name="메모 2 3 10 2 2 8 2" xfId="7914"/>
    <cellStyle name="메모 2 3 10 2 2 8 2 2" xfId="35773"/>
    <cellStyle name="메모 2 3 10 2 2 8 3" xfId="11170"/>
    <cellStyle name="메모 2 3 10 2 2 8 3 2" xfId="39029"/>
    <cellStyle name="메모 2 3 10 2 2 8 4" xfId="14434"/>
    <cellStyle name="메모 2 3 10 2 2 8 4 2" xfId="42293"/>
    <cellStyle name="메모 2 3 10 2 2 8 5" xfId="18005"/>
    <cellStyle name="메모 2 3 10 2 2 8 5 2" xfId="45864"/>
    <cellStyle name="메모 2 3 10 2 2 8 6" xfId="21238"/>
    <cellStyle name="메모 2 3 10 2 2 8 6 2" xfId="49097"/>
    <cellStyle name="메모 2 3 10 2 2 8 7" xfId="24420"/>
    <cellStyle name="메모 2 3 10 2 2 8 7 2" xfId="52279"/>
    <cellStyle name="메모 2 3 10 2 2 8 8" xfId="27457"/>
    <cellStyle name="메모 2 3 10 2 2 8 8 2" xfId="55316"/>
    <cellStyle name="메모 2 3 10 2 2 8 9" xfId="32322"/>
    <cellStyle name="메모 2 3 10 2 2 9" xfId="4758"/>
    <cellStyle name="메모 2 3 10 2 2 9 2" xfId="8209"/>
    <cellStyle name="메모 2 3 10 2 2 9 2 2" xfId="36068"/>
    <cellStyle name="메모 2 3 10 2 2 9 3" xfId="11465"/>
    <cellStyle name="메모 2 3 10 2 2 9 3 2" xfId="39324"/>
    <cellStyle name="메모 2 3 10 2 2 9 4" xfId="14729"/>
    <cellStyle name="메모 2 3 10 2 2 9 4 2" xfId="42588"/>
    <cellStyle name="메모 2 3 10 2 2 9 5" xfId="18300"/>
    <cellStyle name="메모 2 3 10 2 2 9 5 2" xfId="46159"/>
    <cellStyle name="메모 2 3 10 2 2 9 6" xfId="21533"/>
    <cellStyle name="메모 2 3 10 2 2 9 6 2" xfId="49392"/>
    <cellStyle name="메모 2 3 10 2 2 9 7" xfId="24715"/>
    <cellStyle name="메모 2 3 10 2 2 9 7 2" xfId="52574"/>
    <cellStyle name="메모 2 3 10 2 2 9 8" xfId="27733"/>
    <cellStyle name="메모 2 3 10 2 2 9 8 2" xfId="55592"/>
    <cellStyle name="메모 2 3 10 2 2 9 9" xfId="32617"/>
    <cellStyle name="메모 2 3 10 2 20" xfId="27490"/>
    <cellStyle name="메모 2 3 10 2 20 2" xfId="55349"/>
    <cellStyle name="메모 2 3 10 2 21" xfId="27889"/>
    <cellStyle name="메모 2 3 10 2 21 2" xfId="55748"/>
    <cellStyle name="메모 2 3 10 2 22" xfId="958"/>
    <cellStyle name="메모 2 3 10 2 22 2" xfId="28817"/>
    <cellStyle name="메모 2 3 10 2 23" xfId="28356"/>
    <cellStyle name="메모 2 3 10 2 3" xfId="2248"/>
    <cellStyle name="메모 2 3 10 2 3 2" xfId="5700"/>
    <cellStyle name="메모 2 3 10 2 3 2 2" xfId="33559"/>
    <cellStyle name="메모 2 3 10 2 3 3" xfId="8956"/>
    <cellStyle name="메모 2 3 10 2 3 3 2" xfId="36815"/>
    <cellStyle name="메모 2 3 10 2 3 4" xfId="12219"/>
    <cellStyle name="메모 2 3 10 2 3 4 2" xfId="40078"/>
    <cellStyle name="메모 2 3 10 2 3 5" xfId="15868"/>
    <cellStyle name="메모 2 3 10 2 3 5 2" xfId="43727"/>
    <cellStyle name="메모 2 3 10 2 3 6" xfId="19030"/>
    <cellStyle name="메모 2 3 10 2 3 6 2" xfId="46889"/>
    <cellStyle name="메모 2 3 10 2 3 7" xfId="22215"/>
    <cellStyle name="메모 2 3 10 2 3 7 2" xfId="50074"/>
    <cellStyle name="메모 2 3 10 2 3 8" xfId="25397"/>
    <cellStyle name="메모 2 3 10 2 3 8 2" xfId="53256"/>
    <cellStyle name="메모 2 3 10 2 3 9" xfId="30107"/>
    <cellStyle name="메모 2 3 10 2 4" xfId="2707"/>
    <cellStyle name="메모 2 3 10 2 4 2" xfId="6158"/>
    <cellStyle name="메모 2 3 10 2 4 2 2" xfId="34017"/>
    <cellStyle name="메모 2 3 10 2 4 3" xfId="9414"/>
    <cellStyle name="메모 2 3 10 2 4 3 2" xfId="37273"/>
    <cellStyle name="메모 2 3 10 2 4 4" xfId="12678"/>
    <cellStyle name="메모 2 3 10 2 4 4 2" xfId="40537"/>
    <cellStyle name="메모 2 3 10 2 4 5" xfId="17957"/>
    <cellStyle name="메모 2 3 10 2 4 5 2" xfId="45816"/>
    <cellStyle name="메모 2 3 10 2 4 6" xfId="19482"/>
    <cellStyle name="메모 2 3 10 2 4 6 2" xfId="47341"/>
    <cellStyle name="메모 2 3 10 2 4 7" xfId="22664"/>
    <cellStyle name="메모 2 3 10 2 4 7 2" xfId="50523"/>
    <cellStyle name="메모 2 3 10 2 4 8" xfId="25819"/>
    <cellStyle name="메모 2 3 10 2 4 8 2" xfId="53678"/>
    <cellStyle name="메모 2 3 10 2 4 9" xfId="30566"/>
    <cellStyle name="메모 2 3 10 2 5" xfId="3057"/>
    <cellStyle name="메모 2 3 10 2 5 2" xfId="6508"/>
    <cellStyle name="메모 2 3 10 2 5 2 2" xfId="34367"/>
    <cellStyle name="메모 2 3 10 2 5 3" xfId="9764"/>
    <cellStyle name="메모 2 3 10 2 5 3 2" xfId="37623"/>
    <cellStyle name="메모 2 3 10 2 5 4" xfId="13028"/>
    <cellStyle name="메모 2 3 10 2 5 4 2" xfId="40887"/>
    <cellStyle name="메모 2 3 10 2 5 5" xfId="16388"/>
    <cellStyle name="메모 2 3 10 2 5 5 2" xfId="44247"/>
    <cellStyle name="메모 2 3 10 2 5 6" xfId="19832"/>
    <cellStyle name="메모 2 3 10 2 5 6 2" xfId="47691"/>
    <cellStyle name="메모 2 3 10 2 5 7" xfId="23014"/>
    <cellStyle name="메모 2 3 10 2 5 7 2" xfId="50873"/>
    <cellStyle name="메모 2 3 10 2 5 8" xfId="26145"/>
    <cellStyle name="메모 2 3 10 2 5 8 2" xfId="54004"/>
    <cellStyle name="메모 2 3 10 2 5 9" xfId="30916"/>
    <cellStyle name="메모 2 3 10 2 6" xfId="3396"/>
    <cellStyle name="메모 2 3 10 2 6 2" xfId="6847"/>
    <cellStyle name="메모 2 3 10 2 6 2 2" xfId="34706"/>
    <cellStyle name="메모 2 3 10 2 6 3" xfId="10103"/>
    <cellStyle name="메모 2 3 10 2 6 3 2" xfId="37962"/>
    <cellStyle name="메모 2 3 10 2 6 4" xfId="13367"/>
    <cellStyle name="메모 2 3 10 2 6 4 2" xfId="41226"/>
    <cellStyle name="메모 2 3 10 2 6 5" xfId="15158"/>
    <cellStyle name="메모 2 3 10 2 6 5 2" xfId="43017"/>
    <cellStyle name="메모 2 3 10 2 6 6" xfId="20171"/>
    <cellStyle name="메모 2 3 10 2 6 6 2" xfId="48030"/>
    <cellStyle name="메모 2 3 10 2 6 7" xfId="23353"/>
    <cellStyle name="메모 2 3 10 2 6 7 2" xfId="51212"/>
    <cellStyle name="메모 2 3 10 2 6 8" xfId="26462"/>
    <cellStyle name="메모 2 3 10 2 6 8 2" xfId="54321"/>
    <cellStyle name="메모 2 3 10 2 6 9" xfId="31255"/>
    <cellStyle name="메모 2 3 10 2 7" xfId="3728"/>
    <cellStyle name="메모 2 3 10 2 7 2" xfId="7179"/>
    <cellStyle name="메모 2 3 10 2 7 2 2" xfId="35038"/>
    <cellStyle name="메모 2 3 10 2 7 3" xfId="10435"/>
    <cellStyle name="메모 2 3 10 2 7 3 2" xfId="38294"/>
    <cellStyle name="메모 2 3 10 2 7 4" xfId="13699"/>
    <cellStyle name="메모 2 3 10 2 7 4 2" xfId="41558"/>
    <cellStyle name="메모 2 3 10 2 7 5" xfId="16297"/>
    <cellStyle name="메모 2 3 10 2 7 5 2" xfId="44156"/>
    <cellStyle name="메모 2 3 10 2 7 6" xfId="20503"/>
    <cellStyle name="메모 2 3 10 2 7 6 2" xfId="48362"/>
    <cellStyle name="메모 2 3 10 2 7 7" xfId="23685"/>
    <cellStyle name="메모 2 3 10 2 7 7 2" xfId="51544"/>
    <cellStyle name="메모 2 3 10 2 7 8" xfId="26772"/>
    <cellStyle name="메모 2 3 10 2 7 8 2" xfId="54631"/>
    <cellStyle name="메모 2 3 10 2 7 9" xfId="31587"/>
    <cellStyle name="메모 2 3 10 2 8" xfId="4030"/>
    <cellStyle name="메모 2 3 10 2 8 2" xfId="7481"/>
    <cellStyle name="메모 2 3 10 2 8 2 2" xfId="35340"/>
    <cellStyle name="메모 2 3 10 2 8 3" xfId="10737"/>
    <cellStyle name="메모 2 3 10 2 8 3 2" xfId="38596"/>
    <cellStyle name="메모 2 3 10 2 8 4" xfId="14001"/>
    <cellStyle name="메모 2 3 10 2 8 4 2" xfId="41860"/>
    <cellStyle name="메모 2 3 10 2 8 5" xfId="15225"/>
    <cellStyle name="메모 2 3 10 2 8 5 2" xfId="43084"/>
    <cellStyle name="메모 2 3 10 2 8 6" xfId="20805"/>
    <cellStyle name="메모 2 3 10 2 8 6 2" xfId="48664"/>
    <cellStyle name="메모 2 3 10 2 8 7" xfId="23987"/>
    <cellStyle name="메모 2 3 10 2 8 7 2" xfId="51846"/>
    <cellStyle name="메모 2 3 10 2 8 8" xfId="27055"/>
    <cellStyle name="메모 2 3 10 2 8 8 2" xfId="54914"/>
    <cellStyle name="메모 2 3 10 2 8 9" xfId="31889"/>
    <cellStyle name="메모 2 3 10 2 9" xfId="4327"/>
    <cellStyle name="메모 2 3 10 2 9 2" xfId="7778"/>
    <cellStyle name="메모 2 3 10 2 9 2 2" xfId="35637"/>
    <cellStyle name="메모 2 3 10 2 9 3" xfId="11034"/>
    <cellStyle name="메모 2 3 10 2 9 3 2" xfId="38893"/>
    <cellStyle name="메모 2 3 10 2 9 4" xfId="14298"/>
    <cellStyle name="메모 2 3 10 2 9 4 2" xfId="42157"/>
    <cellStyle name="메모 2 3 10 2 9 5" xfId="15540"/>
    <cellStyle name="메모 2 3 10 2 9 5 2" xfId="43399"/>
    <cellStyle name="메모 2 3 10 2 9 6" xfId="21102"/>
    <cellStyle name="메모 2 3 10 2 9 6 2" xfId="48961"/>
    <cellStyle name="메모 2 3 10 2 9 7" xfId="24284"/>
    <cellStyle name="메모 2 3 10 2 9 7 2" xfId="52143"/>
    <cellStyle name="메모 2 3 10 2 9 8" xfId="27330"/>
    <cellStyle name="메모 2 3 10 2 9 8 2" xfId="55189"/>
    <cellStyle name="메모 2 3 10 2 9 9" xfId="32186"/>
    <cellStyle name="메모 2 3 10 20" xfId="16350"/>
    <cellStyle name="메모 2 3 10 20 2" xfId="44209"/>
    <cellStyle name="메모 2 3 10 21" xfId="1295"/>
    <cellStyle name="메모 2 3 10 21 2" xfId="29154"/>
    <cellStyle name="메모 2 3 10 22" xfId="17089"/>
    <cellStyle name="메모 2 3 10 22 2" xfId="44948"/>
    <cellStyle name="메모 2 3 10 23" xfId="12024"/>
    <cellStyle name="메모 2 3 10 23 2" xfId="39883"/>
    <cellStyle name="메모 2 3 10 24" xfId="756"/>
    <cellStyle name="메모 2 3 10 24 2" xfId="28615"/>
    <cellStyle name="메모 2 3 10 25" xfId="28154"/>
    <cellStyle name="메모 2 3 10 3" xfId="396"/>
    <cellStyle name="메모 2 3 10 3 10" xfId="1511"/>
    <cellStyle name="메모 2 3 10 3 10 2" xfId="29370"/>
    <cellStyle name="메모 2 3 10 3 11" xfId="4967"/>
    <cellStyle name="메모 2 3 10 3 11 2" xfId="32826"/>
    <cellStyle name="메모 2 3 10 3 12" xfId="1283"/>
    <cellStyle name="메모 2 3 10 3 12 2" xfId="29142"/>
    <cellStyle name="메모 2 3 10 3 13" xfId="11486"/>
    <cellStyle name="메모 2 3 10 3 13 2" xfId="39345"/>
    <cellStyle name="메모 2 3 10 3 14" xfId="14750"/>
    <cellStyle name="메모 2 3 10 3 14 2" xfId="42609"/>
    <cellStyle name="메모 2 3 10 3 15" xfId="15251"/>
    <cellStyle name="메모 2 3 10 3 15 2" xfId="43110"/>
    <cellStyle name="메모 2 3 10 3 16" xfId="18321"/>
    <cellStyle name="메모 2 3 10 3 16 2" xfId="46180"/>
    <cellStyle name="메모 2 3 10 3 17" xfId="21550"/>
    <cellStyle name="메모 2 3 10 3 17 2" xfId="49409"/>
    <cellStyle name="메모 2 3 10 3 18" xfId="24739"/>
    <cellStyle name="메모 2 3 10 3 18 2" xfId="52598"/>
    <cellStyle name="메모 2 3 10 3 19" xfId="26259"/>
    <cellStyle name="메모 2 3 10 3 19 2" xfId="54118"/>
    <cellStyle name="메모 2 3 10 3 2" xfId="2148"/>
    <cellStyle name="메모 2 3 10 3 2 2" xfId="5601"/>
    <cellStyle name="메모 2 3 10 3 2 2 2" xfId="33460"/>
    <cellStyle name="메모 2 3 10 3 2 3" xfId="8857"/>
    <cellStyle name="메모 2 3 10 3 2 3 2" xfId="36716"/>
    <cellStyle name="메모 2 3 10 3 2 4" xfId="12120"/>
    <cellStyle name="메모 2 3 10 3 2 4 2" xfId="39979"/>
    <cellStyle name="메모 2 3 10 3 2 5" xfId="16479"/>
    <cellStyle name="메모 2 3 10 3 2 5 2" xfId="44338"/>
    <cellStyle name="메모 2 3 10 3 2 6" xfId="18935"/>
    <cellStyle name="메모 2 3 10 3 2 6 2" xfId="46794"/>
    <cellStyle name="메모 2 3 10 3 2 7" xfId="22133"/>
    <cellStyle name="메모 2 3 10 3 2 7 2" xfId="49992"/>
    <cellStyle name="메모 2 3 10 3 2 8" xfId="25311"/>
    <cellStyle name="메모 2 3 10 3 2 8 2" xfId="53170"/>
    <cellStyle name="메모 2 3 10 3 2 9" xfId="30007"/>
    <cellStyle name="메모 2 3 10 3 20" xfId="27817"/>
    <cellStyle name="메모 2 3 10 3 20 2" xfId="55676"/>
    <cellStyle name="메모 2 3 10 3 21" xfId="858"/>
    <cellStyle name="메모 2 3 10 3 21 2" xfId="28717"/>
    <cellStyle name="메모 2 3 10 3 22" xfId="28256"/>
    <cellStyle name="메모 2 3 10 3 3" xfId="2608"/>
    <cellStyle name="메모 2 3 10 3 3 2" xfId="6059"/>
    <cellStyle name="메모 2 3 10 3 3 2 2" xfId="33918"/>
    <cellStyle name="메모 2 3 10 3 3 3" xfId="9315"/>
    <cellStyle name="메모 2 3 10 3 3 3 2" xfId="37174"/>
    <cellStyle name="메모 2 3 10 3 3 4" xfId="12579"/>
    <cellStyle name="메모 2 3 10 3 3 4 2" xfId="40438"/>
    <cellStyle name="메모 2 3 10 3 3 5" xfId="17625"/>
    <cellStyle name="메모 2 3 10 3 3 5 2" xfId="45484"/>
    <cellStyle name="메모 2 3 10 3 3 6" xfId="19383"/>
    <cellStyle name="메모 2 3 10 3 3 6 2" xfId="47242"/>
    <cellStyle name="메모 2 3 10 3 3 7" xfId="22565"/>
    <cellStyle name="메모 2 3 10 3 3 7 2" xfId="50424"/>
    <cellStyle name="메모 2 3 10 3 3 8" xfId="25726"/>
    <cellStyle name="메모 2 3 10 3 3 8 2" xfId="53585"/>
    <cellStyle name="메모 2 3 10 3 3 9" xfId="30467"/>
    <cellStyle name="메모 2 3 10 3 4" xfId="2960"/>
    <cellStyle name="메모 2 3 10 3 4 2" xfId="6411"/>
    <cellStyle name="메모 2 3 10 3 4 2 2" xfId="34270"/>
    <cellStyle name="메모 2 3 10 3 4 3" xfId="9667"/>
    <cellStyle name="메모 2 3 10 3 4 3 2" xfId="37526"/>
    <cellStyle name="메모 2 3 10 3 4 4" xfId="12931"/>
    <cellStyle name="메모 2 3 10 3 4 4 2" xfId="40790"/>
    <cellStyle name="메모 2 3 10 3 4 5" xfId="16841"/>
    <cellStyle name="메모 2 3 10 3 4 5 2" xfId="44700"/>
    <cellStyle name="메모 2 3 10 3 4 6" xfId="19735"/>
    <cellStyle name="메모 2 3 10 3 4 6 2" xfId="47594"/>
    <cellStyle name="메모 2 3 10 3 4 7" xfId="22917"/>
    <cellStyle name="메모 2 3 10 3 4 7 2" xfId="50776"/>
    <cellStyle name="메모 2 3 10 3 4 8" xfId="26054"/>
    <cellStyle name="메모 2 3 10 3 4 8 2" xfId="53913"/>
    <cellStyle name="메모 2 3 10 3 4 9" xfId="30819"/>
    <cellStyle name="메모 2 3 10 3 5" xfId="3307"/>
    <cellStyle name="메모 2 3 10 3 5 2" xfId="6758"/>
    <cellStyle name="메모 2 3 10 3 5 2 2" xfId="34617"/>
    <cellStyle name="메모 2 3 10 3 5 3" xfId="10014"/>
    <cellStyle name="메모 2 3 10 3 5 3 2" xfId="37873"/>
    <cellStyle name="메모 2 3 10 3 5 4" xfId="13278"/>
    <cellStyle name="메모 2 3 10 3 5 4 2" xfId="41137"/>
    <cellStyle name="메모 2 3 10 3 5 5" xfId="16687"/>
    <cellStyle name="메모 2 3 10 3 5 5 2" xfId="44546"/>
    <cellStyle name="메모 2 3 10 3 5 6" xfId="20082"/>
    <cellStyle name="메모 2 3 10 3 5 6 2" xfId="47941"/>
    <cellStyle name="메모 2 3 10 3 5 7" xfId="23264"/>
    <cellStyle name="메모 2 3 10 3 5 7 2" xfId="51123"/>
    <cellStyle name="메모 2 3 10 3 5 8" xfId="26377"/>
    <cellStyle name="메모 2 3 10 3 5 8 2" xfId="54236"/>
    <cellStyle name="메모 2 3 10 3 5 9" xfId="31166"/>
    <cellStyle name="메모 2 3 10 3 6" xfId="3642"/>
    <cellStyle name="메모 2 3 10 3 6 2" xfId="7093"/>
    <cellStyle name="메모 2 3 10 3 6 2 2" xfId="34952"/>
    <cellStyle name="메모 2 3 10 3 6 3" xfId="10349"/>
    <cellStyle name="메모 2 3 10 3 6 3 2" xfId="38208"/>
    <cellStyle name="메모 2 3 10 3 6 4" xfId="13613"/>
    <cellStyle name="메모 2 3 10 3 6 4 2" xfId="41472"/>
    <cellStyle name="메모 2 3 10 3 6 5" xfId="17243"/>
    <cellStyle name="메모 2 3 10 3 6 5 2" xfId="45102"/>
    <cellStyle name="메모 2 3 10 3 6 6" xfId="20417"/>
    <cellStyle name="메모 2 3 10 3 6 6 2" xfId="48276"/>
    <cellStyle name="메모 2 3 10 3 6 7" xfId="23599"/>
    <cellStyle name="메모 2 3 10 3 6 7 2" xfId="51458"/>
    <cellStyle name="메모 2 3 10 3 6 8" xfId="26692"/>
    <cellStyle name="메모 2 3 10 3 6 8 2" xfId="54551"/>
    <cellStyle name="메모 2 3 10 3 6 9" xfId="31501"/>
    <cellStyle name="메모 2 3 10 3 7" xfId="3956"/>
    <cellStyle name="메모 2 3 10 3 7 2" xfId="7407"/>
    <cellStyle name="메모 2 3 10 3 7 2 2" xfId="35266"/>
    <cellStyle name="메모 2 3 10 3 7 3" xfId="10663"/>
    <cellStyle name="메모 2 3 10 3 7 3 2" xfId="38522"/>
    <cellStyle name="메모 2 3 10 3 7 4" xfId="13927"/>
    <cellStyle name="메모 2 3 10 3 7 4 2" xfId="41786"/>
    <cellStyle name="메모 2 3 10 3 7 5" xfId="16327"/>
    <cellStyle name="메모 2 3 10 3 7 5 2" xfId="44186"/>
    <cellStyle name="메모 2 3 10 3 7 6" xfId="20731"/>
    <cellStyle name="메모 2 3 10 3 7 6 2" xfId="48590"/>
    <cellStyle name="메모 2 3 10 3 7 7" xfId="23913"/>
    <cellStyle name="메모 2 3 10 3 7 7 2" xfId="51772"/>
    <cellStyle name="메모 2 3 10 3 7 8" xfId="26986"/>
    <cellStyle name="메모 2 3 10 3 7 8 2" xfId="54845"/>
    <cellStyle name="메모 2 3 10 3 7 9" xfId="31815"/>
    <cellStyle name="메모 2 3 10 3 8" xfId="4254"/>
    <cellStyle name="메모 2 3 10 3 8 2" xfId="7705"/>
    <cellStyle name="메모 2 3 10 3 8 2 2" xfId="35564"/>
    <cellStyle name="메모 2 3 10 3 8 3" xfId="10961"/>
    <cellStyle name="메모 2 3 10 3 8 3 2" xfId="38820"/>
    <cellStyle name="메모 2 3 10 3 8 4" xfId="14225"/>
    <cellStyle name="메모 2 3 10 3 8 4 2" xfId="42084"/>
    <cellStyle name="메모 2 3 10 3 8 5" xfId="16225"/>
    <cellStyle name="메모 2 3 10 3 8 5 2" xfId="44084"/>
    <cellStyle name="메모 2 3 10 3 8 6" xfId="21029"/>
    <cellStyle name="메모 2 3 10 3 8 6 2" xfId="48888"/>
    <cellStyle name="메모 2 3 10 3 8 7" xfId="24211"/>
    <cellStyle name="메모 2 3 10 3 8 7 2" xfId="52070"/>
    <cellStyle name="메모 2 3 10 3 8 8" xfId="27262"/>
    <cellStyle name="메모 2 3 10 3 8 8 2" xfId="55121"/>
    <cellStyle name="메모 2 3 10 3 8 9" xfId="32113"/>
    <cellStyle name="메모 2 3 10 3 9" xfId="4550"/>
    <cellStyle name="메모 2 3 10 3 9 2" xfId="8001"/>
    <cellStyle name="메모 2 3 10 3 9 2 2" xfId="35860"/>
    <cellStyle name="메모 2 3 10 3 9 3" xfId="11257"/>
    <cellStyle name="메모 2 3 10 3 9 3 2" xfId="39116"/>
    <cellStyle name="메모 2 3 10 3 9 4" xfId="14521"/>
    <cellStyle name="메모 2 3 10 3 9 4 2" xfId="42380"/>
    <cellStyle name="메모 2 3 10 3 9 5" xfId="18092"/>
    <cellStyle name="메모 2 3 10 3 9 5 2" xfId="45951"/>
    <cellStyle name="메모 2 3 10 3 9 6" xfId="21325"/>
    <cellStyle name="메모 2 3 10 3 9 6 2" xfId="49184"/>
    <cellStyle name="메모 2 3 10 3 9 7" xfId="24507"/>
    <cellStyle name="메모 2 3 10 3 9 7 2" xfId="52366"/>
    <cellStyle name="메모 2 3 10 3 9 8" xfId="27538"/>
    <cellStyle name="메모 2 3 10 3 9 8 2" xfId="55397"/>
    <cellStyle name="메모 2 3 10 3 9 9" xfId="32409"/>
    <cellStyle name="메모 2 3 10 4" xfId="567"/>
    <cellStyle name="메모 2 3 10 4 10" xfId="1682"/>
    <cellStyle name="메모 2 3 10 4 10 2" xfId="29541"/>
    <cellStyle name="메모 2 3 10 4 11" xfId="5137"/>
    <cellStyle name="메모 2 3 10 4 11 2" xfId="32996"/>
    <cellStyle name="메모 2 3 10 4 12" xfId="8392"/>
    <cellStyle name="메모 2 3 10 4 12 2" xfId="36251"/>
    <cellStyle name="메모 2 3 10 4 13" xfId="11657"/>
    <cellStyle name="메모 2 3 10 4 13 2" xfId="39516"/>
    <cellStyle name="메모 2 3 10 4 14" xfId="14920"/>
    <cellStyle name="메모 2 3 10 4 14 2" xfId="42779"/>
    <cellStyle name="메모 2 3 10 4 15" xfId="15502"/>
    <cellStyle name="메모 2 3 10 4 15 2" xfId="43361"/>
    <cellStyle name="메모 2 3 10 4 16" xfId="18484"/>
    <cellStyle name="메모 2 3 10 4 16 2" xfId="46343"/>
    <cellStyle name="메모 2 3 10 4 17" xfId="21701"/>
    <cellStyle name="메모 2 3 10 4 17 2" xfId="49560"/>
    <cellStyle name="메모 2 3 10 4 18" xfId="24896"/>
    <cellStyle name="메모 2 3 10 4 18 2" xfId="52755"/>
    <cellStyle name="메모 2 3 10 4 19" xfId="25176"/>
    <cellStyle name="메모 2 3 10 4 19 2" xfId="53035"/>
    <cellStyle name="메모 2 3 10 4 2" xfId="2319"/>
    <cellStyle name="메모 2 3 10 4 2 2" xfId="5771"/>
    <cellStyle name="메모 2 3 10 4 2 2 2" xfId="33630"/>
    <cellStyle name="메모 2 3 10 4 2 3" xfId="9027"/>
    <cellStyle name="메모 2 3 10 4 2 3 2" xfId="36886"/>
    <cellStyle name="메모 2 3 10 4 2 4" xfId="12290"/>
    <cellStyle name="메모 2 3 10 4 2 4 2" xfId="40149"/>
    <cellStyle name="메모 2 3 10 4 2 5" xfId="16447"/>
    <cellStyle name="메모 2 3 10 4 2 5 2" xfId="44306"/>
    <cellStyle name="메모 2 3 10 4 2 6" xfId="19097"/>
    <cellStyle name="메모 2 3 10 4 2 6 2" xfId="46956"/>
    <cellStyle name="메모 2 3 10 4 2 7" xfId="22282"/>
    <cellStyle name="메모 2 3 10 4 2 7 2" xfId="50141"/>
    <cellStyle name="메모 2 3 10 4 2 8" xfId="25460"/>
    <cellStyle name="메모 2 3 10 4 2 8 2" xfId="53319"/>
    <cellStyle name="메모 2 3 10 4 2 9" xfId="30178"/>
    <cellStyle name="메모 2 3 10 4 20" xfId="27953"/>
    <cellStyle name="메모 2 3 10 4 20 2" xfId="55812"/>
    <cellStyle name="메모 2 3 10 4 21" xfId="1029"/>
    <cellStyle name="메모 2 3 10 4 21 2" xfId="28888"/>
    <cellStyle name="메모 2 3 10 4 22" xfId="28427"/>
    <cellStyle name="메모 2 3 10 4 3" xfId="2778"/>
    <cellStyle name="메모 2 3 10 4 3 2" xfId="6229"/>
    <cellStyle name="메모 2 3 10 4 3 2 2" xfId="34088"/>
    <cellStyle name="메모 2 3 10 4 3 3" xfId="9485"/>
    <cellStyle name="메모 2 3 10 4 3 3 2" xfId="37344"/>
    <cellStyle name="메모 2 3 10 4 3 4" xfId="12749"/>
    <cellStyle name="메모 2 3 10 4 3 4 2" xfId="40608"/>
    <cellStyle name="메모 2 3 10 4 3 5" xfId="17074"/>
    <cellStyle name="메모 2 3 10 4 3 5 2" xfId="44933"/>
    <cellStyle name="메모 2 3 10 4 3 6" xfId="19553"/>
    <cellStyle name="메모 2 3 10 4 3 6 2" xfId="47412"/>
    <cellStyle name="메모 2 3 10 4 3 7" xfId="22735"/>
    <cellStyle name="메모 2 3 10 4 3 7 2" xfId="50594"/>
    <cellStyle name="메모 2 3 10 4 3 8" xfId="25886"/>
    <cellStyle name="메모 2 3 10 4 3 8 2" xfId="53745"/>
    <cellStyle name="메모 2 3 10 4 3 9" xfId="30637"/>
    <cellStyle name="메모 2 3 10 4 4" xfId="3128"/>
    <cellStyle name="메모 2 3 10 4 4 2" xfId="6579"/>
    <cellStyle name="메모 2 3 10 4 4 2 2" xfId="34438"/>
    <cellStyle name="메모 2 3 10 4 4 3" xfId="9835"/>
    <cellStyle name="메모 2 3 10 4 4 3 2" xfId="37694"/>
    <cellStyle name="메모 2 3 10 4 4 4" xfId="13099"/>
    <cellStyle name="메모 2 3 10 4 4 4 2" xfId="40958"/>
    <cellStyle name="메모 2 3 10 4 4 5" xfId="16573"/>
    <cellStyle name="메모 2 3 10 4 4 5 2" xfId="44432"/>
    <cellStyle name="메모 2 3 10 4 4 6" xfId="19903"/>
    <cellStyle name="메모 2 3 10 4 4 6 2" xfId="47762"/>
    <cellStyle name="메모 2 3 10 4 4 7" xfId="23085"/>
    <cellStyle name="메모 2 3 10 4 4 7 2" xfId="50944"/>
    <cellStyle name="메모 2 3 10 4 4 8" xfId="26210"/>
    <cellStyle name="메모 2 3 10 4 4 8 2" xfId="54069"/>
    <cellStyle name="메모 2 3 10 4 4 9" xfId="30987"/>
    <cellStyle name="메모 2 3 10 4 5" xfId="3465"/>
    <cellStyle name="메모 2 3 10 4 5 2" xfId="6916"/>
    <cellStyle name="메모 2 3 10 4 5 2 2" xfId="34775"/>
    <cellStyle name="메모 2 3 10 4 5 3" xfId="10172"/>
    <cellStyle name="메모 2 3 10 4 5 3 2" xfId="38031"/>
    <cellStyle name="메모 2 3 10 4 5 4" xfId="13436"/>
    <cellStyle name="메모 2 3 10 4 5 4 2" xfId="41295"/>
    <cellStyle name="메모 2 3 10 4 5 5" xfId="17359"/>
    <cellStyle name="메모 2 3 10 4 5 5 2" xfId="45218"/>
    <cellStyle name="메모 2 3 10 4 5 6" xfId="20240"/>
    <cellStyle name="메모 2 3 10 4 5 6 2" xfId="48099"/>
    <cellStyle name="메모 2 3 10 4 5 7" xfId="23422"/>
    <cellStyle name="메모 2 3 10 4 5 7 2" xfId="51281"/>
    <cellStyle name="메모 2 3 10 4 5 8" xfId="26527"/>
    <cellStyle name="메모 2 3 10 4 5 8 2" xfId="54386"/>
    <cellStyle name="메모 2 3 10 4 5 9" xfId="31324"/>
    <cellStyle name="메모 2 3 10 4 6" xfId="3798"/>
    <cellStyle name="메모 2 3 10 4 6 2" xfId="7249"/>
    <cellStyle name="메모 2 3 10 4 6 2 2" xfId="35108"/>
    <cellStyle name="메모 2 3 10 4 6 3" xfId="10505"/>
    <cellStyle name="메모 2 3 10 4 6 3 2" xfId="38364"/>
    <cellStyle name="메모 2 3 10 4 6 4" xfId="13769"/>
    <cellStyle name="메모 2 3 10 4 6 4 2" xfId="41628"/>
    <cellStyle name="메모 2 3 10 4 6 5" xfId="16686"/>
    <cellStyle name="메모 2 3 10 4 6 5 2" xfId="44545"/>
    <cellStyle name="메모 2 3 10 4 6 6" xfId="20573"/>
    <cellStyle name="메모 2 3 10 4 6 6 2" xfId="48432"/>
    <cellStyle name="메모 2 3 10 4 6 7" xfId="23755"/>
    <cellStyle name="메모 2 3 10 4 6 7 2" xfId="51614"/>
    <cellStyle name="메모 2 3 10 4 6 8" xfId="26838"/>
    <cellStyle name="메모 2 3 10 4 6 8 2" xfId="54697"/>
    <cellStyle name="메모 2 3 10 4 6 9" xfId="31657"/>
    <cellStyle name="메모 2 3 10 4 7" xfId="4094"/>
    <cellStyle name="메모 2 3 10 4 7 2" xfId="7545"/>
    <cellStyle name="메모 2 3 10 4 7 2 2" xfId="35404"/>
    <cellStyle name="메모 2 3 10 4 7 3" xfId="10801"/>
    <cellStyle name="메모 2 3 10 4 7 3 2" xfId="38660"/>
    <cellStyle name="메모 2 3 10 4 7 4" xfId="14065"/>
    <cellStyle name="메모 2 3 10 4 7 4 2" xfId="41924"/>
    <cellStyle name="메모 2 3 10 4 7 5" xfId="17901"/>
    <cellStyle name="메모 2 3 10 4 7 5 2" xfId="45760"/>
    <cellStyle name="메모 2 3 10 4 7 6" xfId="20869"/>
    <cellStyle name="메모 2 3 10 4 7 6 2" xfId="48728"/>
    <cellStyle name="메모 2 3 10 4 7 7" xfId="24051"/>
    <cellStyle name="메모 2 3 10 4 7 7 2" xfId="51910"/>
    <cellStyle name="메모 2 3 10 4 7 8" xfId="27115"/>
    <cellStyle name="메모 2 3 10 4 7 8 2" xfId="54974"/>
    <cellStyle name="메모 2 3 10 4 7 9" xfId="31953"/>
    <cellStyle name="메모 2 3 10 4 8" xfId="4391"/>
    <cellStyle name="메모 2 3 10 4 8 2" xfId="7842"/>
    <cellStyle name="메모 2 3 10 4 8 2 2" xfId="35701"/>
    <cellStyle name="메모 2 3 10 4 8 3" xfId="11098"/>
    <cellStyle name="메모 2 3 10 4 8 3 2" xfId="38957"/>
    <cellStyle name="메모 2 3 10 4 8 4" xfId="14362"/>
    <cellStyle name="메모 2 3 10 4 8 4 2" xfId="42221"/>
    <cellStyle name="메모 2 3 10 4 8 5" xfId="12373"/>
    <cellStyle name="메모 2 3 10 4 8 5 2" xfId="40232"/>
    <cellStyle name="메모 2 3 10 4 8 6" xfId="21166"/>
    <cellStyle name="메모 2 3 10 4 8 6 2" xfId="49025"/>
    <cellStyle name="메모 2 3 10 4 8 7" xfId="24348"/>
    <cellStyle name="메모 2 3 10 4 8 7 2" xfId="52207"/>
    <cellStyle name="메모 2 3 10 4 8 8" xfId="27390"/>
    <cellStyle name="메모 2 3 10 4 8 8 2" xfId="55249"/>
    <cellStyle name="메모 2 3 10 4 8 9" xfId="32250"/>
    <cellStyle name="메모 2 3 10 4 9" xfId="4686"/>
    <cellStyle name="메모 2 3 10 4 9 2" xfId="8137"/>
    <cellStyle name="메모 2 3 10 4 9 2 2" xfId="35996"/>
    <cellStyle name="메모 2 3 10 4 9 3" xfId="11393"/>
    <cellStyle name="메모 2 3 10 4 9 3 2" xfId="39252"/>
    <cellStyle name="메모 2 3 10 4 9 4" xfId="14657"/>
    <cellStyle name="메모 2 3 10 4 9 4 2" xfId="42516"/>
    <cellStyle name="메모 2 3 10 4 9 5" xfId="18228"/>
    <cellStyle name="메모 2 3 10 4 9 5 2" xfId="46087"/>
    <cellStyle name="메모 2 3 10 4 9 6" xfId="21461"/>
    <cellStyle name="메모 2 3 10 4 9 6 2" xfId="49320"/>
    <cellStyle name="메모 2 3 10 4 9 7" xfId="24643"/>
    <cellStyle name="메모 2 3 10 4 9 7 2" xfId="52502"/>
    <cellStyle name="메모 2 3 10 4 9 8" xfId="27666"/>
    <cellStyle name="메모 2 3 10 4 9 8 2" xfId="55525"/>
    <cellStyle name="메모 2 3 10 4 9 9" xfId="32545"/>
    <cellStyle name="메모 2 3 10 5" xfId="2046"/>
    <cellStyle name="메모 2 3 10 5 2" xfId="5500"/>
    <cellStyle name="메모 2 3 10 5 2 2" xfId="33359"/>
    <cellStyle name="메모 2 3 10 5 3" xfId="8755"/>
    <cellStyle name="메모 2 3 10 5 3 2" xfId="36614"/>
    <cellStyle name="메모 2 3 10 5 4" xfId="12018"/>
    <cellStyle name="메모 2 3 10 5 4 2" xfId="39877"/>
    <cellStyle name="메모 2 3 10 5 5" xfId="15588"/>
    <cellStyle name="메모 2 3 10 5 5 2" xfId="43447"/>
    <cellStyle name="메모 2 3 10 5 6" xfId="18839"/>
    <cellStyle name="메모 2 3 10 5 6 2" xfId="46698"/>
    <cellStyle name="메모 2 3 10 5 7" xfId="22046"/>
    <cellStyle name="메모 2 3 10 5 7 2" xfId="49905"/>
    <cellStyle name="메모 2 3 10 5 8" xfId="25227"/>
    <cellStyle name="메모 2 3 10 5 8 2" xfId="53086"/>
    <cellStyle name="메모 2 3 10 5 9" xfId="29905"/>
    <cellStyle name="메모 2 3 10 6" xfId="2514"/>
    <cellStyle name="메모 2 3 10 6 2" xfId="5965"/>
    <cellStyle name="메모 2 3 10 6 2 2" xfId="33824"/>
    <cellStyle name="메모 2 3 10 6 3" xfId="9221"/>
    <cellStyle name="메모 2 3 10 6 3 2" xfId="37080"/>
    <cellStyle name="메모 2 3 10 6 4" xfId="12485"/>
    <cellStyle name="메모 2 3 10 6 4 2" xfId="40344"/>
    <cellStyle name="메모 2 3 10 6 5" xfId="17132"/>
    <cellStyle name="메모 2 3 10 6 5 2" xfId="44991"/>
    <cellStyle name="메모 2 3 10 6 6" xfId="19289"/>
    <cellStyle name="메모 2 3 10 6 6 2" xfId="47148"/>
    <cellStyle name="메모 2 3 10 6 7" xfId="22471"/>
    <cellStyle name="메모 2 3 10 6 7 2" xfId="50330"/>
    <cellStyle name="메모 2 3 10 6 8" xfId="25639"/>
    <cellStyle name="메모 2 3 10 6 8 2" xfId="53498"/>
    <cellStyle name="메모 2 3 10 6 9" xfId="30373"/>
    <cellStyle name="메모 2 3 10 7" xfId="1855"/>
    <cellStyle name="메모 2 3 10 7 2" xfId="5309"/>
    <cellStyle name="메모 2 3 10 7 2 2" xfId="33168"/>
    <cellStyle name="메모 2 3 10 7 3" xfId="8564"/>
    <cellStyle name="메모 2 3 10 7 3 2" xfId="36423"/>
    <cellStyle name="메모 2 3 10 7 4" xfId="11827"/>
    <cellStyle name="메모 2 3 10 7 4 2" xfId="39686"/>
    <cellStyle name="메모 2 3 10 7 5" xfId="15260"/>
    <cellStyle name="메모 2 3 10 7 5 2" xfId="43119"/>
    <cellStyle name="메모 2 3 10 7 6" xfId="18649"/>
    <cellStyle name="메모 2 3 10 7 6 2" xfId="46508"/>
    <cellStyle name="메모 2 3 10 7 7" xfId="21857"/>
    <cellStyle name="메모 2 3 10 7 7 2" xfId="49716"/>
    <cellStyle name="메모 2 3 10 7 8" xfId="25052"/>
    <cellStyle name="메모 2 3 10 7 8 2" xfId="52911"/>
    <cellStyle name="메모 2 3 10 7 9" xfId="29714"/>
    <cellStyle name="메모 2 3 10 8" xfId="2431"/>
    <cellStyle name="메모 2 3 10 8 2" xfId="5882"/>
    <cellStyle name="메모 2 3 10 8 2 2" xfId="33741"/>
    <cellStyle name="메모 2 3 10 8 3" xfId="9138"/>
    <cellStyle name="메모 2 3 10 8 3 2" xfId="36997"/>
    <cellStyle name="메모 2 3 10 8 4" xfId="12402"/>
    <cellStyle name="메모 2 3 10 8 4 2" xfId="40261"/>
    <cellStyle name="메모 2 3 10 8 5" xfId="15532"/>
    <cellStyle name="메모 2 3 10 8 5 2" xfId="43391"/>
    <cellStyle name="메모 2 3 10 8 6" xfId="19206"/>
    <cellStyle name="메모 2 3 10 8 6 2" xfId="47065"/>
    <cellStyle name="메모 2 3 10 8 7" xfId="22388"/>
    <cellStyle name="메모 2 3 10 8 7 2" xfId="50247"/>
    <cellStyle name="메모 2 3 10 8 8" xfId="25561"/>
    <cellStyle name="메모 2 3 10 8 8 2" xfId="53420"/>
    <cellStyle name="메모 2 3 10 8 9" xfId="30290"/>
    <cellStyle name="메모 2 3 10 9" xfId="1833"/>
    <cellStyle name="메모 2 3 10 9 2" xfId="5287"/>
    <cellStyle name="메모 2 3 10 9 2 2" xfId="33146"/>
    <cellStyle name="메모 2 3 10 9 3" xfId="8542"/>
    <cellStyle name="메모 2 3 10 9 3 2" xfId="36401"/>
    <cellStyle name="메모 2 3 10 9 4" xfId="11805"/>
    <cellStyle name="메모 2 3 10 9 4 2" xfId="39664"/>
    <cellStyle name="메모 2 3 10 9 5" xfId="15771"/>
    <cellStyle name="메모 2 3 10 9 5 2" xfId="43630"/>
    <cellStyle name="메모 2 3 10 9 6" xfId="18627"/>
    <cellStyle name="메모 2 3 10 9 6 2" xfId="46486"/>
    <cellStyle name="메모 2 3 10 9 7" xfId="21835"/>
    <cellStyle name="메모 2 3 10 9 7 2" xfId="49694"/>
    <cellStyle name="메모 2 3 10 9 8" xfId="25032"/>
    <cellStyle name="메모 2 3 10 9 8 2" xfId="52891"/>
    <cellStyle name="메모 2 3 10 9 9" xfId="29692"/>
    <cellStyle name="메모 2 3 11" xfId="435"/>
    <cellStyle name="메모 2 3 11 10" xfId="4563"/>
    <cellStyle name="메모 2 3 11 10 2" xfId="8014"/>
    <cellStyle name="메모 2 3 11 10 2 2" xfId="35873"/>
    <cellStyle name="메모 2 3 11 10 3" xfId="11270"/>
    <cellStyle name="메모 2 3 11 10 3 2" xfId="39129"/>
    <cellStyle name="메모 2 3 11 10 4" xfId="14534"/>
    <cellStyle name="메모 2 3 11 10 4 2" xfId="42393"/>
    <cellStyle name="메모 2 3 11 10 5" xfId="18105"/>
    <cellStyle name="메모 2 3 11 10 5 2" xfId="45964"/>
    <cellStyle name="메모 2 3 11 10 6" xfId="21338"/>
    <cellStyle name="메모 2 3 11 10 6 2" xfId="49197"/>
    <cellStyle name="메모 2 3 11 10 7" xfId="24520"/>
    <cellStyle name="메모 2 3 11 10 7 2" xfId="52379"/>
    <cellStyle name="메모 2 3 11 10 8" xfId="27550"/>
    <cellStyle name="메모 2 3 11 10 8 2" xfId="55409"/>
    <cellStyle name="메모 2 3 11 10 9" xfId="32422"/>
    <cellStyle name="메모 2 3 11 11" xfId="1550"/>
    <cellStyle name="메모 2 3 11 11 2" xfId="29409"/>
    <cellStyle name="메모 2 3 11 12" xfId="5006"/>
    <cellStyle name="메모 2 3 11 12 2" xfId="32865"/>
    <cellStyle name="메모 2 3 11 13" xfId="8260"/>
    <cellStyle name="메모 2 3 11 13 2" xfId="36119"/>
    <cellStyle name="메모 2 3 11 14" xfId="11525"/>
    <cellStyle name="메모 2 3 11 14 2" xfId="39384"/>
    <cellStyle name="메모 2 3 11 15" xfId="14788"/>
    <cellStyle name="메모 2 3 11 15 2" xfId="42647"/>
    <cellStyle name="메모 2 3 11 16" xfId="15702"/>
    <cellStyle name="메모 2 3 11 16 2" xfId="43561"/>
    <cellStyle name="메모 2 3 11 17" xfId="18355"/>
    <cellStyle name="메모 2 3 11 17 2" xfId="46214"/>
    <cellStyle name="메모 2 3 11 18" xfId="21573"/>
    <cellStyle name="메모 2 3 11 18 2" xfId="49432"/>
    <cellStyle name="메모 2 3 11 19" xfId="24770"/>
    <cellStyle name="메모 2 3 11 19 2" xfId="52629"/>
    <cellStyle name="메모 2 3 11 2" xfId="580"/>
    <cellStyle name="메모 2 3 11 2 10" xfId="1695"/>
    <cellStyle name="메모 2 3 11 2 10 2" xfId="29554"/>
    <cellStyle name="메모 2 3 11 2 11" xfId="5150"/>
    <cellStyle name="메모 2 3 11 2 11 2" xfId="33009"/>
    <cellStyle name="메모 2 3 11 2 12" xfId="8405"/>
    <cellStyle name="메모 2 3 11 2 12 2" xfId="36264"/>
    <cellStyle name="메모 2 3 11 2 13" xfId="11670"/>
    <cellStyle name="메모 2 3 11 2 13 2" xfId="39529"/>
    <cellStyle name="메모 2 3 11 2 14" xfId="14933"/>
    <cellStyle name="메모 2 3 11 2 14 2" xfId="42792"/>
    <cellStyle name="메모 2 3 11 2 15" xfId="16230"/>
    <cellStyle name="메모 2 3 11 2 15 2" xfId="44089"/>
    <cellStyle name="메모 2 3 11 2 16" xfId="18497"/>
    <cellStyle name="메모 2 3 11 2 16 2" xfId="46356"/>
    <cellStyle name="메모 2 3 11 2 17" xfId="21714"/>
    <cellStyle name="메모 2 3 11 2 17 2" xfId="49573"/>
    <cellStyle name="메모 2 3 11 2 18" xfId="24909"/>
    <cellStyle name="메모 2 3 11 2 18 2" xfId="52768"/>
    <cellStyle name="메모 2 3 11 2 19" xfId="26326"/>
    <cellStyle name="메모 2 3 11 2 19 2" xfId="54185"/>
    <cellStyle name="메모 2 3 11 2 2" xfId="2332"/>
    <cellStyle name="메모 2 3 11 2 2 2" xfId="5784"/>
    <cellStyle name="메모 2 3 11 2 2 2 2" xfId="33643"/>
    <cellStyle name="메모 2 3 11 2 2 3" xfId="9040"/>
    <cellStyle name="메모 2 3 11 2 2 3 2" xfId="36899"/>
    <cellStyle name="메모 2 3 11 2 2 4" xfId="12303"/>
    <cellStyle name="메모 2 3 11 2 2 4 2" xfId="40162"/>
    <cellStyle name="메모 2 3 11 2 2 5" xfId="17303"/>
    <cellStyle name="메모 2 3 11 2 2 5 2" xfId="45162"/>
    <cellStyle name="메모 2 3 11 2 2 6" xfId="19110"/>
    <cellStyle name="메모 2 3 11 2 2 6 2" xfId="46969"/>
    <cellStyle name="메모 2 3 11 2 2 7" xfId="22295"/>
    <cellStyle name="메모 2 3 11 2 2 7 2" xfId="50154"/>
    <cellStyle name="메모 2 3 11 2 2 8" xfId="25472"/>
    <cellStyle name="메모 2 3 11 2 2 8 2" xfId="53331"/>
    <cellStyle name="메모 2 3 11 2 2 9" xfId="30191"/>
    <cellStyle name="메모 2 3 11 2 20" xfId="27966"/>
    <cellStyle name="메모 2 3 11 2 20 2" xfId="55825"/>
    <cellStyle name="메모 2 3 11 2 21" xfId="1042"/>
    <cellStyle name="메모 2 3 11 2 21 2" xfId="28901"/>
    <cellStyle name="메모 2 3 11 2 22" xfId="28440"/>
    <cellStyle name="메모 2 3 11 2 3" xfId="2791"/>
    <cellStyle name="메모 2 3 11 2 3 2" xfId="6242"/>
    <cellStyle name="메모 2 3 11 2 3 2 2" xfId="34101"/>
    <cellStyle name="메모 2 3 11 2 3 3" xfId="9498"/>
    <cellStyle name="메모 2 3 11 2 3 3 2" xfId="37357"/>
    <cellStyle name="메모 2 3 11 2 3 4" xfId="12762"/>
    <cellStyle name="메모 2 3 11 2 3 4 2" xfId="40621"/>
    <cellStyle name="메모 2 3 11 2 3 5" xfId="16200"/>
    <cellStyle name="메모 2 3 11 2 3 5 2" xfId="44059"/>
    <cellStyle name="메모 2 3 11 2 3 6" xfId="19566"/>
    <cellStyle name="메모 2 3 11 2 3 6 2" xfId="47425"/>
    <cellStyle name="메모 2 3 11 2 3 7" xfId="22748"/>
    <cellStyle name="메모 2 3 11 2 3 7 2" xfId="50607"/>
    <cellStyle name="메모 2 3 11 2 3 8" xfId="25898"/>
    <cellStyle name="메모 2 3 11 2 3 8 2" xfId="53757"/>
    <cellStyle name="메모 2 3 11 2 3 9" xfId="30650"/>
    <cellStyle name="메모 2 3 11 2 4" xfId="3141"/>
    <cellStyle name="메모 2 3 11 2 4 2" xfId="6592"/>
    <cellStyle name="메모 2 3 11 2 4 2 2" xfId="34451"/>
    <cellStyle name="메모 2 3 11 2 4 3" xfId="9848"/>
    <cellStyle name="메모 2 3 11 2 4 3 2" xfId="37707"/>
    <cellStyle name="메모 2 3 11 2 4 4" xfId="13112"/>
    <cellStyle name="메모 2 3 11 2 4 4 2" xfId="40971"/>
    <cellStyle name="메모 2 3 11 2 4 5" xfId="16445"/>
    <cellStyle name="메모 2 3 11 2 4 5 2" xfId="44304"/>
    <cellStyle name="메모 2 3 11 2 4 6" xfId="19916"/>
    <cellStyle name="메모 2 3 11 2 4 6 2" xfId="47775"/>
    <cellStyle name="메모 2 3 11 2 4 7" xfId="23098"/>
    <cellStyle name="메모 2 3 11 2 4 7 2" xfId="50957"/>
    <cellStyle name="메모 2 3 11 2 4 8" xfId="26222"/>
    <cellStyle name="메모 2 3 11 2 4 8 2" xfId="54081"/>
    <cellStyle name="메모 2 3 11 2 4 9" xfId="31000"/>
    <cellStyle name="메모 2 3 11 2 5" xfId="3478"/>
    <cellStyle name="메모 2 3 11 2 5 2" xfId="6929"/>
    <cellStyle name="메모 2 3 11 2 5 2 2" xfId="34788"/>
    <cellStyle name="메모 2 3 11 2 5 3" xfId="10185"/>
    <cellStyle name="메모 2 3 11 2 5 3 2" xfId="38044"/>
    <cellStyle name="메모 2 3 11 2 5 4" xfId="13449"/>
    <cellStyle name="메모 2 3 11 2 5 4 2" xfId="41308"/>
    <cellStyle name="메모 2 3 11 2 5 5" xfId="15719"/>
    <cellStyle name="메모 2 3 11 2 5 5 2" xfId="43578"/>
    <cellStyle name="메모 2 3 11 2 5 6" xfId="20253"/>
    <cellStyle name="메모 2 3 11 2 5 6 2" xfId="48112"/>
    <cellStyle name="메모 2 3 11 2 5 7" xfId="23435"/>
    <cellStyle name="메모 2 3 11 2 5 7 2" xfId="51294"/>
    <cellStyle name="메모 2 3 11 2 5 8" xfId="26539"/>
    <cellStyle name="메모 2 3 11 2 5 8 2" xfId="54398"/>
    <cellStyle name="메모 2 3 11 2 5 9" xfId="31337"/>
    <cellStyle name="메모 2 3 11 2 6" xfId="3811"/>
    <cellStyle name="메모 2 3 11 2 6 2" xfId="7262"/>
    <cellStyle name="메모 2 3 11 2 6 2 2" xfId="35121"/>
    <cellStyle name="메모 2 3 11 2 6 3" xfId="10518"/>
    <cellStyle name="메모 2 3 11 2 6 3 2" xfId="38377"/>
    <cellStyle name="메모 2 3 11 2 6 4" xfId="13782"/>
    <cellStyle name="메모 2 3 11 2 6 4 2" xfId="41641"/>
    <cellStyle name="메모 2 3 11 2 6 5" xfId="17001"/>
    <cellStyle name="메모 2 3 11 2 6 5 2" xfId="44860"/>
    <cellStyle name="메모 2 3 11 2 6 6" xfId="20586"/>
    <cellStyle name="메모 2 3 11 2 6 6 2" xfId="48445"/>
    <cellStyle name="메모 2 3 11 2 6 7" xfId="23768"/>
    <cellStyle name="메모 2 3 11 2 6 7 2" xfId="51627"/>
    <cellStyle name="메모 2 3 11 2 6 8" xfId="26850"/>
    <cellStyle name="메모 2 3 11 2 6 8 2" xfId="54709"/>
    <cellStyle name="메모 2 3 11 2 6 9" xfId="31670"/>
    <cellStyle name="메모 2 3 11 2 7" xfId="4107"/>
    <cellStyle name="메모 2 3 11 2 7 2" xfId="7558"/>
    <cellStyle name="메모 2 3 11 2 7 2 2" xfId="35417"/>
    <cellStyle name="메모 2 3 11 2 7 3" xfId="10814"/>
    <cellStyle name="메모 2 3 11 2 7 3 2" xfId="38673"/>
    <cellStyle name="메모 2 3 11 2 7 4" xfId="14078"/>
    <cellStyle name="메모 2 3 11 2 7 4 2" xfId="41937"/>
    <cellStyle name="메모 2 3 11 2 7 5" xfId="15620"/>
    <cellStyle name="메모 2 3 11 2 7 5 2" xfId="43479"/>
    <cellStyle name="메모 2 3 11 2 7 6" xfId="20882"/>
    <cellStyle name="메모 2 3 11 2 7 6 2" xfId="48741"/>
    <cellStyle name="메모 2 3 11 2 7 7" xfId="24064"/>
    <cellStyle name="메모 2 3 11 2 7 7 2" xfId="51923"/>
    <cellStyle name="메모 2 3 11 2 7 8" xfId="27127"/>
    <cellStyle name="메모 2 3 11 2 7 8 2" xfId="54986"/>
    <cellStyle name="메모 2 3 11 2 7 9" xfId="31966"/>
    <cellStyle name="메모 2 3 11 2 8" xfId="4404"/>
    <cellStyle name="메모 2 3 11 2 8 2" xfId="7855"/>
    <cellStyle name="메모 2 3 11 2 8 2 2" xfId="35714"/>
    <cellStyle name="메모 2 3 11 2 8 3" xfId="11111"/>
    <cellStyle name="메모 2 3 11 2 8 3 2" xfId="38970"/>
    <cellStyle name="메모 2 3 11 2 8 4" xfId="14375"/>
    <cellStyle name="메모 2 3 11 2 8 4 2" xfId="42234"/>
    <cellStyle name="메모 2 3 11 2 8 5" xfId="5616"/>
    <cellStyle name="메모 2 3 11 2 8 5 2" xfId="33475"/>
    <cellStyle name="메모 2 3 11 2 8 6" xfId="21179"/>
    <cellStyle name="메모 2 3 11 2 8 6 2" xfId="49038"/>
    <cellStyle name="메모 2 3 11 2 8 7" xfId="24361"/>
    <cellStyle name="메모 2 3 11 2 8 7 2" xfId="52220"/>
    <cellStyle name="메모 2 3 11 2 8 8" xfId="27402"/>
    <cellStyle name="메모 2 3 11 2 8 8 2" xfId="55261"/>
    <cellStyle name="메모 2 3 11 2 8 9" xfId="32263"/>
    <cellStyle name="메모 2 3 11 2 9" xfId="4699"/>
    <cellStyle name="메모 2 3 11 2 9 2" xfId="8150"/>
    <cellStyle name="메모 2 3 11 2 9 2 2" xfId="36009"/>
    <cellStyle name="메모 2 3 11 2 9 3" xfId="11406"/>
    <cellStyle name="메모 2 3 11 2 9 3 2" xfId="39265"/>
    <cellStyle name="메모 2 3 11 2 9 4" xfId="14670"/>
    <cellStyle name="메모 2 3 11 2 9 4 2" xfId="42529"/>
    <cellStyle name="메모 2 3 11 2 9 5" xfId="18241"/>
    <cellStyle name="메모 2 3 11 2 9 5 2" xfId="46100"/>
    <cellStyle name="메모 2 3 11 2 9 6" xfId="21474"/>
    <cellStyle name="메모 2 3 11 2 9 6 2" xfId="49333"/>
    <cellStyle name="메모 2 3 11 2 9 7" xfId="24656"/>
    <cellStyle name="메모 2 3 11 2 9 7 2" xfId="52515"/>
    <cellStyle name="메모 2 3 11 2 9 8" xfId="27678"/>
    <cellStyle name="메모 2 3 11 2 9 8 2" xfId="55537"/>
    <cellStyle name="메모 2 3 11 2 9 9" xfId="32558"/>
    <cellStyle name="메모 2 3 11 20" xfId="26582"/>
    <cellStyle name="메모 2 3 11 20 2" xfId="54441"/>
    <cellStyle name="메모 2 3 11 21" xfId="27830"/>
    <cellStyle name="메모 2 3 11 21 2" xfId="55689"/>
    <cellStyle name="메모 2 3 11 22" xfId="897"/>
    <cellStyle name="메모 2 3 11 22 2" xfId="28756"/>
    <cellStyle name="메모 2 3 11 23" xfId="28295"/>
    <cellStyle name="메모 2 3 11 3" xfId="2187"/>
    <cellStyle name="메모 2 3 11 3 2" xfId="5639"/>
    <cellStyle name="메모 2 3 11 3 2 2" xfId="33498"/>
    <cellStyle name="메모 2 3 11 3 3" xfId="8895"/>
    <cellStyle name="메모 2 3 11 3 3 2" xfId="36754"/>
    <cellStyle name="메모 2 3 11 3 4" xfId="12158"/>
    <cellStyle name="메모 2 3 11 3 4 2" xfId="40017"/>
    <cellStyle name="메모 2 3 11 3 5" xfId="17703"/>
    <cellStyle name="메모 2 3 11 3 5 2" xfId="45562"/>
    <cellStyle name="메모 2 3 11 3 6" xfId="18970"/>
    <cellStyle name="메모 2 3 11 3 6 2" xfId="46829"/>
    <cellStyle name="메모 2 3 11 3 7" xfId="22154"/>
    <cellStyle name="메모 2 3 11 3 7 2" xfId="50013"/>
    <cellStyle name="메모 2 3 11 3 8" xfId="25339"/>
    <cellStyle name="메모 2 3 11 3 8 2" xfId="53198"/>
    <cellStyle name="메모 2 3 11 3 9" xfId="30046"/>
    <cellStyle name="메모 2 3 11 4" xfId="2646"/>
    <cellStyle name="메모 2 3 11 4 2" xfId="6097"/>
    <cellStyle name="메모 2 3 11 4 2 2" xfId="33956"/>
    <cellStyle name="메모 2 3 11 4 3" xfId="9353"/>
    <cellStyle name="메모 2 3 11 4 3 2" xfId="37212"/>
    <cellStyle name="메모 2 3 11 4 4" xfId="12617"/>
    <cellStyle name="메모 2 3 11 4 4 2" xfId="40476"/>
    <cellStyle name="메모 2 3 11 4 5" xfId="15431"/>
    <cellStyle name="메모 2 3 11 4 5 2" xfId="43290"/>
    <cellStyle name="메모 2 3 11 4 6" xfId="19421"/>
    <cellStyle name="메모 2 3 11 4 6 2" xfId="47280"/>
    <cellStyle name="메모 2 3 11 4 7" xfId="22603"/>
    <cellStyle name="메모 2 3 11 4 7 2" xfId="50462"/>
    <cellStyle name="메모 2 3 11 4 8" xfId="25761"/>
    <cellStyle name="메모 2 3 11 4 8 2" xfId="53620"/>
    <cellStyle name="메모 2 3 11 4 9" xfId="30505"/>
    <cellStyle name="메모 2 3 11 5" xfId="2997"/>
    <cellStyle name="메모 2 3 11 5 2" xfId="6448"/>
    <cellStyle name="메모 2 3 11 5 2 2" xfId="34307"/>
    <cellStyle name="메모 2 3 11 5 3" xfId="9704"/>
    <cellStyle name="메모 2 3 11 5 3 2" xfId="37563"/>
    <cellStyle name="메모 2 3 11 5 4" xfId="12968"/>
    <cellStyle name="메모 2 3 11 5 4 2" xfId="40827"/>
    <cellStyle name="메모 2 3 11 5 5" xfId="17733"/>
    <cellStyle name="메모 2 3 11 5 5 2" xfId="45592"/>
    <cellStyle name="메모 2 3 11 5 6" xfId="19772"/>
    <cellStyle name="메모 2 3 11 5 6 2" xfId="47631"/>
    <cellStyle name="메모 2 3 11 5 7" xfId="22954"/>
    <cellStyle name="메모 2 3 11 5 7 2" xfId="50813"/>
    <cellStyle name="메모 2 3 11 5 8" xfId="26088"/>
    <cellStyle name="메모 2 3 11 5 8 2" xfId="53947"/>
    <cellStyle name="메모 2 3 11 5 9" xfId="30856"/>
    <cellStyle name="메모 2 3 11 6" xfId="3336"/>
    <cellStyle name="메모 2 3 11 6 2" xfId="6787"/>
    <cellStyle name="메모 2 3 11 6 2 2" xfId="34646"/>
    <cellStyle name="메모 2 3 11 6 3" xfId="10043"/>
    <cellStyle name="메모 2 3 11 6 3 2" xfId="37902"/>
    <cellStyle name="메모 2 3 11 6 4" xfId="13307"/>
    <cellStyle name="메모 2 3 11 6 4 2" xfId="41166"/>
    <cellStyle name="메모 2 3 11 6 5" xfId="16606"/>
    <cellStyle name="메모 2 3 11 6 5 2" xfId="44465"/>
    <cellStyle name="메모 2 3 11 6 6" xfId="20111"/>
    <cellStyle name="메모 2 3 11 6 6 2" xfId="47970"/>
    <cellStyle name="메모 2 3 11 6 7" xfId="23293"/>
    <cellStyle name="메모 2 3 11 6 7 2" xfId="51152"/>
    <cellStyle name="메모 2 3 11 6 8" xfId="26405"/>
    <cellStyle name="메모 2 3 11 6 8 2" xfId="54264"/>
    <cellStyle name="메모 2 3 11 6 9" xfId="31195"/>
    <cellStyle name="메모 2 3 11 7" xfId="3669"/>
    <cellStyle name="메모 2 3 11 7 2" xfId="7120"/>
    <cellStyle name="메모 2 3 11 7 2 2" xfId="34979"/>
    <cellStyle name="메모 2 3 11 7 3" xfId="10376"/>
    <cellStyle name="메모 2 3 11 7 3 2" xfId="38235"/>
    <cellStyle name="메모 2 3 11 7 4" xfId="13640"/>
    <cellStyle name="메모 2 3 11 7 4 2" xfId="41499"/>
    <cellStyle name="메모 2 3 11 7 5" xfId="16017"/>
    <cellStyle name="메모 2 3 11 7 5 2" xfId="43876"/>
    <cellStyle name="메모 2 3 11 7 6" xfId="20444"/>
    <cellStyle name="메모 2 3 11 7 6 2" xfId="48303"/>
    <cellStyle name="메모 2 3 11 7 7" xfId="23626"/>
    <cellStyle name="메모 2 3 11 7 7 2" xfId="51485"/>
    <cellStyle name="메모 2 3 11 7 8" xfId="26717"/>
    <cellStyle name="메모 2 3 11 7 8 2" xfId="54576"/>
    <cellStyle name="메모 2 3 11 7 9" xfId="31528"/>
    <cellStyle name="메모 2 3 11 8" xfId="3971"/>
    <cellStyle name="메모 2 3 11 8 2" xfId="7422"/>
    <cellStyle name="메모 2 3 11 8 2 2" xfId="35281"/>
    <cellStyle name="메모 2 3 11 8 3" xfId="10678"/>
    <cellStyle name="메모 2 3 11 8 3 2" xfId="38537"/>
    <cellStyle name="메모 2 3 11 8 4" xfId="13942"/>
    <cellStyle name="메모 2 3 11 8 4 2" xfId="41801"/>
    <cellStyle name="메모 2 3 11 8 5" xfId="16257"/>
    <cellStyle name="메모 2 3 11 8 5 2" xfId="44116"/>
    <cellStyle name="메모 2 3 11 8 6" xfId="20746"/>
    <cellStyle name="메모 2 3 11 8 6 2" xfId="48605"/>
    <cellStyle name="메모 2 3 11 8 7" xfId="23928"/>
    <cellStyle name="메모 2 3 11 8 7 2" xfId="51787"/>
    <cellStyle name="메모 2 3 11 8 8" xfId="27000"/>
    <cellStyle name="메모 2 3 11 8 8 2" xfId="54859"/>
    <cellStyle name="메모 2 3 11 8 9" xfId="31830"/>
    <cellStyle name="메모 2 3 11 9" xfId="4268"/>
    <cellStyle name="메모 2 3 11 9 2" xfId="7719"/>
    <cellStyle name="메모 2 3 11 9 2 2" xfId="35578"/>
    <cellStyle name="메모 2 3 11 9 3" xfId="10975"/>
    <cellStyle name="메모 2 3 11 9 3 2" xfId="38834"/>
    <cellStyle name="메모 2 3 11 9 4" xfId="14239"/>
    <cellStyle name="메모 2 3 11 9 4 2" xfId="42098"/>
    <cellStyle name="메모 2 3 11 9 5" xfId="15198"/>
    <cellStyle name="메모 2 3 11 9 5 2" xfId="43057"/>
    <cellStyle name="메모 2 3 11 9 6" xfId="21043"/>
    <cellStyle name="메모 2 3 11 9 6 2" xfId="48902"/>
    <cellStyle name="메모 2 3 11 9 7" xfId="24225"/>
    <cellStyle name="메모 2 3 11 9 7 2" xfId="52084"/>
    <cellStyle name="메모 2 3 11 9 8" xfId="27275"/>
    <cellStyle name="메모 2 3 11 9 8 2" xfId="55134"/>
    <cellStyle name="메모 2 3 11 9 9" xfId="32127"/>
    <cellStyle name="메모 2 3 12" xfId="334"/>
    <cellStyle name="메모 2 3 12 10" xfId="1449"/>
    <cellStyle name="메모 2 3 12 10 2" xfId="29308"/>
    <cellStyle name="메모 2 3 12 11" xfId="4905"/>
    <cellStyle name="메모 2 3 12 11 2" xfId="32764"/>
    <cellStyle name="메모 2 3 12 12" xfId="1304"/>
    <cellStyle name="메모 2 3 12 12 2" xfId="29163"/>
    <cellStyle name="메모 2 3 12 13" xfId="4903"/>
    <cellStyle name="메모 2 3 12 13 2" xfId="32762"/>
    <cellStyle name="메모 2 3 12 14" xfId="4863"/>
    <cellStyle name="메모 2 3 12 14 2" xfId="32722"/>
    <cellStyle name="메모 2 3 12 15" xfId="17224"/>
    <cellStyle name="메모 2 3 12 15 2" xfId="45083"/>
    <cellStyle name="메모 2 3 12 16" xfId="8258"/>
    <cellStyle name="메모 2 3 12 16 2" xfId="36117"/>
    <cellStyle name="메모 2 3 12 17" xfId="15432"/>
    <cellStyle name="메모 2 3 12 17 2" xfId="43291"/>
    <cellStyle name="메모 2 3 12 18" xfId="18607"/>
    <cellStyle name="메모 2 3 12 18 2" xfId="46466"/>
    <cellStyle name="메모 2 3 12 19" xfId="26604"/>
    <cellStyle name="메모 2 3 12 19 2" xfId="54463"/>
    <cellStyle name="메모 2 3 12 2" xfId="2086"/>
    <cellStyle name="메모 2 3 12 2 2" xfId="5540"/>
    <cellStyle name="메모 2 3 12 2 2 2" xfId="33399"/>
    <cellStyle name="메모 2 3 12 2 3" xfId="8795"/>
    <cellStyle name="메모 2 3 12 2 3 2" xfId="36654"/>
    <cellStyle name="메모 2 3 12 2 4" xfId="12058"/>
    <cellStyle name="메모 2 3 12 2 4 2" xfId="39917"/>
    <cellStyle name="메모 2 3 12 2 5" xfId="15584"/>
    <cellStyle name="메모 2 3 12 2 5 2" xfId="43443"/>
    <cellStyle name="메모 2 3 12 2 6" xfId="18874"/>
    <cellStyle name="메모 2 3 12 2 6 2" xfId="46733"/>
    <cellStyle name="메모 2 3 12 2 7" xfId="22072"/>
    <cellStyle name="메모 2 3 12 2 7 2" xfId="49931"/>
    <cellStyle name="메모 2 3 12 2 8" xfId="25254"/>
    <cellStyle name="메모 2 3 12 2 8 2" xfId="53113"/>
    <cellStyle name="메모 2 3 12 2 9" xfId="29945"/>
    <cellStyle name="메모 2 3 12 20" xfId="27757"/>
    <cellStyle name="메모 2 3 12 20 2" xfId="55616"/>
    <cellStyle name="메모 2 3 12 21" xfId="796"/>
    <cellStyle name="메모 2 3 12 21 2" xfId="28655"/>
    <cellStyle name="메모 2 3 12 22" xfId="28194"/>
    <cellStyle name="메모 2 3 12 3" xfId="2547"/>
    <cellStyle name="메모 2 3 12 3 2" xfId="5998"/>
    <cellStyle name="메모 2 3 12 3 2 2" xfId="33857"/>
    <cellStyle name="메모 2 3 12 3 3" xfId="9254"/>
    <cellStyle name="메모 2 3 12 3 3 2" xfId="37113"/>
    <cellStyle name="메모 2 3 12 3 4" xfId="12518"/>
    <cellStyle name="메모 2 3 12 3 4 2" xfId="40377"/>
    <cellStyle name="메모 2 3 12 3 5" xfId="16971"/>
    <cellStyle name="메모 2 3 12 3 5 2" xfId="44830"/>
    <cellStyle name="메모 2 3 12 3 6" xfId="19322"/>
    <cellStyle name="메모 2 3 12 3 6 2" xfId="47181"/>
    <cellStyle name="메모 2 3 12 3 7" xfId="22504"/>
    <cellStyle name="메모 2 3 12 3 7 2" xfId="50363"/>
    <cellStyle name="메모 2 3 12 3 8" xfId="25669"/>
    <cellStyle name="메모 2 3 12 3 8 2" xfId="53528"/>
    <cellStyle name="메모 2 3 12 3 9" xfId="30406"/>
    <cellStyle name="메모 2 3 12 4" xfId="2900"/>
    <cellStyle name="메모 2 3 12 4 2" xfId="6351"/>
    <cellStyle name="메모 2 3 12 4 2 2" xfId="34210"/>
    <cellStyle name="메모 2 3 12 4 3" xfId="9607"/>
    <cellStyle name="메모 2 3 12 4 3 2" xfId="37466"/>
    <cellStyle name="메모 2 3 12 4 4" xfId="12871"/>
    <cellStyle name="메모 2 3 12 4 4 2" xfId="40730"/>
    <cellStyle name="메모 2 3 12 4 5" xfId="16347"/>
    <cellStyle name="메모 2 3 12 4 5 2" xfId="44206"/>
    <cellStyle name="메모 2 3 12 4 6" xfId="19675"/>
    <cellStyle name="메모 2 3 12 4 6 2" xfId="47534"/>
    <cellStyle name="메모 2 3 12 4 7" xfId="22857"/>
    <cellStyle name="메모 2 3 12 4 7 2" xfId="50716"/>
    <cellStyle name="메모 2 3 12 4 8" xfId="25998"/>
    <cellStyle name="메모 2 3 12 4 8 2" xfId="53857"/>
    <cellStyle name="메모 2 3 12 4 9" xfId="30759"/>
    <cellStyle name="메모 2 3 12 5" xfId="3246"/>
    <cellStyle name="메모 2 3 12 5 2" xfId="6697"/>
    <cellStyle name="메모 2 3 12 5 2 2" xfId="34556"/>
    <cellStyle name="메모 2 3 12 5 3" xfId="9953"/>
    <cellStyle name="메모 2 3 12 5 3 2" xfId="37812"/>
    <cellStyle name="메모 2 3 12 5 4" xfId="13217"/>
    <cellStyle name="메모 2 3 12 5 4 2" xfId="41076"/>
    <cellStyle name="메모 2 3 12 5 5" xfId="15783"/>
    <cellStyle name="메모 2 3 12 5 5 2" xfId="43642"/>
    <cellStyle name="메모 2 3 12 5 6" xfId="20021"/>
    <cellStyle name="메모 2 3 12 5 6 2" xfId="47880"/>
    <cellStyle name="메모 2 3 12 5 7" xfId="23203"/>
    <cellStyle name="메모 2 3 12 5 7 2" xfId="51062"/>
    <cellStyle name="메모 2 3 12 5 8" xfId="26320"/>
    <cellStyle name="메모 2 3 12 5 8 2" xfId="54179"/>
    <cellStyle name="메모 2 3 12 5 9" xfId="31105"/>
    <cellStyle name="메모 2 3 12 6" xfId="3582"/>
    <cellStyle name="메모 2 3 12 6 2" xfId="7033"/>
    <cellStyle name="메모 2 3 12 6 2 2" xfId="34892"/>
    <cellStyle name="메모 2 3 12 6 3" xfId="10289"/>
    <cellStyle name="메모 2 3 12 6 3 2" xfId="38148"/>
    <cellStyle name="메모 2 3 12 6 4" xfId="13553"/>
    <cellStyle name="메모 2 3 12 6 4 2" xfId="41412"/>
    <cellStyle name="메모 2 3 12 6 5" xfId="15420"/>
    <cellStyle name="메모 2 3 12 6 5 2" xfId="43279"/>
    <cellStyle name="메모 2 3 12 6 6" xfId="20357"/>
    <cellStyle name="메모 2 3 12 6 6 2" xfId="48216"/>
    <cellStyle name="메모 2 3 12 6 7" xfId="23539"/>
    <cellStyle name="메모 2 3 12 6 7 2" xfId="51398"/>
    <cellStyle name="메모 2 3 12 6 8" xfId="26635"/>
    <cellStyle name="메모 2 3 12 6 8 2" xfId="54494"/>
    <cellStyle name="메모 2 3 12 6 9" xfId="31441"/>
    <cellStyle name="메모 2 3 12 7" xfId="3896"/>
    <cellStyle name="메모 2 3 12 7 2" xfId="7347"/>
    <cellStyle name="메모 2 3 12 7 2 2" xfId="35206"/>
    <cellStyle name="메모 2 3 12 7 3" xfId="10603"/>
    <cellStyle name="메모 2 3 12 7 3 2" xfId="38462"/>
    <cellStyle name="메모 2 3 12 7 4" xfId="13867"/>
    <cellStyle name="메모 2 3 12 7 4 2" xfId="41726"/>
    <cellStyle name="메모 2 3 12 7 5" xfId="15400"/>
    <cellStyle name="메모 2 3 12 7 5 2" xfId="43259"/>
    <cellStyle name="메모 2 3 12 7 6" xfId="20671"/>
    <cellStyle name="메모 2 3 12 7 6 2" xfId="48530"/>
    <cellStyle name="메모 2 3 12 7 7" xfId="23853"/>
    <cellStyle name="메모 2 3 12 7 7 2" xfId="51712"/>
    <cellStyle name="메모 2 3 12 7 8" xfId="26929"/>
    <cellStyle name="메모 2 3 12 7 8 2" xfId="54788"/>
    <cellStyle name="메모 2 3 12 7 9" xfId="31755"/>
    <cellStyle name="메모 2 3 12 8" xfId="4194"/>
    <cellStyle name="메모 2 3 12 8 2" xfId="7645"/>
    <cellStyle name="메모 2 3 12 8 2 2" xfId="35504"/>
    <cellStyle name="메모 2 3 12 8 3" xfId="10901"/>
    <cellStyle name="메모 2 3 12 8 3 2" xfId="38760"/>
    <cellStyle name="메모 2 3 12 8 4" xfId="14165"/>
    <cellStyle name="메모 2 3 12 8 4 2" xfId="42024"/>
    <cellStyle name="메모 2 3 12 8 5" xfId="16950"/>
    <cellStyle name="메모 2 3 12 8 5 2" xfId="44809"/>
    <cellStyle name="메모 2 3 12 8 6" xfId="20969"/>
    <cellStyle name="메모 2 3 12 8 6 2" xfId="48828"/>
    <cellStyle name="메모 2 3 12 8 7" xfId="24151"/>
    <cellStyle name="메모 2 3 12 8 7 2" xfId="52010"/>
    <cellStyle name="메모 2 3 12 8 8" xfId="27205"/>
    <cellStyle name="메모 2 3 12 8 8 2" xfId="55064"/>
    <cellStyle name="메모 2 3 12 8 9" xfId="32053"/>
    <cellStyle name="메모 2 3 12 9" xfId="4490"/>
    <cellStyle name="메모 2 3 12 9 2" xfId="7941"/>
    <cellStyle name="메모 2 3 12 9 2 2" xfId="35800"/>
    <cellStyle name="메모 2 3 12 9 3" xfId="11197"/>
    <cellStyle name="메모 2 3 12 9 3 2" xfId="39056"/>
    <cellStyle name="메모 2 3 12 9 4" xfId="14461"/>
    <cellStyle name="메모 2 3 12 9 4 2" xfId="42320"/>
    <cellStyle name="메모 2 3 12 9 5" xfId="18032"/>
    <cellStyle name="메모 2 3 12 9 5 2" xfId="45891"/>
    <cellStyle name="메모 2 3 12 9 6" xfId="21265"/>
    <cellStyle name="메모 2 3 12 9 6 2" xfId="49124"/>
    <cellStyle name="메모 2 3 12 9 7" xfId="24447"/>
    <cellStyle name="메모 2 3 12 9 7 2" xfId="52306"/>
    <cellStyle name="메모 2 3 12 9 8" xfId="27481"/>
    <cellStyle name="메모 2 3 12 9 8 2" xfId="55340"/>
    <cellStyle name="메모 2 3 12 9 9" xfId="32349"/>
    <cellStyle name="메모 2 3 13" xfId="508"/>
    <cellStyle name="메모 2 3 13 10" xfId="1623"/>
    <cellStyle name="메모 2 3 13 10 2" xfId="29482"/>
    <cellStyle name="메모 2 3 13 11" xfId="5078"/>
    <cellStyle name="메모 2 3 13 11 2" xfId="32937"/>
    <cellStyle name="메모 2 3 13 12" xfId="8333"/>
    <cellStyle name="메모 2 3 13 12 2" xfId="36192"/>
    <cellStyle name="메모 2 3 13 13" xfId="11598"/>
    <cellStyle name="메모 2 3 13 13 2" xfId="39457"/>
    <cellStyle name="메모 2 3 13 14" xfId="14861"/>
    <cellStyle name="메모 2 3 13 14 2" xfId="42720"/>
    <cellStyle name="메모 2 3 13 15" xfId="17781"/>
    <cellStyle name="메모 2 3 13 15 2" xfId="45640"/>
    <cellStyle name="메모 2 3 13 16" xfId="18425"/>
    <cellStyle name="메모 2 3 13 16 2" xfId="46284"/>
    <cellStyle name="메모 2 3 13 17" xfId="21642"/>
    <cellStyle name="메모 2 3 13 17 2" xfId="49501"/>
    <cellStyle name="메모 2 3 13 18" xfId="24837"/>
    <cellStyle name="메모 2 3 13 18 2" xfId="52696"/>
    <cellStyle name="메모 2 3 13 19" xfId="26095"/>
    <cellStyle name="메모 2 3 13 19 2" xfId="53954"/>
    <cellStyle name="메모 2 3 13 2" xfId="2260"/>
    <cellStyle name="메모 2 3 13 2 2" xfId="5712"/>
    <cellStyle name="메모 2 3 13 2 2 2" xfId="33571"/>
    <cellStyle name="메모 2 3 13 2 3" xfId="8968"/>
    <cellStyle name="메모 2 3 13 2 3 2" xfId="36827"/>
    <cellStyle name="메모 2 3 13 2 4" xfId="12231"/>
    <cellStyle name="메모 2 3 13 2 4 2" xfId="40090"/>
    <cellStyle name="메모 2 3 13 2 5" xfId="15843"/>
    <cellStyle name="메모 2 3 13 2 5 2" xfId="43702"/>
    <cellStyle name="메모 2 3 13 2 6" xfId="19038"/>
    <cellStyle name="메모 2 3 13 2 6 2" xfId="46897"/>
    <cellStyle name="메모 2 3 13 2 7" xfId="22223"/>
    <cellStyle name="메모 2 3 13 2 7 2" xfId="50082"/>
    <cellStyle name="메모 2 3 13 2 8" xfId="25404"/>
    <cellStyle name="메모 2 3 13 2 8 2" xfId="53263"/>
    <cellStyle name="메모 2 3 13 2 9" xfId="30119"/>
    <cellStyle name="메모 2 3 13 20" xfId="27894"/>
    <cellStyle name="메모 2 3 13 20 2" xfId="55753"/>
    <cellStyle name="메모 2 3 13 21" xfId="970"/>
    <cellStyle name="메모 2 3 13 21 2" xfId="28829"/>
    <cellStyle name="메모 2 3 13 22" xfId="28368"/>
    <cellStyle name="메모 2 3 13 3" xfId="2719"/>
    <cellStyle name="메모 2 3 13 3 2" xfId="6170"/>
    <cellStyle name="메모 2 3 13 3 2 2" xfId="34029"/>
    <cellStyle name="메모 2 3 13 3 3" xfId="9426"/>
    <cellStyle name="메모 2 3 13 3 3 2" xfId="37285"/>
    <cellStyle name="메모 2 3 13 3 4" xfId="12690"/>
    <cellStyle name="메모 2 3 13 3 4 2" xfId="40549"/>
    <cellStyle name="메모 2 3 13 3 5" xfId="16617"/>
    <cellStyle name="메모 2 3 13 3 5 2" xfId="44476"/>
    <cellStyle name="메모 2 3 13 3 6" xfId="19494"/>
    <cellStyle name="메모 2 3 13 3 6 2" xfId="47353"/>
    <cellStyle name="메모 2 3 13 3 7" xfId="22676"/>
    <cellStyle name="메모 2 3 13 3 7 2" xfId="50535"/>
    <cellStyle name="메모 2 3 13 3 8" xfId="25830"/>
    <cellStyle name="메모 2 3 13 3 8 2" xfId="53689"/>
    <cellStyle name="메모 2 3 13 3 9" xfId="30578"/>
    <cellStyle name="메모 2 3 13 4" xfId="3069"/>
    <cellStyle name="메모 2 3 13 4 2" xfId="6520"/>
    <cellStyle name="메모 2 3 13 4 2 2" xfId="34379"/>
    <cellStyle name="메모 2 3 13 4 3" xfId="9776"/>
    <cellStyle name="메모 2 3 13 4 3 2" xfId="37635"/>
    <cellStyle name="메모 2 3 13 4 4" xfId="13040"/>
    <cellStyle name="메모 2 3 13 4 4 2" xfId="40899"/>
    <cellStyle name="메모 2 3 13 4 5" xfId="17850"/>
    <cellStyle name="메모 2 3 13 4 5 2" xfId="45709"/>
    <cellStyle name="메모 2 3 13 4 6" xfId="19844"/>
    <cellStyle name="메모 2 3 13 4 6 2" xfId="47703"/>
    <cellStyle name="메모 2 3 13 4 7" xfId="23026"/>
    <cellStyle name="메모 2 3 13 4 7 2" xfId="50885"/>
    <cellStyle name="메모 2 3 13 4 8" xfId="26155"/>
    <cellStyle name="메모 2 3 13 4 8 2" xfId="54014"/>
    <cellStyle name="메모 2 3 13 4 9" xfId="30928"/>
    <cellStyle name="메모 2 3 13 5" xfId="3406"/>
    <cellStyle name="메모 2 3 13 5 2" xfId="6857"/>
    <cellStyle name="메모 2 3 13 5 2 2" xfId="34716"/>
    <cellStyle name="메모 2 3 13 5 3" xfId="10113"/>
    <cellStyle name="메모 2 3 13 5 3 2" xfId="37972"/>
    <cellStyle name="메모 2 3 13 5 4" xfId="13377"/>
    <cellStyle name="메모 2 3 13 5 4 2" xfId="41236"/>
    <cellStyle name="메모 2 3 13 5 5" xfId="15979"/>
    <cellStyle name="메모 2 3 13 5 5 2" xfId="43838"/>
    <cellStyle name="메모 2 3 13 5 6" xfId="20181"/>
    <cellStyle name="메모 2 3 13 5 6 2" xfId="48040"/>
    <cellStyle name="메모 2 3 13 5 7" xfId="23363"/>
    <cellStyle name="메모 2 3 13 5 7 2" xfId="51222"/>
    <cellStyle name="메모 2 3 13 5 8" xfId="26472"/>
    <cellStyle name="메모 2 3 13 5 8 2" xfId="54331"/>
    <cellStyle name="메모 2 3 13 5 9" xfId="31265"/>
    <cellStyle name="메모 2 3 13 6" xfId="3739"/>
    <cellStyle name="메모 2 3 13 6 2" xfId="7190"/>
    <cellStyle name="메모 2 3 13 6 2 2" xfId="35049"/>
    <cellStyle name="메모 2 3 13 6 3" xfId="10446"/>
    <cellStyle name="메모 2 3 13 6 3 2" xfId="38305"/>
    <cellStyle name="메모 2 3 13 6 4" xfId="13710"/>
    <cellStyle name="메모 2 3 13 6 4 2" xfId="41569"/>
    <cellStyle name="메모 2 3 13 6 5" xfId="17481"/>
    <cellStyle name="메모 2 3 13 6 5 2" xfId="45340"/>
    <cellStyle name="메모 2 3 13 6 6" xfId="20514"/>
    <cellStyle name="메모 2 3 13 6 6 2" xfId="48373"/>
    <cellStyle name="메모 2 3 13 6 7" xfId="23696"/>
    <cellStyle name="메모 2 3 13 6 7 2" xfId="51555"/>
    <cellStyle name="메모 2 3 13 6 8" xfId="26783"/>
    <cellStyle name="메모 2 3 13 6 8 2" xfId="54642"/>
    <cellStyle name="메모 2 3 13 6 9" xfId="31598"/>
    <cellStyle name="메모 2 3 13 7" xfId="4035"/>
    <cellStyle name="메모 2 3 13 7 2" xfId="7486"/>
    <cellStyle name="메모 2 3 13 7 2 2" xfId="35345"/>
    <cellStyle name="메모 2 3 13 7 3" xfId="10742"/>
    <cellStyle name="메모 2 3 13 7 3 2" xfId="38601"/>
    <cellStyle name="메모 2 3 13 7 4" xfId="14006"/>
    <cellStyle name="메모 2 3 13 7 4 2" xfId="41865"/>
    <cellStyle name="메모 2 3 13 7 5" xfId="16624"/>
    <cellStyle name="메모 2 3 13 7 5 2" xfId="44483"/>
    <cellStyle name="메모 2 3 13 7 6" xfId="20810"/>
    <cellStyle name="메모 2 3 13 7 6 2" xfId="48669"/>
    <cellStyle name="메모 2 3 13 7 7" xfId="23992"/>
    <cellStyle name="메모 2 3 13 7 7 2" xfId="51851"/>
    <cellStyle name="메모 2 3 13 7 8" xfId="27060"/>
    <cellStyle name="메모 2 3 13 7 8 2" xfId="54919"/>
    <cellStyle name="메모 2 3 13 7 9" xfId="31894"/>
    <cellStyle name="메모 2 3 13 8" xfId="4332"/>
    <cellStyle name="메모 2 3 13 8 2" xfId="7783"/>
    <cellStyle name="메모 2 3 13 8 2 2" xfId="35642"/>
    <cellStyle name="메모 2 3 13 8 3" xfId="11039"/>
    <cellStyle name="메모 2 3 13 8 3 2" xfId="38898"/>
    <cellStyle name="메모 2 3 13 8 4" xfId="14303"/>
    <cellStyle name="메모 2 3 13 8 4 2" xfId="42162"/>
    <cellStyle name="메모 2 3 13 8 5" xfId="16516"/>
    <cellStyle name="메모 2 3 13 8 5 2" xfId="44375"/>
    <cellStyle name="메모 2 3 13 8 6" xfId="21107"/>
    <cellStyle name="메모 2 3 13 8 6 2" xfId="48966"/>
    <cellStyle name="메모 2 3 13 8 7" xfId="24289"/>
    <cellStyle name="메모 2 3 13 8 7 2" xfId="52148"/>
    <cellStyle name="메모 2 3 13 8 8" xfId="27335"/>
    <cellStyle name="메모 2 3 13 8 8 2" xfId="55194"/>
    <cellStyle name="메모 2 3 13 8 9" xfId="32191"/>
    <cellStyle name="메모 2 3 13 9" xfId="4627"/>
    <cellStyle name="메모 2 3 13 9 2" xfId="8078"/>
    <cellStyle name="메모 2 3 13 9 2 2" xfId="35937"/>
    <cellStyle name="메모 2 3 13 9 3" xfId="11334"/>
    <cellStyle name="메모 2 3 13 9 3 2" xfId="39193"/>
    <cellStyle name="메모 2 3 13 9 4" xfId="14598"/>
    <cellStyle name="메모 2 3 13 9 4 2" xfId="42457"/>
    <cellStyle name="메모 2 3 13 9 5" xfId="18169"/>
    <cellStyle name="메모 2 3 13 9 5 2" xfId="46028"/>
    <cellStyle name="메모 2 3 13 9 6" xfId="21402"/>
    <cellStyle name="메모 2 3 13 9 6 2" xfId="49261"/>
    <cellStyle name="메모 2 3 13 9 7" xfId="24584"/>
    <cellStyle name="메모 2 3 13 9 7 2" xfId="52443"/>
    <cellStyle name="메모 2 3 13 9 8" xfId="27611"/>
    <cellStyle name="메모 2 3 13 9 8 2" xfId="55470"/>
    <cellStyle name="메모 2 3 13 9 9" xfId="32486"/>
    <cellStyle name="메모 2 3 14" xfId="656"/>
    <cellStyle name="메모 2 3 14 10" xfId="5226"/>
    <cellStyle name="메모 2 3 14 10 2" xfId="33085"/>
    <cellStyle name="메모 2 3 14 11" xfId="8481"/>
    <cellStyle name="메모 2 3 14 11 2" xfId="36340"/>
    <cellStyle name="메모 2 3 14 12" xfId="11745"/>
    <cellStyle name="메모 2 3 14 12 2" xfId="39604"/>
    <cellStyle name="메모 2 3 14 13" xfId="16521"/>
    <cellStyle name="메모 2 3 14 13 2" xfId="44380"/>
    <cellStyle name="메모 2 3 14 14" xfId="18569"/>
    <cellStyle name="메모 2 3 14 14 2" xfId="46428"/>
    <cellStyle name="메모 2 3 14 15" xfId="21784"/>
    <cellStyle name="메모 2 3 14 15 2" xfId="49643"/>
    <cellStyle name="메모 2 3 14 16" xfId="24979"/>
    <cellStyle name="메모 2 3 14 16 2" xfId="52838"/>
    <cellStyle name="메모 2 3 14 17" xfId="27213"/>
    <cellStyle name="메모 2 3 14 17 2" xfId="55072"/>
    <cellStyle name="메모 2 3 14 18" xfId="28034"/>
    <cellStyle name="메모 2 3 14 18 2" xfId="55893"/>
    <cellStyle name="메모 2 3 14 19" xfId="1117"/>
    <cellStyle name="메모 2 3 14 19 2" xfId="28976"/>
    <cellStyle name="메모 2 3 14 2" xfId="2408"/>
    <cellStyle name="메모 2 3 14 2 2" xfId="5859"/>
    <cellStyle name="메모 2 3 14 2 2 2" xfId="33718"/>
    <cellStyle name="메모 2 3 14 2 3" xfId="9115"/>
    <cellStyle name="메모 2 3 14 2 3 2" xfId="36974"/>
    <cellStyle name="메모 2 3 14 2 4" xfId="12379"/>
    <cellStyle name="메모 2 3 14 2 4 2" xfId="40238"/>
    <cellStyle name="메모 2 3 14 2 5" xfId="17655"/>
    <cellStyle name="메모 2 3 14 2 5 2" xfId="45514"/>
    <cellStyle name="메모 2 3 14 2 6" xfId="19183"/>
    <cellStyle name="메모 2 3 14 2 6 2" xfId="47042"/>
    <cellStyle name="메모 2 3 14 2 7" xfId="22366"/>
    <cellStyle name="메모 2 3 14 2 7 2" xfId="50225"/>
    <cellStyle name="메모 2 3 14 2 8" xfId="25540"/>
    <cellStyle name="메모 2 3 14 2 8 2" xfId="53399"/>
    <cellStyle name="메모 2 3 14 2 9" xfId="30267"/>
    <cellStyle name="메모 2 3 14 20" xfId="28515"/>
    <cellStyle name="메모 2 3 14 3" xfId="2867"/>
    <cellStyle name="메모 2 3 14 3 2" xfId="6318"/>
    <cellStyle name="메모 2 3 14 3 2 2" xfId="34177"/>
    <cellStyle name="메모 2 3 14 3 3" xfId="9574"/>
    <cellStyle name="메모 2 3 14 3 3 2" xfId="37433"/>
    <cellStyle name="메모 2 3 14 3 4" xfId="12838"/>
    <cellStyle name="메모 2 3 14 3 4 2" xfId="40697"/>
    <cellStyle name="메모 2 3 14 3 5" xfId="12137"/>
    <cellStyle name="메모 2 3 14 3 5 2" xfId="39996"/>
    <cellStyle name="메모 2 3 14 3 6" xfId="19642"/>
    <cellStyle name="메모 2 3 14 3 6 2" xfId="47501"/>
    <cellStyle name="메모 2 3 14 3 7" xfId="22824"/>
    <cellStyle name="메모 2 3 14 3 7 2" xfId="50683"/>
    <cellStyle name="메모 2 3 14 3 8" xfId="25969"/>
    <cellStyle name="메모 2 3 14 3 8 2" xfId="53828"/>
    <cellStyle name="메모 2 3 14 3 9" xfId="30726"/>
    <cellStyle name="메모 2 3 14 4" xfId="3215"/>
    <cellStyle name="메모 2 3 14 4 2" xfId="6666"/>
    <cellStyle name="메모 2 3 14 4 2 2" xfId="34525"/>
    <cellStyle name="메모 2 3 14 4 3" xfId="9922"/>
    <cellStyle name="메모 2 3 14 4 3 2" xfId="37781"/>
    <cellStyle name="메모 2 3 14 4 4" xfId="13186"/>
    <cellStyle name="메모 2 3 14 4 4 2" xfId="41045"/>
    <cellStyle name="메모 2 3 14 4 5" xfId="17034"/>
    <cellStyle name="메모 2 3 14 4 5 2" xfId="44893"/>
    <cellStyle name="메모 2 3 14 4 6" xfId="19990"/>
    <cellStyle name="메모 2 3 14 4 6 2" xfId="47849"/>
    <cellStyle name="메모 2 3 14 4 7" xfId="23172"/>
    <cellStyle name="메모 2 3 14 4 7 2" xfId="51031"/>
    <cellStyle name="메모 2 3 14 4 8" xfId="26292"/>
    <cellStyle name="메모 2 3 14 4 8 2" xfId="54151"/>
    <cellStyle name="메모 2 3 14 4 9" xfId="31074"/>
    <cellStyle name="메모 2 3 14 5" xfId="3552"/>
    <cellStyle name="메모 2 3 14 5 2" xfId="7003"/>
    <cellStyle name="메모 2 3 14 5 2 2" xfId="34862"/>
    <cellStyle name="메모 2 3 14 5 3" xfId="10259"/>
    <cellStyle name="메모 2 3 14 5 3 2" xfId="38118"/>
    <cellStyle name="메모 2 3 14 5 4" xfId="13523"/>
    <cellStyle name="메모 2 3 14 5 4 2" xfId="41382"/>
    <cellStyle name="메모 2 3 14 5 5" xfId="16185"/>
    <cellStyle name="메모 2 3 14 5 5 2" xfId="44044"/>
    <cellStyle name="메모 2 3 14 5 6" xfId="20327"/>
    <cellStyle name="메모 2 3 14 5 6 2" xfId="48186"/>
    <cellStyle name="메모 2 3 14 5 7" xfId="23509"/>
    <cellStyle name="메모 2 3 14 5 7 2" xfId="51368"/>
    <cellStyle name="메모 2 3 14 5 8" xfId="26608"/>
    <cellStyle name="메모 2 3 14 5 8 2" xfId="54467"/>
    <cellStyle name="메모 2 3 14 5 9" xfId="31411"/>
    <cellStyle name="메모 2 3 14 6" xfId="4175"/>
    <cellStyle name="메모 2 3 14 6 2" xfId="7626"/>
    <cellStyle name="메모 2 3 14 6 2 2" xfId="35485"/>
    <cellStyle name="메모 2 3 14 6 3" xfId="10882"/>
    <cellStyle name="메모 2 3 14 6 3 2" xfId="38741"/>
    <cellStyle name="메모 2 3 14 6 4" xfId="14146"/>
    <cellStyle name="메모 2 3 14 6 4 2" xfId="42005"/>
    <cellStyle name="메모 2 3 14 6 5" xfId="17606"/>
    <cellStyle name="메모 2 3 14 6 5 2" xfId="45465"/>
    <cellStyle name="메모 2 3 14 6 6" xfId="20950"/>
    <cellStyle name="메모 2 3 14 6 6 2" xfId="48809"/>
    <cellStyle name="메모 2 3 14 6 7" xfId="24132"/>
    <cellStyle name="메모 2 3 14 6 7 2" xfId="51991"/>
    <cellStyle name="메모 2 3 14 6 8" xfId="27188"/>
    <cellStyle name="메모 2 3 14 6 8 2" xfId="55047"/>
    <cellStyle name="메모 2 3 14 6 9" xfId="32034"/>
    <cellStyle name="메모 2 3 14 7" xfId="4473"/>
    <cellStyle name="메모 2 3 14 7 2" xfId="7924"/>
    <cellStyle name="메모 2 3 14 7 2 2" xfId="35783"/>
    <cellStyle name="메모 2 3 14 7 3" xfId="11180"/>
    <cellStyle name="메모 2 3 14 7 3 2" xfId="39039"/>
    <cellStyle name="메모 2 3 14 7 4" xfId="14444"/>
    <cellStyle name="메모 2 3 14 7 4 2" xfId="42303"/>
    <cellStyle name="메모 2 3 14 7 5" xfId="18015"/>
    <cellStyle name="메모 2 3 14 7 5 2" xfId="45874"/>
    <cellStyle name="메모 2 3 14 7 6" xfId="21248"/>
    <cellStyle name="메모 2 3 14 7 6 2" xfId="49107"/>
    <cellStyle name="메모 2 3 14 7 7" xfId="24430"/>
    <cellStyle name="메모 2 3 14 7 7 2" xfId="52289"/>
    <cellStyle name="메모 2 3 14 7 8" xfId="27466"/>
    <cellStyle name="메모 2 3 14 7 8 2" xfId="55325"/>
    <cellStyle name="메모 2 3 14 7 9" xfId="32332"/>
    <cellStyle name="메모 2 3 14 8" xfId="4767"/>
    <cellStyle name="메모 2 3 14 8 2" xfId="8218"/>
    <cellStyle name="메모 2 3 14 8 2 2" xfId="36077"/>
    <cellStyle name="메모 2 3 14 8 3" xfId="11474"/>
    <cellStyle name="메모 2 3 14 8 3 2" xfId="39333"/>
    <cellStyle name="메모 2 3 14 8 4" xfId="14738"/>
    <cellStyle name="메모 2 3 14 8 4 2" xfId="42597"/>
    <cellStyle name="메모 2 3 14 8 5" xfId="18309"/>
    <cellStyle name="메모 2 3 14 8 5 2" xfId="46168"/>
    <cellStyle name="메모 2 3 14 8 6" xfId="21542"/>
    <cellStyle name="메모 2 3 14 8 6 2" xfId="49401"/>
    <cellStyle name="메모 2 3 14 8 7" xfId="24724"/>
    <cellStyle name="메모 2 3 14 8 7 2" xfId="52583"/>
    <cellStyle name="메모 2 3 14 8 8" xfId="27740"/>
    <cellStyle name="메모 2 3 14 8 8 2" xfId="55599"/>
    <cellStyle name="메모 2 3 14 8 9" xfId="32626"/>
    <cellStyle name="메모 2 3 14 9" xfId="1771"/>
    <cellStyle name="메모 2 3 14 9 2" xfId="29630"/>
    <cellStyle name="메모 2 3 15" xfId="1983"/>
    <cellStyle name="메모 2 3 15 2" xfId="5437"/>
    <cellStyle name="메모 2 3 15 2 2" xfId="33296"/>
    <cellStyle name="메모 2 3 15 3" xfId="8692"/>
    <cellStyle name="메모 2 3 15 3 2" xfId="36551"/>
    <cellStyle name="메모 2 3 15 4" xfId="11955"/>
    <cellStyle name="메모 2 3 15 4 2" xfId="39814"/>
    <cellStyle name="메모 2 3 15 5" xfId="15520"/>
    <cellStyle name="메모 2 3 15 5 2" xfId="43379"/>
    <cellStyle name="메모 2 3 15 6" xfId="18777"/>
    <cellStyle name="메모 2 3 15 6 2" xfId="46636"/>
    <cellStyle name="메모 2 3 15 7" xfId="21984"/>
    <cellStyle name="메모 2 3 15 7 2" xfId="49843"/>
    <cellStyle name="메모 2 3 15 8" xfId="25169"/>
    <cellStyle name="메모 2 3 15 8 2" xfId="53028"/>
    <cellStyle name="메모 2 3 15 9" xfId="29842"/>
    <cellStyle name="메모 2 3 16" xfId="2450"/>
    <cellStyle name="메모 2 3 16 2" xfId="5901"/>
    <cellStyle name="메모 2 3 16 2 2" xfId="33760"/>
    <cellStyle name="메모 2 3 16 3" xfId="9157"/>
    <cellStyle name="메모 2 3 16 3 2" xfId="37016"/>
    <cellStyle name="메모 2 3 16 4" xfId="12421"/>
    <cellStyle name="메모 2 3 16 4 2" xfId="40280"/>
    <cellStyle name="메모 2 3 16 5" xfId="17063"/>
    <cellStyle name="메모 2 3 16 5 2" xfId="44922"/>
    <cellStyle name="메모 2 3 16 6" xfId="19225"/>
    <cellStyle name="메모 2 3 16 6 2" xfId="47084"/>
    <cellStyle name="메모 2 3 16 7" xfId="22407"/>
    <cellStyle name="메모 2 3 16 7 2" xfId="50266"/>
    <cellStyle name="메모 2 3 16 8" xfId="25578"/>
    <cellStyle name="메모 2 3 16 8 2" xfId="53437"/>
    <cellStyle name="메모 2 3 16 9" xfId="30309"/>
    <cellStyle name="메모 2 3 17" xfId="1901"/>
    <cellStyle name="메모 2 3 17 2" xfId="5355"/>
    <cellStyle name="메모 2 3 17 2 2" xfId="33214"/>
    <cellStyle name="메모 2 3 17 3" xfId="8610"/>
    <cellStyle name="메모 2 3 17 3 2" xfId="36469"/>
    <cellStyle name="메모 2 3 17 4" xfId="11873"/>
    <cellStyle name="메모 2 3 17 4 2" xfId="39732"/>
    <cellStyle name="메모 2 3 17 5" xfId="16337"/>
    <cellStyle name="메모 2 3 17 5 2" xfId="44196"/>
    <cellStyle name="메모 2 3 17 6" xfId="18695"/>
    <cellStyle name="메모 2 3 17 6 2" xfId="46554"/>
    <cellStyle name="메모 2 3 17 7" xfId="21903"/>
    <cellStyle name="메모 2 3 17 7 2" xfId="49762"/>
    <cellStyle name="메모 2 3 17 8" xfId="25096"/>
    <cellStyle name="메모 2 3 17 8 2" xfId="52955"/>
    <cellStyle name="메모 2 3 17 9" xfId="29760"/>
    <cellStyle name="메모 2 3 18" xfId="1791"/>
    <cellStyle name="메모 2 3 18 2" xfId="5245"/>
    <cellStyle name="메모 2 3 18 2 2" xfId="33104"/>
    <cellStyle name="메모 2 3 18 3" xfId="8500"/>
    <cellStyle name="메모 2 3 18 3 2" xfId="36359"/>
    <cellStyle name="메모 2 3 18 4" xfId="11763"/>
    <cellStyle name="메모 2 3 18 4 2" xfId="39622"/>
    <cellStyle name="메모 2 3 18 5" xfId="15924"/>
    <cellStyle name="메모 2 3 18 5 2" xfId="43783"/>
    <cellStyle name="메모 2 3 18 6" xfId="18587"/>
    <cellStyle name="메모 2 3 18 6 2" xfId="46446"/>
    <cellStyle name="메모 2 3 18 7" xfId="21802"/>
    <cellStyle name="메모 2 3 18 7 2" xfId="49661"/>
    <cellStyle name="메모 2 3 18 8" xfId="24996"/>
    <cellStyle name="메모 2 3 18 8 2" xfId="52855"/>
    <cellStyle name="메모 2 3 18 9" xfId="29650"/>
    <cellStyle name="메모 2 3 19" xfId="1878"/>
    <cellStyle name="메모 2 3 19 2" xfId="5332"/>
    <cellStyle name="메모 2 3 19 2 2" xfId="33191"/>
    <cellStyle name="메모 2 3 19 3" xfId="8587"/>
    <cellStyle name="메모 2 3 19 3 2" xfId="36446"/>
    <cellStyle name="메모 2 3 19 4" xfId="11850"/>
    <cellStyle name="메모 2 3 19 4 2" xfId="39709"/>
    <cellStyle name="메모 2 3 19 5" xfId="15454"/>
    <cellStyle name="메모 2 3 19 5 2" xfId="43313"/>
    <cellStyle name="메모 2 3 19 6" xfId="18672"/>
    <cellStyle name="메모 2 3 19 6 2" xfId="46531"/>
    <cellStyle name="메모 2 3 19 7" xfId="21880"/>
    <cellStyle name="메모 2 3 19 7 2" xfId="49739"/>
    <cellStyle name="메모 2 3 19 8" xfId="25075"/>
    <cellStyle name="메모 2 3 19 8 2" xfId="52934"/>
    <cellStyle name="메모 2 3 19 9" xfId="29737"/>
    <cellStyle name="메모 2 3 2" xfId="247"/>
    <cellStyle name="메모 2 3 2 10" xfId="2854"/>
    <cellStyle name="메모 2 3 2 10 2" xfId="6305"/>
    <cellStyle name="메모 2 3 2 10 2 2" xfId="34164"/>
    <cellStyle name="메모 2 3 2 10 3" xfId="9561"/>
    <cellStyle name="메모 2 3 2 10 3 2" xfId="37420"/>
    <cellStyle name="메모 2 3 2 10 4" xfId="12825"/>
    <cellStyle name="메모 2 3 2 10 4 2" xfId="40684"/>
    <cellStyle name="메모 2 3 2 10 5" xfId="14759"/>
    <cellStyle name="메모 2 3 2 10 5 2" xfId="42618"/>
    <cellStyle name="메모 2 3 2 10 6" xfId="19629"/>
    <cellStyle name="메모 2 3 2 10 6 2" xfId="47488"/>
    <cellStyle name="메모 2 3 2 10 7" xfId="22811"/>
    <cellStyle name="메모 2 3 2 10 7 2" xfId="50670"/>
    <cellStyle name="메모 2 3 2 10 8" xfId="25958"/>
    <cellStyle name="메모 2 3 2 10 8 2" xfId="53817"/>
    <cellStyle name="메모 2 3 2 10 9" xfId="30713"/>
    <cellStyle name="메모 2 3 2 11" xfId="3401"/>
    <cellStyle name="메모 2 3 2 11 2" xfId="6852"/>
    <cellStyle name="메모 2 3 2 11 2 2" xfId="34711"/>
    <cellStyle name="메모 2 3 2 11 3" xfId="10108"/>
    <cellStyle name="메모 2 3 2 11 3 2" xfId="37967"/>
    <cellStyle name="메모 2 3 2 11 4" xfId="13372"/>
    <cellStyle name="메모 2 3 2 11 4 2" xfId="41231"/>
    <cellStyle name="메모 2 3 2 11 5" xfId="17571"/>
    <cellStyle name="메모 2 3 2 11 5 2" xfId="45430"/>
    <cellStyle name="메모 2 3 2 11 6" xfId="20176"/>
    <cellStyle name="메모 2 3 2 11 6 2" xfId="48035"/>
    <cellStyle name="메모 2 3 2 11 7" xfId="23358"/>
    <cellStyle name="메모 2 3 2 11 7 2" xfId="51217"/>
    <cellStyle name="메모 2 3 2 11 8" xfId="26467"/>
    <cellStyle name="메모 2 3 2 11 8 2" xfId="54326"/>
    <cellStyle name="메모 2 3 2 11 9" xfId="31260"/>
    <cellStyle name="메모 2 3 2 12" xfId="2628"/>
    <cellStyle name="메모 2 3 2 12 2" xfId="6079"/>
    <cellStyle name="메모 2 3 2 12 2 2" xfId="33938"/>
    <cellStyle name="메모 2 3 2 12 3" xfId="9335"/>
    <cellStyle name="메모 2 3 2 12 3 2" xfId="37194"/>
    <cellStyle name="메모 2 3 2 12 4" xfId="12599"/>
    <cellStyle name="메모 2 3 2 12 4 2" xfId="40458"/>
    <cellStyle name="메모 2 3 2 12 5" xfId="16636"/>
    <cellStyle name="메모 2 3 2 12 5 2" xfId="44495"/>
    <cellStyle name="메모 2 3 2 12 6" xfId="19403"/>
    <cellStyle name="메모 2 3 2 12 6 2" xfId="47262"/>
    <cellStyle name="메모 2 3 2 12 7" xfId="22585"/>
    <cellStyle name="메모 2 3 2 12 7 2" xfId="50444"/>
    <cellStyle name="메모 2 3 2 12 8" xfId="25745"/>
    <cellStyle name="메모 2 3 2 12 8 2" xfId="53604"/>
    <cellStyle name="메모 2 3 2 12 9" xfId="30487"/>
    <cellStyle name="메모 2 3 2 13" xfId="1362"/>
    <cellStyle name="메모 2 3 2 13 2" xfId="29221"/>
    <cellStyle name="메모 2 3 2 14" xfId="4818"/>
    <cellStyle name="메모 2 3 2 14 2" xfId="32677"/>
    <cellStyle name="메모 2 3 2 15" xfId="4890"/>
    <cellStyle name="메모 2 3 2 15 2" xfId="32749"/>
    <cellStyle name="메모 2 3 2 16" xfId="4972"/>
    <cellStyle name="메모 2 3 2 16 2" xfId="32831"/>
    <cellStyle name="메모 2 3 2 17" xfId="8228"/>
    <cellStyle name="메모 2 3 2 17 2" xfId="36087"/>
    <cellStyle name="메모 2 3 2 18" xfId="17144"/>
    <cellStyle name="메모 2 3 2 18 2" xfId="45003"/>
    <cellStyle name="메모 2 3 2 19" xfId="14755"/>
    <cellStyle name="메모 2 3 2 19 2" xfId="42614"/>
    <cellStyle name="메모 2 3 2 2" xfId="450"/>
    <cellStyle name="메모 2 3 2 2 10" xfId="4578"/>
    <cellStyle name="메모 2 3 2 2 10 2" xfId="8029"/>
    <cellStyle name="메모 2 3 2 2 10 2 2" xfId="35888"/>
    <cellStyle name="메모 2 3 2 2 10 3" xfId="11285"/>
    <cellStyle name="메모 2 3 2 2 10 3 2" xfId="39144"/>
    <cellStyle name="메모 2 3 2 2 10 4" xfId="14549"/>
    <cellStyle name="메모 2 3 2 2 10 4 2" xfId="42408"/>
    <cellStyle name="메모 2 3 2 2 10 5" xfId="18120"/>
    <cellStyle name="메모 2 3 2 2 10 5 2" xfId="45979"/>
    <cellStyle name="메모 2 3 2 2 10 6" xfId="21353"/>
    <cellStyle name="메모 2 3 2 2 10 6 2" xfId="49212"/>
    <cellStyle name="메모 2 3 2 2 10 7" xfId="24535"/>
    <cellStyle name="메모 2 3 2 2 10 7 2" xfId="52394"/>
    <cellStyle name="메모 2 3 2 2 10 8" xfId="27563"/>
    <cellStyle name="메모 2 3 2 2 10 8 2" xfId="55422"/>
    <cellStyle name="메모 2 3 2 2 10 9" xfId="32437"/>
    <cellStyle name="메모 2 3 2 2 11" xfId="1565"/>
    <cellStyle name="메모 2 3 2 2 11 2" xfId="29424"/>
    <cellStyle name="메모 2 3 2 2 12" xfId="5021"/>
    <cellStyle name="메모 2 3 2 2 12 2" xfId="32880"/>
    <cellStyle name="메모 2 3 2 2 13" xfId="8275"/>
    <cellStyle name="메모 2 3 2 2 13 2" xfId="36134"/>
    <cellStyle name="메모 2 3 2 2 14" xfId="11540"/>
    <cellStyle name="메모 2 3 2 2 14 2" xfId="39399"/>
    <cellStyle name="메모 2 3 2 2 15" xfId="14803"/>
    <cellStyle name="메모 2 3 2 2 15 2" xfId="42662"/>
    <cellStyle name="메모 2 3 2 2 16" xfId="16147"/>
    <cellStyle name="메모 2 3 2 2 16 2" xfId="44006"/>
    <cellStyle name="메모 2 3 2 2 17" xfId="18370"/>
    <cellStyle name="메모 2 3 2 2 17 2" xfId="46229"/>
    <cellStyle name="메모 2 3 2 2 18" xfId="21588"/>
    <cellStyle name="메모 2 3 2 2 18 2" xfId="49447"/>
    <cellStyle name="메모 2 3 2 2 19" xfId="24785"/>
    <cellStyle name="메모 2 3 2 2 19 2" xfId="52644"/>
    <cellStyle name="메모 2 3 2 2 2" xfId="595"/>
    <cellStyle name="메모 2 3 2 2 2 10" xfId="1710"/>
    <cellStyle name="메모 2 3 2 2 2 10 2" xfId="29569"/>
    <cellStyle name="메모 2 3 2 2 2 11" xfId="5165"/>
    <cellStyle name="메모 2 3 2 2 2 11 2" xfId="33024"/>
    <cellStyle name="메모 2 3 2 2 2 12" xfId="8420"/>
    <cellStyle name="메모 2 3 2 2 2 12 2" xfId="36279"/>
    <cellStyle name="메모 2 3 2 2 2 13" xfId="11685"/>
    <cellStyle name="메모 2 3 2 2 2 13 2" xfId="39544"/>
    <cellStyle name="메모 2 3 2 2 2 14" xfId="14948"/>
    <cellStyle name="메모 2 3 2 2 2 14 2" xfId="42807"/>
    <cellStyle name="메모 2 3 2 2 2 15" xfId="15667"/>
    <cellStyle name="메모 2 3 2 2 2 15 2" xfId="43526"/>
    <cellStyle name="메모 2 3 2 2 2 16" xfId="18512"/>
    <cellStyle name="메모 2 3 2 2 2 16 2" xfId="46371"/>
    <cellStyle name="메모 2 3 2 2 2 17" xfId="21729"/>
    <cellStyle name="메모 2 3 2 2 2 17 2" xfId="49588"/>
    <cellStyle name="메모 2 3 2 2 2 18" xfId="24924"/>
    <cellStyle name="메모 2 3 2 2 2 18 2" xfId="52783"/>
    <cellStyle name="메모 2 3 2 2 2 19" xfId="26544"/>
    <cellStyle name="메모 2 3 2 2 2 19 2" xfId="54403"/>
    <cellStyle name="메모 2 3 2 2 2 2" xfId="2347"/>
    <cellStyle name="메모 2 3 2 2 2 2 2" xfId="5799"/>
    <cellStyle name="메모 2 3 2 2 2 2 2 2" xfId="33658"/>
    <cellStyle name="메모 2 3 2 2 2 2 3" xfId="9055"/>
    <cellStyle name="메모 2 3 2 2 2 2 3 2" xfId="36914"/>
    <cellStyle name="메모 2 3 2 2 2 2 4" xfId="12318"/>
    <cellStyle name="메모 2 3 2 2 2 2 4 2" xfId="40177"/>
    <cellStyle name="메모 2 3 2 2 2 2 5" xfId="16985"/>
    <cellStyle name="메모 2 3 2 2 2 2 5 2" xfId="44844"/>
    <cellStyle name="메모 2 3 2 2 2 2 6" xfId="19125"/>
    <cellStyle name="메모 2 3 2 2 2 2 6 2" xfId="46984"/>
    <cellStyle name="메모 2 3 2 2 2 2 7" xfId="22310"/>
    <cellStyle name="메모 2 3 2 2 2 2 7 2" xfId="50169"/>
    <cellStyle name="메모 2 3 2 2 2 2 8" xfId="25485"/>
    <cellStyle name="메모 2 3 2 2 2 2 8 2" xfId="53344"/>
    <cellStyle name="메모 2 3 2 2 2 2 9" xfId="30206"/>
    <cellStyle name="메모 2 3 2 2 2 20" xfId="27981"/>
    <cellStyle name="메모 2 3 2 2 2 20 2" xfId="55840"/>
    <cellStyle name="메모 2 3 2 2 2 21" xfId="1057"/>
    <cellStyle name="메모 2 3 2 2 2 21 2" xfId="28916"/>
    <cellStyle name="메모 2 3 2 2 2 22" xfId="28455"/>
    <cellStyle name="메모 2 3 2 2 2 3" xfId="2806"/>
    <cellStyle name="메모 2 3 2 2 2 3 2" xfId="6257"/>
    <cellStyle name="메모 2 3 2 2 2 3 2 2" xfId="34116"/>
    <cellStyle name="메모 2 3 2 2 2 3 3" xfId="9513"/>
    <cellStyle name="메모 2 3 2 2 2 3 3 2" xfId="37372"/>
    <cellStyle name="메모 2 3 2 2 2 3 4" xfId="12777"/>
    <cellStyle name="메모 2 3 2 2 2 3 4 2" xfId="40636"/>
    <cellStyle name="메모 2 3 2 2 2 3 5" xfId="1247"/>
    <cellStyle name="메모 2 3 2 2 2 3 5 2" xfId="29106"/>
    <cellStyle name="메모 2 3 2 2 2 3 6" xfId="19581"/>
    <cellStyle name="메모 2 3 2 2 2 3 6 2" xfId="47440"/>
    <cellStyle name="메모 2 3 2 2 2 3 7" xfId="22763"/>
    <cellStyle name="메모 2 3 2 2 2 3 7 2" xfId="50622"/>
    <cellStyle name="메모 2 3 2 2 2 3 8" xfId="25911"/>
    <cellStyle name="메모 2 3 2 2 2 3 8 2" xfId="53770"/>
    <cellStyle name="메모 2 3 2 2 2 3 9" xfId="30665"/>
    <cellStyle name="메모 2 3 2 2 2 4" xfId="3156"/>
    <cellStyle name="메모 2 3 2 2 2 4 2" xfId="6607"/>
    <cellStyle name="메모 2 3 2 2 2 4 2 2" xfId="34466"/>
    <cellStyle name="메모 2 3 2 2 2 4 3" xfId="9863"/>
    <cellStyle name="메모 2 3 2 2 2 4 3 2" xfId="37722"/>
    <cellStyle name="메모 2 3 2 2 2 4 4" xfId="13127"/>
    <cellStyle name="메모 2 3 2 2 2 4 4 2" xfId="40986"/>
    <cellStyle name="메모 2 3 2 2 2 4 5" xfId="15507"/>
    <cellStyle name="메모 2 3 2 2 2 4 5 2" xfId="43366"/>
    <cellStyle name="메모 2 3 2 2 2 4 6" xfId="19931"/>
    <cellStyle name="메모 2 3 2 2 2 4 6 2" xfId="47790"/>
    <cellStyle name="메모 2 3 2 2 2 4 7" xfId="23113"/>
    <cellStyle name="메모 2 3 2 2 2 4 7 2" xfId="50972"/>
    <cellStyle name="메모 2 3 2 2 2 4 8" xfId="26235"/>
    <cellStyle name="메모 2 3 2 2 2 4 8 2" xfId="54094"/>
    <cellStyle name="메모 2 3 2 2 2 4 9" xfId="31015"/>
    <cellStyle name="메모 2 3 2 2 2 5" xfId="3493"/>
    <cellStyle name="메모 2 3 2 2 2 5 2" xfId="6944"/>
    <cellStyle name="메모 2 3 2 2 2 5 2 2" xfId="34803"/>
    <cellStyle name="메모 2 3 2 2 2 5 3" xfId="10200"/>
    <cellStyle name="메모 2 3 2 2 2 5 3 2" xfId="38059"/>
    <cellStyle name="메모 2 3 2 2 2 5 4" xfId="13464"/>
    <cellStyle name="메모 2 3 2 2 2 5 4 2" xfId="41323"/>
    <cellStyle name="메모 2 3 2 2 2 5 5" xfId="16164"/>
    <cellStyle name="메모 2 3 2 2 2 5 5 2" xfId="44023"/>
    <cellStyle name="메모 2 3 2 2 2 5 6" xfId="20268"/>
    <cellStyle name="메모 2 3 2 2 2 5 6 2" xfId="48127"/>
    <cellStyle name="메모 2 3 2 2 2 5 7" xfId="23450"/>
    <cellStyle name="메모 2 3 2 2 2 5 7 2" xfId="51309"/>
    <cellStyle name="메모 2 3 2 2 2 5 8" xfId="26552"/>
    <cellStyle name="메모 2 3 2 2 2 5 8 2" xfId="54411"/>
    <cellStyle name="메모 2 3 2 2 2 5 9" xfId="31352"/>
    <cellStyle name="메모 2 3 2 2 2 6" xfId="3826"/>
    <cellStyle name="메모 2 3 2 2 2 6 2" xfId="7277"/>
    <cellStyle name="메모 2 3 2 2 2 6 2 2" xfId="35136"/>
    <cellStyle name="메모 2 3 2 2 2 6 3" xfId="10533"/>
    <cellStyle name="메모 2 3 2 2 2 6 3 2" xfId="38392"/>
    <cellStyle name="메모 2 3 2 2 2 6 4" xfId="13797"/>
    <cellStyle name="메모 2 3 2 2 2 6 4 2" xfId="41656"/>
    <cellStyle name="메모 2 3 2 2 2 6 5" xfId="16931"/>
    <cellStyle name="메모 2 3 2 2 2 6 5 2" xfId="44790"/>
    <cellStyle name="메모 2 3 2 2 2 6 6" xfId="20601"/>
    <cellStyle name="메모 2 3 2 2 2 6 6 2" xfId="48460"/>
    <cellStyle name="메모 2 3 2 2 2 6 7" xfId="23783"/>
    <cellStyle name="메모 2 3 2 2 2 6 7 2" xfId="51642"/>
    <cellStyle name="메모 2 3 2 2 2 6 8" xfId="26863"/>
    <cellStyle name="메모 2 3 2 2 2 6 8 2" xfId="54722"/>
    <cellStyle name="메모 2 3 2 2 2 6 9" xfId="31685"/>
    <cellStyle name="메모 2 3 2 2 2 7" xfId="4122"/>
    <cellStyle name="메모 2 3 2 2 2 7 2" xfId="7573"/>
    <cellStyle name="메모 2 3 2 2 2 7 2 2" xfId="35432"/>
    <cellStyle name="메모 2 3 2 2 2 7 3" xfId="10829"/>
    <cellStyle name="메모 2 3 2 2 2 7 3 2" xfId="38688"/>
    <cellStyle name="메모 2 3 2 2 2 7 4" xfId="14093"/>
    <cellStyle name="메모 2 3 2 2 2 7 4 2" xfId="41952"/>
    <cellStyle name="메모 2 3 2 2 2 7 5" xfId="16793"/>
    <cellStyle name="메모 2 3 2 2 2 7 5 2" xfId="44652"/>
    <cellStyle name="메모 2 3 2 2 2 7 6" xfId="20897"/>
    <cellStyle name="메모 2 3 2 2 2 7 6 2" xfId="48756"/>
    <cellStyle name="메모 2 3 2 2 2 7 7" xfId="24079"/>
    <cellStyle name="메모 2 3 2 2 2 7 7 2" xfId="51938"/>
    <cellStyle name="메모 2 3 2 2 2 7 8" xfId="27140"/>
    <cellStyle name="메모 2 3 2 2 2 7 8 2" xfId="54999"/>
    <cellStyle name="메모 2 3 2 2 2 7 9" xfId="31981"/>
    <cellStyle name="메모 2 3 2 2 2 8" xfId="4419"/>
    <cellStyle name="메모 2 3 2 2 2 8 2" xfId="7870"/>
    <cellStyle name="메모 2 3 2 2 2 8 2 2" xfId="35729"/>
    <cellStyle name="메모 2 3 2 2 2 8 3" xfId="11126"/>
    <cellStyle name="메모 2 3 2 2 2 8 3 2" xfId="38985"/>
    <cellStyle name="메모 2 3 2 2 2 8 4" xfId="14390"/>
    <cellStyle name="메모 2 3 2 2 2 8 4 2" xfId="42249"/>
    <cellStyle name="메모 2 3 2 2 2 8 5" xfId="11482"/>
    <cellStyle name="메모 2 3 2 2 2 8 5 2" xfId="39341"/>
    <cellStyle name="메모 2 3 2 2 2 8 6" xfId="21194"/>
    <cellStyle name="메모 2 3 2 2 2 8 6 2" xfId="49053"/>
    <cellStyle name="메모 2 3 2 2 2 8 7" xfId="24376"/>
    <cellStyle name="메모 2 3 2 2 2 8 7 2" xfId="52235"/>
    <cellStyle name="메모 2 3 2 2 2 8 8" xfId="27415"/>
    <cellStyle name="메모 2 3 2 2 2 8 8 2" xfId="55274"/>
    <cellStyle name="메모 2 3 2 2 2 8 9" xfId="32278"/>
    <cellStyle name="메모 2 3 2 2 2 9" xfId="4714"/>
    <cellStyle name="메모 2 3 2 2 2 9 2" xfId="8165"/>
    <cellStyle name="메모 2 3 2 2 2 9 2 2" xfId="36024"/>
    <cellStyle name="메모 2 3 2 2 2 9 3" xfId="11421"/>
    <cellStyle name="메모 2 3 2 2 2 9 3 2" xfId="39280"/>
    <cellStyle name="메모 2 3 2 2 2 9 4" xfId="14685"/>
    <cellStyle name="메모 2 3 2 2 2 9 4 2" xfId="42544"/>
    <cellStyle name="메모 2 3 2 2 2 9 5" xfId="18256"/>
    <cellStyle name="메모 2 3 2 2 2 9 5 2" xfId="46115"/>
    <cellStyle name="메모 2 3 2 2 2 9 6" xfId="21489"/>
    <cellStyle name="메모 2 3 2 2 2 9 6 2" xfId="49348"/>
    <cellStyle name="메모 2 3 2 2 2 9 7" xfId="24671"/>
    <cellStyle name="메모 2 3 2 2 2 9 7 2" xfId="52530"/>
    <cellStyle name="메모 2 3 2 2 2 9 8" xfId="27691"/>
    <cellStyle name="메모 2 3 2 2 2 9 8 2" xfId="55550"/>
    <cellStyle name="메모 2 3 2 2 2 9 9" xfId="32573"/>
    <cellStyle name="메모 2 3 2 2 20" xfId="27103"/>
    <cellStyle name="메모 2 3 2 2 20 2" xfId="54962"/>
    <cellStyle name="메모 2 3 2 2 21" xfId="27845"/>
    <cellStyle name="메모 2 3 2 2 21 2" xfId="55704"/>
    <cellStyle name="메모 2 3 2 2 22" xfId="912"/>
    <cellStyle name="메모 2 3 2 2 22 2" xfId="28771"/>
    <cellStyle name="메모 2 3 2 2 23" xfId="28310"/>
    <cellStyle name="메모 2 3 2 2 3" xfId="2202"/>
    <cellStyle name="메모 2 3 2 2 3 2" xfId="5654"/>
    <cellStyle name="메모 2 3 2 2 3 2 2" xfId="33513"/>
    <cellStyle name="메모 2 3 2 2 3 3" xfId="8910"/>
    <cellStyle name="메모 2 3 2 2 3 3 2" xfId="36769"/>
    <cellStyle name="메모 2 3 2 2 3 4" xfId="12173"/>
    <cellStyle name="메모 2 3 2 2 3 4 2" xfId="40032"/>
    <cellStyle name="메모 2 3 2 2 3 5" xfId="17906"/>
    <cellStyle name="메모 2 3 2 2 3 5 2" xfId="45765"/>
    <cellStyle name="메모 2 3 2 2 3 6" xfId="18985"/>
    <cellStyle name="메모 2 3 2 2 3 6 2" xfId="46844"/>
    <cellStyle name="메모 2 3 2 2 3 7" xfId="22169"/>
    <cellStyle name="메모 2 3 2 2 3 7 2" xfId="50028"/>
    <cellStyle name="메모 2 3 2 2 3 8" xfId="25352"/>
    <cellStyle name="메모 2 3 2 2 3 8 2" xfId="53211"/>
    <cellStyle name="메모 2 3 2 2 3 9" xfId="30061"/>
    <cellStyle name="메모 2 3 2 2 4" xfId="2661"/>
    <cellStyle name="메모 2 3 2 2 4 2" xfId="6112"/>
    <cellStyle name="메모 2 3 2 2 4 2 2" xfId="33971"/>
    <cellStyle name="메모 2 3 2 2 4 3" xfId="9368"/>
    <cellStyle name="메모 2 3 2 2 4 3 2" xfId="37227"/>
    <cellStyle name="메모 2 3 2 2 4 4" xfId="12632"/>
    <cellStyle name="메모 2 3 2 2 4 4 2" xfId="40491"/>
    <cellStyle name="메모 2 3 2 2 4 5" xfId="16534"/>
    <cellStyle name="메모 2 3 2 2 4 5 2" xfId="44393"/>
    <cellStyle name="메모 2 3 2 2 4 6" xfId="19436"/>
    <cellStyle name="메모 2 3 2 2 4 6 2" xfId="47295"/>
    <cellStyle name="메모 2 3 2 2 4 7" xfId="22618"/>
    <cellStyle name="메모 2 3 2 2 4 7 2" xfId="50477"/>
    <cellStyle name="메모 2 3 2 2 4 8" xfId="25774"/>
    <cellStyle name="메모 2 3 2 2 4 8 2" xfId="53633"/>
    <cellStyle name="메모 2 3 2 2 4 9" xfId="30520"/>
    <cellStyle name="메모 2 3 2 2 5" xfId="3012"/>
    <cellStyle name="메모 2 3 2 2 5 2" xfId="6463"/>
    <cellStyle name="메모 2 3 2 2 5 2 2" xfId="34322"/>
    <cellStyle name="메모 2 3 2 2 5 3" xfId="9719"/>
    <cellStyle name="메모 2 3 2 2 5 3 2" xfId="37578"/>
    <cellStyle name="메모 2 3 2 2 5 4" xfId="12983"/>
    <cellStyle name="메모 2 3 2 2 5 4 2" xfId="40842"/>
    <cellStyle name="메모 2 3 2 2 5 5" xfId="17935"/>
    <cellStyle name="메모 2 3 2 2 5 5 2" xfId="45794"/>
    <cellStyle name="메모 2 3 2 2 5 6" xfId="19787"/>
    <cellStyle name="메모 2 3 2 2 5 6 2" xfId="47646"/>
    <cellStyle name="메모 2 3 2 2 5 7" xfId="22969"/>
    <cellStyle name="메모 2 3 2 2 5 7 2" xfId="50828"/>
    <cellStyle name="메모 2 3 2 2 5 8" xfId="26101"/>
    <cellStyle name="메모 2 3 2 2 5 8 2" xfId="53960"/>
    <cellStyle name="메모 2 3 2 2 5 9" xfId="30871"/>
    <cellStyle name="메모 2 3 2 2 6" xfId="3351"/>
    <cellStyle name="메모 2 3 2 2 6 2" xfId="6802"/>
    <cellStyle name="메모 2 3 2 2 6 2 2" xfId="34661"/>
    <cellStyle name="메모 2 3 2 2 6 3" xfId="10058"/>
    <cellStyle name="메모 2 3 2 2 6 3 2" xfId="37917"/>
    <cellStyle name="메모 2 3 2 2 6 4" xfId="13322"/>
    <cellStyle name="메모 2 3 2 2 6 4 2" xfId="41181"/>
    <cellStyle name="메모 2 3 2 2 6 5" xfId="16183"/>
    <cellStyle name="메모 2 3 2 2 6 5 2" xfId="44042"/>
    <cellStyle name="메모 2 3 2 2 6 6" xfId="20126"/>
    <cellStyle name="메모 2 3 2 2 6 6 2" xfId="47985"/>
    <cellStyle name="메모 2 3 2 2 6 7" xfId="23308"/>
    <cellStyle name="메모 2 3 2 2 6 7 2" xfId="51167"/>
    <cellStyle name="메모 2 3 2 2 6 8" xfId="26418"/>
    <cellStyle name="메모 2 3 2 2 6 8 2" xfId="54277"/>
    <cellStyle name="메모 2 3 2 2 6 9" xfId="31210"/>
    <cellStyle name="메모 2 3 2 2 7" xfId="3684"/>
    <cellStyle name="메모 2 3 2 2 7 2" xfId="7135"/>
    <cellStyle name="메모 2 3 2 2 7 2 2" xfId="34994"/>
    <cellStyle name="메모 2 3 2 2 7 3" xfId="10391"/>
    <cellStyle name="메모 2 3 2 2 7 3 2" xfId="38250"/>
    <cellStyle name="메모 2 3 2 2 7 4" xfId="13655"/>
    <cellStyle name="메모 2 3 2 2 7 4 2" xfId="41514"/>
    <cellStyle name="메모 2 3 2 2 7 5" xfId="16450"/>
    <cellStyle name="메모 2 3 2 2 7 5 2" xfId="44309"/>
    <cellStyle name="메모 2 3 2 2 7 6" xfId="20459"/>
    <cellStyle name="메모 2 3 2 2 7 6 2" xfId="48318"/>
    <cellStyle name="메모 2 3 2 2 7 7" xfId="23641"/>
    <cellStyle name="메모 2 3 2 2 7 7 2" xfId="51500"/>
    <cellStyle name="메모 2 3 2 2 7 8" xfId="26729"/>
    <cellStyle name="메모 2 3 2 2 7 8 2" xfId="54588"/>
    <cellStyle name="메모 2 3 2 2 7 9" xfId="31543"/>
    <cellStyle name="메모 2 3 2 2 8" xfId="3986"/>
    <cellStyle name="메모 2 3 2 2 8 2" xfId="7437"/>
    <cellStyle name="메모 2 3 2 2 8 2 2" xfId="35296"/>
    <cellStyle name="메모 2 3 2 2 8 3" xfId="10693"/>
    <cellStyle name="메모 2 3 2 2 8 3 2" xfId="38552"/>
    <cellStyle name="메모 2 3 2 2 8 4" xfId="13957"/>
    <cellStyle name="메모 2 3 2 2 8 4 2" xfId="41816"/>
    <cellStyle name="메모 2 3 2 2 8 5" xfId="15098"/>
    <cellStyle name="메모 2 3 2 2 8 5 2" xfId="42957"/>
    <cellStyle name="메모 2 3 2 2 8 6" xfId="20761"/>
    <cellStyle name="메모 2 3 2 2 8 6 2" xfId="48620"/>
    <cellStyle name="메모 2 3 2 2 8 7" xfId="23943"/>
    <cellStyle name="메모 2 3 2 2 8 7 2" xfId="51802"/>
    <cellStyle name="메모 2 3 2 2 8 8" xfId="27012"/>
    <cellStyle name="메모 2 3 2 2 8 8 2" xfId="54871"/>
    <cellStyle name="메모 2 3 2 2 8 9" xfId="31845"/>
    <cellStyle name="메모 2 3 2 2 9" xfId="4283"/>
    <cellStyle name="메모 2 3 2 2 9 2" xfId="7734"/>
    <cellStyle name="메모 2 3 2 2 9 2 2" xfId="35593"/>
    <cellStyle name="메모 2 3 2 2 9 3" xfId="10990"/>
    <cellStyle name="메모 2 3 2 2 9 3 2" xfId="38849"/>
    <cellStyle name="메모 2 3 2 2 9 4" xfId="14254"/>
    <cellStyle name="메모 2 3 2 2 9 4 2" xfId="42113"/>
    <cellStyle name="메모 2 3 2 2 9 5" xfId="17678"/>
    <cellStyle name="메모 2 3 2 2 9 5 2" xfId="45537"/>
    <cellStyle name="메모 2 3 2 2 9 6" xfId="21058"/>
    <cellStyle name="메모 2 3 2 2 9 6 2" xfId="48917"/>
    <cellStyle name="메모 2 3 2 2 9 7" xfId="24240"/>
    <cellStyle name="메모 2 3 2 2 9 7 2" xfId="52099"/>
    <cellStyle name="메모 2 3 2 2 9 8" xfId="27287"/>
    <cellStyle name="메모 2 3 2 2 9 8 2" xfId="55146"/>
    <cellStyle name="메모 2 3 2 2 9 9" xfId="32142"/>
    <cellStyle name="메모 2 3 2 20" xfId="16650"/>
    <cellStyle name="메모 2 3 2 20 2" xfId="44509"/>
    <cellStyle name="메모 2 3 2 21" xfId="22143"/>
    <cellStyle name="메모 2 3 2 21 2" xfId="50002"/>
    <cellStyle name="메모 2 3 2 22" xfId="22043"/>
    <cellStyle name="메모 2 3 2 22 2" xfId="49902"/>
    <cellStyle name="메모 2 3 2 23" xfId="25547"/>
    <cellStyle name="메모 2 3 2 23 2" xfId="53406"/>
    <cellStyle name="메모 2 3 2 24" xfId="710"/>
    <cellStyle name="메모 2 3 2 24 2" xfId="28569"/>
    <cellStyle name="메모 2 3 2 25" xfId="28108"/>
    <cellStyle name="메모 2 3 2 3" xfId="350"/>
    <cellStyle name="메모 2 3 2 3 10" xfId="1465"/>
    <cellStyle name="메모 2 3 2 3 10 2" xfId="29324"/>
    <cellStyle name="메모 2 3 2 3 11" xfId="4921"/>
    <cellStyle name="메모 2 3 2 3 11 2" xfId="32780"/>
    <cellStyle name="메모 2 3 2 3 12" xfId="1195"/>
    <cellStyle name="메모 2 3 2 3 12 2" xfId="29054"/>
    <cellStyle name="메모 2 3 2 3 13" xfId="5526"/>
    <cellStyle name="메모 2 3 2 3 13 2" xfId="33385"/>
    <cellStyle name="메모 2 3 2 3 14" xfId="8781"/>
    <cellStyle name="메모 2 3 2 3 14 2" xfId="36640"/>
    <cellStyle name="메모 2 3 2 3 15" xfId="16936"/>
    <cellStyle name="메모 2 3 2 3 15 2" xfId="44795"/>
    <cellStyle name="메모 2 3 2 3 16" xfId="15301"/>
    <cellStyle name="메모 2 3 2 3 16 2" xfId="43160"/>
    <cellStyle name="메모 2 3 2 3 17" xfId="17341"/>
    <cellStyle name="메모 2 3 2 3 17 2" xfId="45200"/>
    <cellStyle name="메모 2 3 2 3 18" xfId="17627"/>
    <cellStyle name="메모 2 3 2 3 18 2" xfId="45486"/>
    <cellStyle name="메모 2 3 2 3 19" xfId="26395"/>
    <cellStyle name="메모 2 3 2 3 19 2" xfId="54254"/>
    <cellStyle name="메모 2 3 2 3 2" xfId="2102"/>
    <cellStyle name="메모 2 3 2 3 2 2" xfId="5556"/>
    <cellStyle name="메모 2 3 2 3 2 2 2" xfId="33415"/>
    <cellStyle name="메모 2 3 2 3 2 3" xfId="8811"/>
    <cellStyle name="메모 2 3 2 3 2 3 2" xfId="36670"/>
    <cellStyle name="메모 2 3 2 3 2 4" xfId="12074"/>
    <cellStyle name="메모 2 3 2 3 2 4 2" xfId="39933"/>
    <cellStyle name="메모 2 3 2 3 2 5" xfId="15964"/>
    <cellStyle name="메모 2 3 2 3 2 5 2" xfId="43823"/>
    <cellStyle name="메모 2 3 2 3 2 6" xfId="18890"/>
    <cellStyle name="메모 2 3 2 3 2 6 2" xfId="46749"/>
    <cellStyle name="메모 2 3 2 3 2 7" xfId="22088"/>
    <cellStyle name="메모 2 3 2 3 2 7 2" xfId="49947"/>
    <cellStyle name="메모 2 3 2 3 2 8" xfId="25268"/>
    <cellStyle name="메모 2 3 2 3 2 8 2" xfId="53127"/>
    <cellStyle name="메모 2 3 2 3 2 9" xfId="29961"/>
    <cellStyle name="메모 2 3 2 3 20" xfId="27773"/>
    <cellStyle name="메모 2 3 2 3 20 2" xfId="55632"/>
    <cellStyle name="메모 2 3 2 3 21" xfId="812"/>
    <cellStyle name="메모 2 3 2 3 21 2" xfId="28671"/>
    <cellStyle name="메모 2 3 2 3 22" xfId="28210"/>
    <cellStyle name="메모 2 3 2 3 3" xfId="2563"/>
    <cellStyle name="메모 2 3 2 3 3 2" xfId="6014"/>
    <cellStyle name="메모 2 3 2 3 3 2 2" xfId="33873"/>
    <cellStyle name="메모 2 3 2 3 3 3" xfId="9270"/>
    <cellStyle name="메모 2 3 2 3 3 3 2" xfId="37129"/>
    <cellStyle name="메모 2 3 2 3 3 4" xfId="12534"/>
    <cellStyle name="메모 2 3 2 3 3 4 2" xfId="40393"/>
    <cellStyle name="메모 2 3 2 3 3 5" xfId="16574"/>
    <cellStyle name="메모 2 3 2 3 3 5 2" xfId="44433"/>
    <cellStyle name="메모 2 3 2 3 3 6" xfId="19338"/>
    <cellStyle name="메모 2 3 2 3 3 6 2" xfId="47197"/>
    <cellStyle name="메모 2 3 2 3 3 7" xfId="22520"/>
    <cellStyle name="메모 2 3 2 3 3 7 2" xfId="50379"/>
    <cellStyle name="메모 2 3 2 3 3 8" xfId="25683"/>
    <cellStyle name="메모 2 3 2 3 3 8 2" xfId="53542"/>
    <cellStyle name="메모 2 3 2 3 3 9" xfId="30422"/>
    <cellStyle name="메모 2 3 2 3 4" xfId="2916"/>
    <cellStyle name="메모 2 3 2 3 4 2" xfId="6367"/>
    <cellStyle name="메모 2 3 2 3 4 2 2" xfId="34226"/>
    <cellStyle name="메모 2 3 2 3 4 3" xfId="9623"/>
    <cellStyle name="메모 2 3 2 3 4 3 2" xfId="37482"/>
    <cellStyle name="메모 2 3 2 3 4 4" xfId="12887"/>
    <cellStyle name="메모 2 3 2 3 4 4 2" xfId="40746"/>
    <cellStyle name="메모 2 3 2 3 4 5" xfId="15524"/>
    <cellStyle name="메모 2 3 2 3 4 5 2" xfId="43383"/>
    <cellStyle name="메모 2 3 2 3 4 6" xfId="19691"/>
    <cellStyle name="메모 2 3 2 3 4 6 2" xfId="47550"/>
    <cellStyle name="메모 2 3 2 3 4 7" xfId="22873"/>
    <cellStyle name="메모 2 3 2 3 4 7 2" xfId="50732"/>
    <cellStyle name="메모 2 3 2 3 4 8" xfId="26012"/>
    <cellStyle name="메모 2 3 2 3 4 8 2" xfId="53871"/>
    <cellStyle name="메모 2 3 2 3 4 9" xfId="30775"/>
    <cellStyle name="메모 2 3 2 3 5" xfId="3262"/>
    <cellStyle name="메모 2 3 2 3 5 2" xfId="6713"/>
    <cellStyle name="메모 2 3 2 3 5 2 2" xfId="34572"/>
    <cellStyle name="메모 2 3 2 3 5 3" xfId="9969"/>
    <cellStyle name="메모 2 3 2 3 5 3 2" xfId="37828"/>
    <cellStyle name="메모 2 3 2 3 5 4" xfId="13233"/>
    <cellStyle name="메모 2 3 2 3 5 4 2" xfId="41092"/>
    <cellStyle name="메모 2 3 2 3 5 5" xfId="15570"/>
    <cellStyle name="메모 2 3 2 3 5 5 2" xfId="43429"/>
    <cellStyle name="메모 2 3 2 3 5 6" xfId="20037"/>
    <cellStyle name="메모 2 3 2 3 5 6 2" xfId="47896"/>
    <cellStyle name="메모 2 3 2 3 5 7" xfId="23219"/>
    <cellStyle name="메모 2 3 2 3 5 7 2" xfId="51078"/>
    <cellStyle name="메모 2 3 2 3 5 8" xfId="26334"/>
    <cellStyle name="메모 2 3 2 3 5 8 2" xfId="54193"/>
    <cellStyle name="메모 2 3 2 3 5 9" xfId="31121"/>
    <cellStyle name="메모 2 3 2 3 6" xfId="3598"/>
    <cellStyle name="메모 2 3 2 3 6 2" xfId="7049"/>
    <cellStyle name="메모 2 3 2 3 6 2 2" xfId="34908"/>
    <cellStyle name="메모 2 3 2 3 6 3" xfId="10305"/>
    <cellStyle name="메모 2 3 2 3 6 3 2" xfId="38164"/>
    <cellStyle name="메모 2 3 2 3 6 4" xfId="13569"/>
    <cellStyle name="메모 2 3 2 3 6 4 2" xfId="41428"/>
    <cellStyle name="메모 2 3 2 3 6 5" xfId="15683"/>
    <cellStyle name="메모 2 3 2 3 6 5 2" xfId="43542"/>
    <cellStyle name="메모 2 3 2 3 6 6" xfId="20373"/>
    <cellStyle name="메모 2 3 2 3 6 6 2" xfId="48232"/>
    <cellStyle name="메모 2 3 2 3 6 7" xfId="23555"/>
    <cellStyle name="메모 2 3 2 3 6 7 2" xfId="51414"/>
    <cellStyle name="메모 2 3 2 3 6 8" xfId="26650"/>
    <cellStyle name="메모 2 3 2 3 6 8 2" xfId="54509"/>
    <cellStyle name="메모 2 3 2 3 6 9" xfId="31457"/>
    <cellStyle name="메모 2 3 2 3 7" xfId="3912"/>
    <cellStyle name="메모 2 3 2 3 7 2" xfId="7363"/>
    <cellStyle name="메모 2 3 2 3 7 2 2" xfId="35222"/>
    <cellStyle name="메모 2 3 2 3 7 3" xfId="10619"/>
    <cellStyle name="메모 2 3 2 3 7 3 2" xfId="38478"/>
    <cellStyle name="메모 2 3 2 3 7 4" xfId="13883"/>
    <cellStyle name="메모 2 3 2 3 7 4 2" xfId="41742"/>
    <cellStyle name="메모 2 3 2 3 7 5" xfId="17570"/>
    <cellStyle name="메모 2 3 2 3 7 5 2" xfId="45429"/>
    <cellStyle name="메모 2 3 2 3 7 6" xfId="20687"/>
    <cellStyle name="메모 2 3 2 3 7 6 2" xfId="48546"/>
    <cellStyle name="메모 2 3 2 3 7 7" xfId="23869"/>
    <cellStyle name="메모 2 3 2 3 7 7 2" xfId="51728"/>
    <cellStyle name="메모 2 3 2 3 7 8" xfId="26944"/>
    <cellStyle name="메모 2 3 2 3 7 8 2" xfId="54803"/>
    <cellStyle name="메모 2 3 2 3 7 9" xfId="31771"/>
    <cellStyle name="메모 2 3 2 3 8" xfId="4210"/>
    <cellStyle name="메모 2 3 2 3 8 2" xfId="7661"/>
    <cellStyle name="메모 2 3 2 3 8 2 2" xfId="35520"/>
    <cellStyle name="메모 2 3 2 3 8 3" xfId="10917"/>
    <cellStyle name="메모 2 3 2 3 8 3 2" xfId="38776"/>
    <cellStyle name="메모 2 3 2 3 8 4" xfId="14181"/>
    <cellStyle name="메모 2 3 2 3 8 4 2" xfId="42040"/>
    <cellStyle name="메모 2 3 2 3 8 5" xfId="16553"/>
    <cellStyle name="메모 2 3 2 3 8 5 2" xfId="44412"/>
    <cellStyle name="메모 2 3 2 3 8 6" xfId="20985"/>
    <cellStyle name="메모 2 3 2 3 8 6 2" xfId="48844"/>
    <cellStyle name="메모 2 3 2 3 8 7" xfId="24167"/>
    <cellStyle name="메모 2 3 2 3 8 7 2" xfId="52026"/>
    <cellStyle name="메모 2 3 2 3 8 8" xfId="27220"/>
    <cellStyle name="메모 2 3 2 3 8 8 2" xfId="55079"/>
    <cellStyle name="메모 2 3 2 3 8 9" xfId="32069"/>
    <cellStyle name="메모 2 3 2 3 9" xfId="4506"/>
    <cellStyle name="메모 2 3 2 3 9 2" xfId="7957"/>
    <cellStyle name="메모 2 3 2 3 9 2 2" xfId="35816"/>
    <cellStyle name="메모 2 3 2 3 9 3" xfId="11213"/>
    <cellStyle name="메모 2 3 2 3 9 3 2" xfId="39072"/>
    <cellStyle name="메모 2 3 2 3 9 4" xfId="14477"/>
    <cellStyle name="메모 2 3 2 3 9 4 2" xfId="42336"/>
    <cellStyle name="메모 2 3 2 3 9 5" xfId="18048"/>
    <cellStyle name="메모 2 3 2 3 9 5 2" xfId="45907"/>
    <cellStyle name="메모 2 3 2 3 9 6" xfId="21281"/>
    <cellStyle name="메모 2 3 2 3 9 6 2" xfId="49140"/>
    <cellStyle name="메모 2 3 2 3 9 7" xfId="24463"/>
    <cellStyle name="메모 2 3 2 3 9 7 2" xfId="52322"/>
    <cellStyle name="메모 2 3 2 3 9 8" xfId="27496"/>
    <cellStyle name="메모 2 3 2 3 9 8 2" xfId="55355"/>
    <cellStyle name="메모 2 3 2 3 9 9" xfId="32365"/>
    <cellStyle name="메모 2 3 2 4" xfId="523"/>
    <cellStyle name="메모 2 3 2 4 10" xfId="1638"/>
    <cellStyle name="메모 2 3 2 4 10 2" xfId="29497"/>
    <cellStyle name="메모 2 3 2 4 11" xfId="5093"/>
    <cellStyle name="메모 2 3 2 4 11 2" xfId="32952"/>
    <cellStyle name="메모 2 3 2 4 12" xfId="8348"/>
    <cellStyle name="메모 2 3 2 4 12 2" xfId="36207"/>
    <cellStyle name="메모 2 3 2 4 13" xfId="11613"/>
    <cellStyle name="메모 2 3 2 4 13 2" xfId="39472"/>
    <cellStyle name="메모 2 3 2 4 14" xfId="14876"/>
    <cellStyle name="메모 2 3 2 4 14 2" xfId="42735"/>
    <cellStyle name="메모 2 3 2 4 15" xfId="15961"/>
    <cellStyle name="메모 2 3 2 4 15 2" xfId="43820"/>
    <cellStyle name="메모 2 3 2 4 16" xfId="18440"/>
    <cellStyle name="메모 2 3 2 4 16 2" xfId="46299"/>
    <cellStyle name="메모 2 3 2 4 17" xfId="21657"/>
    <cellStyle name="메모 2 3 2 4 17 2" xfId="49516"/>
    <cellStyle name="메모 2 3 2 4 18" xfId="24852"/>
    <cellStyle name="메모 2 3 2 4 18 2" xfId="52711"/>
    <cellStyle name="메모 2 3 2 4 19" xfId="25583"/>
    <cellStyle name="메모 2 3 2 4 19 2" xfId="53442"/>
    <cellStyle name="메모 2 3 2 4 2" xfId="2275"/>
    <cellStyle name="메모 2 3 2 4 2 2" xfId="5727"/>
    <cellStyle name="메모 2 3 2 4 2 2 2" xfId="33586"/>
    <cellStyle name="메모 2 3 2 4 2 3" xfId="8983"/>
    <cellStyle name="메모 2 3 2 4 2 3 2" xfId="36842"/>
    <cellStyle name="메모 2 3 2 4 2 4" xfId="12246"/>
    <cellStyle name="메모 2 3 2 4 2 4 2" xfId="40105"/>
    <cellStyle name="메모 2 3 2 4 2 5" xfId="16849"/>
    <cellStyle name="메모 2 3 2 4 2 5 2" xfId="44708"/>
    <cellStyle name="메모 2 3 2 4 2 6" xfId="19053"/>
    <cellStyle name="메모 2 3 2 4 2 6 2" xfId="46912"/>
    <cellStyle name="메모 2 3 2 4 2 7" xfId="22238"/>
    <cellStyle name="메모 2 3 2 4 2 7 2" xfId="50097"/>
    <cellStyle name="메모 2 3 2 4 2 8" xfId="25418"/>
    <cellStyle name="메모 2 3 2 4 2 8 2" xfId="53277"/>
    <cellStyle name="메모 2 3 2 4 2 9" xfId="30134"/>
    <cellStyle name="메모 2 3 2 4 20" xfId="27909"/>
    <cellStyle name="메모 2 3 2 4 20 2" xfId="55768"/>
    <cellStyle name="메모 2 3 2 4 21" xfId="985"/>
    <cellStyle name="메모 2 3 2 4 21 2" xfId="28844"/>
    <cellStyle name="메모 2 3 2 4 22" xfId="28383"/>
    <cellStyle name="메모 2 3 2 4 3" xfId="2734"/>
    <cellStyle name="메모 2 3 2 4 3 2" xfId="6185"/>
    <cellStyle name="메모 2 3 2 4 3 2 2" xfId="34044"/>
    <cellStyle name="메모 2 3 2 4 3 3" xfId="9441"/>
    <cellStyle name="메모 2 3 2 4 3 3 2" xfId="37300"/>
    <cellStyle name="메모 2 3 2 4 3 4" xfId="12705"/>
    <cellStyle name="메모 2 3 2 4 3 4 2" xfId="40564"/>
    <cellStyle name="메모 2 3 2 4 3 5" xfId="16547"/>
    <cellStyle name="메모 2 3 2 4 3 5 2" xfId="44406"/>
    <cellStyle name="메모 2 3 2 4 3 6" xfId="19509"/>
    <cellStyle name="메모 2 3 2 4 3 6 2" xfId="47368"/>
    <cellStyle name="메모 2 3 2 4 3 7" xfId="22691"/>
    <cellStyle name="메모 2 3 2 4 3 7 2" xfId="50550"/>
    <cellStyle name="메모 2 3 2 4 3 8" xfId="25844"/>
    <cellStyle name="메모 2 3 2 4 3 8 2" xfId="53703"/>
    <cellStyle name="메모 2 3 2 4 3 9" xfId="30593"/>
    <cellStyle name="메모 2 3 2 4 4" xfId="3084"/>
    <cellStyle name="메모 2 3 2 4 4 2" xfId="6535"/>
    <cellStyle name="메모 2 3 2 4 4 2 2" xfId="34394"/>
    <cellStyle name="메모 2 3 2 4 4 3" xfId="9791"/>
    <cellStyle name="메모 2 3 2 4 4 3 2" xfId="37650"/>
    <cellStyle name="메모 2 3 2 4 4 4" xfId="13055"/>
    <cellStyle name="메모 2 3 2 4 4 4 2" xfId="40914"/>
    <cellStyle name="메모 2 3 2 4 4 5" xfId="15346"/>
    <cellStyle name="메모 2 3 2 4 4 5 2" xfId="43205"/>
    <cellStyle name="메모 2 3 2 4 4 6" xfId="19859"/>
    <cellStyle name="메모 2 3 2 4 4 6 2" xfId="47718"/>
    <cellStyle name="메모 2 3 2 4 4 7" xfId="23041"/>
    <cellStyle name="메모 2 3 2 4 4 7 2" xfId="50900"/>
    <cellStyle name="메모 2 3 2 4 4 8" xfId="26168"/>
    <cellStyle name="메모 2 3 2 4 4 8 2" xfId="54027"/>
    <cellStyle name="메모 2 3 2 4 4 9" xfId="30943"/>
    <cellStyle name="메모 2 3 2 4 5" xfId="3421"/>
    <cellStyle name="메모 2 3 2 4 5 2" xfId="6872"/>
    <cellStyle name="메모 2 3 2 4 5 2 2" xfId="34731"/>
    <cellStyle name="메모 2 3 2 4 5 3" xfId="10128"/>
    <cellStyle name="메모 2 3 2 4 5 3 2" xfId="37987"/>
    <cellStyle name="메모 2 3 2 4 5 4" xfId="13392"/>
    <cellStyle name="메모 2 3 2 4 5 4 2" xfId="41251"/>
    <cellStyle name="메모 2 3 2 4 5 5" xfId="15906"/>
    <cellStyle name="메모 2 3 2 4 5 5 2" xfId="43765"/>
    <cellStyle name="메모 2 3 2 4 5 6" xfId="20196"/>
    <cellStyle name="메모 2 3 2 4 5 6 2" xfId="48055"/>
    <cellStyle name="메모 2 3 2 4 5 7" xfId="23378"/>
    <cellStyle name="메모 2 3 2 4 5 7 2" xfId="51237"/>
    <cellStyle name="메모 2 3 2 4 5 8" xfId="26485"/>
    <cellStyle name="메모 2 3 2 4 5 8 2" xfId="54344"/>
    <cellStyle name="메모 2 3 2 4 5 9" xfId="31280"/>
    <cellStyle name="메모 2 3 2 4 6" xfId="3754"/>
    <cellStyle name="메모 2 3 2 4 6 2" xfId="7205"/>
    <cellStyle name="메모 2 3 2 4 6 2 2" xfId="35064"/>
    <cellStyle name="메모 2 3 2 4 6 3" xfId="10461"/>
    <cellStyle name="메모 2 3 2 4 6 3 2" xfId="38320"/>
    <cellStyle name="메모 2 3 2 4 6 4" xfId="13725"/>
    <cellStyle name="메모 2 3 2 4 6 4 2" xfId="41584"/>
    <cellStyle name="메모 2 3 2 4 6 5" xfId="17770"/>
    <cellStyle name="메모 2 3 2 4 6 5 2" xfId="45629"/>
    <cellStyle name="메모 2 3 2 4 6 6" xfId="20529"/>
    <cellStyle name="메모 2 3 2 4 6 6 2" xfId="48388"/>
    <cellStyle name="메모 2 3 2 4 6 7" xfId="23711"/>
    <cellStyle name="메모 2 3 2 4 6 7 2" xfId="51570"/>
    <cellStyle name="메모 2 3 2 4 6 8" xfId="26796"/>
    <cellStyle name="메모 2 3 2 4 6 8 2" xfId="54655"/>
    <cellStyle name="메모 2 3 2 4 6 9" xfId="31613"/>
    <cellStyle name="메모 2 3 2 4 7" xfId="4050"/>
    <cellStyle name="메모 2 3 2 4 7 2" xfId="7501"/>
    <cellStyle name="메모 2 3 2 4 7 2 2" xfId="35360"/>
    <cellStyle name="메모 2 3 2 4 7 3" xfId="10757"/>
    <cellStyle name="메모 2 3 2 4 7 3 2" xfId="38616"/>
    <cellStyle name="메모 2 3 2 4 7 4" xfId="14021"/>
    <cellStyle name="메모 2 3 2 4 7 4 2" xfId="41880"/>
    <cellStyle name="메모 2 3 2 4 7 5" xfId="16554"/>
    <cellStyle name="메모 2 3 2 4 7 5 2" xfId="44413"/>
    <cellStyle name="메모 2 3 2 4 7 6" xfId="20825"/>
    <cellStyle name="메모 2 3 2 4 7 6 2" xfId="48684"/>
    <cellStyle name="메모 2 3 2 4 7 7" xfId="24007"/>
    <cellStyle name="메모 2 3 2 4 7 7 2" xfId="51866"/>
    <cellStyle name="메모 2 3 2 4 7 8" xfId="27073"/>
    <cellStyle name="메모 2 3 2 4 7 8 2" xfId="54932"/>
    <cellStyle name="메모 2 3 2 4 7 9" xfId="31909"/>
    <cellStyle name="메모 2 3 2 4 8" xfId="4347"/>
    <cellStyle name="메모 2 3 2 4 8 2" xfId="7798"/>
    <cellStyle name="메모 2 3 2 4 8 2 2" xfId="35657"/>
    <cellStyle name="메모 2 3 2 4 8 3" xfId="11054"/>
    <cellStyle name="메모 2 3 2 4 8 3 2" xfId="38913"/>
    <cellStyle name="메모 2 3 2 4 8 4" xfId="14318"/>
    <cellStyle name="메모 2 3 2 4 8 4 2" xfId="42177"/>
    <cellStyle name="메모 2 3 2 4 8 5" xfId="16741"/>
    <cellStyle name="메모 2 3 2 4 8 5 2" xfId="44600"/>
    <cellStyle name="메모 2 3 2 4 8 6" xfId="21122"/>
    <cellStyle name="메모 2 3 2 4 8 6 2" xfId="48981"/>
    <cellStyle name="메모 2 3 2 4 8 7" xfId="24304"/>
    <cellStyle name="메모 2 3 2 4 8 7 2" xfId="52163"/>
    <cellStyle name="메모 2 3 2 4 8 8" xfId="27348"/>
    <cellStyle name="메모 2 3 2 4 8 8 2" xfId="55207"/>
    <cellStyle name="메모 2 3 2 4 8 9" xfId="32206"/>
    <cellStyle name="메모 2 3 2 4 9" xfId="4642"/>
    <cellStyle name="메모 2 3 2 4 9 2" xfId="8093"/>
    <cellStyle name="메모 2 3 2 4 9 2 2" xfId="35952"/>
    <cellStyle name="메모 2 3 2 4 9 3" xfId="11349"/>
    <cellStyle name="메모 2 3 2 4 9 3 2" xfId="39208"/>
    <cellStyle name="메모 2 3 2 4 9 4" xfId="14613"/>
    <cellStyle name="메모 2 3 2 4 9 4 2" xfId="42472"/>
    <cellStyle name="메모 2 3 2 4 9 5" xfId="18184"/>
    <cellStyle name="메모 2 3 2 4 9 5 2" xfId="46043"/>
    <cellStyle name="메모 2 3 2 4 9 6" xfId="21417"/>
    <cellStyle name="메모 2 3 2 4 9 6 2" xfId="49276"/>
    <cellStyle name="메모 2 3 2 4 9 7" xfId="24599"/>
    <cellStyle name="메모 2 3 2 4 9 7 2" xfId="52458"/>
    <cellStyle name="메모 2 3 2 4 9 8" xfId="27624"/>
    <cellStyle name="메모 2 3 2 4 9 8 2" xfId="55483"/>
    <cellStyle name="메모 2 3 2 4 9 9" xfId="32501"/>
    <cellStyle name="메모 2 3 2 5" xfId="2000"/>
    <cellStyle name="메모 2 3 2 5 2" xfId="5454"/>
    <cellStyle name="메모 2 3 2 5 2 2" xfId="33313"/>
    <cellStyle name="메모 2 3 2 5 3" xfId="8709"/>
    <cellStyle name="메모 2 3 2 5 3 2" xfId="36568"/>
    <cellStyle name="메모 2 3 2 5 4" xfId="11972"/>
    <cellStyle name="메모 2 3 2 5 4 2" xfId="39831"/>
    <cellStyle name="메모 2 3 2 5 5" xfId="17638"/>
    <cellStyle name="메모 2 3 2 5 5 2" xfId="45497"/>
    <cellStyle name="메모 2 3 2 5 6" xfId="18794"/>
    <cellStyle name="메모 2 3 2 5 6 2" xfId="46653"/>
    <cellStyle name="메모 2 3 2 5 7" xfId="22001"/>
    <cellStyle name="메모 2 3 2 5 7 2" xfId="49860"/>
    <cellStyle name="메모 2 3 2 5 8" xfId="25184"/>
    <cellStyle name="메모 2 3 2 5 8 2" xfId="53043"/>
    <cellStyle name="메모 2 3 2 5 9" xfId="29859"/>
    <cellStyle name="메모 2 3 2 6" xfId="2467"/>
    <cellStyle name="메모 2 3 2 6 2" xfId="5918"/>
    <cellStyle name="메모 2 3 2 6 2 2" xfId="33777"/>
    <cellStyle name="메모 2 3 2 6 3" xfId="9174"/>
    <cellStyle name="메모 2 3 2 6 3 2" xfId="37033"/>
    <cellStyle name="메모 2 3 2 6 4" xfId="12438"/>
    <cellStyle name="메모 2 3 2 6 4 2" xfId="40297"/>
    <cellStyle name="메모 2 3 2 6 5" xfId="16979"/>
    <cellStyle name="메모 2 3 2 6 5 2" xfId="44838"/>
    <cellStyle name="메모 2 3 2 6 6" xfId="19242"/>
    <cellStyle name="메모 2 3 2 6 6 2" xfId="47101"/>
    <cellStyle name="메모 2 3 2 6 7" xfId="22424"/>
    <cellStyle name="메모 2 3 2 6 7 2" xfId="50283"/>
    <cellStyle name="메모 2 3 2 6 8" xfId="25593"/>
    <cellStyle name="메모 2 3 2 6 8 2" xfId="53452"/>
    <cellStyle name="메모 2 3 2 6 9" xfId="30326"/>
    <cellStyle name="메모 2 3 2 7" xfId="1871"/>
    <cellStyle name="메모 2 3 2 7 2" xfId="5325"/>
    <cellStyle name="메모 2 3 2 7 2 2" xfId="33184"/>
    <cellStyle name="메모 2 3 2 7 3" xfId="8580"/>
    <cellStyle name="메모 2 3 2 7 3 2" xfId="36439"/>
    <cellStyle name="메모 2 3 2 7 4" xfId="11843"/>
    <cellStyle name="메모 2 3 2 7 4 2" xfId="39702"/>
    <cellStyle name="메모 2 3 2 7 5" xfId="15358"/>
    <cellStyle name="메모 2 3 2 7 5 2" xfId="43217"/>
    <cellStyle name="메모 2 3 2 7 6" xfId="18665"/>
    <cellStyle name="메모 2 3 2 7 6 2" xfId="46524"/>
    <cellStyle name="메모 2 3 2 7 7" xfId="21873"/>
    <cellStyle name="메모 2 3 2 7 7 2" xfId="49732"/>
    <cellStyle name="메모 2 3 2 7 8" xfId="25068"/>
    <cellStyle name="메모 2 3 2 7 8 2" xfId="52927"/>
    <cellStyle name="메모 2 3 2 7 9" xfId="29730"/>
    <cellStyle name="메모 2 3 2 8" xfId="1958"/>
    <cellStyle name="메모 2 3 2 8 2" xfId="5412"/>
    <cellStyle name="메모 2 3 2 8 2 2" xfId="33271"/>
    <cellStyle name="메모 2 3 2 8 3" xfId="8667"/>
    <cellStyle name="메모 2 3 2 8 3 2" xfId="36526"/>
    <cellStyle name="메모 2 3 2 8 4" xfId="11930"/>
    <cellStyle name="메모 2 3 2 8 4 2" xfId="39789"/>
    <cellStyle name="메모 2 3 2 8 5" xfId="15461"/>
    <cellStyle name="메모 2 3 2 8 5 2" xfId="43320"/>
    <cellStyle name="메모 2 3 2 8 6" xfId="18752"/>
    <cellStyle name="메모 2 3 2 8 6 2" xfId="46611"/>
    <cellStyle name="메모 2 3 2 8 7" xfId="21960"/>
    <cellStyle name="메모 2 3 2 8 7 2" xfId="49819"/>
    <cellStyle name="메모 2 3 2 8 8" xfId="25148"/>
    <cellStyle name="메모 2 3 2 8 8 2" xfId="53007"/>
    <cellStyle name="메모 2 3 2 8 9" xfId="29817"/>
    <cellStyle name="메모 2 3 2 9" xfId="2712"/>
    <cellStyle name="메모 2 3 2 9 2" xfId="6163"/>
    <cellStyle name="메모 2 3 2 9 2 2" xfId="34022"/>
    <cellStyle name="메모 2 3 2 9 3" xfId="9419"/>
    <cellStyle name="메모 2 3 2 9 3 2" xfId="37278"/>
    <cellStyle name="메모 2 3 2 9 4" xfId="12683"/>
    <cellStyle name="메모 2 3 2 9 4 2" xfId="40542"/>
    <cellStyle name="메모 2 3 2 9 5" xfId="16086"/>
    <cellStyle name="메모 2 3 2 9 5 2" xfId="43945"/>
    <cellStyle name="메모 2 3 2 9 6" xfId="19487"/>
    <cellStyle name="메모 2 3 2 9 6 2" xfId="47346"/>
    <cellStyle name="메모 2 3 2 9 7" xfId="22669"/>
    <cellStyle name="메모 2 3 2 9 7 2" xfId="50528"/>
    <cellStyle name="메모 2 3 2 9 8" xfId="25824"/>
    <cellStyle name="메모 2 3 2 9 8 2" xfId="53683"/>
    <cellStyle name="메모 2 3 2 9 9" xfId="30571"/>
    <cellStyle name="메모 2 3 20" xfId="2888"/>
    <cellStyle name="메모 2 3 20 2" xfId="6339"/>
    <cellStyle name="메모 2 3 20 2 2" xfId="34198"/>
    <cellStyle name="메모 2 3 20 3" xfId="9595"/>
    <cellStyle name="메모 2 3 20 3 2" xfId="37454"/>
    <cellStyle name="메모 2 3 20 4" xfId="12859"/>
    <cellStyle name="메모 2 3 20 4 2" xfId="40718"/>
    <cellStyle name="메모 2 3 20 5" xfId="17461"/>
    <cellStyle name="메모 2 3 20 5 2" xfId="45320"/>
    <cellStyle name="메모 2 3 20 6" xfId="19663"/>
    <cellStyle name="메모 2 3 20 6 2" xfId="47522"/>
    <cellStyle name="메모 2 3 20 7" xfId="22845"/>
    <cellStyle name="메모 2 3 20 7 2" xfId="50704"/>
    <cellStyle name="메모 2 3 20 8" xfId="25988"/>
    <cellStyle name="메모 2 3 20 8 2" xfId="53847"/>
    <cellStyle name="메모 2 3 20 9" xfId="30747"/>
    <cellStyle name="메모 2 3 21" xfId="2626"/>
    <cellStyle name="메모 2 3 21 2" xfId="6077"/>
    <cellStyle name="메모 2 3 21 2 2" xfId="33936"/>
    <cellStyle name="메모 2 3 21 3" xfId="9333"/>
    <cellStyle name="메모 2 3 21 3 2" xfId="37192"/>
    <cellStyle name="메모 2 3 21 4" xfId="12597"/>
    <cellStyle name="메모 2 3 21 4 2" xfId="40456"/>
    <cellStyle name="메모 2 3 21 5" xfId="17257"/>
    <cellStyle name="메모 2 3 21 5 2" xfId="45116"/>
    <cellStyle name="메모 2 3 21 6" xfId="19401"/>
    <cellStyle name="메모 2 3 21 6 2" xfId="47260"/>
    <cellStyle name="메모 2 3 21 7" xfId="22583"/>
    <cellStyle name="메모 2 3 21 7 2" xfId="50442"/>
    <cellStyle name="메모 2 3 21 8" xfId="25743"/>
    <cellStyle name="메모 2 3 21 8 2" xfId="53602"/>
    <cellStyle name="메모 2 3 21 9" xfId="30485"/>
    <cellStyle name="메모 2 3 22" xfId="3885"/>
    <cellStyle name="메모 2 3 22 2" xfId="7336"/>
    <cellStyle name="메모 2 3 22 2 2" xfId="35195"/>
    <cellStyle name="메모 2 3 22 3" xfId="10592"/>
    <cellStyle name="메모 2 3 22 3 2" xfId="38451"/>
    <cellStyle name="메모 2 3 22 4" xfId="13856"/>
    <cellStyle name="메모 2 3 22 4 2" xfId="41715"/>
    <cellStyle name="메모 2 3 22 5" xfId="16782"/>
    <cellStyle name="메모 2 3 22 5 2" xfId="44641"/>
    <cellStyle name="메모 2 3 22 6" xfId="20660"/>
    <cellStyle name="메모 2 3 22 6 2" xfId="48519"/>
    <cellStyle name="메모 2 3 22 7" xfId="23842"/>
    <cellStyle name="메모 2 3 22 7 2" xfId="51701"/>
    <cellStyle name="메모 2 3 22 8" xfId="26920"/>
    <cellStyle name="메모 2 3 22 8 2" xfId="54779"/>
    <cellStyle name="메모 2 3 22 9" xfId="31744"/>
    <cellStyle name="메모 2 3 23" xfId="1345"/>
    <cellStyle name="메모 2 3 23 2" xfId="29204"/>
    <cellStyle name="메모 2 3 24" xfId="4801"/>
    <cellStyle name="메모 2 3 24 2" xfId="32660"/>
    <cellStyle name="메모 2 3 25" xfId="5706"/>
    <cellStyle name="메모 2 3 25 2" xfId="33565"/>
    <cellStyle name="메모 2 3 26" xfId="8752"/>
    <cellStyle name="메모 2 3 26 2" xfId="36611"/>
    <cellStyle name="메모 2 3 27" xfId="12015"/>
    <cellStyle name="메모 2 3 27 2" xfId="39874"/>
    <cellStyle name="메모 2 3 28" xfId="15551"/>
    <cellStyle name="메모 2 3 28 2" xfId="43410"/>
    <cellStyle name="메모 2 3 29" xfId="16717"/>
    <cellStyle name="메모 2 3 29 2" xfId="44576"/>
    <cellStyle name="메모 2 3 3" xfId="251"/>
    <cellStyle name="메모 2 3 3 10" xfId="3206"/>
    <cellStyle name="메모 2 3 3 10 2" xfId="6657"/>
    <cellStyle name="메모 2 3 3 10 2 2" xfId="34516"/>
    <cellStyle name="메모 2 3 3 10 3" xfId="9913"/>
    <cellStyle name="메모 2 3 3 10 3 2" xfId="37772"/>
    <cellStyle name="메모 2 3 3 10 4" xfId="13177"/>
    <cellStyle name="메모 2 3 3 10 4 2" xfId="41036"/>
    <cellStyle name="메모 2 3 3 10 5" xfId="17192"/>
    <cellStyle name="메모 2 3 3 10 5 2" xfId="45051"/>
    <cellStyle name="메모 2 3 3 10 6" xfId="19981"/>
    <cellStyle name="메모 2 3 3 10 6 2" xfId="47840"/>
    <cellStyle name="메모 2 3 3 10 7" xfId="23163"/>
    <cellStyle name="메모 2 3 3 10 7 2" xfId="51022"/>
    <cellStyle name="메모 2 3 3 10 8" xfId="26284"/>
    <cellStyle name="메모 2 3 3 10 8 2" xfId="54143"/>
    <cellStyle name="메모 2 3 3 10 9" xfId="31065"/>
    <cellStyle name="메모 2 3 3 11" xfId="3545"/>
    <cellStyle name="메모 2 3 3 11 2" xfId="6996"/>
    <cellStyle name="메모 2 3 3 11 2 2" xfId="34855"/>
    <cellStyle name="메모 2 3 3 11 3" xfId="10252"/>
    <cellStyle name="메모 2 3 3 11 3 2" xfId="38111"/>
    <cellStyle name="메모 2 3 3 11 4" xfId="13516"/>
    <cellStyle name="메모 2 3 3 11 4 2" xfId="41375"/>
    <cellStyle name="메모 2 3 3 11 5" xfId="17318"/>
    <cellStyle name="메모 2 3 3 11 5 2" xfId="45177"/>
    <cellStyle name="메모 2 3 3 11 6" xfId="20320"/>
    <cellStyle name="메모 2 3 3 11 6 2" xfId="48179"/>
    <cellStyle name="메모 2 3 3 11 7" xfId="23502"/>
    <cellStyle name="메모 2 3 3 11 7 2" xfId="51361"/>
    <cellStyle name="메모 2 3 3 11 8" xfId="26602"/>
    <cellStyle name="메모 2 3 3 11 8 2" xfId="54461"/>
    <cellStyle name="메모 2 3 3 11 9" xfId="31404"/>
    <cellStyle name="메모 2 3 3 12" xfId="3563"/>
    <cellStyle name="메모 2 3 3 12 2" xfId="7014"/>
    <cellStyle name="메모 2 3 3 12 2 2" xfId="34873"/>
    <cellStyle name="메모 2 3 3 12 3" xfId="10270"/>
    <cellStyle name="메모 2 3 3 12 3 2" xfId="38129"/>
    <cellStyle name="메모 2 3 3 12 4" xfId="13534"/>
    <cellStyle name="메모 2 3 3 12 4 2" xfId="41393"/>
    <cellStyle name="메모 2 3 3 12 5" xfId="16952"/>
    <cellStyle name="메모 2 3 3 12 5 2" xfId="44811"/>
    <cellStyle name="메모 2 3 3 12 6" xfId="20338"/>
    <cellStyle name="메모 2 3 3 12 6 2" xfId="48197"/>
    <cellStyle name="메모 2 3 3 12 7" xfId="23520"/>
    <cellStyle name="메모 2 3 3 12 7 2" xfId="51379"/>
    <cellStyle name="메모 2 3 3 12 8" xfId="26619"/>
    <cellStyle name="메모 2 3 3 12 8 2" xfId="54478"/>
    <cellStyle name="메모 2 3 3 12 9" xfId="31422"/>
    <cellStyle name="메모 2 3 3 13" xfId="1366"/>
    <cellStyle name="메모 2 3 3 13 2" xfId="29225"/>
    <cellStyle name="메모 2 3 3 14" xfId="4822"/>
    <cellStyle name="메모 2 3 3 14 2" xfId="32681"/>
    <cellStyle name="메모 2 3 3 15" xfId="5270"/>
    <cellStyle name="메모 2 3 3 15 2" xfId="33129"/>
    <cellStyle name="메모 2 3 3 16" xfId="8878"/>
    <cellStyle name="메모 2 3 3 16 2" xfId="36737"/>
    <cellStyle name="메모 2 3 3 17" xfId="12141"/>
    <cellStyle name="메모 2 3 3 17 2" xfId="40000"/>
    <cellStyle name="메모 2 3 3 18" xfId="15812"/>
    <cellStyle name="메모 2 3 3 18 2" xfId="43671"/>
    <cellStyle name="메모 2 3 3 19" xfId="16092"/>
    <cellStyle name="메모 2 3 3 19 2" xfId="43951"/>
    <cellStyle name="메모 2 3 3 2" xfId="454"/>
    <cellStyle name="메모 2 3 3 2 10" xfId="4582"/>
    <cellStyle name="메모 2 3 3 2 10 2" xfId="8033"/>
    <cellStyle name="메모 2 3 3 2 10 2 2" xfId="35892"/>
    <cellStyle name="메모 2 3 3 2 10 3" xfId="11289"/>
    <cellStyle name="메모 2 3 3 2 10 3 2" xfId="39148"/>
    <cellStyle name="메모 2 3 3 2 10 4" xfId="14553"/>
    <cellStyle name="메모 2 3 3 2 10 4 2" xfId="42412"/>
    <cellStyle name="메모 2 3 3 2 10 5" xfId="18124"/>
    <cellStyle name="메모 2 3 3 2 10 5 2" xfId="45983"/>
    <cellStyle name="메모 2 3 3 2 10 6" xfId="21357"/>
    <cellStyle name="메모 2 3 3 2 10 6 2" xfId="49216"/>
    <cellStyle name="메모 2 3 3 2 10 7" xfId="24539"/>
    <cellStyle name="메모 2 3 3 2 10 7 2" xfId="52398"/>
    <cellStyle name="메모 2 3 3 2 10 8" xfId="27567"/>
    <cellStyle name="메모 2 3 3 2 10 8 2" xfId="55426"/>
    <cellStyle name="메모 2 3 3 2 10 9" xfId="32441"/>
    <cellStyle name="메모 2 3 3 2 11" xfId="1569"/>
    <cellStyle name="메모 2 3 3 2 11 2" xfId="29428"/>
    <cellStyle name="메모 2 3 3 2 12" xfId="5025"/>
    <cellStyle name="메모 2 3 3 2 12 2" xfId="32884"/>
    <cellStyle name="메모 2 3 3 2 13" xfId="8279"/>
    <cellStyle name="메모 2 3 3 2 13 2" xfId="36138"/>
    <cellStyle name="메모 2 3 3 2 14" xfId="11544"/>
    <cellStyle name="메모 2 3 3 2 14 2" xfId="39403"/>
    <cellStyle name="메모 2 3 3 2 15" xfId="14807"/>
    <cellStyle name="메모 2 3 3 2 15 2" xfId="42666"/>
    <cellStyle name="메모 2 3 3 2 16" xfId="17203"/>
    <cellStyle name="메모 2 3 3 2 16 2" xfId="45062"/>
    <cellStyle name="메모 2 3 3 2 17" xfId="18374"/>
    <cellStyle name="메모 2 3 3 2 17 2" xfId="46233"/>
    <cellStyle name="메모 2 3 3 2 18" xfId="21592"/>
    <cellStyle name="메모 2 3 3 2 18 2" xfId="49451"/>
    <cellStyle name="메모 2 3 3 2 19" xfId="24789"/>
    <cellStyle name="메모 2 3 3 2 19 2" xfId="52648"/>
    <cellStyle name="메모 2 3 3 2 2" xfId="599"/>
    <cellStyle name="메모 2 3 3 2 2 10" xfId="1714"/>
    <cellStyle name="메모 2 3 3 2 2 10 2" xfId="29573"/>
    <cellStyle name="메모 2 3 3 2 2 11" xfId="5169"/>
    <cellStyle name="메모 2 3 3 2 2 11 2" xfId="33028"/>
    <cellStyle name="메모 2 3 3 2 2 12" xfId="8424"/>
    <cellStyle name="메모 2 3 3 2 2 12 2" xfId="36283"/>
    <cellStyle name="메모 2 3 3 2 2 13" xfId="11689"/>
    <cellStyle name="메모 2 3 3 2 2 13 2" xfId="39548"/>
    <cellStyle name="메모 2 3 3 2 2 14" xfId="14952"/>
    <cellStyle name="메모 2 3 3 2 2 14 2" xfId="42811"/>
    <cellStyle name="메모 2 3 3 2 2 15" xfId="15218"/>
    <cellStyle name="메모 2 3 3 2 2 15 2" xfId="43077"/>
    <cellStyle name="메모 2 3 3 2 2 16" xfId="18516"/>
    <cellStyle name="메모 2 3 3 2 2 16 2" xfId="46375"/>
    <cellStyle name="메모 2 3 3 2 2 17" xfId="21733"/>
    <cellStyle name="메모 2 3 3 2 2 17 2" xfId="49592"/>
    <cellStyle name="메모 2 3 3 2 2 18" xfId="24928"/>
    <cellStyle name="메모 2 3 3 2 2 18 2" xfId="52787"/>
    <cellStyle name="메모 2 3 3 2 2 19" xfId="27555"/>
    <cellStyle name="메모 2 3 3 2 2 19 2" xfId="55414"/>
    <cellStyle name="메모 2 3 3 2 2 2" xfId="2351"/>
    <cellStyle name="메모 2 3 3 2 2 2 2" xfId="5803"/>
    <cellStyle name="메모 2 3 3 2 2 2 2 2" xfId="33662"/>
    <cellStyle name="메모 2 3 3 2 2 2 3" xfId="9059"/>
    <cellStyle name="메모 2 3 3 2 2 2 3 2" xfId="36918"/>
    <cellStyle name="메모 2 3 3 2 2 2 4" xfId="12322"/>
    <cellStyle name="메모 2 3 3 2 2 2 4 2" xfId="40181"/>
    <cellStyle name="메모 2 3 3 2 2 2 5" xfId="15525"/>
    <cellStyle name="메모 2 3 3 2 2 2 5 2" xfId="43384"/>
    <cellStyle name="메모 2 3 3 2 2 2 6" xfId="19129"/>
    <cellStyle name="메모 2 3 3 2 2 2 6 2" xfId="46988"/>
    <cellStyle name="메모 2 3 3 2 2 2 7" xfId="22314"/>
    <cellStyle name="메모 2 3 3 2 2 2 7 2" xfId="50173"/>
    <cellStyle name="메모 2 3 3 2 2 2 8" xfId="25489"/>
    <cellStyle name="메모 2 3 3 2 2 2 8 2" xfId="53348"/>
    <cellStyle name="메모 2 3 3 2 2 2 9" xfId="30210"/>
    <cellStyle name="메모 2 3 3 2 2 20" xfId="27985"/>
    <cellStyle name="메모 2 3 3 2 2 20 2" xfId="55844"/>
    <cellStyle name="메모 2 3 3 2 2 21" xfId="1061"/>
    <cellStyle name="메모 2 3 3 2 2 21 2" xfId="28920"/>
    <cellStyle name="메모 2 3 3 2 2 22" xfId="28459"/>
    <cellStyle name="메모 2 3 3 2 2 3" xfId="2810"/>
    <cellStyle name="메모 2 3 3 2 2 3 2" xfId="6261"/>
    <cellStyle name="메모 2 3 3 2 2 3 2 2" xfId="34120"/>
    <cellStyle name="메모 2 3 3 2 2 3 3" xfId="9517"/>
    <cellStyle name="메모 2 3 3 2 2 3 3 2" xfId="37376"/>
    <cellStyle name="메모 2 3 3 2 2 3 4" xfId="12781"/>
    <cellStyle name="메모 2 3 3 2 2 3 4 2" xfId="40640"/>
    <cellStyle name="메모 2 3 3 2 2 3 5" xfId="15407"/>
    <cellStyle name="메모 2 3 3 2 2 3 5 2" xfId="43266"/>
    <cellStyle name="메모 2 3 3 2 2 3 6" xfId="19585"/>
    <cellStyle name="메모 2 3 3 2 2 3 6 2" xfId="47444"/>
    <cellStyle name="메모 2 3 3 2 2 3 7" xfId="22767"/>
    <cellStyle name="메모 2 3 3 2 2 3 7 2" xfId="50626"/>
    <cellStyle name="메모 2 3 3 2 2 3 8" xfId="25915"/>
    <cellStyle name="메모 2 3 3 2 2 3 8 2" xfId="53774"/>
    <cellStyle name="메모 2 3 3 2 2 3 9" xfId="30669"/>
    <cellStyle name="메모 2 3 3 2 2 4" xfId="3160"/>
    <cellStyle name="메모 2 3 3 2 2 4 2" xfId="6611"/>
    <cellStyle name="메모 2 3 3 2 2 4 2 2" xfId="34470"/>
    <cellStyle name="메모 2 3 3 2 2 4 3" xfId="9867"/>
    <cellStyle name="메모 2 3 3 2 2 4 3 2" xfId="37726"/>
    <cellStyle name="메모 2 3 3 2 2 4 4" xfId="13131"/>
    <cellStyle name="메모 2 3 3 2 2 4 4 2" xfId="40990"/>
    <cellStyle name="메모 2 3 3 2 2 4 5" xfId="16811"/>
    <cellStyle name="메모 2 3 3 2 2 4 5 2" xfId="44670"/>
    <cellStyle name="메모 2 3 3 2 2 4 6" xfId="19935"/>
    <cellStyle name="메모 2 3 3 2 2 4 6 2" xfId="47794"/>
    <cellStyle name="메모 2 3 3 2 2 4 7" xfId="23117"/>
    <cellStyle name="메모 2 3 3 2 2 4 7 2" xfId="50976"/>
    <cellStyle name="메모 2 3 3 2 2 4 8" xfId="26239"/>
    <cellStyle name="메모 2 3 3 2 2 4 8 2" xfId="54098"/>
    <cellStyle name="메모 2 3 3 2 2 4 9" xfId="31019"/>
    <cellStyle name="메모 2 3 3 2 2 5" xfId="3497"/>
    <cellStyle name="메모 2 3 3 2 2 5 2" xfId="6948"/>
    <cellStyle name="메모 2 3 3 2 2 5 2 2" xfId="34807"/>
    <cellStyle name="메모 2 3 3 2 2 5 3" xfId="10204"/>
    <cellStyle name="메모 2 3 3 2 2 5 3 2" xfId="38063"/>
    <cellStyle name="메모 2 3 3 2 2 5 4" xfId="13468"/>
    <cellStyle name="메모 2 3 3 2 2 5 4 2" xfId="41327"/>
    <cellStyle name="메모 2 3 3 2 2 5 5" xfId="17220"/>
    <cellStyle name="메모 2 3 3 2 2 5 5 2" xfId="45079"/>
    <cellStyle name="메모 2 3 3 2 2 5 6" xfId="20272"/>
    <cellStyle name="메모 2 3 3 2 2 5 6 2" xfId="48131"/>
    <cellStyle name="메모 2 3 3 2 2 5 7" xfId="23454"/>
    <cellStyle name="메모 2 3 3 2 2 5 7 2" xfId="51313"/>
    <cellStyle name="메모 2 3 3 2 2 5 8" xfId="26556"/>
    <cellStyle name="메모 2 3 3 2 2 5 8 2" xfId="54415"/>
    <cellStyle name="메모 2 3 3 2 2 5 9" xfId="31356"/>
    <cellStyle name="메모 2 3 3 2 2 6" xfId="3830"/>
    <cellStyle name="메모 2 3 3 2 2 6 2" xfId="7281"/>
    <cellStyle name="메모 2 3 3 2 2 6 2 2" xfId="35140"/>
    <cellStyle name="메모 2 3 3 2 2 6 3" xfId="10537"/>
    <cellStyle name="메모 2 3 3 2 2 6 3 2" xfId="38396"/>
    <cellStyle name="메모 2 3 3 2 2 6 4" xfId="13801"/>
    <cellStyle name="메모 2 3 3 2 2 6 4 2" xfId="41660"/>
    <cellStyle name="메모 2 3 3 2 2 6 5" xfId="15471"/>
    <cellStyle name="메모 2 3 3 2 2 6 5 2" xfId="43330"/>
    <cellStyle name="메모 2 3 3 2 2 6 6" xfId="20605"/>
    <cellStyle name="메모 2 3 3 2 2 6 6 2" xfId="48464"/>
    <cellStyle name="메모 2 3 3 2 2 6 7" xfId="23787"/>
    <cellStyle name="메모 2 3 3 2 2 6 7 2" xfId="51646"/>
    <cellStyle name="메모 2 3 3 2 2 6 8" xfId="26867"/>
    <cellStyle name="메모 2 3 3 2 2 6 8 2" xfId="54726"/>
    <cellStyle name="메모 2 3 3 2 2 6 9" xfId="31689"/>
    <cellStyle name="메모 2 3 3 2 2 7" xfId="4126"/>
    <cellStyle name="메모 2 3 3 2 2 7 2" xfId="7577"/>
    <cellStyle name="메모 2 3 3 2 2 7 2 2" xfId="35436"/>
    <cellStyle name="메모 2 3 3 2 2 7 3" xfId="10833"/>
    <cellStyle name="메모 2 3 3 2 2 7 3 2" xfId="38692"/>
    <cellStyle name="메모 2 3 3 2 2 7 4" xfId="14097"/>
    <cellStyle name="메모 2 3 3 2 2 7 4 2" xfId="41956"/>
    <cellStyle name="메모 2 3 3 2 2 7 5" xfId="15320"/>
    <cellStyle name="메모 2 3 3 2 2 7 5 2" xfId="43179"/>
    <cellStyle name="메모 2 3 3 2 2 7 6" xfId="20901"/>
    <cellStyle name="메모 2 3 3 2 2 7 6 2" xfId="48760"/>
    <cellStyle name="메모 2 3 3 2 2 7 7" xfId="24083"/>
    <cellStyle name="메모 2 3 3 2 2 7 7 2" xfId="51942"/>
    <cellStyle name="메모 2 3 3 2 2 7 8" xfId="27144"/>
    <cellStyle name="메모 2 3 3 2 2 7 8 2" xfId="55003"/>
    <cellStyle name="메모 2 3 3 2 2 7 9" xfId="31985"/>
    <cellStyle name="메모 2 3 3 2 2 8" xfId="4423"/>
    <cellStyle name="메모 2 3 3 2 2 8 2" xfId="7874"/>
    <cellStyle name="메모 2 3 3 2 2 8 2 2" xfId="35733"/>
    <cellStyle name="메모 2 3 3 2 2 8 3" xfId="11130"/>
    <cellStyle name="메모 2 3 3 2 2 8 3 2" xfId="38989"/>
    <cellStyle name="메모 2 3 3 2 2 8 4" xfId="14394"/>
    <cellStyle name="메모 2 3 3 2 2 8 4 2" xfId="42253"/>
    <cellStyle name="메모 2 3 3 2 2 8 5" xfId="17965"/>
    <cellStyle name="메모 2 3 3 2 2 8 5 2" xfId="45824"/>
    <cellStyle name="메모 2 3 3 2 2 8 6" xfId="21198"/>
    <cellStyle name="메모 2 3 3 2 2 8 6 2" xfId="49057"/>
    <cellStyle name="메모 2 3 3 2 2 8 7" xfId="24380"/>
    <cellStyle name="메모 2 3 3 2 2 8 7 2" xfId="52239"/>
    <cellStyle name="메모 2 3 3 2 2 8 8" xfId="27419"/>
    <cellStyle name="메모 2 3 3 2 2 8 8 2" xfId="55278"/>
    <cellStyle name="메모 2 3 3 2 2 8 9" xfId="32282"/>
    <cellStyle name="메모 2 3 3 2 2 9" xfId="4718"/>
    <cellStyle name="메모 2 3 3 2 2 9 2" xfId="8169"/>
    <cellStyle name="메모 2 3 3 2 2 9 2 2" xfId="36028"/>
    <cellStyle name="메모 2 3 3 2 2 9 3" xfId="11425"/>
    <cellStyle name="메모 2 3 3 2 2 9 3 2" xfId="39284"/>
    <cellStyle name="메모 2 3 3 2 2 9 4" xfId="14689"/>
    <cellStyle name="메모 2 3 3 2 2 9 4 2" xfId="42548"/>
    <cellStyle name="메모 2 3 3 2 2 9 5" xfId="18260"/>
    <cellStyle name="메모 2 3 3 2 2 9 5 2" xfId="46119"/>
    <cellStyle name="메모 2 3 3 2 2 9 6" xfId="21493"/>
    <cellStyle name="메모 2 3 3 2 2 9 6 2" xfId="49352"/>
    <cellStyle name="메모 2 3 3 2 2 9 7" xfId="24675"/>
    <cellStyle name="메모 2 3 3 2 2 9 7 2" xfId="52534"/>
    <cellStyle name="메모 2 3 3 2 2 9 8" xfId="27695"/>
    <cellStyle name="메모 2 3 3 2 2 9 8 2" xfId="55554"/>
    <cellStyle name="메모 2 3 3 2 2 9 9" xfId="32577"/>
    <cellStyle name="메모 2 3 3 2 20" xfId="25874"/>
    <cellStyle name="메모 2 3 3 2 20 2" xfId="53733"/>
    <cellStyle name="메모 2 3 3 2 21" xfId="27849"/>
    <cellStyle name="메모 2 3 3 2 21 2" xfId="55708"/>
    <cellStyle name="메모 2 3 3 2 22" xfId="916"/>
    <cellStyle name="메모 2 3 3 2 22 2" xfId="28775"/>
    <cellStyle name="메모 2 3 3 2 23" xfId="28314"/>
    <cellStyle name="메모 2 3 3 2 3" xfId="2206"/>
    <cellStyle name="메모 2 3 3 2 3 2" xfId="5658"/>
    <cellStyle name="메모 2 3 3 2 3 2 2" xfId="33517"/>
    <cellStyle name="메모 2 3 3 2 3 3" xfId="8914"/>
    <cellStyle name="메모 2 3 3 2 3 3 2" xfId="36773"/>
    <cellStyle name="메모 2 3 3 2 3 4" xfId="12177"/>
    <cellStyle name="메모 2 3 3 2 3 4 2" xfId="40036"/>
    <cellStyle name="메모 2 3 3 2 3 5" xfId="16703"/>
    <cellStyle name="메모 2 3 3 2 3 5 2" xfId="44562"/>
    <cellStyle name="메모 2 3 3 2 3 6" xfId="18989"/>
    <cellStyle name="메모 2 3 3 2 3 6 2" xfId="46848"/>
    <cellStyle name="메모 2 3 3 2 3 7" xfId="22173"/>
    <cellStyle name="메모 2 3 3 2 3 7 2" xfId="50032"/>
    <cellStyle name="메모 2 3 3 2 3 8" xfId="25356"/>
    <cellStyle name="메모 2 3 3 2 3 8 2" xfId="53215"/>
    <cellStyle name="메모 2 3 3 2 3 9" xfId="30065"/>
    <cellStyle name="메모 2 3 3 2 4" xfId="2665"/>
    <cellStyle name="메모 2 3 3 2 4 2" xfId="6116"/>
    <cellStyle name="메모 2 3 3 2 4 2 2" xfId="33975"/>
    <cellStyle name="메모 2 3 3 2 4 3" xfId="9372"/>
    <cellStyle name="메모 2 3 3 2 4 3 2" xfId="37231"/>
    <cellStyle name="메모 2 3 3 2 4 4" xfId="12636"/>
    <cellStyle name="메모 2 3 3 2 4 4 2" xfId="40495"/>
    <cellStyle name="메모 2 3 3 2 4 5" xfId="15688"/>
    <cellStyle name="메모 2 3 3 2 4 5 2" xfId="43547"/>
    <cellStyle name="메모 2 3 3 2 4 6" xfId="19440"/>
    <cellStyle name="메모 2 3 3 2 4 6 2" xfId="47299"/>
    <cellStyle name="메모 2 3 3 2 4 7" xfId="22622"/>
    <cellStyle name="메모 2 3 3 2 4 7 2" xfId="50481"/>
    <cellStyle name="메모 2 3 3 2 4 8" xfId="25778"/>
    <cellStyle name="메모 2 3 3 2 4 8 2" xfId="53637"/>
    <cellStyle name="메모 2 3 3 2 4 9" xfId="30524"/>
    <cellStyle name="메모 2 3 3 2 5" xfId="3016"/>
    <cellStyle name="메모 2 3 3 2 5 2" xfId="6467"/>
    <cellStyle name="메모 2 3 3 2 5 2 2" xfId="34326"/>
    <cellStyle name="메모 2 3 3 2 5 3" xfId="9723"/>
    <cellStyle name="메모 2 3 3 2 5 3 2" xfId="37582"/>
    <cellStyle name="메모 2 3 3 2 5 4" xfId="12987"/>
    <cellStyle name="메모 2 3 3 2 5 4 2" xfId="40846"/>
    <cellStyle name="메모 2 3 3 2 5 5" xfId="16732"/>
    <cellStyle name="메모 2 3 3 2 5 5 2" xfId="44591"/>
    <cellStyle name="메모 2 3 3 2 5 6" xfId="19791"/>
    <cellStyle name="메모 2 3 3 2 5 6 2" xfId="47650"/>
    <cellStyle name="메모 2 3 3 2 5 7" xfId="22973"/>
    <cellStyle name="메모 2 3 3 2 5 7 2" xfId="50832"/>
    <cellStyle name="메모 2 3 3 2 5 8" xfId="26105"/>
    <cellStyle name="메모 2 3 3 2 5 8 2" xfId="53964"/>
    <cellStyle name="메모 2 3 3 2 5 9" xfId="30875"/>
    <cellStyle name="메모 2 3 3 2 6" xfId="3355"/>
    <cellStyle name="메모 2 3 3 2 6 2" xfId="6806"/>
    <cellStyle name="메모 2 3 3 2 6 2 2" xfId="34665"/>
    <cellStyle name="메모 2 3 3 2 6 3" xfId="10062"/>
    <cellStyle name="메모 2 3 3 2 6 3 2" xfId="37921"/>
    <cellStyle name="메모 2 3 3 2 6 4" xfId="13326"/>
    <cellStyle name="메모 2 3 3 2 6 4 2" xfId="41185"/>
    <cellStyle name="메모 2 3 3 2 6 5" xfId="15933"/>
    <cellStyle name="메모 2 3 3 2 6 5 2" xfId="43792"/>
    <cellStyle name="메모 2 3 3 2 6 6" xfId="20130"/>
    <cellStyle name="메모 2 3 3 2 6 6 2" xfId="47989"/>
    <cellStyle name="메모 2 3 3 2 6 7" xfId="23312"/>
    <cellStyle name="메모 2 3 3 2 6 7 2" xfId="51171"/>
    <cellStyle name="메모 2 3 3 2 6 8" xfId="26422"/>
    <cellStyle name="메모 2 3 3 2 6 8 2" xfId="54281"/>
    <cellStyle name="메모 2 3 3 2 6 9" xfId="31214"/>
    <cellStyle name="메모 2 3 3 2 7" xfId="3688"/>
    <cellStyle name="메모 2 3 3 2 7 2" xfId="7139"/>
    <cellStyle name="메모 2 3 3 2 7 2 2" xfId="34998"/>
    <cellStyle name="메모 2 3 3 2 7 3" xfId="10395"/>
    <cellStyle name="메모 2 3 3 2 7 3 2" xfId="38254"/>
    <cellStyle name="메모 2 3 3 2 7 4" xfId="13659"/>
    <cellStyle name="메모 2 3 3 2 7 4 2" xfId="41518"/>
    <cellStyle name="메모 2 3 3 2 7 5" xfId="17682"/>
    <cellStyle name="메모 2 3 3 2 7 5 2" xfId="45541"/>
    <cellStyle name="메모 2 3 3 2 7 6" xfId="20463"/>
    <cellStyle name="메모 2 3 3 2 7 6 2" xfId="48322"/>
    <cellStyle name="메모 2 3 3 2 7 7" xfId="23645"/>
    <cellStyle name="메모 2 3 3 2 7 7 2" xfId="51504"/>
    <cellStyle name="메모 2 3 3 2 7 8" xfId="26733"/>
    <cellStyle name="메모 2 3 3 2 7 8 2" xfId="54592"/>
    <cellStyle name="메모 2 3 3 2 7 9" xfId="31547"/>
    <cellStyle name="메모 2 3 3 2 8" xfId="3990"/>
    <cellStyle name="메모 2 3 3 2 8 2" xfId="7441"/>
    <cellStyle name="메모 2 3 3 2 8 2 2" xfId="35300"/>
    <cellStyle name="메모 2 3 3 2 8 3" xfId="10697"/>
    <cellStyle name="메모 2 3 3 2 8 3 2" xfId="38556"/>
    <cellStyle name="메모 2 3 3 2 8 4" xfId="13961"/>
    <cellStyle name="메모 2 3 3 2 8 4 2" xfId="41820"/>
    <cellStyle name="메모 2 3 3 2 8 5" xfId="15263"/>
    <cellStyle name="메모 2 3 3 2 8 5 2" xfId="43122"/>
    <cellStyle name="메모 2 3 3 2 8 6" xfId="20765"/>
    <cellStyle name="메모 2 3 3 2 8 6 2" xfId="48624"/>
    <cellStyle name="메모 2 3 3 2 8 7" xfId="23947"/>
    <cellStyle name="메모 2 3 3 2 8 7 2" xfId="51806"/>
    <cellStyle name="메모 2 3 3 2 8 8" xfId="27016"/>
    <cellStyle name="메모 2 3 3 2 8 8 2" xfId="54875"/>
    <cellStyle name="메모 2 3 3 2 8 9" xfId="31849"/>
    <cellStyle name="메모 2 3 3 2 9" xfId="4287"/>
    <cellStyle name="메모 2 3 3 2 9 2" xfId="7738"/>
    <cellStyle name="메모 2 3 3 2 9 2 2" xfId="35597"/>
    <cellStyle name="메모 2 3 3 2 9 3" xfId="10994"/>
    <cellStyle name="메모 2 3 3 2 9 3 2" xfId="38853"/>
    <cellStyle name="메모 2 3 3 2 9 4" xfId="14258"/>
    <cellStyle name="메모 2 3 3 2 9 4 2" xfId="42117"/>
    <cellStyle name="메모 2 3 3 2 9 5" xfId="16449"/>
    <cellStyle name="메모 2 3 3 2 9 5 2" xfId="44308"/>
    <cellStyle name="메모 2 3 3 2 9 6" xfId="21062"/>
    <cellStyle name="메모 2 3 3 2 9 6 2" xfId="48921"/>
    <cellStyle name="메모 2 3 3 2 9 7" xfId="24244"/>
    <cellStyle name="메모 2 3 3 2 9 7 2" xfId="52103"/>
    <cellStyle name="메모 2 3 3 2 9 8" xfId="27291"/>
    <cellStyle name="메모 2 3 3 2 9 8 2" xfId="55150"/>
    <cellStyle name="메모 2 3 3 2 9 9" xfId="32146"/>
    <cellStyle name="메모 2 3 3 20" xfId="18953"/>
    <cellStyle name="메모 2 3 3 20 2" xfId="46812"/>
    <cellStyle name="메모 2 3 3 21" xfId="22058"/>
    <cellStyle name="메모 2 3 3 21 2" xfId="49917"/>
    <cellStyle name="메모 2 3 3 22" xfId="25323"/>
    <cellStyle name="메모 2 3 3 22 2" xfId="53182"/>
    <cellStyle name="메모 2 3 3 23" xfId="25018"/>
    <cellStyle name="메모 2 3 3 23 2" xfId="52877"/>
    <cellStyle name="메모 2 3 3 24" xfId="714"/>
    <cellStyle name="메모 2 3 3 24 2" xfId="28573"/>
    <cellStyle name="메모 2 3 3 25" xfId="28112"/>
    <cellStyle name="메모 2 3 3 3" xfId="354"/>
    <cellStyle name="메모 2 3 3 3 10" xfId="1469"/>
    <cellStyle name="메모 2 3 3 3 10 2" xfId="29328"/>
    <cellStyle name="메모 2 3 3 3 11" xfId="4925"/>
    <cellStyle name="메모 2 3 3 3 11 2" xfId="32784"/>
    <cellStyle name="메모 2 3 3 3 12" xfId="1198"/>
    <cellStyle name="메모 2 3 3 3 12 2" xfId="29057"/>
    <cellStyle name="메모 2 3 3 3 13" xfId="4892"/>
    <cellStyle name="메모 2 3 3 3 13 2" xfId="32751"/>
    <cellStyle name="메모 2 3 3 3 14" xfId="1300"/>
    <cellStyle name="메모 2 3 3 3 14 2" xfId="29159"/>
    <cellStyle name="메모 2 3 3 3 15" xfId="15076"/>
    <cellStyle name="메모 2 3 3 3 15 2" xfId="42935"/>
    <cellStyle name="메모 2 3 3 3 16" xfId="8774"/>
    <cellStyle name="메모 2 3 3 3 16 2" xfId="36633"/>
    <cellStyle name="메모 2 3 3 3 17" xfId="17496"/>
    <cellStyle name="메모 2 3 3 3 17 2" xfId="45355"/>
    <cellStyle name="메모 2 3 3 3 18" xfId="5217"/>
    <cellStyle name="메모 2 3 3 3 18 2" xfId="33076"/>
    <cellStyle name="메모 2 3 3 3 19" xfId="27670"/>
    <cellStyle name="메모 2 3 3 3 19 2" xfId="55529"/>
    <cellStyle name="메모 2 3 3 3 2" xfId="2106"/>
    <cellStyle name="메모 2 3 3 3 2 2" xfId="5560"/>
    <cellStyle name="메모 2 3 3 3 2 2 2" xfId="33419"/>
    <cellStyle name="메모 2 3 3 3 2 3" xfId="8815"/>
    <cellStyle name="메모 2 3 3 3 2 3 2" xfId="36674"/>
    <cellStyle name="메모 2 3 3 3 2 4" xfId="12078"/>
    <cellStyle name="메모 2 3 3 3 2 4 2" xfId="39937"/>
    <cellStyle name="메모 2 3 3 3 2 5" xfId="17125"/>
    <cellStyle name="메모 2 3 3 3 2 5 2" xfId="44984"/>
    <cellStyle name="메모 2 3 3 3 2 6" xfId="18894"/>
    <cellStyle name="메모 2 3 3 3 2 6 2" xfId="46753"/>
    <cellStyle name="메모 2 3 3 3 2 7" xfId="22092"/>
    <cellStyle name="메모 2 3 3 3 2 7 2" xfId="49951"/>
    <cellStyle name="메모 2 3 3 3 2 8" xfId="25272"/>
    <cellStyle name="메모 2 3 3 3 2 8 2" xfId="53131"/>
    <cellStyle name="메모 2 3 3 3 2 9" xfId="29965"/>
    <cellStyle name="메모 2 3 3 3 20" xfId="27777"/>
    <cellStyle name="메모 2 3 3 3 20 2" xfId="55636"/>
    <cellStyle name="메모 2 3 3 3 21" xfId="816"/>
    <cellStyle name="메모 2 3 3 3 21 2" xfId="28675"/>
    <cellStyle name="메모 2 3 3 3 22" xfId="28214"/>
    <cellStyle name="메모 2 3 3 3 3" xfId="2567"/>
    <cellStyle name="메모 2 3 3 3 3 2" xfId="6018"/>
    <cellStyle name="메모 2 3 3 3 3 2 2" xfId="33877"/>
    <cellStyle name="메모 2 3 3 3 3 3" xfId="9274"/>
    <cellStyle name="메모 2 3 3 3 3 3 2" xfId="37133"/>
    <cellStyle name="메모 2 3 3 3 3 4" xfId="12538"/>
    <cellStyle name="메모 2 3 3 3 3 4 2" xfId="40397"/>
    <cellStyle name="메모 2 3 3 3 3 5" xfId="17915"/>
    <cellStyle name="메모 2 3 3 3 3 5 2" xfId="45774"/>
    <cellStyle name="메모 2 3 3 3 3 6" xfId="19342"/>
    <cellStyle name="메모 2 3 3 3 3 6 2" xfId="47201"/>
    <cellStyle name="메모 2 3 3 3 3 7" xfId="22524"/>
    <cellStyle name="메모 2 3 3 3 3 7 2" xfId="50383"/>
    <cellStyle name="메모 2 3 3 3 3 8" xfId="25687"/>
    <cellStyle name="메모 2 3 3 3 3 8 2" xfId="53546"/>
    <cellStyle name="메모 2 3 3 3 3 9" xfId="30426"/>
    <cellStyle name="메모 2 3 3 3 4" xfId="2920"/>
    <cellStyle name="메모 2 3 3 3 4 2" xfId="6371"/>
    <cellStyle name="메모 2 3 3 3 4 2 2" xfId="34230"/>
    <cellStyle name="메모 2 3 3 3 4 3" xfId="9627"/>
    <cellStyle name="메모 2 3 3 3 4 3 2" xfId="37486"/>
    <cellStyle name="메모 2 3 3 3 4 4" xfId="12891"/>
    <cellStyle name="메모 2 3 3 3 4 4 2" xfId="40750"/>
    <cellStyle name="메모 2 3 3 3 4 5" xfId="16829"/>
    <cellStyle name="메모 2 3 3 3 4 5 2" xfId="44688"/>
    <cellStyle name="메모 2 3 3 3 4 6" xfId="19695"/>
    <cellStyle name="메모 2 3 3 3 4 6 2" xfId="47554"/>
    <cellStyle name="메모 2 3 3 3 4 7" xfId="22877"/>
    <cellStyle name="메모 2 3 3 3 4 7 2" xfId="50736"/>
    <cellStyle name="메모 2 3 3 3 4 8" xfId="26016"/>
    <cellStyle name="메모 2 3 3 3 4 8 2" xfId="53875"/>
    <cellStyle name="메모 2 3 3 3 4 9" xfId="30779"/>
    <cellStyle name="메모 2 3 3 3 5" xfId="3266"/>
    <cellStyle name="메모 2 3 3 3 5 2" xfId="6717"/>
    <cellStyle name="메모 2 3 3 3 5 2 2" xfId="34576"/>
    <cellStyle name="메모 2 3 3 3 5 3" xfId="9973"/>
    <cellStyle name="메모 2 3 3 3 5 3 2" xfId="37832"/>
    <cellStyle name="메모 2 3 3 3 5 4" xfId="13237"/>
    <cellStyle name="메모 2 3 3 3 5 4 2" xfId="41096"/>
    <cellStyle name="메모 2 3 3 3 5 5" xfId="16072"/>
    <cellStyle name="메모 2 3 3 3 5 5 2" xfId="43931"/>
    <cellStyle name="메모 2 3 3 3 5 6" xfId="20041"/>
    <cellStyle name="메모 2 3 3 3 5 6 2" xfId="47900"/>
    <cellStyle name="메모 2 3 3 3 5 7" xfId="23223"/>
    <cellStyle name="메모 2 3 3 3 5 7 2" xfId="51082"/>
    <cellStyle name="메모 2 3 3 3 5 8" xfId="26338"/>
    <cellStyle name="메모 2 3 3 3 5 8 2" xfId="54197"/>
    <cellStyle name="메모 2 3 3 3 5 9" xfId="31125"/>
    <cellStyle name="메모 2 3 3 3 6" xfId="3602"/>
    <cellStyle name="메모 2 3 3 3 6 2" xfId="7053"/>
    <cellStyle name="메모 2 3 3 3 6 2 2" xfId="34912"/>
    <cellStyle name="메모 2 3 3 3 6 3" xfId="10309"/>
    <cellStyle name="메모 2 3 3 3 6 3 2" xfId="38168"/>
    <cellStyle name="메모 2 3 3 3 6 4" xfId="13573"/>
    <cellStyle name="메모 2 3 3 3 6 4 2" xfId="41432"/>
    <cellStyle name="메모 2 3 3 3 6 5" xfId="17248"/>
    <cellStyle name="메모 2 3 3 3 6 5 2" xfId="45107"/>
    <cellStyle name="메모 2 3 3 3 6 6" xfId="20377"/>
    <cellStyle name="메모 2 3 3 3 6 6 2" xfId="48236"/>
    <cellStyle name="메모 2 3 3 3 6 7" xfId="23559"/>
    <cellStyle name="메모 2 3 3 3 6 7 2" xfId="51418"/>
    <cellStyle name="메모 2 3 3 3 6 8" xfId="26654"/>
    <cellStyle name="메모 2 3 3 3 6 8 2" xfId="54513"/>
    <cellStyle name="메모 2 3 3 3 6 9" xfId="31461"/>
    <cellStyle name="메모 2 3 3 3 7" xfId="3916"/>
    <cellStyle name="메모 2 3 3 3 7 2" xfId="7367"/>
    <cellStyle name="메모 2 3 3 3 7 2 2" xfId="35226"/>
    <cellStyle name="메모 2 3 3 3 7 3" xfId="10623"/>
    <cellStyle name="메모 2 3 3 3 7 3 2" xfId="38482"/>
    <cellStyle name="메모 2 3 3 3 7 4" xfId="13887"/>
    <cellStyle name="메모 2 3 3 3 7 4 2" xfId="41746"/>
    <cellStyle name="메모 2 3 3 3 7 5" xfId="16321"/>
    <cellStyle name="메모 2 3 3 3 7 5 2" xfId="44180"/>
    <cellStyle name="메모 2 3 3 3 7 6" xfId="20691"/>
    <cellStyle name="메모 2 3 3 3 7 6 2" xfId="48550"/>
    <cellStyle name="메모 2 3 3 3 7 7" xfId="23873"/>
    <cellStyle name="메모 2 3 3 3 7 7 2" xfId="51732"/>
    <cellStyle name="메모 2 3 3 3 7 8" xfId="26948"/>
    <cellStyle name="메모 2 3 3 3 7 8 2" xfId="54807"/>
    <cellStyle name="메모 2 3 3 3 7 9" xfId="31775"/>
    <cellStyle name="메모 2 3 3 3 8" xfId="4214"/>
    <cellStyle name="메모 2 3 3 3 8 2" xfId="7665"/>
    <cellStyle name="메모 2 3 3 3 8 2 2" xfId="35524"/>
    <cellStyle name="메모 2 3 3 3 8 3" xfId="10921"/>
    <cellStyle name="메모 2 3 3 3 8 3 2" xfId="38780"/>
    <cellStyle name="메모 2 3 3 3 8 4" xfId="14185"/>
    <cellStyle name="메모 2 3 3 3 8 4 2" xfId="42044"/>
    <cellStyle name="메모 2 3 3 3 8 5" xfId="17896"/>
    <cellStyle name="메모 2 3 3 3 8 5 2" xfId="45755"/>
    <cellStyle name="메모 2 3 3 3 8 6" xfId="20989"/>
    <cellStyle name="메모 2 3 3 3 8 6 2" xfId="48848"/>
    <cellStyle name="메모 2 3 3 3 8 7" xfId="24171"/>
    <cellStyle name="메모 2 3 3 3 8 7 2" xfId="52030"/>
    <cellStyle name="메모 2 3 3 3 8 8" xfId="27224"/>
    <cellStyle name="메모 2 3 3 3 8 8 2" xfId="55083"/>
    <cellStyle name="메모 2 3 3 3 8 9" xfId="32073"/>
    <cellStyle name="메모 2 3 3 3 9" xfId="4510"/>
    <cellStyle name="메모 2 3 3 3 9 2" xfId="7961"/>
    <cellStyle name="메모 2 3 3 3 9 2 2" xfId="35820"/>
    <cellStyle name="메모 2 3 3 3 9 3" xfId="11217"/>
    <cellStyle name="메모 2 3 3 3 9 3 2" xfId="39076"/>
    <cellStyle name="메모 2 3 3 3 9 4" xfId="14481"/>
    <cellStyle name="메모 2 3 3 3 9 4 2" xfId="42340"/>
    <cellStyle name="메모 2 3 3 3 9 5" xfId="18052"/>
    <cellStyle name="메모 2 3 3 3 9 5 2" xfId="45911"/>
    <cellStyle name="메모 2 3 3 3 9 6" xfId="21285"/>
    <cellStyle name="메모 2 3 3 3 9 6 2" xfId="49144"/>
    <cellStyle name="메모 2 3 3 3 9 7" xfId="24467"/>
    <cellStyle name="메모 2 3 3 3 9 7 2" xfId="52326"/>
    <cellStyle name="메모 2 3 3 3 9 8" xfId="27500"/>
    <cellStyle name="메모 2 3 3 3 9 8 2" xfId="55359"/>
    <cellStyle name="메모 2 3 3 3 9 9" xfId="32369"/>
    <cellStyle name="메모 2 3 3 4" xfId="527"/>
    <cellStyle name="메모 2 3 3 4 10" xfId="1642"/>
    <cellStyle name="메모 2 3 3 4 10 2" xfId="29501"/>
    <cellStyle name="메모 2 3 3 4 11" xfId="5097"/>
    <cellStyle name="메모 2 3 3 4 11 2" xfId="32956"/>
    <cellStyle name="메모 2 3 3 4 12" xfId="8352"/>
    <cellStyle name="메모 2 3 3 4 12 2" xfId="36211"/>
    <cellStyle name="메모 2 3 3 4 13" xfId="11617"/>
    <cellStyle name="메모 2 3 3 4 13 2" xfId="39476"/>
    <cellStyle name="메모 2 3 3 4 14" xfId="14880"/>
    <cellStyle name="메모 2 3 3 4 14 2" xfId="42739"/>
    <cellStyle name="메모 2 3 3 4 15" xfId="17122"/>
    <cellStyle name="메모 2 3 3 4 15 2" xfId="44981"/>
    <cellStyle name="메모 2 3 3 4 16" xfId="18444"/>
    <cellStyle name="메모 2 3 3 4 16 2" xfId="46303"/>
    <cellStyle name="메모 2 3 3 4 17" xfId="21661"/>
    <cellStyle name="메모 2 3 3 4 17 2" xfId="49520"/>
    <cellStyle name="메모 2 3 3 4 18" xfId="24856"/>
    <cellStyle name="메모 2 3 3 4 18 2" xfId="52715"/>
    <cellStyle name="메모 2 3 3 4 19" xfId="25182"/>
    <cellStyle name="메모 2 3 3 4 19 2" xfId="53041"/>
    <cellStyle name="메모 2 3 3 4 2" xfId="2279"/>
    <cellStyle name="메모 2 3 3 4 2 2" xfId="5731"/>
    <cellStyle name="메모 2 3 3 4 2 2 2" xfId="33590"/>
    <cellStyle name="메모 2 3 3 4 2 3" xfId="8987"/>
    <cellStyle name="메모 2 3 3 4 2 3 2" xfId="36846"/>
    <cellStyle name="메모 2 3 3 4 2 4" xfId="12250"/>
    <cellStyle name="메모 2 3 3 4 2 4 2" xfId="40109"/>
    <cellStyle name="메모 2 3 3 4 2 5" xfId="15377"/>
    <cellStyle name="메모 2 3 3 4 2 5 2" xfId="43236"/>
    <cellStyle name="메모 2 3 3 4 2 6" xfId="19057"/>
    <cellStyle name="메모 2 3 3 4 2 6 2" xfId="46916"/>
    <cellStyle name="메모 2 3 3 4 2 7" xfId="22242"/>
    <cellStyle name="메모 2 3 3 4 2 7 2" xfId="50101"/>
    <cellStyle name="메모 2 3 3 4 2 8" xfId="25422"/>
    <cellStyle name="메모 2 3 3 4 2 8 2" xfId="53281"/>
    <cellStyle name="메모 2 3 3 4 2 9" xfId="30138"/>
    <cellStyle name="메모 2 3 3 4 20" xfId="27913"/>
    <cellStyle name="메모 2 3 3 4 20 2" xfId="55772"/>
    <cellStyle name="메모 2 3 3 4 21" xfId="989"/>
    <cellStyle name="메모 2 3 3 4 21 2" xfId="28848"/>
    <cellStyle name="메모 2 3 3 4 22" xfId="28387"/>
    <cellStyle name="메모 2 3 3 4 3" xfId="2738"/>
    <cellStyle name="메모 2 3 3 4 3 2" xfId="6189"/>
    <cellStyle name="메모 2 3 3 4 3 2 2" xfId="34048"/>
    <cellStyle name="메모 2 3 3 4 3 3" xfId="9445"/>
    <cellStyle name="메모 2 3 3 4 3 3 2" xfId="37304"/>
    <cellStyle name="메모 2 3 3 4 3 4" xfId="12709"/>
    <cellStyle name="메모 2 3 3 4 3 4 2" xfId="40568"/>
    <cellStyle name="메모 2 3 3 4 3 5" xfId="17890"/>
    <cellStyle name="메모 2 3 3 4 3 5 2" xfId="45749"/>
    <cellStyle name="메모 2 3 3 4 3 6" xfId="19513"/>
    <cellStyle name="메모 2 3 3 4 3 6 2" xfId="47372"/>
    <cellStyle name="메모 2 3 3 4 3 7" xfId="22695"/>
    <cellStyle name="메모 2 3 3 4 3 7 2" xfId="50554"/>
    <cellStyle name="메모 2 3 3 4 3 8" xfId="25848"/>
    <cellStyle name="메모 2 3 3 4 3 8 2" xfId="53707"/>
    <cellStyle name="메모 2 3 3 4 3 9" xfId="30597"/>
    <cellStyle name="메모 2 3 3 4 4" xfId="3088"/>
    <cellStyle name="메모 2 3 3 4 4 2" xfId="6539"/>
    <cellStyle name="메모 2 3 3 4 4 2 2" xfId="34398"/>
    <cellStyle name="메모 2 3 3 4 4 3" xfId="9795"/>
    <cellStyle name="메모 2 3 3 4 4 3 2" xfId="37654"/>
    <cellStyle name="메모 2 3 3 4 4 4" xfId="13059"/>
    <cellStyle name="메모 2 3 3 4 4 4 2" xfId="40918"/>
    <cellStyle name="메모 2 3 3 4 4 5" xfId="16577"/>
    <cellStyle name="메모 2 3 3 4 4 5 2" xfId="44436"/>
    <cellStyle name="메모 2 3 3 4 4 6" xfId="19863"/>
    <cellStyle name="메모 2 3 3 4 4 6 2" xfId="47722"/>
    <cellStyle name="메모 2 3 3 4 4 7" xfId="23045"/>
    <cellStyle name="메모 2 3 3 4 4 7 2" xfId="50904"/>
    <cellStyle name="메모 2 3 3 4 4 8" xfId="26172"/>
    <cellStyle name="메모 2 3 3 4 4 8 2" xfId="54031"/>
    <cellStyle name="메모 2 3 3 4 4 9" xfId="30947"/>
    <cellStyle name="메모 2 3 3 4 5" xfId="3425"/>
    <cellStyle name="메모 2 3 3 4 5 2" xfId="6876"/>
    <cellStyle name="메모 2 3 3 4 5 2 2" xfId="34735"/>
    <cellStyle name="메모 2 3 3 4 5 3" xfId="10132"/>
    <cellStyle name="메모 2 3 3 4 5 3 2" xfId="37991"/>
    <cellStyle name="메모 2 3 3 4 5 4" xfId="13396"/>
    <cellStyle name="메모 2 3 3 4 5 4 2" xfId="41255"/>
    <cellStyle name="메모 2 3 3 4 5 5" xfId="17347"/>
    <cellStyle name="메모 2 3 3 4 5 5 2" xfId="45206"/>
    <cellStyle name="메모 2 3 3 4 5 6" xfId="20200"/>
    <cellStyle name="메모 2 3 3 4 5 6 2" xfId="48059"/>
    <cellStyle name="메모 2 3 3 4 5 7" xfId="23382"/>
    <cellStyle name="메모 2 3 3 4 5 7 2" xfId="51241"/>
    <cellStyle name="메모 2 3 3 4 5 8" xfId="26489"/>
    <cellStyle name="메모 2 3 3 4 5 8 2" xfId="54348"/>
    <cellStyle name="메모 2 3 3 4 5 9" xfId="31284"/>
    <cellStyle name="메모 2 3 3 4 6" xfId="3758"/>
    <cellStyle name="메모 2 3 3 4 6 2" xfId="7209"/>
    <cellStyle name="메모 2 3 3 4 6 2 2" xfId="35068"/>
    <cellStyle name="메모 2 3 3 4 6 3" xfId="10465"/>
    <cellStyle name="메모 2 3 3 4 6 3 2" xfId="38324"/>
    <cellStyle name="메모 2 3 3 4 6 4" xfId="13729"/>
    <cellStyle name="메모 2 3 3 4 6 4 2" xfId="41588"/>
    <cellStyle name="메모 2 3 3 4 6 5" xfId="15097"/>
    <cellStyle name="메모 2 3 3 4 6 5 2" xfId="42956"/>
    <cellStyle name="메모 2 3 3 4 6 6" xfId="20533"/>
    <cellStyle name="메모 2 3 3 4 6 6 2" xfId="48392"/>
    <cellStyle name="메모 2 3 3 4 6 7" xfId="23715"/>
    <cellStyle name="메모 2 3 3 4 6 7 2" xfId="51574"/>
    <cellStyle name="메모 2 3 3 4 6 8" xfId="26800"/>
    <cellStyle name="메모 2 3 3 4 6 8 2" xfId="54659"/>
    <cellStyle name="메모 2 3 3 4 6 9" xfId="31617"/>
    <cellStyle name="메모 2 3 3 4 7" xfId="4054"/>
    <cellStyle name="메모 2 3 3 4 7 2" xfId="7505"/>
    <cellStyle name="메모 2 3 3 4 7 2 2" xfId="35364"/>
    <cellStyle name="메모 2 3 3 4 7 3" xfId="10761"/>
    <cellStyle name="메모 2 3 3 4 7 3 2" xfId="38620"/>
    <cellStyle name="메모 2 3 3 4 7 4" xfId="14025"/>
    <cellStyle name="메모 2 3 3 4 7 4 2" xfId="41884"/>
    <cellStyle name="메모 2 3 3 4 7 5" xfId="17897"/>
    <cellStyle name="메모 2 3 3 4 7 5 2" xfId="45756"/>
    <cellStyle name="메모 2 3 3 4 7 6" xfId="20829"/>
    <cellStyle name="메모 2 3 3 4 7 6 2" xfId="48688"/>
    <cellStyle name="메모 2 3 3 4 7 7" xfId="24011"/>
    <cellStyle name="메모 2 3 3 4 7 7 2" xfId="51870"/>
    <cellStyle name="메모 2 3 3 4 7 8" xfId="27077"/>
    <cellStyle name="메모 2 3 3 4 7 8 2" xfId="54936"/>
    <cellStyle name="메모 2 3 3 4 7 9" xfId="31913"/>
    <cellStyle name="메모 2 3 3 4 8" xfId="4351"/>
    <cellStyle name="메모 2 3 3 4 8 2" xfId="7802"/>
    <cellStyle name="메모 2 3 3 4 8 2 2" xfId="35661"/>
    <cellStyle name="메모 2 3 3 4 8 3" xfId="11058"/>
    <cellStyle name="메모 2 3 3 4 8 3 2" xfId="38917"/>
    <cellStyle name="메모 2 3 3 4 8 4" xfId="14322"/>
    <cellStyle name="메모 2 3 3 4 8 4 2" xfId="42181"/>
    <cellStyle name="메모 2 3 3 4 8 5" xfId="17812"/>
    <cellStyle name="메모 2 3 3 4 8 5 2" xfId="45671"/>
    <cellStyle name="메모 2 3 3 4 8 6" xfId="21126"/>
    <cellStyle name="메모 2 3 3 4 8 6 2" xfId="48985"/>
    <cellStyle name="메모 2 3 3 4 8 7" xfId="24308"/>
    <cellStyle name="메모 2 3 3 4 8 7 2" xfId="52167"/>
    <cellStyle name="메모 2 3 3 4 8 8" xfId="27352"/>
    <cellStyle name="메모 2 3 3 4 8 8 2" xfId="55211"/>
    <cellStyle name="메모 2 3 3 4 8 9" xfId="32210"/>
    <cellStyle name="메모 2 3 3 4 9" xfId="4646"/>
    <cellStyle name="메모 2 3 3 4 9 2" xfId="8097"/>
    <cellStyle name="메모 2 3 3 4 9 2 2" xfId="35956"/>
    <cellStyle name="메모 2 3 3 4 9 3" xfId="11353"/>
    <cellStyle name="메모 2 3 3 4 9 3 2" xfId="39212"/>
    <cellStyle name="메모 2 3 3 4 9 4" xfId="14617"/>
    <cellStyle name="메모 2 3 3 4 9 4 2" xfId="42476"/>
    <cellStyle name="메모 2 3 3 4 9 5" xfId="18188"/>
    <cellStyle name="메모 2 3 3 4 9 5 2" xfId="46047"/>
    <cellStyle name="메모 2 3 3 4 9 6" xfId="21421"/>
    <cellStyle name="메모 2 3 3 4 9 6 2" xfId="49280"/>
    <cellStyle name="메모 2 3 3 4 9 7" xfId="24603"/>
    <cellStyle name="메모 2 3 3 4 9 7 2" xfId="52462"/>
    <cellStyle name="메모 2 3 3 4 9 8" xfId="27628"/>
    <cellStyle name="메모 2 3 3 4 9 8 2" xfId="55487"/>
    <cellStyle name="메모 2 3 3 4 9 9" xfId="32505"/>
    <cellStyle name="메모 2 3 3 5" xfId="2004"/>
    <cellStyle name="메모 2 3 3 5 2" xfId="5458"/>
    <cellStyle name="메모 2 3 3 5 2 2" xfId="33317"/>
    <cellStyle name="메모 2 3 3 5 3" xfId="8713"/>
    <cellStyle name="메모 2 3 3 5 3 2" xfId="36572"/>
    <cellStyle name="메모 2 3 3 5 4" xfId="11976"/>
    <cellStyle name="메모 2 3 3 5 4 2" xfId="39835"/>
    <cellStyle name="메모 2 3 3 5 5" xfId="16390"/>
    <cellStyle name="메모 2 3 3 5 5 2" xfId="44249"/>
    <cellStyle name="메모 2 3 3 5 6" xfId="18798"/>
    <cellStyle name="메모 2 3 3 5 6 2" xfId="46657"/>
    <cellStyle name="메모 2 3 3 5 7" xfId="22005"/>
    <cellStyle name="메모 2 3 3 5 7 2" xfId="49864"/>
    <cellStyle name="메모 2 3 3 5 8" xfId="25188"/>
    <cellStyle name="메모 2 3 3 5 8 2" xfId="53047"/>
    <cellStyle name="메모 2 3 3 5 9" xfId="29863"/>
    <cellStyle name="메모 2 3 3 6" xfId="2471"/>
    <cellStyle name="메모 2 3 3 6 2" xfId="5922"/>
    <cellStyle name="메모 2 3 3 6 2 2" xfId="33781"/>
    <cellStyle name="메모 2 3 3 6 3" xfId="9178"/>
    <cellStyle name="메모 2 3 3 6 3 2" xfId="37037"/>
    <cellStyle name="메모 2 3 3 6 4" xfId="12442"/>
    <cellStyle name="메모 2 3 3 6 4 2" xfId="40301"/>
    <cellStyle name="메모 2 3 3 6 5" xfId="15519"/>
    <cellStyle name="메모 2 3 3 6 5 2" xfId="43378"/>
    <cellStyle name="메모 2 3 3 6 6" xfId="19246"/>
    <cellStyle name="메모 2 3 3 6 6 2" xfId="47105"/>
    <cellStyle name="메모 2 3 3 6 7" xfId="22428"/>
    <cellStyle name="메모 2 3 3 6 7 2" xfId="50287"/>
    <cellStyle name="메모 2 3 3 6 8" xfId="25597"/>
    <cellStyle name="메모 2 3 3 6 8 2" xfId="53456"/>
    <cellStyle name="메모 2 3 3 6 9" xfId="30330"/>
    <cellStyle name="메모 2 3 3 7" xfId="1948"/>
    <cellStyle name="메모 2 3 3 7 2" xfId="5402"/>
    <cellStyle name="메모 2 3 3 7 2 2" xfId="33261"/>
    <cellStyle name="메모 2 3 3 7 3" xfId="8657"/>
    <cellStyle name="메모 2 3 3 7 3 2" xfId="36516"/>
    <cellStyle name="메모 2 3 3 7 4" xfId="11920"/>
    <cellStyle name="메모 2 3 3 7 4 2" xfId="39779"/>
    <cellStyle name="메모 2 3 3 7 5" xfId="16508"/>
    <cellStyle name="메모 2 3 3 7 5 2" xfId="44367"/>
    <cellStyle name="메모 2 3 3 7 6" xfId="18742"/>
    <cellStyle name="메모 2 3 3 7 6 2" xfId="46601"/>
    <cellStyle name="메모 2 3 3 7 7" xfId="21950"/>
    <cellStyle name="메모 2 3 3 7 7 2" xfId="49809"/>
    <cellStyle name="메모 2 3 3 7 8" xfId="25138"/>
    <cellStyle name="메모 2 3 3 7 8 2" xfId="52997"/>
    <cellStyle name="메모 2 3 3 7 9" xfId="29807"/>
    <cellStyle name="메모 2 3 3 8" xfId="1883"/>
    <cellStyle name="메모 2 3 3 8 2" xfId="5337"/>
    <cellStyle name="메모 2 3 3 8 2 2" xfId="33196"/>
    <cellStyle name="메모 2 3 3 8 3" xfId="8592"/>
    <cellStyle name="메모 2 3 3 8 3 2" xfId="36451"/>
    <cellStyle name="메모 2 3 3 8 4" xfId="11855"/>
    <cellStyle name="메모 2 3 3 8 4 2" xfId="39714"/>
    <cellStyle name="메모 2 3 3 8 5" xfId="16727"/>
    <cellStyle name="메모 2 3 3 8 5 2" xfId="44586"/>
    <cellStyle name="메모 2 3 3 8 6" xfId="18677"/>
    <cellStyle name="메모 2 3 3 8 6 2" xfId="46536"/>
    <cellStyle name="메모 2 3 3 8 7" xfId="21885"/>
    <cellStyle name="메모 2 3 3 8 7 2" xfId="49744"/>
    <cellStyle name="메모 2 3 3 8 8" xfId="25080"/>
    <cellStyle name="메모 2 3 3 8 8 2" xfId="52939"/>
    <cellStyle name="메모 2 3 3 8 9" xfId="29742"/>
    <cellStyle name="메모 2 3 3 9" xfId="1967"/>
    <cellStyle name="메모 2 3 3 9 2" xfId="5421"/>
    <cellStyle name="메모 2 3 3 9 2 2" xfId="33280"/>
    <cellStyle name="메모 2 3 3 9 3" xfId="8676"/>
    <cellStyle name="메모 2 3 3 9 3 2" xfId="36535"/>
    <cellStyle name="메모 2 3 3 9 4" xfId="11939"/>
    <cellStyle name="메모 2 3 3 9 4 2" xfId="39798"/>
    <cellStyle name="메모 2 3 3 9 5" xfId="17805"/>
    <cellStyle name="메모 2 3 3 9 5 2" xfId="45664"/>
    <cellStyle name="메모 2 3 3 9 6" xfId="18761"/>
    <cellStyle name="메모 2 3 3 9 6 2" xfId="46620"/>
    <cellStyle name="메모 2 3 3 9 7" xfId="21969"/>
    <cellStyle name="메모 2 3 3 9 7 2" xfId="49828"/>
    <cellStyle name="메모 2 3 3 9 8" xfId="25154"/>
    <cellStyle name="메모 2 3 3 9 8 2" xfId="53013"/>
    <cellStyle name="메모 2 3 3 9 9" xfId="29826"/>
    <cellStyle name="메모 2 3 30" xfId="18836"/>
    <cellStyle name="메모 2 3 30 2" xfId="46695"/>
    <cellStyle name="메모 2 3 31" xfId="21631"/>
    <cellStyle name="메모 2 3 31 2" xfId="49490"/>
    <cellStyle name="메모 2 3 32" xfId="25225"/>
    <cellStyle name="메모 2 3 32 2" xfId="53084"/>
    <cellStyle name="메모 2 3 33" xfId="24744"/>
    <cellStyle name="메모 2 3 33 2" xfId="52603"/>
    <cellStyle name="메모 2 3 34" xfId="695"/>
    <cellStyle name="메모 2 3 34 2" xfId="28554"/>
    <cellStyle name="메모 2 3 35" xfId="28093"/>
    <cellStyle name="메모 2 3 4" xfId="255"/>
    <cellStyle name="메모 2 3 4 10" xfId="2644"/>
    <cellStyle name="메모 2 3 4 10 2" xfId="6095"/>
    <cellStyle name="메모 2 3 4 10 2 2" xfId="33954"/>
    <cellStyle name="메모 2 3 4 10 3" xfId="9351"/>
    <cellStyle name="메모 2 3 4 10 3 2" xfId="37210"/>
    <cellStyle name="메모 2 3 4 10 4" xfId="12615"/>
    <cellStyle name="메모 2 3 4 10 4 2" xfId="40474"/>
    <cellStyle name="메모 2 3 4 10 5" xfId="16232"/>
    <cellStyle name="메모 2 3 4 10 5 2" xfId="44091"/>
    <cellStyle name="메모 2 3 4 10 6" xfId="19419"/>
    <cellStyle name="메모 2 3 4 10 6 2" xfId="47278"/>
    <cellStyle name="메모 2 3 4 10 7" xfId="22601"/>
    <cellStyle name="메모 2 3 4 10 7 2" xfId="50460"/>
    <cellStyle name="메모 2 3 4 10 8" xfId="25759"/>
    <cellStyle name="메모 2 3 4 10 8 2" xfId="53618"/>
    <cellStyle name="메모 2 3 4 10 9" xfId="30503"/>
    <cellStyle name="메모 2 3 4 11" xfId="3315"/>
    <cellStyle name="메모 2 3 4 11 2" xfId="6766"/>
    <cellStyle name="메모 2 3 4 11 2 2" xfId="34625"/>
    <cellStyle name="메모 2 3 4 11 3" xfId="10022"/>
    <cellStyle name="메모 2 3 4 11 3 2" xfId="37881"/>
    <cellStyle name="메모 2 3 4 11 4" xfId="13286"/>
    <cellStyle name="메모 2 3 4 11 4 2" xfId="41145"/>
    <cellStyle name="메모 2 3 4 11 5" xfId="15734"/>
    <cellStyle name="메모 2 3 4 11 5 2" xfId="43593"/>
    <cellStyle name="메모 2 3 4 11 6" xfId="20090"/>
    <cellStyle name="메모 2 3 4 11 6 2" xfId="47949"/>
    <cellStyle name="메모 2 3 4 11 7" xfId="23272"/>
    <cellStyle name="메모 2 3 4 11 7 2" xfId="51131"/>
    <cellStyle name="메모 2 3 4 11 8" xfId="26385"/>
    <cellStyle name="메모 2 3 4 11 8 2" xfId="54244"/>
    <cellStyle name="메모 2 3 4 11 9" xfId="31174"/>
    <cellStyle name="메모 2 3 4 12" xfId="3733"/>
    <cellStyle name="메모 2 3 4 12 2" xfId="7184"/>
    <cellStyle name="메모 2 3 4 12 2 2" xfId="35043"/>
    <cellStyle name="메모 2 3 4 12 3" xfId="10440"/>
    <cellStyle name="메모 2 3 4 12 3 2" xfId="38299"/>
    <cellStyle name="메모 2 3 4 12 4" xfId="13704"/>
    <cellStyle name="메모 2 3 4 12 4 2" xfId="41563"/>
    <cellStyle name="메모 2 3 4 12 5" xfId="17114"/>
    <cellStyle name="메모 2 3 4 12 5 2" xfId="44973"/>
    <cellStyle name="메모 2 3 4 12 6" xfId="20508"/>
    <cellStyle name="메모 2 3 4 12 6 2" xfId="48367"/>
    <cellStyle name="메모 2 3 4 12 7" xfId="23690"/>
    <cellStyle name="메모 2 3 4 12 7 2" xfId="51549"/>
    <cellStyle name="메모 2 3 4 12 8" xfId="26777"/>
    <cellStyle name="메모 2 3 4 12 8 2" xfId="54636"/>
    <cellStyle name="메모 2 3 4 12 9" xfId="31592"/>
    <cellStyle name="메모 2 3 4 13" xfId="1370"/>
    <cellStyle name="메모 2 3 4 13 2" xfId="29229"/>
    <cellStyle name="메모 2 3 4 14" xfId="4826"/>
    <cellStyle name="메모 2 3 4 14 2" xfId="32685"/>
    <cellStyle name="메모 2 3 4 15" xfId="4989"/>
    <cellStyle name="메모 2 3 4 15 2" xfId="32848"/>
    <cellStyle name="메모 2 3 4 16" xfId="8775"/>
    <cellStyle name="메모 2 3 4 16 2" xfId="36634"/>
    <cellStyle name="메모 2 3 4 17" xfId="12038"/>
    <cellStyle name="메모 2 3 4 17 2" xfId="39897"/>
    <cellStyle name="메모 2 3 4 18" xfId="16917"/>
    <cellStyle name="메모 2 3 4 18 2" xfId="44776"/>
    <cellStyle name="메모 2 3 4 19" xfId="17129"/>
    <cellStyle name="메모 2 3 4 19 2" xfId="44988"/>
    <cellStyle name="메모 2 3 4 2" xfId="458"/>
    <cellStyle name="메모 2 3 4 2 10" xfId="4586"/>
    <cellStyle name="메모 2 3 4 2 10 2" xfId="8037"/>
    <cellStyle name="메모 2 3 4 2 10 2 2" xfId="35896"/>
    <cellStyle name="메모 2 3 4 2 10 3" xfId="11293"/>
    <cellStyle name="메모 2 3 4 2 10 3 2" xfId="39152"/>
    <cellStyle name="메모 2 3 4 2 10 4" xfId="14557"/>
    <cellStyle name="메모 2 3 4 2 10 4 2" xfId="42416"/>
    <cellStyle name="메모 2 3 4 2 10 5" xfId="18128"/>
    <cellStyle name="메모 2 3 4 2 10 5 2" xfId="45987"/>
    <cellStyle name="메모 2 3 4 2 10 6" xfId="21361"/>
    <cellStyle name="메모 2 3 4 2 10 6 2" xfId="49220"/>
    <cellStyle name="메모 2 3 4 2 10 7" xfId="24543"/>
    <cellStyle name="메모 2 3 4 2 10 7 2" xfId="52402"/>
    <cellStyle name="메모 2 3 4 2 10 8" xfId="27571"/>
    <cellStyle name="메모 2 3 4 2 10 8 2" xfId="55430"/>
    <cellStyle name="메모 2 3 4 2 10 9" xfId="32445"/>
    <cellStyle name="메모 2 3 4 2 11" xfId="1573"/>
    <cellStyle name="메모 2 3 4 2 11 2" xfId="29432"/>
    <cellStyle name="메모 2 3 4 2 12" xfId="5029"/>
    <cellStyle name="메모 2 3 4 2 12 2" xfId="32888"/>
    <cellStyle name="메모 2 3 4 2 13" xfId="8283"/>
    <cellStyle name="메모 2 3 4 2 13 2" xfId="36142"/>
    <cellStyle name="메모 2 3 4 2 14" xfId="11548"/>
    <cellStyle name="메모 2 3 4 2 14 2" xfId="39407"/>
    <cellStyle name="메모 2 3 4 2 15" xfId="14811"/>
    <cellStyle name="메모 2 3 4 2 15 2" xfId="42670"/>
    <cellStyle name="메모 2 3 4 2 16" xfId="15896"/>
    <cellStyle name="메모 2 3 4 2 16 2" xfId="43755"/>
    <cellStyle name="메모 2 3 4 2 17" xfId="18378"/>
    <cellStyle name="메모 2 3 4 2 17 2" xfId="46237"/>
    <cellStyle name="메모 2 3 4 2 18" xfId="21596"/>
    <cellStyle name="메모 2 3 4 2 18 2" xfId="49455"/>
    <cellStyle name="메모 2 3 4 2 19" xfId="24793"/>
    <cellStyle name="메모 2 3 4 2 19 2" xfId="52652"/>
    <cellStyle name="메모 2 3 4 2 2" xfId="603"/>
    <cellStyle name="메모 2 3 4 2 2 10" xfId="1718"/>
    <cellStyle name="메모 2 3 4 2 2 10 2" xfId="29577"/>
    <cellStyle name="메모 2 3 4 2 2 11" xfId="5173"/>
    <cellStyle name="메모 2 3 4 2 2 11 2" xfId="33032"/>
    <cellStyle name="메모 2 3 4 2 2 12" xfId="8428"/>
    <cellStyle name="메모 2 3 4 2 2 12 2" xfId="36287"/>
    <cellStyle name="메모 2 3 4 2 2 13" xfId="11693"/>
    <cellStyle name="메모 2 3 4 2 2 13 2" xfId="39552"/>
    <cellStyle name="메모 2 3 4 2 2 14" xfId="14956"/>
    <cellStyle name="메모 2 3 4 2 2 14 2" xfId="42815"/>
    <cellStyle name="메모 2 3 4 2 2 15" xfId="16763"/>
    <cellStyle name="메모 2 3 4 2 2 15 2" xfId="44622"/>
    <cellStyle name="메모 2 3 4 2 2 16" xfId="18520"/>
    <cellStyle name="메모 2 3 4 2 2 16 2" xfId="46379"/>
    <cellStyle name="메모 2 3 4 2 2 17" xfId="21737"/>
    <cellStyle name="메모 2 3 4 2 2 17 2" xfId="49596"/>
    <cellStyle name="메모 2 3 4 2 2 18" xfId="24932"/>
    <cellStyle name="메모 2 3 4 2 2 18 2" xfId="52791"/>
    <cellStyle name="메모 2 3 4 2 2 19" xfId="25828"/>
    <cellStyle name="메모 2 3 4 2 2 19 2" xfId="53687"/>
    <cellStyle name="메모 2 3 4 2 2 2" xfId="2355"/>
    <cellStyle name="메모 2 3 4 2 2 2 2" xfId="5807"/>
    <cellStyle name="메모 2 3 4 2 2 2 2 2" xfId="33666"/>
    <cellStyle name="메모 2 3 4 2 2 2 3" xfId="9063"/>
    <cellStyle name="메모 2 3 4 2 2 2 3 2" xfId="36922"/>
    <cellStyle name="메모 2 3 4 2 2 2 4" xfId="12326"/>
    <cellStyle name="메모 2 3 4 2 2 2 4 2" xfId="40185"/>
    <cellStyle name="메모 2 3 4 2 2 2 5" xfId="16830"/>
    <cellStyle name="메모 2 3 4 2 2 2 5 2" xfId="44689"/>
    <cellStyle name="메모 2 3 4 2 2 2 6" xfId="19133"/>
    <cellStyle name="메모 2 3 4 2 2 2 6 2" xfId="46992"/>
    <cellStyle name="메모 2 3 4 2 2 2 7" xfId="22318"/>
    <cellStyle name="메모 2 3 4 2 2 2 7 2" xfId="50177"/>
    <cellStyle name="메모 2 3 4 2 2 2 8" xfId="25493"/>
    <cellStyle name="메모 2 3 4 2 2 2 8 2" xfId="53352"/>
    <cellStyle name="메모 2 3 4 2 2 2 9" xfId="30214"/>
    <cellStyle name="메모 2 3 4 2 2 20" xfId="27989"/>
    <cellStyle name="메모 2 3 4 2 2 20 2" xfId="55848"/>
    <cellStyle name="메모 2 3 4 2 2 21" xfId="1065"/>
    <cellStyle name="메모 2 3 4 2 2 21 2" xfId="28924"/>
    <cellStyle name="메모 2 3 4 2 2 22" xfId="28463"/>
    <cellStyle name="메모 2 3 4 2 2 3" xfId="2814"/>
    <cellStyle name="메모 2 3 4 2 2 3 2" xfId="6265"/>
    <cellStyle name="메모 2 3 4 2 2 3 2 2" xfId="34124"/>
    <cellStyle name="메모 2 3 4 2 2 3 3" xfId="9521"/>
    <cellStyle name="메모 2 3 4 2 2 3 3 2" xfId="37380"/>
    <cellStyle name="메모 2 3 4 2 2 3 4" xfId="12785"/>
    <cellStyle name="메모 2 3 4 2 2 3 4 2" xfId="40644"/>
    <cellStyle name="메모 2 3 4 2 2 3 5" xfId="15300"/>
    <cellStyle name="메모 2 3 4 2 2 3 5 2" xfId="43159"/>
    <cellStyle name="메모 2 3 4 2 2 3 6" xfId="19589"/>
    <cellStyle name="메모 2 3 4 2 2 3 6 2" xfId="47448"/>
    <cellStyle name="메모 2 3 4 2 2 3 7" xfId="22771"/>
    <cellStyle name="메모 2 3 4 2 2 3 7 2" xfId="50630"/>
    <cellStyle name="메모 2 3 4 2 2 3 8" xfId="25919"/>
    <cellStyle name="메모 2 3 4 2 2 3 8 2" xfId="53778"/>
    <cellStyle name="메모 2 3 4 2 2 3 9" xfId="30673"/>
    <cellStyle name="메모 2 3 4 2 2 4" xfId="3164"/>
    <cellStyle name="메모 2 3 4 2 2 4 2" xfId="6615"/>
    <cellStyle name="메모 2 3 4 2 2 4 2 2" xfId="34474"/>
    <cellStyle name="메모 2 3 4 2 2 4 3" xfId="9871"/>
    <cellStyle name="메모 2 3 4 2 2 4 3 2" xfId="37730"/>
    <cellStyle name="메모 2 3 4 2 2 4 4" xfId="13135"/>
    <cellStyle name="메모 2 3 4 2 2 4 4 2" xfId="40994"/>
    <cellStyle name="메모 2 3 4 2 2 4 5" xfId="15338"/>
    <cellStyle name="메모 2 3 4 2 2 4 5 2" xfId="43197"/>
    <cellStyle name="메모 2 3 4 2 2 4 6" xfId="19939"/>
    <cellStyle name="메모 2 3 4 2 2 4 6 2" xfId="47798"/>
    <cellStyle name="메모 2 3 4 2 2 4 7" xfId="23121"/>
    <cellStyle name="메모 2 3 4 2 2 4 7 2" xfId="50980"/>
    <cellStyle name="메모 2 3 4 2 2 4 8" xfId="26243"/>
    <cellStyle name="메모 2 3 4 2 2 4 8 2" xfId="54102"/>
    <cellStyle name="메모 2 3 4 2 2 4 9" xfId="31023"/>
    <cellStyle name="메모 2 3 4 2 2 5" xfId="3501"/>
    <cellStyle name="메모 2 3 4 2 2 5 2" xfId="6952"/>
    <cellStyle name="메모 2 3 4 2 2 5 2 2" xfId="34811"/>
    <cellStyle name="메모 2 3 4 2 2 5 3" xfId="10208"/>
    <cellStyle name="메모 2 3 4 2 2 5 3 2" xfId="38067"/>
    <cellStyle name="메모 2 3 4 2 2 5 4" xfId="13472"/>
    <cellStyle name="메모 2 3 4 2 2 5 4 2" xfId="41331"/>
    <cellStyle name="메모 2 3 4 2 2 5 5" xfId="15913"/>
    <cellStyle name="메모 2 3 4 2 2 5 5 2" xfId="43772"/>
    <cellStyle name="메모 2 3 4 2 2 5 6" xfId="20276"/>
    <cellStyle name="메모 2 3 4 2 2 5 6 2" xfId="48135"/>
    <cellStyle name="메모 2 3 4 2 2 5 7" xfId="23458"/>
    <cellStyle name="메모 2 3 4 2 2 5 7 2" xfId="51317"/>
    <cellStyle name="메모 2 3 4 2 2 5 8" xfId="26560"/>
    <cellStyle name="메모 2 3 4 2 2 5 8 2" xfId="54419"/>
    <cellStyle name="메모 2 3 4 2 2 5 9" xfId="31360"/>
    <cellStyle name="메모 2 3 4 2 2 6" xfId="3834"/>
    <cellStyle name="메모 2 3 4 2 2 6 2" xfId="7285"/>
    <cellStyle name="메모 2 3 4 2 2 6 2 2" xfId="35144"/>
    <cellStyle name="메모 2 3 4 2 2 6 3" xfId="10541"/>
    <cellStyle name="메모 2 3 4 2 2 6 3 2" xfId="38400"/>
    <cellStyle name="메모 2 3 4 2 2 6 4" xfId="13805"/>
    <cellStyle name="메모 2 3 4 2 2 6 4 2" xfId="41664"/>
    <cellStyle name="메모 2 3 4 2 2 6 5" xfId="17072"/>
    <cellStyle name="메모 2 3 4 2 2 6 5 2" xfId="44931"/>
    <cellStyle name="메모 2 3 4 2 2 6 6" xfId="20609"/>
    <cellStyle name="메모 2 3 4 2 2 6 6 2" xfId="48468"/>
    <cellStyle name="메모 2 3 4 2 2 6 7" xfId="23791"/>
    <cellStyle name="메모 2 3 4 2 2 6 7 2" xfId="51650"/>
    <cellStyle name="메모 2 3 4 2 2 6 8" xfId="26871"/>
    <cellStyle name="메모 2 3 4 2 2 6 8 2" xfId="54730"/>
    <cellStyle name="메모 2 3 4 2 2 6 9" xfId="31693"/>
    <cellStyle name="메모 2 3 4 2 2 7" xfId="4130"/>
    <cellStyle name="메모 2 3 4 2 2 7 2" xfId="7581"/>
    <cellStyle name="메모 2 3 4 2 2 7 2 2" xfId="35440"/>
    <cellStyle name="메모 2 3 4 2 2 7 3" xfId="10837"/>
    <cellStyle name="메모 2 3 4 2 2 7 3 2" xfId="38696"/>
    <cellStyle name="메모 2 3 4 2 2 7 4" xfId="14101"/>
    <cellStyle name="메모 2 3 4 2 2 7 4 2" xfId="41960"/>
    <cellStyle name="메모 2 3 4 2 2 7 5" xfId="16551"/>
    <cellStyle name="메모 2 3 4 2 2 7 5 2" xfId="44410"/>
    <cellStyle name="메모 2 3 4 2 2 7 6" xfId="20905"/>
    <cellStyle name="메모 2 3 4 2 2 7 6 2" xfId="48764"/>
    <cellStyle name="메모 2 3 4 2 2 7 7" xfId="24087"/>
    <cellStyle name="메모 2 3 4 2 2 7 7 2" xfId="51946"/>
    <cellStyle name="메모 2 3 4 2 2 7 8" xfId="27148"/>
    <cellStyle name="메모 2 3 4 2 2 7 8 2" xfId="55007"/>
    <cellStyle name="메모 2 3 4 2 2 7 9" xfId="31989"/>
    <cellStyle name="메모 2 3 4 2 2 8" xfId="4427"/>
    <cellStyle name="메모 2 3 4 2 2 8 2" xfId="7878"/>
    <cellStyle name="메모 2 3 4 2 2 8 2 2" xfId="35737"/>
    <cellStyle name="메모 2 3 4 2 2 8 3" xfId="11134"/>
    <cellStyle name="메모 2 3 4 2 2 8 3 2" xfId="38993"/>
    <cellStyle name="메모 2 3 4 2 2 8 4" xfId="14398"/>
    <cellStyle name="메모 2 3 4 2 2 8 4 2" xfId="42257"/>
    <cellStyle name="메모 2 3 4 2 2 8 5" xfId="17969"/>
    <cellStyle name="메모 2 3 4 2 2 8 5 2" xfId="45828"/>
    <cellStyle name="메모 2 3 4 2 2 8 6" xfId="21202"/>
    <cellStyle name="메모 2 3 4 2 2 8 6 2" xfId="49061"/>
    <cellStyle name="메모 2 3 4 2 2 8 7" xfId="24384"/>
    <cellStyle name="메모 2 3 4 2 2 8 7 2" xfId="52243"/>
    <cellStyle name="메모 2 3 4 2 2 8 8" xfId="27423"/>
    <cellStyle name="메모 2 3 4 2 2 8 8 2" xfId="55282"/>
    <cellStyle name="메모 2 3 4 2 2 8 9" xfId="32286"/>
    <cellStyle name="메모 2 3 4 2 2 9" xfId="4722"/>
    <cellStyle name="메모 2 3 4 2 2 9 2" xfId="8173"/>
    <cellStyle name="메모 2 3 4 2 2 9 2 2" xfId="36032"/>
    <cellStyle name="메모 2 3 4 2 2 9 3" xfId="11429"/>
    <cellStyle name="메모 2 3 4 2 2 9 3 2" xfId="39288"/>
    <cellStyle name="메모 2 3 4 2 2 9 4" xfId="14693"/>
    <cellStyle name="메모 2 3 4 2 2 9 4 2" xfId="42552"/>
    <cellStyle name="메모 2 3 4 2 2 9 5" xfId="18264"/>
    <cellStyle name="메모 2 3 4 2 2 9 5 2" xfId="46123"/>
    <cellStyle name="메모 2 3 4 2 2 9 6" xfId="21497"/>
    <cellStyle name="메모 2 3 4 2 2 9 6 2" xfId="49356"/>
    <cellStyle name="메모 2 3 4 2 2 9 7" xfId="24679"/>
    <cellStyle name="메모 2 3 4 2 2 9 7 2" xfId="52538"/>
    <cellStyle name="메모 2 3 4 2 2 9 8" xfId="27699"/>
    <cellStyle name="메모 2 3 4 2 2 9 8 2" xfId="55558"/>
    <cellStyle name="메모 2 3 4 2 2 9 9" xfId="32581"/>
    <cellStyle name="메모 2 3 4 2 20" xfId="26974"/>
    <cellStyle name="메모 2 3 4 2 20 2" xfId="54833"/>
    <cellStyle name="메모 2 3 4 2 21" xfId="27853"/>
    <cellStyle name="메모 2 3 4 2 21 2" xfId="55712"/>
    <cellStyle name="메모 2 3 4 2 22" xfId="920"/>
    <cellStyle name="메모 2 3 4 2 22 2" xfId="28779"/>
    <cellStyle name="메모 2 3 4 2 23" xfId="28318"/>
    <cellStyle name="메모 2 3 4 2 3" xfId="2210"/>
    <cellStyle name="메모 2 3 4 2 3 2" xfId="5662"/>
    <cellStyle name="메모 2 3 4 2 3 2 2" xfId="33521"/>
    <cellStyle name="메모 2 3 4 2 3 3" xfId="8918"/>
    <cellStyle name="메모 2 3 4 2 3 3 2" xfId="36777"/>
    <cellStyle name="메모 2 3 4 2 3 4" xfId="12181"/>
    <cellStyle name="메모 2 3 4 2 3 4 2" xfId="40040"/>
    <cellStyle name="메모 2 3 4 2 3 5" xfId="17773"/>
    <cellStyle name="메모 2 3 4 2 3 5 2" xfId="45632"/>
    <cellStyle name="메모 2 3 4 2 3 6" xfId="18993"/>
    <cellStyle name="메모 2 3 4 2 3 6 2" xfId="46852"/>
    <cellStyle name="메모 2 3 4 2 3 7" xfId="22177"/>
    <cellStyle name="메모 2 3 4 2 3 7 2" xfId="50036"/>
    <cellStyle name="메모 2 3 4 2 3 8" xfId="25360"/>
    <cellStyle name="메모 2 3 4 2 3 8 2" xfId="53219"/>
    <cellStyle name="메모 2 3 4 2 3 9" xfId="30069"/>
    <cellStyle name="메모 2 3 4 2 4" xfId="2669"/>
    <cellStyle name="메모 2 3 4 2 4 2" xfId="6120"/>
    <cellStyle name="메모 2 3 4 2 4 2 2" xfId="33979"/>
    <cellStyle name="메모 2 3 4 2 4 3" xfId="9376"/>
    <cellStyle name="메모 2 3 4 2 4 3 2" xfId="37235"/>
    <cellStyle name="메모 2 3 4 2 4 4" xfId="12640"/>
    <cellStyle name="메모 2 3 4 2 4 4 2" xfId="40499"/>
    <cellStyle name="메모 2 3 4 2 4 5" xfId="17253"/>
    <cellStyle name="메모 2 3 4 2 4 5 2" xfId="45112"/>
    <cellStyle name="메모 2 3 4 2 4 6" xfId="19444"/>
    <cellStyle name="메모 2 3 4 2 4 6 2" xfId="47303"/>
    <cellStyle name="메모 2 3 4 2 4 7" xfId="22626"/>
    <cellStyle name="메모 2 3 4 2 4 7 2" xfId="50485"/>
    <cellStyle name="메모 2 3 4 2 4 8" xfId="25782"/>
    <cellStyle name="메모 2 3 4 2 4 8 2" xfId="53641"/>
    <cellStyle name="메모 2 3 4 2 4 9" xfId="30528"/>
    <cellStyle name="메모 2 3 4 2 5" xfId="3020"/>
    <cellStyle name="메모 2 3 4 2 5 2" xfId="6471"/>
    <cellStyle name="메모 2 3 4 2 5 2 2" xfId="34330"/>
    <cellStyle name="메모 2 3 4 2 5 3" xfId="9727"/>
    <cellStyle name="메모 2 3 4 2 5 3 2" xfId="37586"/>
    <cellStyle name="메모 2 3 4 2 5 4" xfId="12991"/>
    <cellStyle name="메모 2 3 4 2 5 4 2" xfId="40850"/>
    <cellStyle name="메모 2 3 4 2 5 5" xfId="17803"/>
    <cellStyle name="메모 2 3 4 2 5 5 2" xfId="45662"/>
    <cellStyle name="메모 2 3 4 2 5 6" xfId="19795"/>
    <cellStyle name="메모 2 3 4 2 5 6 2" xfId="47654"/>
    <cellStyle name="메모 2 3 4 2 5 7" xfId="22977"/>
    <cellStyle name="메모 2 3 4 2 5 7 2" xfId="50836"/>
    <cellStyle name="메모 2 3 4 2 5 8" xfId="26109"/>
    <cellStyle name="메모 2 3 4 2 5 8 2" xfId="53968"/>
    <cellStyle name="메모 2 3 4 2 5 9" xfId="30879"/>
    <cellStyle name="메모 2 3 4 2 6" xfId="3359"/>
    <cellStyle name="메모 2 3 4 2 6 2" xfId="6810"/>
    <cellStyle name="메모 2 3 4 2 6 2 2" xfId="34669"/>
    <cellStyle name="메모 2 3 4 2 6 3" xfId="10066"/>
    <cellStyle name="메모 2 3 4 2 6 3 2" xfId="37925"/>
    <cellStyle name="메모 2 3 4 2 6 4" xfId="13330"/>
    <cellStyle name="메모 2 3 4 2 6 4 2" xfId="41189"/>
    <cellStyle name="메모 2 3 4 2 6 5" xfId="12223"/>
    <cellStyle name="메모 2 3 4 2 6 5 2" xfId="40082"/>
    <cellStyle name="메모 2 3 4 2 6 6" xfId="20134"/>
    <cellStyle name="메모 2 3 4 2 6 6 2" xfId="47993"/>
    <cellStyle name="메모 2 3 4 2 6 7" xfId="23316"/>
    <cellStyle name="메모 2 3 4 2 6 7 2" xfId="51175"/>
    <cellStyle name="메모 2 3 4 2 6 8" xfId="26426"/>
    <cellStyle name="메모 2 3 4 2 6 8 2" xfId="54285"/>
    <cellStyle name="메모 2 3 4 2 6 9" xfId="31218"/>
    <cellStyle name="메모 2 3 4 2 7" xfId="3692"/>
    <cellStyle name="메모 2 3 4 2 7 2" xfId="7143"/>
    <cellStyle name="메모 2 3 4 2 7 2 2" xfId="35002"/>
    <cellStyle name="메모 2 3 4 2 7 3" xfId="10399"/>
    <cellStyle name="메모 2 3 4 2 7 3 2" xfId="38258"/>
    <cellStyle name="메모 2 3 4 2 7 4" xfId="13663"/>
    <cellStyle name="메모 2 3 4 2 7 4 2" xfId="41522"/>
    <cellStyle name="메모 2 3 4 2 7 5" xfId="16453"/>
    <cellStyle name="메모 2 3 4 2 7 5 2" xfId="44312"/>
    <cellStyle name="메모 2 3 4 2 7 6" xfId="20467"/>
    <cellStyle name="메모 2 3 4 2 7 6 2" xfId="48326"/>
    <cellStyle name="메모 2 3 4 2 7 7" xfId="23649"/>
    <cellStyle name="메모 2 3 4 2 7 7 2" xfId="51508"/>
    <cellStyle name="메모 2 3 4 2 7 8" xfId="26737"/>
    <cellStyle name="메모 2 3 4 2 7 8 2" xfId="54596"/>
    <cellStyle name="메모 2 3 4 2 7 9" xfId="31551"/>
    <cellStyle name="메모 2 3 4 2 8" xfId="3994"/>
    <cellStyle name="메모 2 3 4 2 8 2" xfId="7445"/>
    <cellStyle name="메모 2 3 4 2 8 2 2" xfId="35304"/>
    <cellStyle name="메모 2 3 4 2 8 3" xfId="10701"/>
    <cellStyle name="메모 2 3 4 2 8 3 2" xfId="38560"/>
    <cellStyle name="메모 2 3 4 2 8 4" xfId="13965"/>
    <cellStyle name="메모 2 3 4 2 8 4 2" xfId="41824"/>
    <cellStyle name="메모 2 3 4 2 8 5" xfId="16989"/>
    <cellStyle name="메모 2 3 4 2 8 5 2" xfId="44848"/>
    <cellStyle name="메모 2 3 4 2 8 6" xfId="20769"/>
    <cellStyle name="메모 2 3 4 2 8 6 2" xfId="48628"/>
    <cellStyle name="메모 2 3 4 2 8 7" xfId="23951"/>
    <cellStyle name="메모 2 3 4 2 8 7 2" xfId="51810"/>
    <cellStyle name="메모 2 3 4 2 8 8" xfId="27020"/>
    <cellStyle name="메모 2 3 4 2 8 8 2" xfId="54879"/>
    <cellStyle name="메모 2 3 4 2 8 9" xfId="31853"/>
    <cellStyle name="메모 2 3 4 2 9" xfId="4291"/>
    <cellStyle name="메모 2 3 4 2 9 2" xfId="7742"/>
    <cellStyle name="메모 2 3 4 2 9 2 2" xfId="35601"/>
    <cellStyle name="메모 2 3 4 2 9 3" xfId="10998"/>
    <cellStyle name="메모 2 3 4 2 9 3 2" xfId="38857"/>
    <cellStyle name="메모 2 3 4 2 9 4" xfId="14262"/>
    <cellStyle name="메모 2 3 4 2 9 4 2" xfId="42121"/>
    <cellStyle name="메모 2 3 4 2 9 5" xfId="17683"/>
    <cellStyle name="메모 2 3 4 2 9 5 2" xfId="45542"/>
    <cellStyle name="메모 2 3 4 2 9 6" xfId="21066"/>
    <cellStyle name="메모 2 3 4 2 9 6 2" xfId="48925"/>
    <cellStyle name="메모 2 3 4 2 9 7" xfId="24248"/>
    <cellStyle name="메모 2 3 4 2 9 7 2" xfId="52107"/>
    <cellStyle name="메모 2 3 4 2 9 8" xfId="27295"/>
    <cellStyle name="메모 2 3 4 2 9 8 2" xfId="55154"/>
    <cellStyle name="메모 2 3 4 2 9 9" xfId="32150"/>
    <cellStyle name="메모 2 3 4 20" xfId="18854"/>
    <cellStyle name="메모 2 3 4 20 2" xfId="46713"/>
    <cellStyle name="메모 2 3 4 21" xfId="15476"/>
    <cellStyle name="메모 2 3 4 21 2" xfId="43335"/>
    <cellStyle name="메모 2 3 4 22" xfId="25237"/>
    <cellStyle name="메모 2 3 4 22 2" xfId="53096"/>
    <cellStyle name="메모 2 3 4 23" xfId="25327"/>
    <cellStyle name="메모 2 3 4 23 2" xfId="53186"/>
    <cellStyle name="메모 2 3 4 24" xfId="718"/>
    <cellStyle name="메모 2 3 4 24 2" xfId="28577"/>
    <cellStyle name="메모 2 3 4 25" xfId="28116"/>
    <cellStyle name="메모 2 3 4 3" xfId="358"/>
    <cellStyle name="메모 2 3 4 3 10" xfId="1473"/>
    <cellStyle name="메모 2 3 4 3 10 2" xfId="29332"/>
    <cellStyle name="메모 2 3 4 3 11" xfId="4929"/>
    <cellStyle name="메모 2 3 4 3 11 2" xfId="32788"/>
    <cellStyle name="메모 2 3 4 3 12" xfId="1314"/>
    <cellStyle name="메모 2 3 4 3 12 2" xfId="29173"/>
    <cellStyle name="메모 2 3 4 3 13" xfId="4879"/>
    <cellStyle name="메모 2 3 4 3 13 2" xfId="32738"/>
    <cellStyle name="메모 2 3 4 3 14" xfId="1257"/>
    <cellStyle name="메모 2 3 4 3 14 2" xfId="29116"/>
    <cellStyle name="메모 2 3 4 3 15" xfId="17569"/>
    <cellStyle name="메모 2 3 4 3 15 2" xfId="45428"/>
    <cellStyle name="메모 2 3 4 3 16" xfId="1258"/>
    <cellStyle name="메모 2 3 4 3 16 2" xfId="29117"/>
    <cellStyle name="메모 2 3 4 3 17" xfId="16667"/>
    <cellStyle name="메모 2 3 4 3 17 2" xfId="44526"/>
    <cellStyle name="메모 2 3 4 3 18" xfId="8469"/>
    <cellStyle name="메모 2 3 4 3 18 2" xfId="36328"/>
    <cellStyle name="메모 2 3 4 3 19" xfId="26531"/>
    <cellStyle name="메모 2 3 4 3 19 2" xfId="54390"/>
    <cellStyle name="메모 2 3 4 3 2" xfId="2110"/>
    <cellStyle name="메모 2 3 4 3 2 2" xfId="5564"/>
    <cellStyle name="메모 2 3 4 3 2 2 2" xfId="33423"/>
    <cellStyle name="메모 2 3 4 3 2 3" xfId="8819"/>
    <cellStyle name="메모 2 3 4 3 2 3 2" xfId="36678"/>
    <cellStyle name="메모 2 3 4 3 2 4" xfId="12082"/>
    <cellStyle name="메모 2 3 4 3 2 4 2" xfId="39941"/>
    <cellStyle name="메모 2 3 4 3 2 5" xfId="15793"/>
    <cellStyle name="메모 2 3 4 3 2 5 2" xfId="43652"/>
    <cellStyle name="메모 2 3 4 3 2 6" xfId="18898"/>
    <cellStyle name="메모 2 3 4 3 2 6 2" xfId="46757"/>
    <cellStyle name="메모 2 3 4 3 2 7" xfId="22096"/>
    <cellStyle name="메모 2 3 4 3 2 7 2" xfId="49955"/>
    <cellStyle name="메모 2 3 4 3 2 8" xfId="25276"/>
    <cellStyle name="메모 2 3 4 3 2 8 2" xfId="53135"/>
    <cellStyle name="메모 2 3 4 3 2 9" xfId="29969"/>
    <cellStyle name="메모 2 3 4 3 20" xfId="27781"/>
    <cellStyle name="메모 2 3 4 3 20 2" xfId="55640"/>
    <cellStyle name="메모 2 3 4 3 21" xfId="820"/>
    <cellStyle name="메모 2 3 4 3 21 2" xfId="28679"/>
    <cellStyle name="메모 2 3 4 3 22" xfId="28218"/>
    <cellStyle name="메모 2 3 4 3 3" xfId="2571"/>
    <cellStyle name="메모 2 3 4 3 3 2" xfId="6022"/>
    <cellStyle name="메모 2 3 4 3 3 2 2" xfId="33881"/>
    <cellStyle name="메모 2 3 4 3 3 3" xfId="9278"/>
    <cellStyle name="메모 2 3 4 3 3 3 2" xfId="37137"/>
    <cellStyle name="메모 2 3 4 3 3 4" xfId="12542"/>
    <cellStyle name="메모 2 3 4 3 3 4 2" xfId="40401"/>
    <cellStyle name="메모 2 3 4 3 3 5" xfId="16712"/>
    <cellStyle name="메모 2 3 4 3 3 5 2" xfId="44571"/>
    <cellStyle name="메모 2 3 4 3 3 6" xfId="19346"/>
    <cellStyle name="메모 2 3 4 3 3 6 2" xfId="47205"/>
    <cellStyle name="메모 2 3 4 3 3 7" xfId="22528"/>
    <cellStyle name="메모 2 3 4 3 3 7 2" xfId="50387"/>
    <cellStyle name="메모 2 3 4 3 3 8" xfId="25691"/>
    <cellStyle name="메모 2 3 4 3 3 8 2" xfId="53550"/>
    <cellStyle name="메모 2 3 4 3 3 9" xfId="30430"/>
    <cellStyle name="메모 2 3 4 3 4" xfId="2924"/>
    <cellStyle name="메모 2 3 4 3 4 2" xfId="6375"/>
    <cellStyle name="메모 2 3 4 3 4 2 2" xfId="34234"/>
    <cellStyle name="메모 2 3 4 3 4 3" xfId="9631"/>
    <cellStyle name="메모 2 3 4 3 4 3 2" xfId="37490"/>
    <cellStyle name="메모 2 3 4 3 4 4" xfId="12895"/>
    <cellStyle name="메모 2 3 4 3 4 4 2" xfId="40754"/>
    <cellStyle name="메모 2 3 4 3 4 5" xfId="15356"/>
    <cellStyle name="메모 2 3 4 3 4 5 2" xfId="43215"/>
    <cellStyle name="메모 2 3 4 3 4 6" xfId="19699"/>
    <cellStyle name="메모 2 3 4 3 4 6 2" xfId="47558"/>
    <cellStyle name="메모 2 3 4 3 4 7" xfId="22881"/>
    <cellStyle name="메모 2 3 4 3 4 7 2" xfId="50740"/>
    <cellStyle name="메모 2 3 4 3 4 8" xfId="26020"/>
    <cellStyle name="메모 2 3 4 3 4 8 2" xfId="53879"/>
    <cellStyle name="메모 2 3 4 3 4 9" xfId="30783"/>
    <cellStyle name="메모 2 3 4 3 5" xfId="3270"/>
    <cellStyle name="메모 2 3 4 3 5 2" xfId="6721"/>
    <cellStyle name="메모 2 3 4 3 5 2 2" xfId="34580"/>
    <cellStyle name="메모 2 3 4 3 5 3" xfId="9977"/>
    <cellStyle name="메모 2 3 4 3 5 3 2" xfId="37836"/>
    <cellStyle name="메모 2 3 4 3 5 4" xfId="13241"/>
    <cellStyle name="메모 2 3 4 3 5 4 2" xfId="41100"/>
    <cellStyle name="메모 2 3 4 3 5 5" xfId="15670"/>
    <cellStyle name="메모 2 3 4 3 5 5 2" xfId="43529"/>
    <cellStyle name="메모 2 3 4 3 5 6" xfId="20045"/>
    <cellStyle name="메모 2 3 4 3 5 6 2" xfId="47904"/>
    <cellStyle name="메모 2 3 4 3 5 7" xfId="23227"/>
    <cellStyle name="메모 2 3 4 3 5 7 2" xfId="51086"/>
    <cellStyle name="메모 2 3 4 3 5 8" xfId="26342"/>
    <cellStyle name="메모 2 3 4 3 5 8 2" xfId="54201"/>
    <cellStyle name="메모 2 3 4 3 5 9" xfId="31129"/>
    <cellStyle name="메모 2 3 4 3 6" xfId="3606"/>
    <cellStyle name="메모 2 3 4 3 6 2" xfId="7057"/>
    <cellStyle name="메모 2 3 4 3 6 2 2" xfId="34916"/>
    <cellStyle name="메모 2 3 4 3 6 3" xfId="10313"/>
    <cellStyle name="메모 2 3 4 3 6 3 2" xfId="38172"/>
    <cellStyle name="메모 2 3 4 3 6 4" xfId="13577"/>
    <cellStyle name="메모 2 3 4 3 6 4 2" xfId="41436"/>
    <cellStyle name="메모 2 3 4 3 6 5" xfId="15950"/>
    <cellStyle name="메모 2 3 4 3 6 5 2" xfId="43809"/>
    <cellStyle name="메모 2 3 4 3 6 6" xfId="20381"/>
    <cellStyle name="메모 2 3 4 3 6 6 2" xfId="48240"/>
    <cellStyle name="메모 2 3 4 3 6 7" xfId="23563"/>
    <cellStyle name="메모 2 3 4 3 6 7 2" xfId="51422"/>
    <cellStyle name="메모 2 3 4 3 6 8" xfId="26658"/>
    <cellStyle name="메모 2 3 4 3 6 8 2" xfId="54517"/>
    <cellStyle name="메모 2 3 4 3 6 9" xfId="31465"/>
    <cellStyle name="메모 2 3 4 3 7" xfId="3920"/>
    <cellStyle name="메모 2 3 4 3 7 2" xfId="7371"/>
    <cellStyle name="메모 2 3 4 3 7 2 2" xfId="35230"/>
    <cellStyle name="메모 2 3 4 3 7 3" xfId="10627"/>
    <cellStyle name="메모 2 3 4 3 7 3 2" xfId="38486"/>
    <cellStyle name="메모 2 3 4 3 7 4" xfId="13891"/>
    <cellStyle name="메모 2 3 4 3 7 4 2" xfId="41750"/>
    <cellStyle name="메모 2 3 4 3 7 5" xfId="17434"/>
    <cellStyle name="메모 2 3 4 3 7 5 2" xfId="45293"/>
    <cellStyle name="메모 2 3 4 3 7 6" xfId="20695"/>
    <cellStyle name="메모 2 3 4 3 7 6 2" xfId="48554"/>
    <cellStyle name="메모 2 3 4 3 7 7" xfId="23877"/>
    <cellStyle name="메모 2 3 4 3 7 7 2" xfId="51736"/>
    <cellStyle name="메모 2 3 4 3 7 8" xfId="26952"/>
    <cellStyle name="메모 2 3 4 3 7 8 2" xfId="54811"/>
    <cellStyle name="메모 2 3 4 3 7 9" xfId="31779"/>
    <cellStyle name="메모 2 3 4 3 8" xfId="4218"/>
    <cellStyle name="메모 2 3 4 3 8 2" xfId="7669"/>
    <cellStyle name="메모 2 3 4 3 8 2 2" xfId="35528"/>
    <cellStyle name="메모 2 3 4 3 8 3" xfId="10925"/>
    <cellStyle name="메모 2 3 4 3 8 3 2" xfId="38784"/>
    <cellStyle name="메모 2 3 4 3 8 4" xfId="14189"/>
    <cellStyle name="메모 2 3 4 3 8 4 2" xfId="42048"/>
    <cellStyle name="메모 2 3 4 3 8 5" xfId="16693"/>
    <cellStyle name="메모 2 3 4 3 8 5 2" xfId="44552"/>
    <cellStyle name="메모 2 3 4 3 8 6" xfId="20993"/>
    <cellStyle name="메모 2 3 4 3 8 6 2" xfId="48852"/>
    <cellStyle name="메모 2 3 4 3 8 7" xfId="24175"/>
    <cellStyle name="메모 2 3 4 3 8 7 2" xfId="52034"/>
    <cellStyle name="메모 2 3 4 3 8 8" xfId="27228"/>
    <cellStyle name="메모 2 3 4 3 8 8 2" xfId="55087"/>
    <cellStyle name="메모 2 3 4 3 8 9" xfId="32077"/>
    <cellStyle name="메모 2 3 4 3 9" xfId="4514"/>
    <cellStyle name="메모 2 3 4 3 9 2" xfId="7965"/>
    <cellStyle name="메모 2 3 4 3 9 2 2" xfId="35824"/>
    <cellStyle name="메모 2 3 4 3 9 3" xfId="11221"/>
    <cellStyle name="메모 2 3 4 3 9 3 2" xfId="39080"/>
    <cellStyle name="메모 2 3 4 3 9 4" xfId="14485"/>
    <cellStyle name="메모 2 3 4 3 9 4 2" xfId="42344"/>
    <cellStyle name="메모 2 3 4 3 9 5" xfId="18056"/>
    <cellStyle name="메모 2 3 4 3 9 5 2" xfId="45915"/>
    <cellStyle name="메모 2 3 4 3 9 6" xfId="21289"/>
    <cellStyle name="메모 2 3 4 3 9 6 2" xfId="49148"/>
    <cellStyle name="메모 2 3 4 3 9 7" xfId="24471"/>
    <cellStyle name="메모 2 3 4 3 9 7 2" xfId="52330"/>
    <cellStyle name="메모 2 3 4 3 9 8" xfId="27504"/>
    <cellStyle name="메모 2 3 4 3 9 8 2" xfId="55363"/>
    <cellStyle name="메모 2 3 4 3 9 9" xfId="32373"/>
    <cellStyle name="메모 2 3 4 4" xfId="531"/>
    <cellStyle name="메모 2 3 4 4 10" xfId="1646"/>
    <cellStyle name="메모 2 3 4 4 10 2" xfId="29505"/>
    <cellStyle name="메모 2 3 4 4 11" xfId="5101"/>
    <cellStyle name="메모 2 3 4 4 11 2" xfId="32960"/>
    <cellStyle name="메모 2 3 4 4 12" xfId="8356"/>
    <cellStyle name="메모 2 3 4 4 12 2" xfId="36215"/>
    <cellStyle name="메모 2 3 4 4 13" xfId="11621"/>
    <cellStyle name="메모 2 3 4 4 13 2" xfId="39480"/>
    <cellStyle name="메모 2 3 4 4 14" xfId="14884"/>
    <cellStyle name="메모 2 3 4 4 14 2" xfId="42743"/>
    <cellStyle name="메모 2 3 4 4 15" xfId="15790"/>
    <cellStyle name="메모 2 3 4 4 15 2" xfId="43649"/>
    <cellStyle name="메모 2 3 4 4 16" xfId="18448"/>
    <cellStyle name="메모 2 3 4 4 16 2" xfId="46307"/>
    <cellStyle name="메모 2 3 4 4 17" xfId="21665"/>
    <cellStyle name="메모 2 3 4 4 17 2" xfId="49524"/>
    <cellStyle name="메모 2 3 4 4 18" xfId="24860"/>
    <cellStyle name="메모 2 3 4 4 18 2" xfId="52719"/>
    <cellStyle name="메모 2 3 4 4 19" xfId="26794"/>
    <cellStyle name="메모 2 3 4 4 19 2" xfId="54653"/>
    <cellStyle name="메모 2 3 4 4 2" xfId="2283"/>
    <cellStyle name="메모 2 3 4 4 2 2" xfId="5735"/>
    <cellStyle name="메모 2 3 4 4 2 2 2" xfId="33594"/>
    <cellStyle name="메모 2 3 4 4 2 3" xfId="8991"/>
    <cellStyle name="메모 2 3 4 4 2 3 2" xfId="36850"/>
    <cellStyle name="메모 2 3 4 4 2 4" xfId="12254"/>
    <cellStyle name="메모 2 3 4 4 2 4 2" xfId="40113"/>
    <cellStyle name="메모 2 3 4 4 2 5" xfId="16608"/>
    <cellStyle name="메모 2 3 4 4 2 5 2" xfId="44467"/>
    <cellStyle name="메모 2 3 4 4 2 6" xfId="19061"/>
    <cellStyle name="메모 2 3 4 4 2 6 2" xfId="46920"/>
    <cellStyle name="메모 2 3 4 4 2 7" xfId="22246"/>
    <cellStyle name="메모 2 3 4 4 2 7 2" xfId="50105"/>
    <cellStyle name="메모 2 3 4 4 2 8" xfId="25426"/>
    <cellStyle name="메모 2 3 4 4 2 8 2" xfId="53285"/>
    <cellStyle name="메모 2 3 4 4 2 9" xfId="30142"/>
    <cellStyle name="메모 2 3 4 4 20" xfId="27917"/>
    <cellStyle name="메모 2 3 4 4 20 2" xfId="55776"/>
    <cellStyle name="메모 2 3 4 4 21" xfId="993"/>
    <cellStyle name="메모 2 3 4 4 21 2" xfId="28852"/>
    <cellStyle name="메모 2 3 4 4 22" xfId="28391"/>
    <cellStyle name="메모 2 3 4 4 3" xfId="2742"/>
    <cellStyle name="메모 2 3 4 4 3 2" xfId="6193"/>
    <cellStyle name="메모 2 3 4 4 3 2 2" xfId="34052"/>
    <cellStyle name="메모 2 3 4 4 3 3" xfId="9449"/>
    <cellStyle name="메모 2 3 4 4 3 3 2" xfId="37308"/>
    <cellStyle name="메모 2 3 4 4 3 4" xfId="12713"/>
    <cellStyle name="메모 2 3 4 4 3 4 2" xfId="40572"/>
    <cellStyle name="메모 2 3 4 4 3 5" xfId="16688"/>
    <cellStyle name="메모 2 3 4 4 3 5 2" xfId="44547"/>
    <cellStyle name="메모 2 3 4 4 3 6" xfId="19517"/>
    <cellStyle name="메모 2 3 4 4 3 6 2" xfId="47376"/>
    <cellStyle name="메모 2 3 4 4 3 7" xfId="22699"/>
    <cellStyle name="메모 2 3 4 4 3 7 2" xfId="50558"/>
    <cellStyle name="메모 2 3 4 4 3 8" xfId="25852"/>
    <cellStyle name="메모 2 3 4 4 3 8 2" xfId="53711"/>
    <cellStyle name="메모 2 3 4 4 3 9" xfId="30601"/>
    <cellStyle name="메모 2 3 4 4 4" xfId="3092"/>
    <cellStyle name="메모 2 3 4 4 4 2" xfId="6543"/>
    <cellStyle name="메모 2 3 4 4 4 2 2" xfId="34402"/>
    <cellStyle name="메모 2 3 4 4 4 3" xfId="9799"/>
    <cellStyle name="메모 2 3 4 4 4 3 2" xfId="37658"/>
    <cellStyle name="메모 2 3 4 4 4 4" xfId="13063"/>
    <cellStyle name="메모 2 3 4 4 4 4 2" xfId="40922"/>
    <cellStyle name="메모 2 3 4 4 4 5" xfId="17918"/>
    <cellStyle name="메모 2 3 4 4 4 5 2" xfId="45777"/>
    <cellStyle name="메모 2 3 4 4 4 6" xfId="19867"/>
    <cellStyle name="메모 2 3 4 4 4 6 2" xfId="47726"/>
    <cellStyle name="메모 2 3 4 4 4 7" xfId="23049"/>
    <cellStyle name="메모 2 3 4 4 4 7 2" xfId="50908"/>
    <cellStyle name="메모 2 3 4 4 4 8" xfId="26176"/>
    <cellStyle name="메모 2 3 4 4 4 8 2" xfId="54035"/>
    <cellStyle name="메모 2 3 4 4 4 9" xfId="30951"/>
    <cellStyle name="메모 2 3 4 4 5" xfId="3429"/>
    <cellStyle name="메모 2 3 4 4 5 2" xfId="6880"/>
    <cellStyle name="메모 2 3 4 4 5 2 2" xfId="34739"/>
    <cellStyle name="메모 2 3 4 4 5 3" xfId="10136"/>
    <cellStyle name="메모 2 3 4 4 5 3 2" xfId="37995"/>
    <cellStyle name="메모 2 3 4 4 5 4" xfId="13400"/>
    <cellStyle name="메모 2 3 4 4 5 4 2" xfId="41259"/>
    <cellStyle name="메모 2 3 4 4 5 5" xfId="16050"/>
    <cellStyle name="메모 2 3 4 4 5 5 2" xfId="43909"/>
    <cellStyle name="메모 2 3 4 4 5 6" xfId="20204"/>
    <cellStyle name="메모 2 3 4 4 5 6 2" xfId="48063"/>
    <cellStyle name="메모 2 3 4 4 5 7" xfId="23386"/>
    <cellStyle name="메모 2 3 4 4 5 7 2" xfId="51245"/>
    <cellStyle name="메모 2 3 4 4 5 8" xfId="26493"/>
    <cellStyle name="메모 2 3 4 4 5 8 2" xfId="54352"/>
    <cellStyle name="메모 2 3 4 4 5 9" xfId="31288"/>
    <cellStyle name="메모 2 3 4 4 6" xfId="3762"/>
    <cellStyle name="메모 2 3 4 4 6 2" xfId="7213"/>
    <cellStyle name="메모 2 3 4 4 6 2 2" xfId="35072"/>
    <cellStyle name="메모 2 3 4 4 6 3" xfId="10469"/>
    <cellStyle name="메모 2 3 4 4 6 3 2" xfId="38328"/>
    <cellStyle name="메모 2 3 4 4 6 4" xfId="13733"/>
    <cellStyle name="메모 2 3 4 4 6 4 2" xfId="41592"/>
    <cellStyle name="메모 2 3 4 4 6 5" xfId="15214"/>
    <cellStyle name="메모 2 3 4 4 6 5 2" xfId="43073"/>
    <cellStyle name="메모 2 3 4 4 6 6" xfId="20537"/>
    <cellStyle name="메모 2 3 4 4 6 6 2" xfId="48396"/>
    <cellStyle name="메모 2 3 4 4 6 7" xfId="23719"/>
    <cellStyle name="메모 2 3 4 4 6 7 2" xfId="51578"/>
    <cellStyle name="메모 2 3 4 4 6 8" xfId="26804"/>
    <cellStyle name="메모 2 3 4 4 6 8 2" xfId="54663"/>
    <cellStyle name="메모 2 3 4 4 6 9" xfId="31621"/>
    <cellStyle name="메모 2 3 4 4 7" xfId="4058"/>
    <cellStyle name="메모 2 3 4 4 7 2" xfId="7509"/>
    <cellStyle name="메모 2 3 4 4 7 2 2" xfId="35368"/>
    <cellStyle name="메모 2 3 4 4 7 3" xfId="10765"/>
    <cellStyle name="메모 2 3 4 4 7 3 2" xfId="38624"/>
    <cellStyle name="메모 2 3 4 4 7 4" xfId="14029"/>
    <cellStyle name="메모 2 3 4 4 7 4 2" xfId="41888"/>
    <cellStyle name="메모 2 3 4 4 7 5" xfId="16694"/>
    <cellStyle name="메모 2 3 4 4 7 5 2" xfId="44553"/>
    <cellStyle name="메모 2 3 4 4 7 6" xfId="20833"/>
    <cellStyle name="메모 2 3 4 4 7 6 2" xfId="48692"/>
    <cellStyle name="메모 2 3 4 4 7 7" xfId="24015"/>
    <cellStyle name="메모 2 3 4 4 7 7 2" xfId="51874"/>
    <cellStyle name="메모 2 3 4 4 7 8" xfId="27081"/>
    <cellStyle name="메모 2 3 4 4 7 8 2" xfId="54940"/>
    <cellStyle name="메모 2 3 4 4 7 9" xfId="31917"/>
    <cellStyle name="메모 2 3 4 4 8" xfId="4355"/>
    <cellStyle name="메모 2 3 4 4 8 2" xfId="7806"/>
    <cellStyle name="메모 2 3 4 4 8 2 2" xfId="35665"/>
    <cellStyle name="메모 2 3 4 4 8 3" xfId="11062"/>
    <cellStyle name="메모 2 3 4 4 8 3 2" xfId="38921"/>
    <cellStyle name="메모 2 3 4 4 8 4" xfId="14326"/>
    <cellStyle name="메모 2 3 4 4 8 4 2" xfId="42185"/>
    <cellStyle name="메모 2 3 4 4 8 5" xfId="15650"/>
    <cellStyle name="메모 2 3 4 4 8 5 2" xfId="43509"/>
    <cellStyle name="메모 2 3 4 4 8 6" xfId="21130"/>
    <cellStyle name="메모 2 3 4 4 8 6 2" xfId="48989"/>
    <cellStyle name="메모 2 3 4 4 8 7" xfId="24312"/>
    <cellStyle name="메모 2 3 4 4 8 7 2" xfId="52171"/>
    <cellStyle name="메모 2 3 4 4 8 8" xfId="27356"/>
    <cellStyle name="메모 2 3 4 4 8 8 2" xfId="55215"/>
    <cellStyle name="메모 2 3 4 4 8 9" xfId="32214"/>
    <cellStyle name="메모 2 3 4 4 9" xfId="4650"/>
    <cellStyle name="메모 2 3 4 4 9 2" xfId="8101"/>
    <cellStyle name="메모 2 3 4 4 9 2 2" xfId="35960"/>
    <cellStyle name="메모 2 3 4 4 9 3" xfId="11357"/>
    <cellStyle name="메모 2 3 4 4 9 3 2" xfId="39216"/>
    <cellStyle name="메모 2 3 4 4 9 4" xfId="14621"/>
    <cellStyle name="메모 2 3 4 4 9 4 2" xfId="42480"/>
    <cellStyle name="메모 2 3 4 4 9 5" xfId="18192"/>
    <cellStyle name="메모 2 3 4 4 9 5 2" xfId="46051"/>
    <cellStyle name="메모 2 3 4 4 9 6" xfId="21425"/>
    <cellStyle name="메모 2 3 4 4 9 6 2" xfId="49284"/>
    <cellStyle name="메모 2 3 4 4 9 7" xfId="24607"/>
    <cellStyle name="메모 2 3 4 4 9 7 2" xfId="52466"/>
    <cellStyle name="메모 2 3 4 4 9 8" xfId="27632"/>
    <cellStyle name="메모 2 3 4 4 9 8 2" xfId="55491"/>
    <cellStyle name="메모 2 3 4 4 9 9" xfId="32509"/>
    <cellStyle name="메모 2 3 4 5" xfId="2008"/>
    <cellStyle name="메모 2 3 4 5 2" xfId="5462"/>
    <cellStyle name="메모 2 3 4 5 2 2" xfId="33321"/>
    <cellStyle name="메모 2 3 4 5 3" xfId="8717"/>
    <cellStyle name="메모 2 3 4 5 3 2" xfId="36576"/>
    <cellStyle name="메모 2 3 4 5 4" xfId="11980"/>
    <cellStyle name="메모 2 3 4 5 4 2" xfId="39839"/>
    <cellStyle name="메모 2 3 4 5 5" xfId="15664"/>
    <cellStyle name="메모 2 3 4 5 5 2" xfId="43523"/>
    <cellStyle name="메모 2 3 4 5 6" xfId="18802"/>
    <cellStyle name="메모 2 3 4 5 6 2" xfId="46661"/>
    <cellStyle name="메모 2 3 4 5 7" xfId="22009"/>
    <cellStyle name="메모 2 3 4 5 7 2" xfId="49868"/>
    <cellStyle name="메모 2 3 4 5 8" xfId="25192"/>
    <cellStyle name="메모 2 3 4 5 8 2" xfId="53051"/>
    <cellStyle name="메모 2 3 4 5 9" xfId="29867"/>
    <cellStyle name="메모 2 3 4 6" xfId="2475"/>
    <cellStyle name="메모 2 3 4 6 2" xfId="5926"/>
    <cellStyle name="메모 2 3 4 6 2 2" xfId="33785"/>
    <cellStyle name="메모 2 3 4 6 3" xfId="9182"/>
    <cellStyle name="메모 2 3 4 6 3 2" xfId="37041"/>
    <cellStyle name="메모 2 3 4 6 4" xfId="12446"/>
    <cellStyle name="메모 2 3 4 6 4 2" xfId="40305"/>
    <cellStyle name="메모 2 3 4 6 5" xfId="16824"/>
    <cellStyle name="메모 2 3 4 6 5 2" xfId="44683"/>
    <cellStyle name="메모 2 3 4 6 6" xfId="19250"/>
    <cellStyle name="메모 2 3 4 6 6 2" xfId="47109"/>
    <cellStyle name="메모 2 3 4 6 7" xfId="22432"/>
    <cellStyle name="메모 2 3 4 6 7 2" xfId="50291"/>
    <cellStyle name="메모 2 3 4 6 8" xfId="25601"/>
    <cellStyle name="메모 2 3 4 6 8 2" xfId="53460"/>
    <cellStyle name="메모 2 3 4 6 9" xfId="30334"/>
    <cellStyle name="메모 2 3 4 7" xfId="1839"/>
    <cellStyle name="메모 2 3 4 7 2" xfId="5293"/>
    <cellStyle name="메모 2 3 4 7 2 2" xfId="33152"/>
    <cellStyle name="메모 2 3 4 7 3" xfId="8548"/>
    <cellStyle name="메모 2 3 4 7 3 2" xfId="36407"/>
    <cellStyle name="메모 2 3 4 7 4" xfId="11811"/>
    <cellStyle name="메모 2 3 4 7 4 2" xfId="39670"/>
    <cellStyle name="메모 2 3 4 7 5" xfId="16205"/>
    <cellStyle name="메모 2 3 4 7 5 2" xfId="44064"/>
    <cellStyle name="메모 2 3 4 7 6" xfId="18633"/>
    <cellStyle name="메모 2 3 4 7 6 2" xfId="46492"/>
    <cellStyle name="메모 2 3 4 7 7" xfId="21841"/>
    <cellStyle name="메모 2 3 4 7 7 2" xfId="49700"/>
    <cellStyle name="메모 2 3 4 7 8" xfId="25037"/>
    <cellStyle name="메모 2 3 4 7 8 2" xfId="52896"/>
    <cellStyle name="메모 2 3 4 7 9" xfId="29698"/>
    <cellStyle name="메모 2 3 4 8" xfId="1826"/>
    <cellStyle name="메모 2 3 4 8 2" xfId="5280"/>
    <cellStyle name="메모 2 3 4 8 2 2" xfId="33139"/>
    <cellStyle name="메모 2 3 4 8 3" xfId="8535"/>
    <cellStyle name="메모 2 3 4 8 3 2" xfId="36394"/>
    <cellStyle name="메모 2 3 4 8 4" xfId="11798"/>
    <cellStyle name="메모 2 3 4 8 4 2" xfId="39657"/>
    <cellStyle name="메모 2 3 4 8 5" xfId="15010"/>
    <cellStyle name="메모 2 3 4 8 5 2" xfId="42869"/>
    <cellStyle name="메모 2 3 4 8 6" xfId="18620"/>
    <cellStyle name="메모 2 3 4 8 6 2" xfId="46479"/>
    <cellStyle name="메모 2 3 4 8 7" xfId="21828"/>
    <cellStyle name="메모 2 3 4 8 7 2" xfId="49687"/>
    <cellStyle name="메모 2 3 4 8 8" xfId="25026"/>
    <cellStyle name="메모 2 3 4 8 8 2" xfId="52885"/>
    <cellStyle name="메모 2 3 4 8 9" xfId="29685"/>
    <cellStyle name="메모 2 3 4 9" xfId="2529"/>
    <cellStyle name="메모 2 3 4 9 2" xfId="5980"/>
    <cellStyle name="메모 2 3 4 9 2 2" xfId="33839"/>
    <cellStyle name="메모 2 3 4 9 3" xfId="9236"/>
    <cellStyle name="메모 2 3 4 9 3 2" xfId="37095"/>
    <cellStyle name="메모 2 3 4 9 4" xfId="12500"/>
    <cellStyle name="메모 2 3 4 9 4 2" xfId="40359"/>
    <cellStyle name="메모 2 3 4 9 5" xfId="17339"/>
    <cellStyle name="메모 2 3 4 9 5 2" xfId="45198"/>
    <cellStyle name="메모 2 3 4 9 6" xfId="19304"/>
    <cellStyle name="메모 2 3 4 9 6 2" xfId="47163"/>
    <cellStyle name="메모 2 3 4 9 7" xfId="22486"/>
    <cellStyle name="메모 2 3 4 9 7 2" xfId="50345"/>
    <cellStyle name="메모 2 3 4 9 8" xfId="25654"/>
    <cellStyle name="메모 2 3 4 9 8 2" xfId="53513"/>
    <cellStyle name="메모 2 3 4 9 9" xfId="30388"/>
    <cellStyle name="메모 2 3 5" xfId="259"/>
    <cellStyle name="메모 2 3 5 10" xfId="1781"/>
    <cellStyle name="메모 2 3 5 10 2" xfId="5236"/>
    <cellStyle name="메모 2 3 5 10 2 2" xfId="33095"/>
    <cellStyle name="메모 2 3 5 10 3" xfId="8490"/>
    <cellStyle name="메모 2 3 5 10 3 2" xfId="36349"/>
    <cellStyle name="메모 2 3 5 10 4" xfId="11754"/>
    <cellStyle name="메모 2 3 5 10 4 2" xfId="39613"/>
    <cellStyle name="메모 2 3 5 10 5" xfId="15475"/>
    <cellStyle name="메모 2 3 5 10 5 2" xfId="43334"/>
    <cellStyle name="메모 2 3 5 10 6" xfId="18578"/>
    <cellStyle name="메모 2 3 5 10 6 2" xfId="46437"/>
    <cellStyle name="메모 2 3 5 10 7" xfId="21793"/>
    <cellStyle name="메모 2 3 5 10 7 2" xfId="49652"/>
    <cellStyle name="메모 2 3 5 10 8" xfId="24988"/>
    <cellStyle name="메모 2 3 5 10 8 2" xfId="52847"/>
    <cellStyle name="메모 2 3 5 10 9" xfId="29640"/>
    <cellStyle name="메모 2 3 5 11" xfId="3063"/>
    <cellStyle name="메모 2 3 5 11 2" xfId="6514"/>
    <cellStyle name="메모 2 3 5 11 2 2" xfId="34373"/>
    <cellStyle name="메모 2 3 5 11 3" xfId="9770"/>
    <cellStyle name="메모 2 3 5 11 3 2" xfId="37629"/>
    <cellStyle name="메모 2 3 5 11 4" xfId="13034"/>
    <cellStyle name="메모 2 3 5 11 4 2" xfId="40893"/>
    <cellStyle name="메모 2 3 5 11 5" xfId="16418"/>
    <cellStyle name="메모 2 3 5 11 5 2" xfId="44277"/>
    <cellStyle name="메모 2 3 5 11 6" xfId="19838"/>
    <cellStyle name="메모 2 3 5 11 6 2" xfId="47697"/>
    <cellStyle name="메모 2 3 5 11 7" xfId="23020"/>
    <cellStyle name="메모 2 3 5 11 7 2" xfId="50879"/>
    <cellStyle name="메모 2 3 5 11 8" xfId="26151"/>
    <cellStyle name="메모 2 3 5 11 8 2" xfId="54010"/>
    <cellStyle name="메모 2 3 5 11 9" xfId="30922"/>
    <cellStyle name="메모 2 3 5 12" xfId="3234"/>
    <cellStyle name="메모 2 3 5 12 2" xfId="6685"/>
    <cellStyle name="메모 2 3 5 12 2 2" xfId="34544"/>
    <cellStyle name="메모 2 3 5 12 3" xfId="9941"/>
    <cellStyle name="메모 2 3 5 12 3 2" xfId="37800"/>
    <cellStyle name="메모 2 3 5 12 4" xfId="13205"/>
    <cellStyle name="메모 2 3 5 12 4 2" xfId="41064"/>
    <cellStyle name="메모 2 3 5 12 5" xfId="17252"/>
    <cellStyle name="메모 2 3 5 12 5 2" xfId="45111"/>
    <cellStyle name="메모 2 3 5 12 6" xfId="20009"/>
    <cellStyle name="메모 2 3 5 12 6 2" xfId="47868"/>
    <cellStyle name="메모 2 3 5 12 7" xfId="23191"/>
    <cellStyle name="메모 2 3 5 12 7 2" xfId="51050"/>
    <cellStyle name="메모 2 3 5 12 8" xfId="26310"/>
    <cellStyle name="메모 2 3 5 12 8 2" xfId="54169"/>
    <cellStyle name="메모 2 3 5 12 9" xfId="31093"/>
    <cellStyle name="메모 2 3 5 13" xfId="1374"/>
    <cellStyle name="메모 2 3 5 13 2" xfId="29233"/>
    <cellStyle name="메모 2 3 5 14" xfId="4830"/>
    <cellStyle name="메모 2 3 5 14 2" xfId="32689"/>
    <cellStyle name="메모 2 3 5 15" xfId="4885"/>
    <cellStyle name="메모 2 3 5 15 2" xfId="32744"/>
    <cellStyle name="메모 2 3 5 16" xfId="4975"/>
    <cellStyle name="메모 2 3 5 16 2" xfId="32834"/>
    <cellStyle name="메모 2 3 5 17" xfId="8231"/>
    <cellStyle name="메모 2 3 5 17 2" xfId="36090"/>
    <cellStyle name="메모 2 3 5 18" xfId="15455"/>
    <cellStyle name="메모 2 3 5 18 2" xfId="43314"/>
    <cellStyle name="메모 2 3 5 19" xfId="14758"/>
    <cellStyle name="메모 2 3 5 19 2" xfId="42617"/>
    <cellStyle name="메모 2 3 5 2" xfId="462"/>
    <cellStyle name="메모 2 3 5 2 10" xfId="4590"/>
    <cellStyle name="메모 2 3 5 2 10 2" xfId="8041"/>
    <cellStyle name="메모 2 3 5 2 10 2 2" xfId="35900"/>
    <cellStyle name="메모 2 3 5 2 10 3" xfId="11297"/>
    <cellStyle name="메모 2 3 5 2 10 3 2" xfId="39156"/>
    <cellStyle name="메모 2 3 5 2 10 4" xfId="14561"/>
    <cellStyle name="메모 2 3 5 2 10 4 2" xfId="42420"/>
    <cellStyle name="메모 2 3 5 2 10 5" xfId="18132"/>
    <cellStyle name="메모 2 3 5 2 10 5 2" xfId="45991"/>
    <cellStyle name="메모 2 3 5 2 10 6" xfId="21365"/>
    <cellStyle name="메모 2 3 5 2 10 6 2" xfId="49224"/>
    <cellStyle name="메모 2 3 5 2 10 7" xfId="24547"/>
    <cellStyle name="메모 2 3 5 2 10 7 2" xfId="52406"/>
    <cellStyle name="메모 2 3 5 2 10 8" xfId="27575"/>
    <cellStyle name="메모 2 3 5 2 10 8 2" xfId="55434"/>
    <cellStyle name="메모 2 3 5 2 10 9" xfId="32449"/>
    <cellStyle name="메모 2 3 5 2 11" xfId="1577"/>
    <cellStyle name="메모 2 3 5 2 11 2" xfId="29436"/>
    <cellStyle name="메모 2 3 5 2 12" xfId="5033"/>
    <cellStyle name="메모 2 3 5 2 12 2" xfId="32892"/>
    <cellStyle name="메모 2 3 5 2 13" xfId="8287"/>
    <cellStyle name="메모 2 3 5 2 13 2" xfId="36146"/>
    <cellStyle name="메모 2 3 5 2 14" xfId="11552"/>
    <cellStyle name="메모 2 3 5 2 14 2" xfId="39411"/>
    <cellStyle name="메모 2 3 5 2 15" xfId="14815"/>
    <cellStyle name="메모 2 3 5 2 15 2" xfId="42674"/>
    <cellStyle name="메모 2 3 5 2 16" xfId="17337"/>
    <cellStyle name="메모 2 3 5 2 16 2" xfId="45196"/>
    <cellStyle name="메모 2 3 5 2 17" xfId="18382"/>
    <cellStyle name="메모 2 3 5 2 17 2" xfId="46241"/>
    <cellStyle name="메모 2 3 5 2 18" xfId="21600"/>
    <cellStyle name="메모 2 3 5 2 18 2" xfId="49459"/>
    <cellStyle name="메모 2 3 5 2 19" xfId="24797"/>
    <cellStyle name="메모 2 3 5 2 19 2" xfId="52656"/>
    <cellStyle name="메모 2 3 5 2 2" xfId="607"/>
    <cellStyle name="메모 2 3 5 2 2 10" xfId="1722"/>
    <cellStyle name="메모 2 3 5 2 2 10 2" xfId="29581"/>
    <cellStyle name="메모 2 3 5 2 2 11" xfId="5177"/>
    <cellStyle name="메모 2 3 5 2 2 11 2" xfId="33036"/>
    <cellStyle name="메모 2 3 5 2 2 12" xfId="8432"/>
    <cellStyle name="메모 2 3 5 2 2 12 2" xfId="36291"/>
    <cellStyle name="메모 2 3 5 2 2 13" xfId="11697"/>
    <cellStyle name="메모 2 3 5 2 2 13 2" xfId="39556"/>
    <cellStyle name="메모 2 3 5 2 2 14" xfId="14960"/>
    <cellStyle name="메모 2 3 5 2 2 14 2" xfId="42819"/>
    <cellStyle name="메모 2 3 5 2 2 15" xfId="15013"/>
    <cellStyle name="메모 2 3 5 2 2 15 2" xfId="42872"/>
    <cellStyle name="메모 2 3 5 2 2 16" xfId="18524"/>
    <cellStyle name="메모 2 3 5 2 2 16 2" xfId="46383"/>
    <cellStyle name="메모 2 3 5 2 2 17" xfId="21741"/>
    <cellStyle name="메모 2 3 5 2 2 17 2" xfId="49600"/>
    <cellStyle name="메모 2 3 5 2 2 18" xfId="24936"/>
    <cellStyle name="메모 2 3 5 2 2 18 2" xfId="52795"/>
    <cellStyle name="메모 2 3 5 2 2 19" xfId="25175"/>
    <cellStyle name="메모 2 3 5 2 2 19 2" xfId="53034"/>
    <cellStyle name="메모 2 3 5 2 2 2" xfId="2359"/>
    <cellStyle name="메모 2 3 5 2 2 2 2" xfId="5811"/>
    <cellStyle name="메모 2 3 5 2 2 2 2 2" xfId="33670"/>
    <cellStyle name="메모 2 3 5 2 2 2 3" xfId="9067"/>
    <cellStyle name="메모 2 3 5 2 2 2 3 2" xfId="36926"/>
    <cellStyle name="메모 2 3 5 2 2 2 4" xfId="12330"/>
    <cellStyle name="메모 2 3 5 2 2 2 4 2" xfId="40189"/>
    <cellStyle name="메모 2 3 5 2 2 2 5" xfId="15357"/>
    <cellStyle name="메모 2 3 5 2 2 2 5 2" xfId="43216"/>
    <cellStyle name="메모 2 3 5 2 2 2 6" xfId="19137"/>
    <cellStyle name="메모 2 3 5 2 2 2 6 2" xfId="46996"/>
    <cellStyle name="메모 2 3 5 2 2 2 7" xfId="22322"/>
    <cellStyle name="메모 2 3 5 2 2 2 7 2" xfId="50181"/>
    <cellStyle name="메모 2 3 5 2 2 2 8" xfId="25497"/>
    <cellStyle name="메모 2 3 5 2 2 2 8 2" xfId="53356"/>
    <cellStyle name="메모 2 3 5 2 2 2 9" xfId="30218"/>
    <cellStyle name="메모 2 3 5 2 2 20" xfId="27993"/>
    <cellStyle name="메모 2 3 5 2 2 20 2" xfId="55852"/>
    <cellStyle name="메모 2 3 5 2 2 21" xfId="1069"/>
    <cellStyle name="메모 2 3 5 2 2 21 2" xfId="28928"/>
    <cellStyle name="메모 2 3 5 2 2 22" xfId="28467"/>
    <cellStyle name="메모 2 3 5 2 2 3" xfId="2818"/>
    <cellStyle name="메모 2 3 5 2 2 3 2" xfId="6269"/>
    <cellStyle name="메모 2 3 5 2 2 3 2 2" xfId="34128"/>
    <cellStyle name="메모 2 3 5 2 2 3 3" xfId="9525"/>
    <cellStyle name="메모 2 3 5 2 2 3 3 2" xfId="37384"/>
    <cellStyle name="메모 2 3 5 2 2 3 4" xfId="12789"/>
    <cellStyle name="메모 2 3 5 2 2 3 4 2" xfId="40648"/>
    <cellStyle name="메모 2 3 5 2 2 3 5" xfId="11491"/>
    <cellStyle name="메모 2 3 5 2 2 3 5 2" xfId="39350"/>
    <cellStyle name="메모 2 3 5 2 2 3 6" xfId="19593"/>
    <cellStyle name="메모 2 3 5 2 2 3 6 2" xfId="47452"/>
    <cellStyle name="메모 2 3 5 2 2 3 7" xfId="22775"/>
    <cellStyle name="메모 2 3 5 2 2 3 7 2" xfId="50634"/>
    <cellStyle name="메모 2 3 5 2 2 3 8" xfId="25923"/>
    <cellStyle name="메모 2 3 5 2 2 3 8 2" xfId="53782"/>
    <cellStyle name="메모 2 3 5 2 2 3 9" xfId="30677"/>
    <cellStyle name="메모 2 3 5 2 2 4" xfId="3168"/>
    <cellStyle name="메모 2 3 5 2 2 4 2" xfId="6619"/>
    <cellStyle name="메모 2 3 5 2 2 4 2 2" xfId="34478"/>
    <cellStyle name="메모 2 3 5 2 2 4 3" xfId="9875"/>
    <cellStyle name="메모 2 3 5 2 2 4 3 2" xfId="37734"/>
    <cellStyle name="메모 2 3 5 2 2 4 4" xfId="13139"/>
    <cellStyle name="메모 2 3 5 2 2 4 4 2" xfId="40998"/>
    <cellStyle name="메모 2 3 5 2 2 4 5" xfId="16569"/>
    <cellStyle name="메모 2 3 5 2 2 4 5 2" xfId="44428"/>
    <cellStyle name="메모 2 3 5 2 2 4 6" xfId="19943"/>
    <cellStyle name="메모 2 3 5 2 2 4 6 2" xfId="47802"/>
    <cellStyle name="메모 2 3 5 2 2 4 7" xfId="23125"/>
    <cellStyle name="메모 2 3 5 2 2 4 7 2" xfId="50984"/>
    <cellStyle name="메모 2 3 5 2 2 4 8" xfId="26247"/>
    <cellStyle name="메모 2 3 5 2 2 4 8 2" xfId="54106"/>
    <cellStyle name="메모 2 3 5 2 2 4 9" xfId="31027"/>
    <cellStyle name="메모 2 3 5 2 2 5" xfId="3505"/>
    <cellStyle name="메모 2 3 5 2 2 5 2" xfId="6956"/>
    <cellStyle name="메모 2 3 5 2 2 5 2 2" xfId="34815"/>
    <cellStyle name="메모 2 3 5 2 2 5 3" xfId="10212"/>
    <cellStyle name="메모 2 3 5 2 2 5 3 2" xfId="38071"/>
    <cellStyle name="메모 2 3 5 2 2 5 4" xfId="13476"/>
    <cellStyle name="메모 2 3 5 2 2 5 4 2" xfId="41335"/>
    <cellStyle name="메모 2 3 5 2 2 5 5" xfId="17354"/>
    <cellStyle name="메모 2 3 5 2 2 5 5 2" xfId="45213"/>
    <cellStyle name="메모 2 3 5 2 2 5 6" xfId="20280"/>
    <cellStyle name="메모 2 3 5 2 2 5 6 2" xfId="48139"/>
    <cellStyle name="메모 2 3 5 2 2 5 7" xfId="23462"/>
    <cellStyle name="메모 2 3 5 2 2 5 7 2" xfId="51321"/>
    <cellStyle name="메모 2 3 5 2 2 5 8" xfId="26564"/>
    <cellStyle name="메모 2 3 5 2 2 5 8 2" xfId="54423"/>
    <cellStyle name="메모 2 3 5 2 2 5 9" xfId="31364"/>
    <cellStyle name="메모 2 3 5 2 2 6" xfId="3838"/>
    <cellStyle name="메모 2 3 5 2 2 6 2" xfId="7289"/>
    <cellStyle name="메모 2 3 5 2 2 6 2 2" xfId="35148"/>
    <cellStyle name="메모 2 3 5 2 2 6 3" xfId="10545"/>
    <cellStyle name="메모 2 3 5 2 2 6 3 2" xfId="38404"/>
    <cellStyle name="메모 2 3 5 2 2 6 4" xfId="13809"/>
    <cellStyle name="메모 2 3 5 2 2 6 4 2" xfId="41668"/>
    <cellStyle name="메모 2 3 5 2 2 6 5" xfId="15613"/>
    <cellStyle name="메모 2 3 5 2 2 6 5 2" xfId="43472"/>
    <cellStyle name="메모 2 3 5 2 2 6 6" xfId="20613"/>
    <cellStyle name="메모 2 3 5 2 2 6 6 2" xfId="48472"/>
    <cellStyle name="메모 2 3 5 2 2 6 7" xfId="23795"/>
    <cellStyle name="메모 2 3 5 2 2 6 7 2" xfId="51654"/>
    <cellStyle name="메모 2 3 5 2 2 6 8" xfId="26875"/>
    <cellStyle name="메모 2 3 5 2 2 6 8 2" xfId="54734"/>
    <cellStyle name="메모 2 3 5 2 2 6 9" xfId="31697"/>
    <cellStyle name="메모 2 3 5 2 2 7" xfId="4134"/>
    <cellStyle name="메모 2 3 5 2 2 7 2" xfId="7585"/>
    <cellStyle name="메모 2 3 5 2 2 7 2 2" xfId="35444"/>
    <cellStyle name="메모 2 3 5 2 2 7 3" xfId="10841"/>
    <cellStyle name="메모 2 3 5 2 2 7 3 2" xfId="38700"/>
    <cellStyle name="메모 2 3 5 2 2 7 4" xfId="14105"/>
    <cellStyle name="메모 2 3 5 2 2 7 4 2" xfId="41964"/>
    <cellStyle name="메모 2 3 5 2 2 7 5" xfId="17894"/>
    <cellStyle name="메모 2 3 5 2 2 7 5 2" xfId="45753"/>
    <cellStyle name="메모 2 3 5 2 2 7 6" xfId="20909"/>
    <cellStyle name="메모 2 3 5 2 2 7 6 2" xfId="48768"/>
    <cellStyle name="메모 2 3 5 2 2 7 7" xfId="24091"/>
    <cellStyle name="메모 2 3 5 2 2 7 7 2" xfId="51950"/>
    <cellStyle name="메모 2 3 5 2 2 7 8" xfId="27152"/>
    <cellStyle name="메모 2 3 5 2 2 7 8 2" xfId="55011"/>
    <cellStyle name="메모 2 3 5 2 2 7 9" xfId="31993"/>
    <cellStyle name="메모 2 3 5 2 2 8" xfId="4431"/>
    <cellStyle name="메모 2 3 5 2 2 8 2" xfId="7882"/>
    <cellStyle name="메모 2 3 5 2 2 8 2 2" xfId="35741"/>
    <cellStyle name="메모 2 3 5 2 2 8 3" xfId="11138"/>
    <cellStyle name="메모 2 3 5 2 2 8 3 2" xfId="38997"/>
    <cellStyle name="메모 2 3 5 2 2 8 4" xfId="14402"/>
    <cellStyle name="메모 2 3 5 2 2 8 4 2" xfId="42261"/>
    <cellStyle name="메모 2 3 5 2 2 8 5" xfId="17973"/>
    <cellStyle name="메모 2 3 5 2 2 8 5 2" xfId="45832"/>
    <cellStyle name="메모 2 3 5 2 2 8 6" xfId="21206"/>
    <cellStyle name="메모 2 3 5 2 2 8 6 2" xfId="49065"/>
    <cellStyle name="메모 2 3 5 2 2 8 7" xfId="24388"/>
    <cellStyle name="메모 2 3 5 2 2 8 7 2" xfId="52247"/>
    <cellStyle name="메모 2 3 5 2 2 8 8" xfId="27427"/>
    <cellStyle name="메모 2 3 5 2 2 8 8 2" xfId="55286"/>
    <cellStyle name="메모 2 3 5 2 2 8 9" xfId="32290"/>
    <cellStyle name="메모 2 3 5 2 2 9" xfId="4726"/>
    <cellStyle name="메모 2 3 5 2 2 9 2" xfId="8177"/>
    <cellStyle name="메모 2 3 5 2 2 9 2 2" xfId="36036"/>
    <cellStyle name="메모 2 3 5 2 2 9 3" xfId="11433"/>
    <cellStyle name="메모 2 3 5 2 2 9 3 2" xfId="39292"/>
    <cellStyle name="메모 2 3 5 2 2 9 4" xfId="14697"/>
    <cellStyle name="메모 2 3 5 2 2 9 4 2" xfId="42556"/>
    <cellStyle name="메모 2 3 5 2 2 9 5" xfId="18268"/>
    <cellStyle name="메모 2 3 5 2 2 9 5 2" xfId="46127"/>
    <cellStyle name="메모 2 3 5 2 2 9 6" xfId="21501"/>
    <cellStyle name="메모 2 3 5 2 2 9 6 2" xfId="49360"/>
    <cellStyle name="메모 2 3 5 2 2 9 7" xfId="24683"/>
    <cellStyle name="메모 2 3 5 2 2 9 7 2" xfId="52542"/>
    <cellStyle name="메모 2 3 5 2 2 9 8" xfId="27703"/>
    <cellStyle name="메모 2 3 5 2 2 9 8 2" xfId="55562"/>
    <cellStyle name="메모 2 3 5 2 2 9 9" xfId="32585"/>
    <cellStyle name="메모 2 3 5 2 20" xfId="25713"/>
    <cellStyle name="메모 2 3 5 2 20 2" xfId="53572"/>
    <cellStyle name="메모 2 3 5 2 21" xfId="27857"/>
    <cellStyle name="메모 2 3 5 2 21 2" xfId="55716"/>
    <cellStyle name="메모 2 3 5 2 22" xfId="924"/>
    <cellStyle name="메모 2 3 5 2 22 2" xfId="28783"/>
    <cellStyle name="메모 2 3 5 2 23" xfId="28322"/>
    <cellStyle name="메모 2 3 5 2 3" xfId="2214"/>
    <cellStyle name="메모 2 3 5 2 3 2" xfId="5666"/>
    <cellStyle name="메모 2 3 5 2 3 2 2" xfId="33525"/>
    <cellStyle name="메모 2 3 5 2 3 3" xfId="8922"/>
    <cellStyle name="메모 2 3 5 2 3 3 2" xfId="36781"/>
    <cellStyle name="메모 2 3 5 2 3 4" xfId="12185"/>
    <cellStyle name="메모 2 3 5 2 3 4 2" xfId="40044"/>
    <cellStyle name="메모 2 3 5 2 3 5" xfId="15674"/>
    <cellStyle name="메모 2 3 5 2 3 5 2" xfId="43533"/>
    <cellStyle name="메모 2 3 5 2 3 6" xfId="18997"/>
    <cellStyle name="메모 2 3 5 2 3 6 2" xfId="46856"/>
    <cellStyle name="메모 2 3 5 2 3 7" xfId="22181"/>
    <cellStyle name="메모 2 3 5 2 3 7 2" xfId="50040"/>
    <cellStyle name="메모 2 3 5 2 3 8" xfId="25364"/>
    <cellStyle name="메모 2 3 5 2 3 8 2" xfId="53223"/>
    <cellStyle name="메모 2 3 5 2 3 9" xfId="30073"/>
    <cellStyle name="메모 2 3 5 2 4" xfId="2673"/>
    <cellStyle name="메모 2 3 5 2 4 2" xfId="6124"/>
    <cellStyle name="메모 2 3 5 2 4 2 2" xfId="33983"/>
    <cellStyle name="메모 2 3 5 2 4 3" xfId="9380"/>
    <cellStyle name="메모 2 3 5 2 4 3 2" xfId="37239"/>
    <cellStyle name="메모 2 3 5 2 4 4" xfId="12644"/>
    <cellStyle name="메모 2 3 5 2 4 4 2" xfId="40503"/>
    <cellStyle name="메모 2 3 5 2 4 5" xfId="15955"/>
    <cellStyle name="메모 2 3 5 2 4 5 2" xfId="43814"/>
    <cellStyle name="메모 2 3 5 2 4 6" xfId="19448"/>
    <cellStyle name="메모 2 3 5 2 4 6 2" xfId="47307"/>
    <cellStyle name="메모 2 3 5 2 4 7" xfId="22630"/>
    <cellStyle name="메모 2 3 5 2 4 7 2" xfId="50489"/>
    <cellStyle name="메모 2 3 5 2 4 8" xfId="25786"/>
    <cellStyle name="메모 2 3 5 2 4 8 2" xfId="53645"/>
    <cellStyle name="메모 2 3 5 2 4 9" xfId="30532"/>
    <cellStyle name="메모 2 3 5 2 5" xfId="3024"/>
    <cellStyle name="메모 2 3 5 2 5 2" xfId="6475"/>
    <cellStyle name="메모 2 3 5 2 5 2 2" xfId="34334"/>
    <cellStyle name="메모 2 3 5 2 5 3" xfId="9731"/>
    <cellStyle name="메모 2 3 5 2 5 3 2" xfId="37590"/>
    <cellStyle name="메모 2 3 5 2 5 4" xfId="12995"/>
    <cellStyle name="메모 2 3 5 2 5 4 2" xfId="40854"/>
    <cellStyle name="메모 2 3 5 2 5 5" xfId="15936"/>
    <cellStyle name="메모 2 3 5 2 5 5 2" xfId="43795"/>
    <cellStyle name="메모 2 3 5 2 5 6" xfId="19799"/>
    <cellStyle name="메모 2 3 5 2 5 6 2" xfId="47658"/>
    <cellStyle name="메모 2 3 5 2 5 7" xfId="22981"/>
    <cellStyle name="메모 2 3 5 2 5 7 2" xfId="50840"/>
    <cellStyle name="메모 2 3 5 2 5 8" xfId="26113"/>
    <cellStyle name="메모 2 3 5 2 5 8 2" xfId="53972"/>
    <cellStyle name="메모 2 3 5 2 5 9" xfId="30883"/>
    <cellStyle name="메모 2 3 5 2 6" xfId="3363"/>
    <cellStyle name="메모 2 3 5 2 6 2" xfId="6814"/>
    <cellStyle name="메모 2 3 5 2 6 2 2" xfId="34673"/>
    <cellStyle name="메모 2 3 5 2 6 3" xfId="10070"/>
    <cellStyle name="메모 2 3 5 2 6 3 2" xfId="37929"/>
    <cellStyle name="메모 2 3 5 2 6 4" xfId="13334"/>
    <cellStyle name="메모 2 3 5 2 6 4 2" xfId="41193"/>
    <cellStyle name="메모 2 3 5 2 6 5" xfId="17952"/>
    <cellStyle name="메모 2 3 5 2 6 5 2" xfId="45811"/>
    <cellStyle name="메모 2 3 5 2 6 6" xfId="20138"/>
    <cellStyle name="메모 2 3 5 2 6 6 2" xfId="47997"/>
    <cellStyle name="메모 2 3 5 2 6 7" xfId="23320"/>
    <cellStyle name="메모 2 3 5 2 6 7 2" xfId="51179"/>
    <cellStyle name="메모 2 3 5 2 6 8" xfId="26430"/>
    <cellStyle name="메모 2 3 5 2 6 8 2" xfId="54289"/>
    <cellStyle name="메모 2 3 5 2 6 9" xfId="31222"/>
    <cellStyle name="메모 2 3 5 2 7" xfId="3696"/>
    <cellStyle name="메모 2 3 5 2 7 2" xfId="7147"/>
    <cellStyle name="메모 2 3 5 2 7 2 2" xfId="35006"/>
    <cellStyle name="메모 2 3 5 2 7 3" xfId="10403"/>
    <cellStyle name="메모 2 3 5 2 7 3 2" xfId="38262"/>
    <cellStyle name="메모 2 3 5 2 7 4" xfId="13667"/>
    <cellStyle name="메모 2 3 5 2 7 4 2" xfId="41526"/>
    <cellStyle name="메모 2 3 5 2 7 5" xfId="17464"/>
    <cellStyle name="메모 2 3 5 2 7 5 2" xfId="45323"/>
    <cellStyle name="메모 2 3 5 2 7 6" xfId="20471"/>
    <cellStyle name="메모 2 3 5 2 7 6 2" xfId="48330"/>
    <cellStyle name="메모 2 3 5 2 7 7" xfId="23653"/>
    <cellStyle name="메모 2 3 5 2 7 7 2" xfId="51512"/>
    <cellStyle name="메모 2 3 5 2 7 8" xfId="26741"/>
    <cellStyle name="메모 2 3 5 2 7 8 2" xfId="54600"/>
    <cellStyle name="메모 2 3 5 2 7 9" xfId="31555"/>
    <cellStyle name="메모 2 3 5 2 8" xfId="3998"/>
    <cellStyle name="메모 2 3 5 2 8 2" xfId="7449"/>
    <cellStyle name="메모 2 3 5 2 8 2 2" xfId="35308"/>
    <cellStyle name="메모 2 3 5 2 8 3" xfId="10705"/>
    <cellStyle name="메모 2 3 5 2 8 3 2" xfId="38564"/>
    <cellStyle name="메모 2 3 5 2 8 4" xfId="13969"/>
    <cellStyle name="메모 2 3 5 2 8 4 2" xfId="41828"/>
    <cellStyle name="메모 2 3 5 2 8 5" xfId="15529"/>
    <cellStyle name="메모 2 3 5 2 8 5 2" xfId="43388"/>
    <cellStyle name="메모 2 3 5 2 8 6" xfId="20773"/>
    <cellStyle name="메모 2 3 5 2 8 6 2" xfId="48632"/>
    <cellStyle name="메모 2 3 5 2 8 7" xfId="23955"/>
    <cellStyle name="메모 2 3 5 2 8 7 2" xfId="51814"/>
    <cellStyle name="메모 2 3 5 2 8 8" xfId="27024"/>
    <cellStyle name="메모 2 3 5 2 8 8 2" xfId="54883"/>
    <cellStyle name="메모 2 3 5 2 8 9" xfId="31857"/>
    <cellStyle name="메모 2 3 5 2 9" xfId="4295"/>
    <cellStyle name="메모 2 3 5 2 9 2" xfId="7746"/>
    <cellStyle name="메모 2 3 5 2 9 2 2" xfId="35605"/>
    <cellStyle name="메모 2 3 5 2 9 3" xfId="11002"/>
    <cellStyle name="메모 2 3 5 2 9 3 2" xfId="38861"/>
    <cellStyle name="메모 2 3 5 2 9 4" xfId="14266"/>
    <cellStyle name="메모 2 3 5 2 9 4 2" xfId="42125"/>
    <cellStyle name="메모 2 3 5 2 9 5" xfId="16455"/>
    <cellStyle name="메모 2 3 5 2 9 5 2" xfId="44314"/>
    <cellStyle name="메모 2 3 5 2 9 6" xfId="21070"/>
    <cellStyle name="메모 2 3 5 2 9 6 2" xfId="48929"/>
    <cellStyle name="메모 2 3 5 2 9 7" xfId="24252"/>
    <cellStyle name="메모 2 3 5 2 9 7 2" xfId="52111"/>
    <cellStyle name="메모 2 3 5 2 9 8" xfId="27299"/>
    <cellStyle name="메모 2 3 5 2 9 8 2" xfId="55158"/>
    <cellStyle name="메모 2 3 5 2 9 9" xfId="32154"/>
    <cellStyle name="메모 2 3 5 20" xfId="15517"/>
    <cellStyle name="메모 2 3 5 20 2" xfId="43376"/>
    <cellStyle name="메모 2 3 5 21" xfId="22140"/>
    <cellStyle name="메모 2 3 5 21 2" xfId="49999"/>
    <cellStyle name="메모 2 3 5 22" xfId="22051"/>
    <cellStyle name="메모 2 3 5 22 2" xfId="49910"/>
    <cellStyle name="메모 2 3 5 23" xfId="25328"/>
    <cellStyle name="메모 2 3 5 23 2" xfId="53187"/>
    <cellStyle name="메모 2 3 5 24" xfId="722"/>
    <cellStyle name="메모 2 3 5 24 2" xfId="28581"/>
    <cellStyle name="메모 2 3 5 25" xfId="28120"/>
    <cellStyle name="메모 2 3 5 3" xfId="362"/>
    <cellStyle name="메모 2 3 5 3 10" xfId="1477"/>
    <cellStyle name="메모 2 3 5 3 10 2" xfId="29336"/>
    <cellStyle name="메모 2 3 5 3 11" xfId="4933"/>
    <cellStyle name="메모 2 3 5 3 11 2" xfId="32792"/>
    <cellStyle name="메모 2 3 5 3 12" xfId="1203"/>
    <cellStyle name="메모 2 3 5 3 12 2" xfId="29062"/>
    <cellStyle name="메모 2 3 5 3 13" xfId="5853"/>
    <cellStyle name="메모 2 3 5 3 13 2" xfId="33712"/>
    <cellStyle name="메모 2 3 5 3 14" xfId="9109"/>
    <cellStyle name="메모 2 3 5 3 14 2" xfId="36968"/>
    <cellStyle name="메모 2 3 5 3 15" xfId="16320"/>
    <cellStyle name="메모 2 3 5 3 15 2" xfId="44179"/>
    <cellStyle name="메모 2 3 5 3 16" xfId="15623"/>
    <cellStyle name="메모 2 3 5 3 16 2" xfId="43482"/>
    <cellStyle name="메모 2 3 5 3 17" xfId="17811"/>
    <cellStyle name="메모 2 3 5 3 17 2" xfId="45670"/>
    <cellStyle name="메모 2 3 5 3 18" xfId="18861"/>
    <cellStyle name="메모 2 3 5 3 18 2" xfId="46720"/>
    <cellStyle name="메모 2 3 5 3 19" xfId="27542"/>
    <cellStyle name="메모 2 3 5 3 19 2" xfId="55401"/>
    <cellStyle name="메모 2 3 5 3 2" xfId="2114"/>
    <cellStyle name="메모 2 3 5 3 2 2" xfId="5568"/>
    <cellStyle name="메모 2 3 5 3 2 2 2" xfId="33427"/>
    <cellStyle name="메모 2 3 5 3 2 3" xfId="8823"/>
    <cellStyle name="메모 2 3 5 3 2 3 2" xfId="36682"/>
    <cellStyle name="메모 2 3 5 3 2 4" xfId="12086"/>
    <cellStyle name="메모 2 3 5 3 2 4 2" xfId="39945"/>
    <cellStyle name="메모 2 3 5 3 2 5" xfId="16898"/>
    <cellStyle name="메모 2 3 5 3 2 5 2" xfId="44757"/>
    <cellStyle name="메모 2 3 5 3 2 6" xfId="18902"/>
    <cellStyle name="메모 2 3 5 3 2 6 2" xfId="46761"/>
    <cellStyle name="메모 2 3 5 3 2 7" xfId="22100"/>
    <cellStyle name="메모 2 3 5 3 2 7 2" xfId="49959"/>
    <cellStyle name="메모 2 3 5 3 2 8" xfId="25280"/>
    <cellStyle name="메모 2 3 5 3 2 8 2" xfId="53139"/>
    <cellStyle name="메모 2 3 5 3 2 9" xfId="29973"/>
    <cellStyle name="메모 2 3 5 3 20" xfId="27785"/>
    <cellStyle name="메모 2 3 5 3 20 2" xfId="55644"/>
    <cellStyle name="메모 2 3 5 3 21" xfId="824"/>
    <cellStyle name="메모 2 3 5 3 21 2" xfId="28683"/>
    <cellStyle name="메모 2 3 5 3 22" xfId="28222"/>
    <cellStyle name="메모 2 3 5 3 3" xfId="2575"/>
    <cellStyle name="메모 2 3 5 3 3 2" xfId="6026"/>
    <cellStyle name="메모 2 3 5 3 3 2 2" xfId="33885"/>
    <cellStyle name="메모 2 3 5 3 3 3" xfId="9282"/>
    <cellStyle name="메모 2 3 5 3 3 3 2" xfId="37141"/>
    <cellStyle name="메모 2 3 5 3 3 4" xfId="12546"/>
    <cellStyle name="메모 2 3 5 3 3 4 2" xfId="40405"/>
    <cellStyle name="메모 2 3 5 3 3 5" xfId="17783"/>
    <cellStyle name="메모 2 3 5 3 3 5 2" xfId="45642"/>
    <cellStyle name="메모 2 3 5 3 3 6" xfId="19350"/>
    <cellStyle name="메모 2 3 5 3 3 6 2" xfId="47209"/>
    <cellStyle name="메모 2 3 5 3 3 7" xfId="22532"/>
    <cellStyle name="메모 2 3 5 3 3 7 2" xfId="50391"/>
    <cellStyle name="메모 2 3 5 3 3 8" xfId="25695"/>
    <cellStyle name="메모 2 3 5 3 3 8 2" xfId="53554"/>
    <cellStyle name="메모 2 3 5 3 3 9" xfId="30434"/>
    <cellStyle name="메모 2 3 5 3 4" xfId="2928"/>
    <cellStyle name="메모 2 3 5 3 4 2" xfId="6379"/>
    <cellStyle name="메모 2 3 5 3 4 2 2" xfId="34238"/>
    <cellStyle name="메모 2 3 5 3 4 3" xfId="9635"/>
    <cellStyle name="메모 2 3 5 3 4 3 2" xfId="37494"/>
    <cellStyle name="메모 2 3 5 3 4 4" xfId="12899"/>
    <cellStyle name="메모 2 3 5 3 4 4 2" xfId="40758"/>
    <cellStyle name="메모 2 3 5 3 4 5" xfId="16587"/>
    <cellStyle name="메모 2 3 5 3 4 5 2" xfId="44446"/>
    <cellStyle name="메모 2 3 5 3 4 6" xfId="19703"/>
    <cellStyle name="메모 2 3 5 3 4 6 2" xfId="47562"/>
    <cellStyle name="메모 2 3 5 3 4 7" xfId="22885"/>
    <cellStyle name="메모 2 3 5 3 4 7 2" xfId="50744"/>
    <cellStyle name="메모 2 3 5 3 4 8" xfId="26024"/>
    <cellStyle name="메모 2 3 5 3 4 8 2" xfId="53883"/>
    <cellStyle name="메모 2 3 5 3 4 9" xfId="30787"/>
    <cellStyle name="메모 2 3 5 3 5" xfId="3274"/>
    <cellStyle name="메모 2 3 5 3 5 2" xfId="6725"/>
    <cellStyle name="메모 2 3 5 3 5 2 2" xfId="34584"/>
    <cellStyle name="메모 2 3 5 3 5 3" xfId="9981"/>
    <cellStyle name="메모 2 3 5 3 5 3 2" xfId="37840"/>
    <cellStyle name="메모 2 3 5 3 5 4" xfId="13245"/>
    <cellStyle name="메모 2 3 5 3 5 4 2" xfId="41104"/>
    <cellStyle name="메모 2 3 5 3 5 5" xfId="17375"/>
    <cellStyle name="메모 2 3 5 3 5 5 2" xfId="45234"/>
    <cellStyle name="메모 2 3 5 3 5 6" xfId="20049"/>
    <cellStyle name="메모 2 3 5 3 5 6 2" xfId="47908"/>
    <cellStyle name="메모 2 3 5 3 5 7" xfId="23231"/>
    <cellStyle name="메모 2 3 5 3 5 7 2" xfId="51090"/>
    <cellStyle name="메모 2 3 5 3 5 8" xfId="26346"/>
    <cellStyle name="메모 2 3 5 3 5 8 2" xfId="54205"/>
    <cellStyle name="메모 2 3 5 3 5 9" xfId="31133"/>
    <cellStyle name="메모 2 3 5 3 6" xfId="3610"/>
    <cellStyle name="메모 2 3 5 3 6 2" xfId="7061"/>
    <cellStyle name="메모 2 3 5 3 6 2 2" xfId="34920"/>
    <cellStyle name="메모 2 3 5 3 6 3" xfId="10317"/>
    <cellStyle name="메모 2 3 5 3 6 3 2" xfId="38176"/>
    <cellStyle name="메모 2 3 5 3 6 4" xfId="13581"/>
    <cellStyle name="메모 2 3 5 3 6 4 2" xfId="41440"/>
    <cellStyle name="메모 2 3 5 3 6 5" xfId="17111"/>
    <cellStyle name="메모 2 3 5 3 6 5 2" xfId="44970"/>
    <cellStyle name="메모 2 3 5 3 6 6" xfId="20385"/>
    <cellStyle name="메모 2 3 5 3 6 6 2" xfId="48244"/>
    <cellStyle name="메모 2 3 5 3 6 7" xfId="23567"/>
    <cellStyle name="메모 2 3 5 3 6 7 2" xfId="51426"/>
    <cellStyle name="메모 2 3 5 3 6 8" xfId="26662"/>
    <cellStyle name="메모 2 3 5 3 6 8 2" xfId="54521"/>
    <cellStyle name="메모 2 3 5 3 6 9" xfId="31469"/>
    <cellStyle name="메모 2 3 5 3 7" xfId="3924"/>
    <cellStyle name="메모 2 3 5 3 7 2" xfId="7375"/>
    <cellStyle name="메모 2 3 5 3 7 2 2" xfId="35234"/>
    <cellStyle name="메모 2 3 5 3 7 3" xfId="10631"/>
    <cellStyle name="메모 2 3 5 3 7 3 2" xfId="38490"/>
    <cellStyle name="메모 2 3 5 3 7 4" xfId="13895"/>
    <cellStyle name="메모 2 3 5 3 7 4 2" xfId="41754"/>
    <cellStyle name="메모 2 3 5 3 7 5" xfId="16156"/>
    <cellStyle name="메모 2 3 5 3 7 5 2" xfId="44015"/>
    <cellStyle name="메모 2 3 5 3 7 6" xfId="20699"/>
    <cellStyle name="메모 2 3 5 3 7 6 2" xfId="48558"/>
    <cellStyle name="메모 2 3 5 3 7 7" xfId="23881"/>
    <cellStyle name="메모 2 3 5 3 7 7 2" xfId="51740"/>
    <cellStyle name="메모 2 3 5 3 7 8" xfId="26956"/>
    <cellStyle name="메모 2 3 5 3 7 8 2" xfId="54815"/>
    <cellStyle name="메모 2 3 5 3 7 9" xfId="31783"/>
    <cellStyle name="메모 2 3 5 3 8" xfId="4222"/>
    <cellStyle name="메모 2 3 5 3 8 2" xfId="7673"/>
    <cellStyle name="메모 2 3 5 3 8 2 2" xfId="35532"/>
    <cellStyle name="메모 2 3 5 3 8 3" xfId="10929"/>
    <cellStyle name="메모 2 3 5 3 8 3 2" xfId="38788"/>
    <cellStyle name="메모 2 3 5 3 8 4" xfId="14193"/>
    <cellStyle name="메모 2 3 5 3 8 4 2" xfId="42052"/>
    <cellStyle name="메모 2 3 5 3 8 5" xfId="17763"/>
    <cellStyle name="메모 2 3 5 3 8 5 2" xfId="45622"/>
    <cellStyle name="메모 2 3 5 3 8 6" xfId="20997"/>
    <cellStyle name="메모 2 3 5 3 8 6 2" xfId="48856"/>
    <cellStyle name="메모 2 3 5 3 8 7" xfId="24179"/>
    <cellStyle name="메모 2 3 5 3 8 7 2" xfId="52038"/>
    <cellStyle name="메모 2 3 5 3 8 8" xfId="27232"/>
    <cellStyle name="메모 2 3 5 3 8 8 2" xfId="55091"/>
    <cellStyle name="메모 2 3 5 3 8 9" xfId="32081"/>
    <cellStyle name="메모 2 3 5 3 9" xfId="4518"/>
    <cellStyle name="메모 2 3 5 3 9 2" xfId="7969"/>
    <cellStyle name="메모 2 3 5 3 9 2 2" xfId="35828"/>
    <cellStyle name="메모 2 3 5 3 9 3" xfId="11225"/>
    <cellStyle name="메모 2 3 5 3 9 3 2" xfId="39084"/>
    <cellStyle name="메모 2 3 5 3 9 4" xfId="14489"/>
    <cellStyle name="메모 2 3 5 3 9 4 2" xfId="42348"/>
    <cellStyle name="메모 2 3 5 3 9 5" xfId="18060"/>
    <cellStyle name="메모 2 3 5 3 9 5 2" xfId="45919"/>
    <cellStyle name="메모 2 3 5 3 9 6" xfId="21293"/>
    <cellStyle name="메모 2 3 5 3 9 6 2" xfId="49152"/>
    <cellStyle name="메모 2 3 5 3 9 7" xfId="24475"/>
    <cellStyle name="메모 2 3 5 3 9 7 2" xfId="52334"/>
    <cellStyle name="메모 2 3 5 3 9 8" xfId="27508"/>
    <cellStyle name="메모 2 3 5 3 9 8 2" xfId="55367"/>
    <cellStyle name="메모 2 3 5 3 9 9" xfId="32377"/>
    <cellStyle name="메모 2 3 5 4" xfId="535"/>
    <cellStyle name="메모 2 3 5 4 10" xfId="1650"/>
    <cellStyle name="메모 2 3 5 4 10 2" xfId="29509"/>
    <cellStyle name="메모 2 3 5 4 11" xfId="5105"/>
    <cellStyle name="메모 2 3 5 4 11 2" xfId="32964"/>
    <cellStyle name="메모 2 3 5 4 12" xfId="8360"/>
    <cellStyle name="메모 2 3 5 4 12 2" xfId="36219"/>
    <cellStyle name="메모 2 3 5 4 13" xfId="11625"/>
    <cellStyle name="메모 2 3 5 4 13 2" xfId="39484"/>
    <cellStyle name="메모 2 3 5 4 14" xfId="14888"/>
    <cellStyle name="메모 2 3 5 4 14 2" xfId="42747"/>
    <cellStyle name="메모 2 3 5 4 15" xfId="16895"/>
    <cellStyle name="메모 2 3 5 4 15 2" xfId="44754"/>
    <cellStyle name="메모 2 3 5 4 16" xfId="18452"/>
    <cellStyle name="메모 2 3 5 4 16 2" xfId="46311"/>
    <cellStyle name="메모 2 3 5 4 17" xfId="21669"/>
    <cellStyle name="메모 2 3 5 4 17 2" xfId="49528"/>
    <cellStyle name="메모 2 3 5 4 18" xfId="24864"/>
    <cellStyle name="메모 2 3 5 4 18 2" xfId="52723"/>
    <cellStyle name="메모 2 3 5 4 19" xfId="25416"/>
    <cellStyle name="메모 2 3 5 4 19 2" xfId="53275"/>
    <cellStyle name="메모 2 3 5 4 2" xfId="2287"/>
    <cellStyle name="메모 2 3 5 4 2 2" xfId="5739"/>
    <cellStyle name="메모 2 3 5 4 2 2 2" xfId="33598"/>
    <cellStyle name="메모 2 3 5 4 2 3" xfId="8995"/>
    <cellStyle name="메모 2 3 5 4 2 3 2" xfId="36854"/>
    <cellStyle name="메모 2 3 5 4 2 4" xfId="12258"/>
    <cellStyle name="메모 2 3 5 4 2 4 2" xfId="40117"/>
    <cellStyle name="메모 2 3 5 4 2 5" xfId="17948"/>
    <cellStyle name="메모 2 3 5 4 2 5 2" xfId="45807"/>
    <cellStyle name="메모 2 3 5 4 2 6" xfId="19065"/>
    <cellStyle name="메모 2 3 5 4 2 6 2" xfId="46924"/>
    <cellStyle name="메모 2 3 5 4 2 7" xfId="22250"/>
    <cellStyle name="메모 2 3 5 4 2 7 2" xfId="50109"/>
    <cellStyle name="메모 2 3 5 4 2 8" xfId="25430"/>
    <cellStyle name="메모 2 3 5 4 2 8 2" xfId="53289"/>
    <cellStyle name="메모 2 3 5 4 2 9" xfId="30146"/>
    <cellStyle name="메모 2 3 5 4 20" xfId="27921"/>
    <cellStyle name="메모 2 3 5 4 20 2" xfId="55780"/>
    <cellStyle name="메모 2 3 5 4 21" xfId="997"/>
    <cellStyle name="메모 2 3 5 4 21 2" xfId="28856"/>
    <cellStyle name="메모 2 3 5 4 22" xfId="28395"/>
    <cellStyle name="메모 2 3 5 4 3" xfId="2746"/>
    <cellStyle name="메모 2 3 5 4 3 2" xfId="6197"/>
    <cellStyle name="메모 2 3 5 4 3 2 2" xfId="34056"/>
    <cellStyle name="메모 2 3 5 4 3 3" xfId="9453"/>
    <cellStyle name="메모 2 3 5 4 3 3 2" xfId="37312"/>
    <cellStyle name="메모 2 3 5 4 3 4" xfId="12717"/>
    <cellStyle name="메모 2 3 5 4 3 4 2" xfId="40576"/>
    <cellStyle name="메모 2 3 5 4 3 5" xfId="17758"/>
    <cellStyle name="메모 2 3 5 4 3 5 2" xfId="45617"/>
    <cellStyle name="메모 2 3 5 4 3 6" xfId="19521"/>
    <cellStyle name="메모 2 3 5 4 3 6 2" xfId="47380"/>
    <cellStyle name="메모 2 3 5 4 3 7" xfId="22703"/>
    <cellStyle name="메모 2 3 5 4 3 7 2" xfId="50562"/>
    <cellStyle name="메모 2 3 5 4 3 8" xfId="25856"/>
    <cellStyle name="메모 2 3 5 4 3 8 2" xfId="53715"/>
    <cellStyle name="메모 2 3 5 4 3 9" xfId="30605"/>
    <cellStyle name="메모 2 3 5 4 4" xfId="3096"/>
    <cellStyle name="메모 2 3 5 4 4 2" xfId="6547"/>
    <cellStyle name="메모 2 3 5 4 4 2 2" xfId="34406"/>
    <cellStyle name="메모 2 3 5 4 4 3" xfId="9803"/>
    <cellStyle name="메모 2 3 5 4 4 3 2" xfId="37662"/>
    <cellStyle name="메모 2 3 5 4 4 4" xfId="13067"/>
    <cellStyle name="메모 2 3 5 4 4 4 2" xfId="40926"/>
    <cellStyle name="메모 2 3 5 4 4 5" xfId="16715"/>
    <cellStyle name="메모 2 3 5 4 4 5 2" xfId="44574"/>
    <cellStyle name="메모 2 3 5 4 4 6" xfId="19871"/>
    <cellStyle name="메모 2 3 5 4 4 6 2" xfId="47730"/>
    <cellStyle name="메모 2 3 5 4 4 7" xfId="23053"/>
    <cellStyle name="메모 2 3 5 4 4 7 2" xfId="50912"/>
    <cellStyle name="메모 2 3 5 4 4 8" xfId="26180"/>
    <cellStyle name="메모 2 3 5 4 4 8 2" xfId="54039"/>
    <cellStyle name="메모 2 3 5 4 4 9" xfId="30955"/>
    <cellStyle name="메모 2 3 5 4 5" xfId="3433"/>
    <cellStyle name="메모 2 3 5 4 5 2" xfId="6884"/>
    <cellStyle name="메모 2 3 5 4 5 2 2" xfId="34743"/>
    <cellStyle name="메모 2 3 5 4 5 3" xfId="10140"/>
    <cellStyle name="메모 2 3 5 4 5 3 2" xfId="37999"/>
    <cellStyle name="메모 2 3 5 4 5 4" xfId="13404"/>
    <cellStyle name="메모 2 3 5 4 5 4 2" xfId="41263"/>
    <cellStyle name="메모 2 3 5 4 5 5" xfId="16439"/>
    <cellStyle name="메모 2 3 5 4 5 5 2" xfId="44298"/>
    <cellStyle name="메모 2 3 5 4 5 6" xfId="20208"/>
    <cellStyle name="메모 2 3 5 4 5 6 2" xfId="48067"/>
    <cellStyle name="메모 2 3 5 4 5 7" xfId="23390"/>
    <cellStyle name="메모 2 3 5 4 5 7 2" xfId="51249"/>
    <cellStyle name="메모 2 3 5 4 5 8" xfId="26497"/>
    <cellStyle name="메모 2 3 5 4 5 8 2" xfId="54356"/>
    <cellStyle name="메모 2 3 5 4 5 9" xfId="31292"/>
    <cellStyle name="메모 2 3 5 4 6" xfId="3766"/>
    <cellStyle name="메모 2 3 5 4 6 2" xfId="7217"/>
    <cellStyle name="메모 2 3 5 4 6 2 2" xfId="35076"/>
    <cellStyle name="메모 2 3 5 4 6 3" xfId="10473"/>
    <cellStyle name="메모 2 3 5 4 6 3 2" xfId="38332"/>
    <cellStyle name="메모 2 3 5 4 6 4" xfId="13737"/>
    <cellStyle name="메모 2 3 5 4 6 4 2" xfId="41596"/>
    <cellStyle name="메모 2 3 5 4 6 5" xfId="16755"/>
    <cellStyle name="메모 2 3 5 4 6 5 2" xfId="44614"/>
    <cellStyle name="메모 2 3 5 4 6 6" xfId="20541"/>
    <cellStyle name="메모 2 3 5 4 6 6 2" xfId="48400"/>
    <cellStyle name="메모 2 3 5 4 6 7" xfId="23723"/>
    <cellStyle name="메모 2 3 5 4 6 7 2" xfId="51582"/>
    <cellStyle name="메모 2 3 5 4 6 8" xfId="26808"/>
    <cellStyle name="메모 2 3 5 4 6 8 2" xfId="54667"/>
    <cellStyle name="메모 2 3 5 4 6 9" xfId="31625"/>
    <cellStyle name="메모 2 3 5 4 7" xfId="4062"/>
    <cellStyle name="메모 2 3 5 4 7 2" xfId="7513"/>
    <cellStyle name="메모 2 3 5 4 7 2 2" xfId="35372"/>
    <cellStyle name="메모 2 3 5 4 7 3" xfId="10769"/>
    <cellStyle name="메모 2 3 5 4 7 3 2" xfId="38628"/>
    <cellStyle name="메모 2 3 5 4 7 4" xfId="14033"/>
    <cellStyle name="메모 2 3 5 4 7 4 2" xfId="41892"/>
    <cellStyle name="메모 2 3 5 4 7 5" xfId="17764"/>
    <cellStyle name="메모 2 3 5 4 7 5 2" xfId="45623"/>
    <cellStyle name="메모 2 3 5 4 7 6" xfId="20837"/>
    <cellStyle name="메모 2 3 5 4 7 6 2" xfId="48696"/>
    <cellStyle name="메모 2 3 5 4 7 7" xfId="24019"/>
    <cellStyle name="메모 2 3 5 4 7 7 2" xfId="51878"/>
    <cellStyle name="메모 2 3 5 4 7 8" xfId="27085"/>
    <cellStyle name="메모 2 3 5 4 7 8 2" xfId="54944"/>
    <cellStyle name="메모 2 3 5 4 7 9" xfId="31921"/>
    <cellStyle name="메모 2 3 5 4 8" xfId="4359"/>
    <cellStyle name="메모 2 3 5 4 8 2" xfId="7810"/>
    <cellStyle name="메모 2 3 5 4 8 2 2" xfId="35669"/>
    <cellStyle name="메모 2 3 5 4 8 3" xfId="11066"/>
    <cellStyle name="메모 2 3 5 4 8 3 2" xfId="38925"/>
    <cellStyle name="메모 2 3 5 4 8 4" xfId="14330"/>
    <cellStyle name="메모 2 3 5 4 8 4 2" xfId="42189"/>
    <cellStyle name="메모 2 3 5 4 8 5" xfId="12129"/>
    <cellStyle name="메모 2 3 5 4 8 5 2" xfId="39988"/>
    <cellStyle name="메모 2 3 5 4 8 6" xfId="21134"/>
    <cellStyle name="메모 2 3 5 4 8 6 2" xfId="48993"/>
    <cellStyle name="메모 2 3 5 4 8 7" xfId="24316"/>
    <cellStyle name="메모 2 3 5 4 8 7 2" xfId="52175"/>
    <cellStyle name="메모 2 3 5 4 8 8" xfId="27360"/>
    <cellStyle name="메모 2 3 5 4 8 8 2" xfId="55219"/>
    <cellStyle name="메모 2 3 5 4 8 9" xfId="32218"/>
    <cellStyle name="메모 2 3 5 4 9" xfId="4654"/>
    <cellStyle name="메모 2 3 5 4 9 2" xfId="8105"/>
    <cellStyle name="메모 2 3 5 4 9 2 2" xfId="35964"/>
    <cellStyle name="메모 2 3 5 4 9 3" xfId="11361"/>
    <cellStyle name="메모 2 3 5 4 9 3 2" xfId="39220"/>
    <cellStyle name="메모 2 3 5 4 9 4" xfId="14625"/>
    <cellStyle name="메모 2 3 5 4 9 4 2" xfId="42484"/>
    <cellStyle name="메모 2 3 5 4 9 5" xfId="18196"/>
    <cellStyle name="메모 2 3 5 4 9 5 2" xfId="46055"/>
    <cellStyle name="메모 2 3 5 4 9 6" xfId="21429"/>
    <cellStyle name="메모 2 3 5 4 9 6 2" xfId="49288"/>
    <cellStyle name="메모 2 3 5 4 9 7" xfId="24611"/>
    <cellStyle name="메모 2 3 5 4 9 7 2" xfId="52470"/>
    <cellStyle name="메모 2 3 5 4 9 8" xfId="27636"/>
    <cellStyle name="메모 2 3 5 4 9 8 2" xfId="55495"/>
    <cellStyle name="메모 2 3 5 4 9 9" xfId="32513"/>
    <cellStyle name="메모 2 3 5 5" xfId="2012"/>
    <cellStyle name="메모 2 3 5 5 2" xfId="5466"/>
    <cellStyle name="메모 2 3 5 5 2 2" xfId="33325"/>
    <cellStyle name="메모 2 3 5 5 3" xfId="8721"/>
    <cellStyle name="메모 2 3 5 5 3 2" xfId="36580"/>
    <cellStyle name="메모 2 3 5 5 4" xfId="11984"/>
    <cellStyle name="메모 2 3 5 5 4 2" xfId="39843"/>
    <cellStyle name="메모 2 3 5 5 5" xfId="15659"/>
    <cellStyle name="메모 2 3 5 5 5 2" xfId="43518"/>
    <cellStyle name="메모 2 3 5 5 6" xfId="18806"/>
    <cellStyle name="메모 2 3 5 5 6 2" xfId="46665"/>
    <cellStyle name="메모 2 3 5 5 7" xfId="22013"/>
    <cellStyle name="메모 2 3 5 5 7 2" xfId="49872"/>
    <cellStyle name="메모 2 3 5 5 8" xfId="25196"/>
    <cellStyle name="메모 2 3 5 5 8 2" xfId="53055"/>
    <cellStyle name="메모 2 3 5 5 9" xfId="29871"/>
    <cellStyle name="메모 2 3 5 6" xfId="2479"/>
    <cellStyle name="메모 2 3 5 6 2" xfId="5930"/>
    <cellStyle name="메모 2 3 5 6 2 2" xfId="33789"/>
    <cellStyle name="메모 2 3 5 6 3" xfId="9186"/>
    <cellStyle name="메모 2 3 5 6 3 2" xfId="37045"/>
    <cellStyle name="메모 2 3 5 6 4" xfId="12450"/>
    <cellStyle name="메모 2 3 5 6 4 2" xfId="40309"/>
    <cellStyle name="메모 2 3 5 6 5" xfId="15351"/>
    <cellStyle name="메모 2 3 5 6 5 2" xfId="43210"/>
    <cellStyle name="메모 2 3 5 6 6" xfId="19254"/>
    <cellStyle name="메모 2 3 5 6 6 2" xfId="47113"/>
    <cellStyle name="메모 2 3 5 6 7" xfId="22436"/>
    <cellStyle name="메모 2 3 5 6 7 2" xfId="50295"/>
    <cellStyle name="메모 2 3 5 6 8" xfId="25605"/>
    <cellStyle name="메모 2 3 5 6 8 2" xfId="53464"/>
    <cellStyle name="메모 2 3 5 6 9" xfId="30338"/>
    <cellStyle name="메모 2 3 5 7" xfId="1840"/>
    <cellStyle name="메모 2 3 5 7 2" xfId="5294"/>
    <cellStyle name="메모 2 3 5 7 2 2" xfId="33153"/>
    <cellStyle name="메모 2 3 5 7 3" xfId="8549"/>
    <cellStyle name="메모 2 3 5 7 3 2" xfId="36408"/>
    <cellStyle name="메모 2 3 5 7 4" xfId="11812"/>
    <cellStyle name="메모 2 3 5 7 4 2" xfId="39671"/>
    <cellStyle name="메모 2 3 5 7 5" xfId="15859"/>
    <cellStyle name="메모 2 3 5 7 5 2" xfId="43718"/>
    <cellStyle name="메모 2 3 5 7 6" xfId="18634"/>
    <cellStyle name="메모 2 3 5 7 6 2" xfId="46493"/>
    <cellStyle name="메모 2 3 5 7 7" xfId="21842"/>
    <cellStyle name="메모 2 3 5 7 7 2" xfId="49701"/>
    <cellStyle name="메모 2 3 5 7 8" xfId="25038"/>
    <cellStyle name="메모 2 3 5 7 8 2" xfId="52897"/>
    <cellStyle name="메모 2 3 5 7 9" xfId="29699"/>
    <cellStyle name="메모 2 3 5 8" xfId="2437"/>
    <cellStyle name="메모 2 3 5 8 2" xfId="5888"/>
    <cellStyle name="메모 2 3 5 8 2 2" xfId="33747"/>
    <cellStyle name="메모 2 3 5 8 3" xfId="9144"/>
    <cellStyle name="메모 2 3 5 8 3 2" xfId="37003"/>
    <cellStyle name="메모 2 3 5 8 4" xfId="12408"/>
    <cellStyle name="메모 2 3 5 8 4 2" xfId="40267"/>
    <cellStyle name="메모 2 3 5 8 5" xfId="16166"/>
    <cellStyle name="메모 2 3 5 8 5 2" xfId="44025"/>
    <cellStyle name="메모 2 3 5 8 6" xfId="19212"/>
    <cellStyle name="메모 2 3 5 8 6 2" xfId="47071"/>
    <cellStyle name="메모 2 3 5 8 7" xfId="22394"/>
    <cellStyle name="메모 2 3 5 8 7 2" xfId="50253"/>
    <cellStyle name="메모 2 3 5 8 8" xfId="25567"/>
    <cellStyle name="메모 2 3 5 8 8 2" xfId="53426"/>
    <cellStyle name="메모 2 3 5 8 9" xfId="30296"/>
    <cellStyle name="메모 2 3 5 9" xfId="1879"/>
    <cellStyle name="메모 2 3 5 9 2" xfId="5333"/>
    <cellStyle name="메모 2 3 5 9 2 2" xfId="33192"/>
    <cellStyle name="메모 2 3 5 9 3" xfId="8588"/>
    <cellStyle name="메모 2 3 5 9 3 2" xfId="36447"/>
    <cellStyle name="메모 2 3 5 9 4" xfId="11851"/>
    <cellStyle name="메모 2 3 5 9 4 2" xfId="39710"/>
    <cellStyle name="메모 2 3 5 9 5" xfId="17930"/>
    <cellStyle name="메모 2 3 5 9 5 2" xfId="45789"/>
    <cellStyle name="메모 2 3 5 9 6" xfId="18673"/>
    <cellStyle name="메모 2 3 5 9 6 2" xfId="46532"/>
    <cellStyle name="메모 2 3 5 9 7" xfId="21881"/>
    <cellStyle name="메모 2 3 5 9 7 2" xfId="49740"/>
    <cellStyle name="메모 2 3 5 9 8" xfId="25076"/>
    <cellStyle name="메모 2 3 5 9 8 2" xfId="52935"/>
    <cellStyle name="메모 2 3 5 9 9" xfId="29738"/>
    <cellStyle name="메모 2 3 6" xfId="263"/>
    <cellStyle name="메모 2 3 6 10" xfId="1806"/>
    <cellStyle name="메모 2 3 6 10 2" xfId="5260"/>
    <cellStyle name="메모 2 3 6 10 2 2" xfId="33119"/>
    <cellStyle name="메모 2 3 6 10 3" xfId="8515"/>
    <cellStyle name="메모 2 3 6 10 3 2" xfId="36374"/>
    <cellStyle name="메모 2 3 6 10 4" xfId="11778"/>
    <cellStyle name="메모 2 3 6 10 4 2" xfId="39637"/>
    <cellStyle name="메모 2 3 6 10 5" xfId="8472"/>
    <cellStyle name="메모 2 3 6 10 5 2" xfId="36331"/>
    <cellStyle name="메모 2 3 6 10 6" xfId="18601"/>
    <cellStyle name="메모 2 3 6 10 6 2" xfId="46460"/>
    <cellStyle name="메모 2 3 6 10 7" xfId="21816"/>
    <cellStyle name="메모 2 3 6 10 7 2" xfId="49675"/>
    <cellStyle name="메모 2 3 6 10 8" xfId="25010"/>
    <cellStyle name="메모 2 3 6 10 8 2" xfId="52869"/>
    <cellStyle name="메모 2 3 6 10 9" xfId="29665"/>
    <cellStyle name="메모 2 3 6 11" xfId="1987"/>
    <cellStyle name="메모 2 3 6 11 2" xfId="5441"/>
    <cellStyle name="메모 2 3 6 11 2 2" xfId="33300"/>
    <cellStyle name="메모 2 3 6 11 3" xfId="8696"/>
    <cellStyle name="메모 2 3 6 11 3 2" xfId="36555"/>
    <cellStyle name="메모 2 3 6 11 4" xfId="11959"/>
    <cellStyle name="메모 2 3 6 11 4 2" xfId="39818"/>
    <cellStyle name="메모 2 3 6 11 5" xfId="16825"/>
    <cellStyle name="메모 2 3 6 11 5 2" xfId="44684"/>
    <cellStyle name="메모 2 3 6 11 6" xfId="18781"/>
    <cellStyle name="메모 2 3 6 11 6 2" xfId="46640"/>
    <cellStyle name="메모 2 3 6 11 7" xfId="21988"/>
    <cellStyle name="메모 2 3 6 11 7 2" xfId="49847"/>
    <cellStyle name="메모 2 3 6 11 8" xfId="25173"/>
    <cellStyle name="메모 2 3 6 11 8 2" xfId="53032"/>
    <cellStyle name="메모 2 3 6 11 9" xfId="29846"/>
    <cellStyle name="메모 2 3 6 12" xfId="3567"/>
    <cellStyle name="메모 2 3 6 12 2" xfId="7018"/>
    <cellStyle name="메모 2 3 6 12 2 2" xfId="34877"/>
    <cellStyle name="메모 2 3 6 12 3" xfId="10274"/>
    <cellStyle name="메모 2 3 6 12 3 2" xfId="38133"/>
    <cellStyle name="메모 2 3 6 12 4" xfId="13538"/>
    <cellStyle name="메모 2 3 6 12 4 2" xfId="41397"/>
    <cellStyle name="메모 2 3 6 12 5" xfId="15493"/>
    <cellStyle name="메모 2 3 6 12 5 2" xfId="43352"/>
    <cellStyle name="메모 2 3 6 12 6" xfId="20342"/>
    <cellStyle name="메모 2 3 6 12 6 2" xfId="48201"/>
    <cellStyle name="메모 2 3 6 12 7" xfId="23524"/>
    <cellStyle name="메모 2 3 6 12 7 2" xfId="51383"/>
    <cellStyle name="메모 2 3 6 12 8" xfId="26623"/>
    <cellStyle name="메모 2 3 6 12 8 2" xfId="54482"/>
    <cellStyle name="메모 2 3 6 12 9" xfId="31426"/>
    <cellStyle name="메모 2 3 6 13" xfId="1378"/>
    <cellStyle name="메모 2 3 6 13 2" xfId="29237"/>
    <cellStyle name="메모 2 3 6 14" xfId="4834"/>
    <cellStyle name="메모 2 3 6 14 2" xfId="32693"/>
    <cellStyle name="메모 2 3 6 15" xfId="5264"/>
    <cellStyle name="메모 2 3 6 15 2" xfId="33123"/>
    <cellStyle name="메모 2 3 6 16" xfId="8872"/>
    <cellStyle name="메모 2 3 6 16 2" xfId="36731"/>
    <cellStyle name="메모 2 3 6 17" xfId="12135"/>
    <cellStyle name="메모 2 3 6 17 2" xfId="39994"/>
    <cellStyle name="메모 2 3 6 18" xfId="17058"/>
    <cellStyle name="메모 2 3 6 18 2" xfId="44917"/>
    <cellStyle name="메모 2 3 6 19" xfId="16374"/>
    <cellStyle name="메모 2 3 6 19 2" xfId="44233"/>
    <cellStyle name="메모 2 3 6 2" xfId="466"/>
    <cellStyle name="메모 2 3 6 2 10" xfId="4594"/>
    <cellStyle name="메모 2 3 6 2 10 2" xfId="8045"/>
    <cellStyle name="메모 2 3 6 2 10 2 2" xfId="35904"/>
    <cellStyle name="메모 2 3 6 2 10 3" xfId="11301"/>
    <cellStyle name="메모 2 3 6 2 10 3 2" xfId="39160"/>
    <cellStyle name="메모 2 3 6 2 10 4" xfId="14565"/>
    <cellStyle name="메모 2 3 6 2 10 4 2" xfId="42424"/>
    <cellStyle name="메모 2 3 6 2 10 5" xfId="18136"/>
    <cellStyle name="메모 2 3 6 2 10 5 2" xfId="45995"/>
    <cellStyle name="메모 2 3 6 2 10 6" xfId="21369"/>
    <cellStyle name="메모 2 3 6 2 10 6 2" xfId="49228"/>
    <cellStyle name="메모 2 3 6 2 10 7" xfId="24551"/>
    <cellStyle name="메모 2 3 6 2 10 7 2" xfId="52410"/>
    <cellStyle name="메모 2 3 6 2 10 8" xfId="27579"/>
    <cellStyle name="메모 2 3 6 2 10 8 2" xfId="55438"/>
    <cellStyle name="메모 2 3 6 2 10 9" xfId="32453"/>
    <cellStyle name="메모 2 3 6 2 11" xfId="1581"/>
    <cellStyle name="메모 2 3 6 2 11 2" xfId="29440"/>
    <cellStyle name="메모 2 3 6 2 12" xfId="5037"/>
    <cellStyle name="메모 2 3 6 2 12 2" xfId="32896"/>
    <cellStyle name="메모 2 3 6 2 13" xfId="8291"/>
    <cellStyle name="메모 2 3 6 2 13 2" xfId="36150"/>
    <cellStyle name="메모 2 3 6 2 14" xfId="11556"/>
    <cellStyle name="메모 2 3 6 2 14 2" xfId="39415"/>
    <cellStyle name="메모 2 3 6 2 15" xfId="14819"/>
    <cellStyle name="메모 2 3 6 2 15 2" xfId="42678"/>
    <cellStyle name="메모 2 3 6 2 16" xfId="16040"/>
    <cellStyle name="메모 2 3 6 2 16 2" xfId="43899"/>
    <cellStyle name="메모 2 3 6 2 17" xfId="18386"/>
    <cellStyle name="메모 2 3 6 2 17 2" xfId="46245"/>
    <cellStyle name="메모 2 3 6 2 18" xfId="21604"/>
    <cellStyle name="메모 2 3 6 2 18 2" xfId="49463"/>
    <cellStyle name="메모 2 3 6 2 19" xfId="24801"/>
    <cellStyle name="메모 2 3 6 2 19 2" xfId="52660"/>
    <cellStyle name="메모 2 3 6 2 2" xfId="611"/>
    <cellStyle name="메모 2 3 6 2 2 10" xfId="1726"/>
    <cellStyle name="메모 2 3 6 2 2 10 2" xfId="29585"/>
    <cellStyle name="메모 2 3 6 2 2 11" xfId="5181"/>
    <cellStyle name="메모 2 3 6 2 2 11 2" xfId="33040"/>
    <cellStyle name="메모 2 3 6 2 2 12" xfId="8436"/>
    <cellStyle name="메모 2 3 6 2 2 12 2" xfId="36295"/>
    <cellStyle name="메모 2 3 6 2 2 13" xfId="11701"/>
    <cellStyle name="메모 2 3 6 2 2 13 2" xfId="39560"/>
    <cellStyle name="메모 2 3 6 2 2 14" xfId="14964"/>
    <cellStyle name="메모 2 3 6 2 2 14 2" xfId="42823"/>
    <cellStyle name="메모 2 3 6 2 2 15" xfId="16946"/>
    <cellStyle name="메모 2 3 6 2 2 15 2" xfId="44805"/>
    <cellStyle name="메모 2 3 6 2 2 16" xfId="18528"/>
    <cellStyle name="메모 2 3 6 2 2 16 2" xfId="46387"/>
    <cellStyle name="메모 2 3 6 2 2 17" xfId="21745"/>
    <cellStyle name="메모 2 3 6 2 2 17 2" xfId="49604"/>
    <cellStyle name="메모 2 3 6 2 2 18" xfId="24940"/>
    <cellStyle name="메모 2 3 6 2 2 18 2" xfId="52799"/>
    <cellStyle name="메모 2 3 6 2 2 19" xfId="26787"/>
    <cellStyle name="메모 2 3 6 2 2 19 2" xfId="54646"/>
    <cellStyle name="메모 2 3 6 2 2 2" xfId="2363"/>
    <cellStyle name="메모 2 3 6 2 2 2 2" xfId="5815"/>
    <cellStyle name="메모 2 3 6 2 2 2 2 2" xfId="33674"/>
    <cellStyle name="메모 2 3 6 2 2 2 3" xfId="9071"/>
    <cellStyle name="메모 2 3 6 2 2 2 3 2" xfId="36930"/>
    <cellStyle name="메모 2 3 6 2 2 2 4" xfId="12334"/>
    <cellStyle name="메모 2 3 6 2 2 2 4 2" xfId="40193"/>
    <cellStyle name="메모 2 3 6 2 2 2 5" xfId="16588"/>
    <cellStyle name="메모 2 3 6 2 2 2 5 2" xfId="44447"/>
    <cellStyle name="메모 2 3 6 2 2 2 6" xfId="19141"/>
    <cellStyle name="메모 2 3 6 2 2 2 6 2" xfId="47000"/>
    <cellStyle name="메모 2 3 6 2 2 2 7" xfId="22326"/>
    <cellStyle name="메모 2 3 6 2 2 2 7 2" xfId="50185"/>
    <cellStyle name="메모 2 3 6 2 2 2 8" xfId="25501"/>
    <cellStyle name="메모 2 3 6 2 2 2 8 2" xfId="53360"/>
    <cellStyle name="메모 2 3 6 2 2 2 9" xfId="30222"/>
    <cellStyle name="메모 2 3 6 2 2 20" xfId="27997"/>
    <cellStyle name="메모 2 3 6 2 2 20 2" xfId="55856"/>
    <cellStyle name="메모 2 3 6 2 2 21" xfId="1073"/>
    <cellStyle name="메모 2 3 6 2 2 21 2" xfId="28932"/>
    <cellStyle name="메모 2 3 6 2 2 22" xfId="28471"/>
    <cellStyle name="메모 2 3 6 2 2 3" xfId="2822"/>
    <cellStyle name="메모 2 3 6 2 2 3 2" xfId="6273"/>
    <cellStyle name="메모 2 3 6 2 2 3 2 2" xfId="34132"/>
    <cellStyle name="메모 2 3 6 2 2 3 3" xfId="9529"/>
    <cellStyle name="메모 2 3 6 2 2 3 3 2" xfId="37388"/>
    <cellStyle name="메모 2 3 6 2 2 3 4" xfId="12793"/>
    <cellStyle name="메모 2 3 6 2 2 3 4 2" xfId="40652"/>
    <cellStyle name="메모 2 3 6 2 2 3 5" xfId="15394"/>
    <cellStyle name="메모 2 3 6 2 2 3 5 2" xfId="43253"/>
    <cellStyle name="메모 2 3 6 2 2 3 6" xfId="19597"/>
    <cellStyle name="메모 2 3 6 2 2 3 6 2" xfId="47456"/>
    <cellStyle name="메모 2 3 6 2 2 3 7" xfId="22779"/>
    <cellStyle name="메모 2 3 6 2 2 3 7 2" xfId="50638"/>
    <cellStyle name="메모 2 3 6 2 2 3 8" xfId="25927"/>
    <cellStyle name="메모 2 3 6 2 2 3 8 2" xfId="53786"/>
    <cellStyle name="메모 2 3 6 2 2 3 9" xfId="30681"/>
    <cellStyle name="메모 2 3 6 2 2 4" xfId="3172"/>
    <cellStyle name="메모 2 3 6 2 2 4 2" xfId="6623"/>
    <cellStyle name="메모 2 3 6 2 2 4 2 2" xfId="34482"/>
    <cellStyle name="메모 2 3 6 2 2 4 3" xfId="9879"/>
    <cellStyle name="메모 2 3 6 2 2 4 3 2" xfId="37738"/>
    <cellStyle name="메모 2 3 6 2 2 4 4" xfId="13143"/>
    <cellStyle name="메모 2 3 6 2 2 4 4 2" xfId="41002"/>
    <cellStyle name="메모 2 3 6 2 2 4 5" xfId="17911"/>
    <cellStyle name="메모 2 3 6 2 2 4 5 2" xfId="45770"/>
    <cellStyle name="메모 2 3 6 2 2 4 6" xfId="19947"/>
    <cellStyle name="메모 2 3 6 2 2 4 6 2" xfId="47806"/>
    <cellStyle name="메모 2 3 6 2 2 4 7" xfId="23129"/>
    <cellStyle name="메모 2 3 6 2 2 4 7 2" xfId="50988"/>
    <cellStyle name="메모 2 3 6 2 2 4 8" xfId="26251"/>
    <cellStyle name="메모 2 3 6 2 2 4 8 2" xfId="54110"/>
    <cellStyle name="메모 2 3 6 2 2 4 9" xfId="31031"/>
    <cellStyle name="메모 2 3 6 2 2 5" xfId="3509"/>
    <cellStyle name="메모 2 3 6 2 2 5 2" xfId="6960"/>
    <cellStyle name="메모 2 3 6 2 2 5 2 2" xfId="34819"/>
    <cellStyle name="메모 2 3 6 2 2 5 3" xfId="10216"/>
    <cellStyle name="메모 2 3 6 2 2 5 3 2" xfId="38075"/>
    <cellStyle name="메모 2 3 6 2 2 5 4" xfId="13480"/>
    <cellStyle name="메모 2 3 6 2 2 5 4 2" xfId="41339"/>
    <cellStyle name="메모 2 3 6 2 2 5 5" xfId="16057"/>
    <cellStyle name="메모 2 3 6 2 2 5 5 2" xfId="43916"/>
    <cellStyle name="메모 2 3 6 2 2 5 6" xfId="20284"/>
    <cellStyle name="메모 2 3 6 2 2 5 6 2" xfId="48143"/>
    <cellStyle name="메모 2 3 6 2 2 5 7" xfId="23466"/>
    <cellStyle name="메모 2 3 6 2 2 5 7 2" xfId="51325"/>
    <cellStyle name="메모 2 3 6 2 2 5 8" xfId="26568"/>
    <cellStyle name="메모 2 3 6 2 2 5 8 2" xfId="54427"/>
    <cellStyle name="메모 2 3 6 2 2 5 9" xfId="31368"/>
    <cellStyle name="메모 2 3 6 2 2 6" xfId="3842"/>
    <cellStyle name="메모 2 3 6 2 2 6 2" xfId="7293"/>
    <cellStyle name="메모 2 3 6 2 2 6 2 2" xfId="35152"/>
    <cellStyle name="메모 2 3 6 2 2 6 3" xfId="10549"/>
    <cellStyle name="메모 2 3 6 2 2 6 3 2" xfId="38408"/>
    <cellStyle name="메모 2 3 6 2 2 6 4" xfId="13813"/>
    <cellStyle name="메모 2 3 6 2 2 6 4 2" xfId="41672"/>
    <cellStyle name="메모 2 3 6 2 2 6 5" xfId="16610"/>
    <cellStyle name="메모 2 3 6 2 2 6 5 2" xfId="44469"/>
    <cellStyle name="메모 2 3 6 2 2 6 6" xfId="20617"/>
    <cellStyle name="메모 2 3 6 2 2 6 6 2" xfId="48476"/>
    <cellStyle name="메모 2 3 6 2 2 6 7" xfId="23799"/>
    <cellStyle name="메모 2 3 6 2 2 6 7 2" xfId="51658"/>
    <cellStyle name="메모 2 3 6 2 2 6 8" xfId="26879"/>
    <cellStyle name="메모 2 3 6 2 2 6 8 2" xfId="54738"/>
    <cellStyle name="메모 2 3 6 2 2 6 9" xfId="31701"/>
    <cellStyle name="메모 2 3 6 2 2 7" xfId="4138"/>
    <cellStyle name="메모 2 3 6 2 2 7 2" xfId="7589"/>
    <cellStyle name="메모 2 3 6 2 2 7 2 2" xfId="35448"/>
    <cellStyle name="메모 2 3 6 2 2 7 3" xfId="10845"/>
    <cellStyle name="메모 2 3 6 2 2 7 3 2" xfId="38704"/>
    <cellStyle name="메모 2 3 6 2 2 7 4" xfId="14109"/>
    <cellStyle name="메모 2 3 6 2 2 7 4 2" xfId="41968"/>
    <cellStyle name="메모 2 3 6 2 2 7 5" xfId="16691"/>
    <cellStyle name="메모 2 3 6 2 2 7 5 2" xfId="44550"/>
    <cellStyle name="메모 2 3 6 2 2 7 6" xfId="20913"/>
    <cellStyle name="메모 2 3 6 2 2 7 6 2" xfId="48772"/>
    <cellStyle name="메모 2 3 6 2 2 7 7" xfId="24095"/>
    <cellStyle name="메모 2 3 6 2 2 7 7 2" xfId="51954"/>
    <cellStyle name="메모 2 3 6 2 2 7 8" xfId="27156"/>
    <cellStyle name="메모 2 3 6 2 2 7 8 2" xfId="55015"/>
    <cellStyle name="메모 2 3 6 2 2 7 9" xfId="31997"/>
    <cellStyle name="메모 2 3 6 2 2 8" xfId="4435"/>
    <cellStyle name="메모 2 3 6 2 2 8 2" xfId="7886"/>
    <cellStyle name="메모 2 3 6 2 2 8 2 2" xfId="35745"/>
    <cellStyle name="메모 2 3 6 2 2 8 3" xfId="11142"/>
    <cellStyle name="메모 2 3 6 2 2 8 3 2" xfId="39001"/>
    <cellStyle name="메모 2 3 6 2 2 8 4" xfId="14406"/>
    <cellStyle name="메모 2 3 6 2 2 8 4 2" xfId="42265"/>
    <cellStyle name="메모 2 3 6 2 2 8 5" xfId="17977"/>
    <cellStyle name="메모 2 3 6 2 2 8 5 2" xfId="45836"/>
    <cellStyle name="메모 2 3 6 2 2 8 6" xfId="21210"/>
    <cellStyle name="메모 2 3 6 2 2 8 6 2" xfId="49069"/>
    <cellStyle name="메모 2 3 6 2 2 8 7" xfId="24392"/>
    <cellStyle name="메모 2 3 6 2 2 8 7 2" xfId="52251"/>
    <cellStyle name="메모 2 3 6 2 2 8 8" xfId="27431"/>
    <cellStyle name="메모 2 3 6 2 2 8 8 2" xfId="55290"/>
    <cellStyle name="메모 2 3 6 2 2 8 9" xfId="32294"/>
    <cellStyle name="메모 2 3 6 2 2 9" xfId="4730"/>
    <cellStyle name="메모 2 3 6 2 2 9 2" xfId="8181"/>
    <cellStyle name="메모 2 3 6 2 2 9 2 2" xfId="36040"/>
    <cellStyle name="메모 2 3 6 2 2 9 3" xfId="11437"/>
    <cellStyle name="메모 2 3 6 2 2 9 3 2" xfId="39296"/>
    <cellStyle name="메모 2 3 6 2 2 9 4" xfId="14701"/>
    <cellStyle name="메모 2 3 6 2 2 9 4 2" xfId="42560"/>
    <cellStyle name="메모 2 3 6 2 2 9 5" xfId="18272"/>
    <cellStyle name="메모 2 3 6 2 2 9 5 2" xfId="46131"/>
    <cellStyle name="메모 2 3 6 2 2 9 6" xfId="21505"/>
    <cellStyle name="메모 2 3 6 2 2 9 6 2" xfId="49364"/>
    <cellStyle name="메모 2 3 6 2 2 9 7" xfId="24687"/>
    <cellStyle name="메모 2 3 6 2 2 9 7 2" xfId="52546"/>
    <cellStyle name="메모 2 3 6 2 2 9 8" xfId="27707"/>
    <cellStyle name="메모 2 3 6 2 2 9 8 2" xfId="55566"/>
    <cellStyle name="메모 2 3 6 2 2 9 9" xfId="32589"/>
    <cellStyle name="메모 2 3 6 2 20" xfId="26760"/>
    <cellStyle name="메모 2 3 6 2 20 2" xfId="54619"/>
    <cellStyle name="메모 2 3 6 2 21" xfId="27861"/>
    <cellStyle name="메모 2 3 6 2 21 2" xfId="55720"/>
    <cellStyle name="메모 2 3 6 2 22" xfId="928"/>
    <cellStyle name="메모 2 3 6 2 22 2" xfId="28787"/>
    <cellStyle name="메모 2 3 6 2 23" xfId="28326"/>
    <cellStyle name="메모 2 3 6 2 3" xfId="2218"/>
    <cellStyle name="메모 2 3 6 2 3 2" xfId="5670"/>
    <cellStyle name="메모 2 3 6 2 3 2 2" xfId="33529"/>
    <cellStyle name="메모 2 3 6 2 3 3" xfId="8926"/>
    <cellStyle name="메모 2 3 6 2 3 3 2" xfId="36785"/>
    <cellStyle name="메모 2 3 6 2 3 4" xfId="12189"/>
    <cellStyle name="메모 2 3 6 2 3 4 2" xfId="40048"/>
    <cellStyle name="메모 2 3 6 2 3 5" xfId="15217"/>
    <cellStyle name="메모 2 3 6 2 3 5 2" xfId="43076"/>
    <cellStyle name="메모 2 3 6 2 3 6" xfId="19001"/>
    <cellStyle name="메모 2 3 6 2 3 6 2" xfId="46860"/>
    <cellStyle name="메모 2 3 6 2 3 7" xfId="22185"/>
    <cellStyle name="메모 2 3 6 2 3 7 2" xfId="50044"/>
    <cellStyle name="메모 2 3 6 2 3 8" xfId="25368"/>
    <cellStyle name="메모 2 3 6 2 3 8 2" xfId="53227"/>
    <cellStyle name="메모 2 3 6 2 3 9" xfId="30077"/>
    <cellStyle name="메모 2 3 6 2 4" xfId="2677"/>
    <cellStyle name="메모 2 3 6 2 4 2" xfId="6128"/>
    <cellStyle name="메모 2 3 6 2 4 2 2" xfId="33987"/>
    <cellStyle name="메모 2 3 6 2 4 3" xfId="9384"/>
    <cellStyle name="메모 2 3 6 2 4 3 2" xfId="37243"/>
    <cellStyle name="메모 2 3 6 2 4 4" xfId="12648"/>
    <cellStyle name="메모 2 3 6 2 4 4 2" xfId="40507"/>
    <cellStyle name="메모 2 3 6 2 4 5" xfId="17116"/>
    <cellStyle name="메모 2 3 6 2 4 5 2" xfId="44975"/>
    <cellStyle name="메모 2 3 6 2 4 6" xfId="19452"/>
    <cellStyle name="메모 2 3 6 2 4 6 2" xfId="47311"/>
    <cellStyle name="메모 2 3 6 2 4 7" xfId="22634"/>
    <cellStyle name="메모 2 3 6 2 4 7 2" xfId="50493"/>
    <cellStyle name="메모 2 3 6 2 4 8" xfId="25790"/>
    <cellStyle name="메모 2 3 6 2 4 8 2" xfId="53649"/>
    <cellStyle name="메모 2 3 6 2 4 9" xfId="30536"/>
    <cellStyle name="메모 2 3 6 2 5" xfId="3028"/>
    <cellStyle name="메모 2 3 6 2 5 2" xfId="6479"/>
    <cellStyle name="메모 2 3 6 2 5 2 2" xfId="34338"/>
    <cellStyle name="메모 2 3 6 2 5 3" xfId="9735"/>
    <cellStyle name="메모 2 3 6 2 5 3 2" xfId="37594"/>
    <cellStyle name="메모 2 3 6 2 5 4" xfId="12999"/>
    <cellStyle name="메모 2 3 6 2 5 4 2" xfId="40858"/>
    <cellStyle name="메모 2 3 6 2 5 5" xfId="15252"/>
    <cellStyle name="메모 2 3 6 2 5 5 2" xfId="43111"/>
    <cellStyle name="메모 2 3 6 2 5 6" xfId="19803"/>
    <cellStyle name="메모 2 3 6 2 5 6 2" xfId="47662"/>
    <cellStyle name="메모 2 3 6 2 5 7" xfId="22985"/>
    <cellStyle name="메모 2 3 6 2 5 7 2" xfId="50844"/>
    <cellStyle name="메모 2 3 6 2 5 8" xfId="26117"/>
    <cellStyle name="메모 2 3 6 2 5 8 2" xfId="53976"/>
    <cellStyle name="메모 2 3 6 2 5 9" xfId="30887"/>
    <cellStyle name="메모 2 3 6 2 6" xfId="3367"/>
    <cellStyle name="메모 2 3 6 2 6 2" xfId="6818"/>
    <cellStyle name="메모 2 3 6 2 6 2 2" xfId="34677"/>
    <cellStyle name="메모 2 3 6 2 6 3" xfId="10074"/>
    <cellStyle name="메모 2 3 6 2 6 3 2" xfId="37933"/>
    <cellStyle name="메모 2 3 6 2 6 4" xfId="13338"/>
    <cellStyle name="메모 2 3 6 2 6 4 2" xfId="41197"/>
    <cellStyle name="메모 2 3 6 2 6 5" xfId="16423"/>
    <cellStyle name="메모 2 3 6 2 6 5 2" xfId="44282"/>
    <cellStyle name="메모 2 3 6 2 6 6" xfId="20142"/>
    <cellStyle name="메모 2 3 6 2 6 6 2" xfId="48001"/>
    <cellStyle name="메모 2 3 6 2 6 7" xfId="23324"/>
    <cellStyle name="메모 2 3 6 2 6 7 2" xfId="51183"/>
    <cellStyle name="메모 2 3 6 2 6 8" xfId="26434"/>
    <cellStyle name="메모 2 3 6 2 6 8 2" xfId="54293"/>
    <cellStyle name="메모 2 3 6 2 6 9" xfId="31226"/>
    <cellStyle name="메모 2 3 6 2 7" xfId="3700"/>
    <cellStyle name="메모 2 3 6 2 7 2" xfId="7151"/>
    <cellStyle name="메모 2 3 6 2 7 2 2" xfId="35010"/>
    <cellStyle name="메모 2 3 6 2 7 3" xfId="10407"/>
    <cellStyle name="메모 2 3 6 2 7 3 2" xfId="38266"/>
    <cellStyle name="메모 2 3 6 2 7 4" xfId="13671"/>
    <cellStyle name="메모 2 3 6 2 7 4 2" xfId="41530"/>
    <cellStyle name="메모 2 3 6 2 7 5" xfId="16207"/>
    <cellStyle name="메모 2 3 6 2 7 5 2" xfId="44066"/>
    <cellStyle name="메모 2 3 6 2 7 6" xfId="20475"/>
    <cellStyle name="메모 2 3 6 2 7 6 2" xfId="48334"/>
    <cellStyle name="메모 2 3 6 2 7 7" xfId="23657"/>
    <cellStyle name="메모 2 3 6 2 7 7 2" xfId="51516"/>
    <cellStyle name="메모 2 3 6 2 7 8" xfId="26745"/>
    <cellStyle name="메모 2 3 6 2 7 8 2" xfId="54604"/>
    <cellStyle name="메모 2 3 6 2 7 9" xfId="31559"/>
    <cellStyle name="메모 2 3 6 2 8" xfId="4002"/>
    <cellStyle name="메모 2 3 6 2 8 2" xfId="7453"/>
    <cellStyle name="메모 2 3 6 2 8 2 2" xfId="35312"/>
    <cellStyle name="메모 2 3 6 2 8 3" xfId="10709"/>
    <cellStyle name="메모 2 3 6 2 8 3 2" xfId="38568"/>
    <cellStyle name="메모 2 3 6 2 8 4" xfId="13973"/>
    <cellStyle name="메모 2 3 6 2 8 4 2" xfId="41832"/>
    <cellStyle name="메모 2 3 6 2 8 5" xfId="16834"/>
    <cellStyle name="메모 2 3 6 2 8 5 2" xfId="44693"/>
    <cellStyle name="메모 2 3 6 2 8 6" xfId="20777"/>
    <cellStyle name="메모 2 3 6 2 8 6 2" xfId="48636"/>
    <cellStyle name="메모 2 3 6 2 8 7" xfId="23959"/>
    <cellStyle name="메모 2 3 6 2 8 7 2" xfId="51818"/>
    <cellStyle name="메모 2 3 6 2 8 8" xfId="27028"/>
    <cellStyle name="메모 2 3 6 2 8 8 2" xfId="54887"/>
    <cellStyle name="메모 2 3 6 2 8 9" xfId="31861"/>
    <cellStyle name="메모 2 3 6 2 9" xfId="4299"/>
    <cellStyle name="메모 2 3 6 2 9 2" xfId="7750"/>
    <cellStyle name="메모 2 3 6 2 9 2 2" xfId="35609"/>
    <cellStyle name="메모 2 3 6 2 9 3" xfId="11006"/>
    <cellStyle name="메모 2 3 6 2 9 3 2" xfId="38865"/>
    <cellStyle name="메모 2 3 6 2 9 4" xfId="14270"/>
    <cellStyle name="메모 2 3 6 2 9 4 2" xfId="42129"/>
    <cellStyle name="메모 2 3 6 2 9 5" xfId="17465"/>
    <cellStyle name="메모 2 3 6 2 9 5 2" xfId="45324"/>
    <cellStyle name="메모 2 3 6 2 9 6" xfId="21074"/>
    <cellStyle name="메모 2 3 6 2 9 6 2" xfId="48933"/>
    <cellStyle name="메모 2 3 6 2 9 7" xfId="24256"/>
    <cellStyle name="메모 2 3 6 2 9 7 2" xfId="52115"/>
    <cellStyle name="메모 2 3 6 2 9 8" xfId="27303"/>
    <cellStyle name="메모 2 3 6 2 9 8 2" xfId="55162"/>
    <cellStyle name="메모 2 3 6 2 9 9" xfId="32158"/>
    <cellStyle name="메모 2 3 6 20" xfId="18947"/>
    <cellStyle name="메모 2 3 6 20 2" xfId="46806"/>
    <cellStyle name="메모 2 3 6 21" xfId="18940"/>
    <cellStyle name="메모 2 3 6 21 2" xfId="46799"/>
    <cellStyle name="메모 2 3 6 22" xfId="25320"/>
    <cellStyle name="메모 2 3 6 22 2" xfId="53179"/>
    <cellStyle name="메모 2 3 6 23" xfId="24748"/>
    <cellStyle name="메모 2 3 6 23 2" xfId="52607"/>
    <cellStyle name="메모 2 3 6 24" xfId="726"/>
    <cellStyle name="메모 2 3 6 24 2" xfId="28585"/>
    <cellStyle name="메모 2 3 6 25" xfId="28124"/>
    <cellStyle name="메모 2 3 6 3" xfId="366"/>
    <cellStyle name="메모 2 3 6 3 10" xfId="1481"/>
    <cellStyle name="메모 2 3 6 3 10 2" xfId="29340"/>
    <cellStyle name="메모 2 3 6 3 11" xfId="4937"/>
    <cellStyle name="메모 2 3 6 3 11 2" xfId="32796"/>
    <cellStyle name="메모 2 3 6 3 12" xfId="1207"/>
    <cellStyle name="메모 2 3 6 3 12 2" xfId="29066"/>
    <cellStyle name="메모 2 3 6 3 13" xfId="1339"/>
    <cellStyle name="메모 2 3 6 3 13 2" xfId="29198"/>
    <cellStyle name="메모 2 3 6 3 14" xfId="5512"/>
    <cellStyle name="메모 2 3 6 3 14 2" xfId="33371"/>
    <cellStyle name="메모 2 3 6 3 15" xfId="17433"/>
    <cellStyle name="메모 2 3 6 3 15 2" xfId="45292"/>
    <cellStyle name="메모 2 3 6 3 16" xfId="12030"/>
    <cellStyle name="메모 2 3 6 3 16 2" xfId="39889"/>
    <cellStyle name="메모 2 3 6 3 17" xfId="16927"/>
    <cellStyle name="메모 2 3 6 3 17 2" xfId="44786"/>
    <cellStyle name="메모 2 3 6 3 18" xfId="1218"/>
    <cellStyle name="메모 2 3 6 3 18 2" xfId="29077"/>
    <cellStyle name="메모 2 3 6 3 19" xfId="25617"/>
    <cellStyle name="메모 2 3 6 3 19 2" xfId="53476"/>
    <cellStyle name="메모 2 3 6 3 2" xfId="2118"/>
    <cellStyle name="메모 2 3 6 3 2 2" xfId="5572"/>
    <cellStyle name="메모 2 3 6 3 2 2 2" xfId="33431"/>
    <cellStyle name="메모 2 3 6 3 2 3" xfId="8827"/>
    <cellStyle name="메모 2 3 6 3 2 3 2" xfId="36686"/>
    <cellStyle name="메모 2 3 6 3 2 4" xfId="12090"/>
    <cellStyle name="메모 2 3 6 3 2 4 2" xfId="39949"/>
    <cellStyle name="메모 2 3 6 3 2 5" xfId="15436"/>
    <cellStyle name="메모 2 3 6 3 2 5 2" xfId="43295"/>
    <cellStyle name="메모 2 3 6 3 2 6" xfId="18906"/>
    <cellStyle name="메모 2 3 6 3 2 6 2" xfId="46765"/>
    <cellStyle name="메모 2 3 6 3 2 7" xfId="22104"/>
    <cellStyle name="메모 2 3 6 3 2 7 2" xfId="49963"/>
    <cellStyle name="메모 2 3 6 3 2 8" xfId="25284"/>
    <cellStyle name="메모 2 3 6 3 2 8 2" xfId="53143"/>
    <cellStyle name="메모 2 3 6 3 2 9" xfId="29977"/>
    <cellStyle name="메모 2 3 6 3 20" xfId="27789"/>
    <cellStyle name="메모 2 3 6 3 20 2" xfId="55648"/>
    <cellStyle name="메모 2 3 6 3 21" xfId="828"/>
    <cellStyle name="메모 2 3 6 3 21 2" xfId="28687"/>
    <cellStyle name="메모 2 3 6 3 22" xfId="28226"/>
    <cellStyle name="메모 2 3 6 3 3" xfId="2579"/>
    <cellStyle name="메모 2 3 6 3 3 2" xfId="6030"/>
    <cellStyle name="메모 2 3 6 3 3 2 2" xfId="33889"/>
    <cellStyle name="메모 2 3 6 3 3 3" xfId="9286"/>
    <cellStyle name="메모 2 3 6 3 3 3 2" xfId="37145"/>
    <cellStyle name="메모 2 3 6 3 3 4" xfId="12550"/>
    <cellStyle name="메모 2 3 6 3 3 4 2" xfId="40409"/>
    <cellStyle name="메모 2 3 6 3 3 5" xfId="15128"/>
    <cellStyle name="메모 2 3 6 3 3 5 2" xfId="42987"/>
    <cellStyle name="메모 2 3 6 3 3 6" xfId="19354"/>
    <cellStyle name="메모 2 3 6 3 3 6 2" xfId="47213"/>
    <cellStyle name="메모 2 3 6 3 3 7" xfId="22536"/>
    <cellStyle name="메모 2 3 6 3 3 7 2" xfId="50395"/>
    <cellStyle name="메모 2 3 6 3 3 8" xfId="25699"/>
    <cellStyle name="메모 2 3 6 3 3 8 2" xfId="53558"/>
    <cellStyle name="메모 2 3 6 3 3 9" xfId="30438"/>
    <cellStyle name="메모 2 3 6 3 4" xfId="2932"/>
    <cellStyle name="메모 2 3 6 3 4 2" xfId="6383"/>
    <cellStyle name="메모 2 3 6 3 4 2 2" xfId="34242"/>
    <cellStyle name="메모 2 3 6 3 4 3" xfId="9639"/>
    <cellStyle name="메모 2 3 6 3 4 3 2" xfId="37498"/>
    <cellStyle name="메모 2 3 6 3 4 4" xfId="12903"/>
    <cellStyle name="메모 2 3 6 3 4 4 2" xfId="40762"/>
    <cellStyle name="메모 2 3 6 3 4 5" xfId="17928"/>
    <cellStyle name="메모 2 3 6 3 4 5 2" xfId="45787"/>
    <cellStyle name="메모 2 3 6 3 4 6" xfId="19707"/>
    <cellStyle name="메모 2 3 6 3 4 6 2" xfId="47566"/>
    <cellStyle name="메모 2 3 6 3 4 7" xfId="22889"/>
    <cellStyle name="메모 2 3 6 3 4 7 2" xfId="50748"/>
    <cellStyle name="메모 2 3 6 3 4 8" xfId="26028"/>
    <cellStyle name="메모 2 3 6 3 4 8 2" xfId="53887"/>
    <cellStyle name="메모 2 3 6 3 4 9" xfId="30791"/>
    <cellStyle name="메모 2 3 6 3 5" xfId="3278"/>
    <cellStyle name="메모 2 3 6 3 5 2" xfId="6729"/>
    <cellStyle name="메모 2 3 6 3 5 2 2" xfId="34588"/>
    <cellStyle name="메모 2 3 6 3 5 3" xfId="9985"/>
    <cellStyle name="메모 2 3 6 3 5 3 2" xfId="37844"/>
    <cellStyle name="메모 2 3 6 3 5 4" xfId="13249"/>
    <cellStyle name="메모 2 3 6 3 5 4 2" xfId="41108"/>
    <cellStyle name="메모 2 3 6 3 5 5" xfId="15629"/>
    <cellStyle name="메모 2 3 6 3 5 5 2" xfId="43488"/>
    <cellStyle name="메모 2 3 6 3 5 6" xfId="20053"/>
    <cellStyle name="메모 2 3 6 3 5 6 2" xfId="47912"/>
    <cellStyle name="메모 2 3 6 3 5 7" xfId="23235"/>
    <cellStyle name="메모 2 3 6 3 5 7 2" xfId="51094"/>
    <cellStyle name="메모 2 3 6 3 5 8" xfId="26350"/>
    <cellStyle name="메모 2 3 6 3 5 8 2" xfId="54209"/>
    <cellStyle name="메모 2 3 6 3 5 9" xfId="31137"/>
    <cellStyle name="메모 2 3 6 3 6" xfId="3614"/>
    <cellStyle name="메모 2 3 6 3 6 2" xfId="7065"/>
    <cellStyle name="메모 2 3 6 3 6 2 2" xfId="34924"/>
    <cellStyle name="메모 2 3 6 3 6 3" xfId="10321"/>
    <cellStyle name="메모 2 3 6 3 6 3 2" xfId="38180"/>
    <cellStyle name="메모 2 3 6 3 6 4" xfId="13585"/>
    <cellStyle name="메모 2 3 6 3 6 4 2" xfId="41444"/>
    <cellStyle name="메모 2 3 6 3 6 5" xfId="15779"/>
    <cellStyle name="메모 2 3 6 3 6 5 2" xfId="43638"/>
    <cellStyle name="메모 2 3 6 3 6 6" xfId="20389"/>
    <cellStyle name="메모 2 3 6 3 6 6 2" xfId="48248"/>
    <cellStyle name="메모 2 3 6 3 6 7" xfId="23571"/>
    <cellStyle name="메모 2 3 6 3 6 7 2" xfId="51430"/>
    <cellStyle name="메모 2 3 6 3 6 8" xfId="26666"/>
    <cellStyle name="메모 2 3 6 3 6 8 2" xfId="54525"/>
    <cellStyle name="메모 2 3 6 3 6 9" xfId="31473"/>
    <cellStyle name="메모 2 3 6 3 7" xfId="3928"/>
    <cellStyle name="메모 2 3 6 3 7 2" xfId="7379"/>
    <cellStyle name="메모 2 3 6 3 7 2 2" xfId="35238"/>
    <cellStyle name="메모 2 3 6 3 7 3" xfId="10635"/>
    <cellStyle name="메모 2 3 6 3 7 3 2" xfId="38494"/>
    <cellStyle name="메모 2 3 6 3 7 4" xfId="13899"/>
    <cellStyle name="메모 2 3 6 3 7 4 2" xfId="41758"/>
    <cellStyle name="메모 2 3 6 3 7 5" xfId="17212"/>
    <cellStyle name="메모 2 3 6 3 7 5 2" xfId="45071"/>
    <cellStyle name="메모 2 3 6 3 7 6" xfId="20703"/>
    <cellStyle name="메모 2 3 6 3 7 6 2" xfId="48562"/>
    <cellStyle name="메모 2 3 6 3 7 7" xfId="23885"/>
    <cellStyle name="메모 2 3 6 3 7 7 2" xfId="51744"/>
    <cellStyle name="메모 2 3 6 3 7 8" xfId="26960"/>
    <cellStyle name="메모 2 3 6 3 7 8 2" xfId="54819"/>
    <cellStyle name="메모 2 3 6 3 7 9" xfId="31787"/>
    <cellStyle name="메모 2 3 6 3 8" xfId="4226"/>
    <cellStyle name="메모 2 3 6 3 8 2" xfId="7677"/>
    <cellStyle name="메모 2 3 6 3 8 2 2" xfId="35536"/>
    <cellStyle name="메모 2 3 6 3 8 3" xfId="10933"/>
    <cellStyle name="메모 2 3 6 3 8 3 2" xfId="38792"/>
    <cellStyle name="메모 2 3 6 3 8 4" xfId="14197"/>
    <cellStyle name="메모 2 3 6 3 8 4 2" xfId="42056"/>
    <cellStyle name="메모 2 3 6 3 8 5" xfId="15168"/>
    <cellStyle name="메모 2 3 6 3 8 5 2" xfId="43027"/>
    <cellStyle name="메모 2 3 6 3 8 6" xfId="21001"/>
    <cellStyle name="메모 2 3 6 3 8 6 2" xfId="48860"/>
    <cellStyle name="메모 2 3 6 3 8 7" xfId="24183"/>
    <cellStyle name="메모 2 3 6 3 8 7 2" xfId="52042"/>
    <cellStyle name="메모 2 3 6 3 8 8" xfId="27236"/>
    <cellStyle name="메모 2 3 6 3 8 8 2" xfId="55095"/>
    <cellStyle name="메모 2 3 6 3 8 9" xfId="32085"/>
    <cellStyle name="메모 2 3 6 3 9" xfId="4522"/>
    <cellStyle name="메모 2 3 6 3 9 2" xfId="7973"/>
    <cellStyle name="메모 2 3 6 3 9 2 2" xfId="35832"/>
    <cellStyle name="메모 2 3 6 3 9 3" xfId="11229"/>
    <cellStyle name="메모 2 3 6 3 9 3 2" xfId="39088"/>
    <cellStyle name="메모 2 3 6 3 9 4" xfId="14493"/>
    <cellStyle name="메모 2 3 6 3 9 4 2" xfId="42352"/>
    <cellStyle name="메모 2 3 6 3 9 5" xfId="18064"/>
    <cellStyle name="메모 2 3 6 3 9 5 2" xfId="45923"/>
    <cellStyle name="메모 2 3 6 3 9 6" xfId="21297"/>
    <cellStyle name="메모 2 3 6 3 9 6 2" xfId="49156"/>
    <cellStyle name="메모 2 3 6 3 9 7" xfId="24479"/>
    <cellStyle name="메모 2 3 6 3 9 7 2" xfId="52338"/>
    <cellStyle name="메모 2 3 6 3 9 8" xfId="27512"/>
    <cellStyle name="메모 2 3 6 3 9 8 2" xfId="55371"/>
    <cellStyle name="메모 2 3 6 3 9 9" xfId="32381"/>
    <cellStyle name="메모 2 3 6 4" xfId="539"/>
    <cellStyle name="메모 2 3 6 4 10" xfId="1654"/>
    <cellStyle name="메모 2 3 6 4 10 2" xfId="29513"/>
    <cellStyle name="메모 2 3 6 4 11" xfId="5109"/>
    <cellStyle name="메모 2 3 6 4 11 2" xfId="32968"/>
    <cellStyle name="메모 2 3 6 4 12" xfId="8364"/>
    <cellStyle name="메모 2 3 6 4 12 2" xfId="36223"/>
    <cellStyle name="메모 2 3 6 4 13" xfId="11629"/>
    <cellStyle name="메모 2 3 6 4 13 2" xfId="39488"/>
    <cellStyle name="메모 2 3 6 4 14" xfId="14892"/>
    <cellStyle name="메모 2 3 6 4 14 2" xfId="42751"/>
    <cellStyle name="메모 2 3 6 4 15" xfId="15433"/>
    <cellStyle name="메모 2 3 6 4 15 2" xfId="43292"/>
    <cellStyle name="메모 2 3 6 4 16" xfId="18456"/>
    <cellStyle name="메모 2 3 6 4 16 2" xfId="46315"/>
    <cellStyle name="메모 2 3 6 4 17" xfId="21673"/>
    <cellStyle name="메모 2 3 6 4 17 2" xfId="49532"/>
    <cellStyle name="메모 2 3 6 4 18" xfId="24868"/>
    <cellStyle name="메모 2 3 6 4 18 2" xfId="52727"/>
    <cellStyle name="메모 2 3 6 4 19" xfId="26648"/>
    <cellStyle name="메모 2 3 6 4 19 2" xfId="54507"/>
    <cellStyle name="메모 2 3 6 4 2" xfId="2291"/>
    <cellStyle name="메모 2 3 6 4 2 2" xfId="5743"/>
    <cellStyle name="메모 2 3 6 4 2 2 2" xfId="33602"/>
    <cellStyle name="메모 2 3 6 4 2 3" xfId="8999"/>
    <cellStyle name="메모 2 3 6 4 2 3 2" xfId="36858"/>
    <cellStyle name="메모 2 3 6 4 2 4" xfId="12262"/>
    <cellStyle name="메모 2 3 6 4 2 4 2" xfId="40121"/>
    <cellStyle name="메모 2 3 6 4 2 5" xfId="16745"/>
    <cellStyle name="메모 2 3 6 4 2 5 2" xfId="44604"/>
    <cellStyle name="메모 2 3 6 4 2 6" xfId="19069"/>
    <cellStyle name="메모 2 3 6 4 2 6 2" xfId="46928"/>
    <cellStyle name="메모 2 3 6 4 2 7" xfId="22254"/>
    <cellStyle name="메모 2 3 6 4 2 7 2" xfId="50113"/>
    <cellStyle name="메모 2 3 6 4 2 8" xfId="25434"/>
    <cellStyle name="메모 2 3 6 4 2 8 2" xfId="53293"/>
    <cellStyle name="메모 2 3 6 4 2 9" xfId="30150"/>
    <cellStyle name="메모 2 3 6 4 20" xfId="27925"/>
    <cellStyle name="메모 2 3 6 4 20 2" xfId="55784"/>
    <cellStyle name="메모 2 3 6 4 21" xfId="1001"/>
    <cellStyle name="메모 2 3 6 4 21 2" xfId="28860"/>
    <cellStyle name="메모 2 3 6 4 22" xfId="28399"/>
    <cellStyle name="메모 2 3 6 4 3" xfId="2750"/>
    <cellStyle name="메모 2 3 6 4 3 2" xfId="6201"/>
    <cellStyle name="메모 2 3 6 4 3 2 2" xfId="34060"/>
    <cellStyle name="메모 2 3 6 4 3 3" xfId="9457"/>
    <cellStyle name="메모 2 3 6 4 3 3 2" xfId="37316"/>
    <cellStyle name="메모 2 3 6 4 3 4" xfId="12721"/>
    <cellStyle name="메모 2 3 6 4 3 4 2" xfId="40580"/>
    <cellStyle name="메모 2 3 6 4 3 5" xfId="15735"/>
    <cellStyle name="메모 2 3 6 4 3 5 2" xfId="43594"/>
    <cellStyle name="메모 2 3 6 4 3 6" xfId="19525"/>
    <cellStyle name="메모 2 3 6 4 3 6 2" xfId="47384"/>
    <cellStyle name="메모 2 3 6 4 3 7" xfId="22707"/>
    <cellStyle name="메모 2 3 6 4 3 7 2" xfId="50566"/>
    <cellStyle name="메모 2 3 6 4 3 8" xfId="25860"/>
    <cellStyle name="메모 2 3 6 4 3 8 2" xfId="53719"/>
    <cellStyle name="메모 2 3 6 4 3 9" xfId="30609"/>
    <cellStyle name="메모 2 3 6 4 4" xfId="3100"/>
    <cellStyle name="메모 2 3 6 4 4 2" xfId="6551"/>
    <cellStyle name="메모 2 3 6 4 4 2 2" xfId="34410"/>
    <cellStyle name="메모 2 3 6 4 4 3" xfId="9807"/>
    <cellStyle name="메모 2 3 6 4 4 3 2" xfId="37666"/>
    <cellStyle name="메모 2 3 6 4 4 4" xfId="13071"/>
    <cellStyle name="메모 2 3 6 4 4 4 2" xfId="40930"/>
    <cellStyle name="메모 2 3 6 4 4 5" xfId="17786"/>
    <cellStyle name="메모 2 3 6 4 4 5 2" xfId="45645"/>
    <cellStyle name="메모 2 3 6 4 4 6" xfId="19875"/>
    <cellStyle name="메모 2 3 6 4 4 6 2" xfId="47734"/>
    <cellStyle name="메모 2 3 6 4 4 7" xfId="23057"/>
    <cellStyle name="메모 2 3 6 4 4 7 2" xfId="50916"/>
    <cellStyle name="메모 2 3 6 4 4 8" xfId="26184"/>
    <cellStyle name="메모 2 3 6 4 4 8 2" xfId="54043"/>
    <cellStyle name="메모 2 3 6 4 4 9" xfId="30959"/>
    <cellStyle name="메모 2 3 6 4 5" xfId="3437"/>
    <cellStyle name="메모 2 3 6 4 5 2" xfId="6888"/>
    <cellStyle name="메모 2 3 6 4 5 2 2" xfId="34747"/>
    <cellStyle name="메모 2 3 6 4 5 3" xfId="10144"/>
    <cellStyle name="메모 2 3 6 4 5 3 2" xfId="38003"/>
    <cellStyle name="메모 2 3 6 4 5 4" xfId="13408"/>
    <cellStyle name="메모 2 3 6 4 5 4 2" xfId="41267"/>
    <cellStyle name="메모 2 3 6 4 5 5" xfId="15188"/>
    <cellStyle name="메모 2 3 6 4 5 5 2" xfId="43047"/>
    <cellStyle name="메모 2 3 6 4 5 6" xfId="20212"/>
    <cellStyle name="메모 2 3 6 4 5 6 2" xfId="48071"/>
    <cellStyle name="메모 2 3 6 4 5 7" xfId="23394"/>
    <cellStyle name="메모 2 3 6 4 5 7 2" xfId="51253"/>
    <cellStyle name="메모 2 3 6 4 5 8" xfId="26501"/>
    <cellStyle name="메모 2 3 6 4 5 8 2" xfId="54360"/>
    <cellStyle name="메모 2 3 6 4 5 9" xfId="31296"/>
    <cellStyle name="메모 2 3 6 4 6" xfId="3770"/>
    <cellStyle name="메모 2 3 6 4 6 2" xfId="7221"/>
    <cellStyle name="메모 2 3 6 4 6 2 2" xfId="35080"/>
    <cellStyle name="메모 2 3 6 4 6 3" xfId="10477"/>
    <cellStyle name="메모 2 3 6 4 6 3 2" xfId="38336"/>
    <cellStyle name="메모 2 3 6 4 6 4" xfId="13741"/>
    <cellStyle name="메모 2 3 6 4 6 4 2" xfId="41600"/>
    <cellStyle name="메모 2 3 6 4 6 5" xfId="15005"/>
    <cellStyle name="메모 2 3 6 4 6 5 2" xfId="42864"/>
    <cellStyle name="메모 2 3 6 4 6 6" xfId="20545"/>
    <cellStyle name="메모 2 3 6 4 6 6 2" xfId="48404"/>
    <cellStyle name="메모 2 3 6 4 6 7" xfId="23727"/>
    <cellStyle name="메모 2 3 6 4 6 7 2" xfId="51586"/>
    <cellStyle name="메모 2 3 6 4 6 8" xfId="26812"/>
    <cellStyle name="메모 2 3 6 4 6 8 2" xfId="54671"/>
    <cellStyle name="메모 2 3 6 4 6 9" xfId="31629"/>
    <cellStyle name="메모 2 3 6 4 7" xfId="4066"/>
    <cellStyle name="메모 2 3 6 4 7 2" xfId="7517"/>
    <cellStyle name="메모 2 3 6 4 7 2 2" xfId="35376"/>
    <cellStyle name="메모 2 3 6 4 7 3" xfId="10773"/>
    <cellStyle name="메모 2 3 6 4 7 3 2" xfId="38632"/>
    <cellStyle name="메모 2 3 6 4 7 4" xfId="14037"/>
    <cellStyle name="메모 2 3 6 4 7 4 2" xfId="41896"/>
    <cellStyle name="메모 2 3 6 4 7 5" xfId="15675"/>
    <cellStyle name="메모 2 3 6 4 7 5 2" xfId="43534"/>
    <cellStyle name="메모 2 3 6 4 7 6" xfId="20841"/>
    <cellStyle name="메모 2 3 6 4 7 6 2" xfId="48700"/>
    <cellStyle name="메모 2 3 6 4 7 7" xfId="24023"/>
    <cellStyle name="메모 2 3 6 4 7 7 2" xfId="51882"/>
    <cellStyle name="메모 2 3 6 4 7 8" xfId="27089"/>
    <cellStyle name="메모 2 3 6 4 7 8 2" xfId="54948"/>
    <cellStyle name="메모 2 3 6 4 7 9" xfId="31925"/>
    <cellStyle name="메모 2 3 6 4 8" xfId="4363"/>
    <cellStyle name="메모 2 3 6 4 8 2" xfId="7814"/>
    <cellStyle name="메모 2 3 6 4 8 2 2" xfId="35673"/>
    <cellStyle name="메모 2 3 6 4 8 3" xfId="11070"/>
    <cellStyle name="메모 2 3 6 4 8 3 2" xfId="38929"/>
    <cellStyle name="메모 2 3 6 4 8 4" xfId="14334"/>
    <cellStyle name="메모 2 3 6 4 8 4 2" xfId="42193"/>
    <cellStyle name="메모 2 3 6 4 8 5" xfId="5004"/>
    <cellStyle name="메모 2 3 6 4 8 5 2" xfId="32863"/>
    <cellStyle name="메모 2 3 6 4 8 6" xfId="21138"/>
    <cellStyle name="메모 2 3 6 4 8 6 2" xfId="48997"/>
    <cellStyle name="메모 2 3 6 4 8 7" xfId="24320"/>
    <cellStyle name="메모 2 3 6 4 8 7 2" xfId="52179"/>
    <cellStyle name="메모 2 3 6 4 8 8" xfId="27364"/>
    <cellStyle name="메모 2 3 6 4 8 8 2" xfId="55223"/>
    <cellStyle name="메모 2 3 6 4 8 9" xfId="32222"/>
    <cellStyle name="메모 2 3 6 4 9" xfId="4658"/>
    <cellStyle name="메모 2 3 6 4 9 2" xfId="8109"/>
    <cellStyle name="메모 2 3 6 4 9 2 2" xfId="35968"/>
    <cellStyle name="메모 2 3 6 4 9 3" xfId="11365"/>
    <cellStyle name="메모 2 3 6 4 9 3 2" xfId="39224"/>
    <cellStyle name="메모 2 3 6 4 9 4" xfId="14629"/>
    <cellStyle name="메모 2 3 6 4 9 4 2" xfId="42488"/>
    <cellStyle name="메모 2 3 6 4 9 5" xfId="18200"/>
    <cellStyle name="메모 2 3 6 4 9 5 2" xfId="46059"/>
    <cellStyle name="메모 2 3 6 4 9 6" xfId="21433"/>
    <cellStyle name="메모 2 3 6 4 9 6 2" xfId="49292"/>
    <cellStyle name="메모 2 3 6 4 9 7" xfId="24615"/>
    <cellStyle name="메모 2 3 6 4 9 7 2" xfId="52474"/>
    <cellStyle name="메모 2 3 6 4 9 8" xfId="27640"/>
    <cellStyle name="메모 2 3 6 4 9 8 2" xfId="55499"/>
    <cellStyle name="메모 2 3 6 4 9 9" xfId="32517"/>
    <cellStyle name="메모 2 3 6 5" xfId="2016"/>
    <cellStyle name="메모 2 3 6 5 2" xfId="5470"/>
    <cellStyle name="메모 2 3 6 5 2 2" xfId="33329"/>
    <cellStyle name="메모 2 3 6 5 3" xfId="8725"/>
    <cellStyle name="메모 2 3 6 5 3 2" xfId="36584"/>
    <cellStyle name="메모 2 3 6 5 4" xfId="11988"/>
    <cellStyle name="메모 2 3 6 5 4 2" xfId="39847"/>
    <cellStyle name="메모 2 3 6 5 5" xfId="17852"/>
    <cellStyle name="메모 2 3 6 5 5 2" xfId="45711"/>
    <cellStyle name="메모 2 3 6 5 6" xfId="18810"/>
    <cellStyle name="메모 2 3 6 5 6 2" xfId="46669"/>
    <cellStyle name="메모 2 3 6 5 7" xfId="22017"/>
    <cellStyle name="메모 2 3 6 5 7 2" xfId="49876"/>
    <cellStyle name="메모 2 3 6 5 8" xfId="25200"/>
    <cellStyle name="메모 2 3 6 5 8 2" xfId="53059"/>
    <cellStyle name="메모 2 3 6 5 9" xfId="29875"/>
    <cellStyle name="메모 2 3 6 6" xfId="2483"/>
    <cellStyle name="메모 2 3 6 6 2" xfId="5934"/>
    <cellStyle name="메모 2 3 6 6 2 2" xfId="33793"/>
    <cellStyle name="메모 2 3 6 6 3" xfId="9190"/>
    <cellStyle name="메모 2 3 6 6 3 2" xfId="37049"/>
    <cellStyle name="메모 2 3 6 6 4" xfId="12454"/>
    <cellStyle name="메모 2 3 6 6 4 2" xfId="40313"/>
    <cellStyle name="메모 2 3 6 6 5" xfId="16582"/>
    <cellStyle name="메모 2 3 6 6 5 2" xfId="44441"/>
    <cellStyle name="메모 2 3 6 6 6" xfId="19258"/>
    <cellStyle name="메모 2 3 6 6 6 2" xfId="47117"/>
    <cellStyle name="메모 2 3 6 6 7" xfId="22440"/>
    <cellStyle name="메모 2 3 6 6 7 2" xfId="50299"/>
    <cellStyle name="메모 2 3 6 6 8" xfId="25609"/>
    <cellStyle name="메모 2 3 6 6 8 2" xfId="53468"/>
    <cellStyle name="메모 2 3 6 6 9" xfId="30342"/>
    <cellStyle name="메모 2 3 6 7" xfId="1951"/>
    <cellStyle name="메모 2 3 6 7 2" xfId="5405"/>
    <cellStyle name="메모 2 3 6 7 2 2" xfId="33264"/>
    <cellStyle name="메모 2 3 6 7 3" xfId="8660"/>
    <cellStyle name="메모 2 3 6 7 3 2" xfId="36519"/>
    <cellStyle name="메모 2 3 6 7 4" xfId="11923"/>
    <cellStyle name="메모 2 3 6 7 4 2" xfId="39782"/>
    <cellStyle name="메모 2 3 6 7 5" xfId="15365"/>
    <cellStyle name="메모 2 3 6 7 5 2" xfId="43224"/>
    <cellStyle name="메모 2 3 6 7 6" xfId="18745"/>
    <cellStyle name="메모 2 3 6 7 6 2" xfId="46604"/>
    <cellStyle name="메모 2 3 6 7 7" xfId="21953"/>
    <cellStyle name="메모 2 3 6 7 7 2" xfId="49812"/>
    <cellStyle name="메모 2 3 6 7 8" xfId="25141"/>
    <cellStyle name="메모 2 3 6 7 8 2" xfId="53000"/>
    <cellStyle name="메모 2 3 6 7 9" xfId="29810"/>
    <cellStyle name="메모 2 3 6 8" xfId="1860"/>
    <cellStyle name="메모 2 3 6 8 2" xfId="5314"/>
    <cellStyle name="메모 2 3 6 8 2 2" xfId="33173"/>
    <cellStyle name="메모 2 3 6 8 3" xfId="8569"/>
    <cellStyle name="메모 2 3 6 8 3 2" xfId="36428"/>
    <cellStyle name="메모 2 3 6 8 4" xfId="11832"/>
    <cellStyle name="메모 2 3 6 8 4 2" xfId="39691"/>
    <cellStyle name="메모 2 3 6 8 5" xfId="16659"/>
    <cellStyle name="메모 2 3 6 8 5 2" xfId="44518"/>
    <cellStyle name="메모 2 3 6 8 6" xfId="18654"/>
    <cellStyle name="메모 2 3 6 8 6 2" xfId="46513"/>
    <cellStyle name="메모 2 3 6 8 7" xfId="21862"/>
    <cellStyle name="메모 2 3 6 8 7 2" xfId="49721"/>
    <cellStyle name="메모 2 3 6 8 8" xfId="25057"/>
    <cellStyle name="메모 2 3 6 8 8 2" xfId="52916"/>
    <cellStyle name="메모 2 3 6 8 9" xfId="29719"/>
    <cellStyle name="메모 2 3 6 9" xfId="2857"/>
    <cellStyle name="메모 2 3 6 9 2" xfId="6308"/>
    <cellStyle name="메모 2 3 6 9 2 2" xfId="34167"/>
    <cellStyle name="메모 2 3 6 9 3" xfId="9564"/>
    <cellStyle name="메모 2 3 6 9 3 2" xfId="37423"/>
    <cellStyle name="메모 2 3 6 9 4" xfId="12828"/>
    <cellStyle name="메모 2 3 6 9 4 2" xfId="40687"/>
    <cellStyle name="메모 2 3 6 9 5" xfId="8510"/>
    <cellStyle name="메모 2 3 6 9 5 2" xfId="36369"/>
    <cellStyle name="메모 2 3 6 9 6" xfId="19632"/>
    <cellStyle name="메모 2 3 6 9 6 2" xfId="47491"/>
    <cellStyle name="메모 2 3 6 9 7" xfId="22814"/>
    <cellStyle name="메모 2 3 6 9 7 2" xfId="50673"/>
    <cellStyle name="메모 2 3 6 9 8" xfId="25961"/>
    <cellStyle name="메모 2 3 6 9 8 2" xfId="53820"/>
    <cellStyle name="메모 2 3 6 9 9" xfId="30716"/>
    <cellStyle name="메모 2 3 7" xfId="267"/>
    <cellStyle name="메모 2 3 7 10" xfId="3207"/>
    <cellStyle name="메모 2 3 7 10 2" xfId="6658"/>
    <cellStyle name="메모 2 3 7 10 2 2" xfId="34517"/>
    <cellStyle name="메모 2 3 7 10 3" xfId="9914"/>
    <cellStyle name="메모 2 3 7 10 3 2" xfId="37773"/>
    <cellStyle name="메모 2 3 7 10 4" xfId="13178"/>
    <cellStyle name="메모 2 3 7 10 4 2" xfId="41037"/>
    <cellStyle name="메모 2 3 7 10 5" xfId="16893"/>
    <cellStyle name="메모 2 3 7 10 5 2" xfId="44752"/>
    <cellStyle name="메모 2 3 7 10 6" xfId="19982"/>
    <cellStyle name="메모 2 3 7 10 6 2" xfId="47841"/>
    <cellStyle name="메모 2 3 7 10 7" xfId="23164"/>
    <cellStyle name="메모 2 3 7 10 7 2" xfId="51023"/>
    <cellStyle name="메모 2 3 7 10 8" xfId="26285"/>
    <cellStyle name="메모 2 3 7 10 8 2" xfId="54144"/>
    <cellStyle name="메모 2 3 7 10 9" xfId="31066"/>
    <cellStyle name="메모 2 3 7 11" xfId="3884"/>
    <cellStyle name="메모 2 3 7 11 2" xfId="7335"/>
    <cellStyle name="메모 2 3 7 11 2 2" xfId="35194"/>
    <cellStyle name="메모 2 3 7 11 3" xfId="10591"/>
    <cellStyle name="메모 2 3 7 11 3 2" xfId="38450"/>
    <cellStyle name="메모 2 3 7 11 4" xfId="13855"/>
    <cellStyle name="메모 2 3 7 11 4 2" xfId="41714"/>
    <cellStyle name="메모 2 3 7 11 5" xfId="17095"/>
    <cellStyle name="메모 2 3 7 11 5 2" xfId="44954"/>
    <cellStyle name="메모 2 3 7 11 6" xfId="20659"/>
    <cellStyle name="메모 2 3 7 11 6 2" xfId="48518"/>
    <cellStyle name="메모 2 3 7 11 7" xfId="23841"/>
    <cellStyle name="메모 2 3 7 11 7 2" xfId="51700"/>
    <cellStyle name="메모 2 3 7 11 8" xfId="26919"/>
    <cellStyle name="메모 2 3 7 11 8 2" xfId="54778"/>
    <cellStyle name="메모 2 3 7 11 9" xfId="31743"/>
    <cellStyle name="메모 2 3 7 12" xfId="3332"/>
    <cellStyle name="메모 2 3 7 12 2" xfId="6783"/>
    <cellStyle name="메모 2 3 7 12 2 2" xfId="34642"/>
    <cellStyle name="메모 2 3 7 12 3" xfId="10039"/>
    <cellStyle name="메모 2 3 7 12 3 2" xfId="37898"/>
    <cellStyle name="메모 2 3 7 12 4" xfId="13303"/>
    <cellStyle name="메모 2 3 7 12 4 2" xfId="41162"/>
    <cellStyle name="메모 2 3 7 12 5" xfId="15375"/>
    <cellStyle name="메모 2 3 7 12 5 2" xfId="43234"/>
    <cellStyle name="메모 2 3 7 12 6" xfId="20107"/>
    <cellStyle name="메모 2 3 7 12 6 2" xfId="47966"/>
    <cellStyle name="메모 2 3 7 12 7" xfId="23289"/>
    <cellStyle name="메모 2 3 7 12 7 2" xfId="51148"/>
    <cellStyle name="메모 2 3 7 12 8" xfId="26402"/>
    <cellStyle name="메모 2 3 7 12 8 2" xfId="54261"/>
    <cellStyle name="메모 2 3 7 12 9" xfId="31191"/>
    <cellStyle name="메모 2 3 7 13" xfId="1382"/>
    <cellStyle name="메모 2 3 7 13 2" xfId="29241"/>
    <cellStyle name="메모 2 3 7 14" xfId="4838"/>
    <cellStyle name="메모 2 3 7 14 2" xfId="32697"/>
    <cellStyle name="메모 2 3 7 15" xfId="4983"/>
    <cellStyle name="메모 2 3 7 15 2" xfId="32842"/>
    <cellStyle name="메모 2 3 7 16" xfId="5847"/>
    <cellStyle name="메모 2 3 7 16 2" xfId="33706"/>
    <cellStyle name="메모 2 3 7 17" xfId="9103"/>
    <cellStyle name="메모 2 3 7 17 2" xfId="36962"/>
    <cellStyle name="메모 2 3 7 18" xfId="15599"/>
    <cellStyle name="메모 2 3 7 18 2" xfId="43458"/>
    <cellStyle name="메모 2 3 7 19" xfId="15618"/>
    <cellStyle name="메모 2 3 7 19 2" xfId="43477"/>
    <cellStyle name="메모 2 3 7 2" xfId="470"/>
    <cellStyle name="메모 2 3 7 2 10" xfId="4598"/>
    <cellStyle name="메모 2 3 7 2 10 2" xfId="8049"/>
    <cellStyle name="메모 2 3 7 2 10 2 2" xfId="35908"/>
    <cellStyle name="메모 2 3 7 2 10 3" xfId="11305"/>
    <cellStyle name="메모 2 3 7 2 10 3 2" xfId="39164"/>
    <cellStyle name="메모 2 3 7 2 10 4" xfId="14569"/>
    <cellStyle name="메모 2 3 7 2 10 4 2" xfId="42428"/>
    <cellStyle name="메모 2 3 7 2 10 5" xfId="18140"/>
    <cellStyle name="메모 2 3 7 2 10 5 2" xfId="45999"/>
    <cellStyle name="메모 2 3 7 2 10 6" xfId="21373"/>
    <cellStyle name="메모 2 3 7 2 10 6 2" xfId="49232"/>
    <cellStyle name="메모 2 3 7 2 10 7" xfId="24555"/>
    <cellStyle name="메모 2 3 7 2 10 7 2" xfId="52414"/>
    <cellStyle name="메모 2 3 7 2 10 8" xfId="27583"/>
    <cellStyle name="메모 2 3 7 2 10 8 2" xfId="55442"/>
    <cellStyle name="메모 2 3 7 2 10 9" xfId="32457"/>
    <cellStyle name="메모 2 3 7 2 11" xfId="1585"/>
    <cellStyle name="메모 2 3 7 2 11 2" xfId="29444"/>
    <cellStyle name="메모 2 3 7 2 12" xfId="5041"/>
    <cellStyle name="메모 2 3 7 2 12 2" xfId="32900"/>
    <cellStyle name="메모 2 3 7 2 13" xfId="8295"/>
    <cellStyle name="메모 2 3 7 2 13 2" xfId="36154"/>
    <cellStyle name="메모 2 3 7 2 14" xfId="11560"/>
    <cellStyle name="메모 2 3 7 2 14 2" xfId="39419"/>
    <cellStyle name="메모 2 3 7 2 15" xfId="14823"/>
    <cellStyle name="메모 2 3 7 2 15 2" xfId="42682"/>
    <cellStyle name="메모 2 3 7 2 16" xfId="15020"/>
    <cellStyle name="메모 2 3 7 2 16 2" xfId="42879"/>
    <cellStyle name="메모 2 3 7 2 17" xfId="18390"/>
    <cellStyle name="메모 2 3 7 2 17 2" xfId="46249"/>
    <cellStyle name="메모 2 3 7 2 18" xfId="21608"/>
    <cellStyle name="메모 2 3 7 2 18 2" xfId="49467"/>
    <cellStyle name="메모 2 3 7 2 19" xfId="24805"/>
    <cellStyle name="메모 2 3 7 2 19 2" xfId="52664"/>
    <cellStyle name="메모 2 3 7 2 2" xfId="615"/>
    <cellStyle name="메모 2 3 7 2 2 10" xfId="1730"/>
    <cellStyle name="메모 2 3 7 2 2 10 2" xfId="29589"/>
    <cellStyle name="메모 2 3 7 2 2 11" xfId="5185"/>
    <cellStyle name="메모 2 3 7 2 2 11 2" xfId="33044"/>
    <cellStyle name="메모 2 3 7 2 2 12" xfId="8440"/>
    <cellStyle name="메모 2 3 7 2 2 12 2" xfId="36299"/>
    <cellStyle name="메모 2 3 7 2 2 13" xfId="11705"/>
    <cellStyle name="메모 2 3 7 2 2 13 2" xfId="39564"/>
    <cellStyle name="메모 2 3 7 2 2 14" xfId="14968"/>
    <cellStyle name="메모 2 3 7 2 2 14 2" xfId="42827"/>
    <cellStyle name="메모 2 3 7 2 2 15" xfId="15487"/>
    <cellStyle name="메모 2 3 7 2 2 15 2" xfId="43346"/>
    <cellStyle name="메모 2 3 7 2 2 16" xfId="18532"/>
    <cellStyle name="메모 2 3 7 2 2 16 2" xfId="46391"/>
    <cellStyle name="메모 2 3 7 2 2 17" xfId="21749"/>
    <cellStyle name="메모 2 3 7 2 2 17 2" xfId="49608"/>
    <cellStyle name="메모 2 3 7 2 2 18" xfId="24944"/>
    <cellStyle name="메모 2 3 7 2 2 18 2" xfId="52803"/>
    <cellStyle name="메모 2 3 7 2 2 19" xfId="25408"/>
    <cellStyle name="메모 2 3 7 2 2 19 2" xfId="53267"/>
    <cellStyle name="메모 2 3 7 2 2 2" xfId="2367"/>
    <cellStyle name="메모 2 3 7 2 2 2 2" xfId="5819"/>
    <cellStyle name="메모 2 3 7 2 2 2 2 2" xfId="33678"/>
    <cellStyle name="메모 2 3 7 2 2 2 3" xfId="9075"/>
    <cellStyle name="메모 2 3 7 2 2 2 3 2" xfId="36934"/>
    <cellStyle name="메모 2 3 7 2 2 2 4" xfId="12338"/>
    <cellStyle name="메모 2 3 7 2 2 2 4 2" xfId="40197"/>
    <cellStyle name="메모 2 3 7 2 2 2 5" xfId="17929"/>
    <cellStyle name="메모 2 3 7 2 2 2 5 2" xfId="45788"/>
    <cellStyle name="메모 2 3 7 2 2 2 6" xfId="19145"/>
    <cellStyle name="메모 2 3 7 2 2 2 6 2" xfId="47004"/>
    <cellStyle name="메모 2 3 7 2 2 2 7" xfId="22330"/>
    <cellStyle name="메모 2 3 7 2 2 2 7 2" xfId="50189"/>
    <cellStyle name="메모 2 3 7 2 2 2 8" xfId="25505"/>
    <cellStyle name="메모 2 3 7 2 2 2 8 2" xfId="53364"/>
    <cellStyle name="메모 2 3 7 2 2 2 9" xfId="30226"/>
    <cellStyle name="메모 2 3 7 2 2 20" xfId="28001"/>
    <cellStyle name="메모 2 3 7 2 2 20 2" xfId="55860"/>
    <cellStyle name="메모 2 3 7 2 2 21" xfId="1077"/>
    <cellStyle name="메모 2 3 7 2 2 21 2" xfId="28936"/>
    <cellStyle name="메모 2 3 7 2 2 22" xfId="28475"/>
    <cellStyle name="메모 2 3 7 2 2 3" xfId="2826"/>
    <cellStyle name="메모 2 3 7 2 2 3 2" xfId="6277"/>
    <cellStyle name="메모 2 3 7 2 2 3 2 2" xfId="34136"/>
    <cellStyle name="메모 2 3 7 2 2 3 3" xfId="9533"/>
    <cellStyle name="메모 2 3 7 2 2 3 3 2" xfId="37392"/>
    <cellStyle name="메모 2 3 7 2 2 3 4" xfId="12797"/>
    <cellStyle name="메모 2 3 7 2 2 3 4 2" xfId="40656"/>
    <cellStyle name="메모 2 3 7 2 2 3 5" xfId="15295"/>
    <cellStyle name="메모 2 3 7 2 2 3 5 2" xfId="43154"/>
    <cellStyle name="메모 2 3 7 2 2 3 6" xfId="19601"/>
    <cellStyle name="메모 2 3 7 2 2 3 6 2" xfId="47460"/>
    <cellStyle name="메모 2 3 7 2 2 3 7" xfId="22783"/>
    <cellStyle name="메모 2 3 7 2 2 3 7 2" xfId="50642"/>
    <cellStyle name="메모 2 3 7 2 2 3 8" xfId="25931"/>
    <cellStyle name="메모 2 3 7 2 2 3 8 2" xfId="53790"/>
    <cellStyle name="메모 2 3 7 2 2 3 9" xfId="30685"/>
    <cellStyle name="메모 2 3 7 2 2 4" xfId="3176"/>
    <cellStyle name="메모 2 3 7 2 2 4 2" xfId="6627"/>
    <cellStyle name="메모 2 3 7 2 2 4 2 2" xfId="34486"/>
    <cellStyle name="메모 2 3 7 2 2 4 3" xfId="9883"/>
    <cellStyle name="메모 2 3 7 2 2 4 3 2" xfId="37742"/>
    <cellStyle name="메모 2 3 7 2 2 4 4" xfId="13147"/>
    <cellStyle name="메모 2 3 7 2 2 4 4 2" xfId="41006"/>
    <cellStyle name="메모 2 3 7 2 2 4 5" xfId="16708"/>
    <cellStyle name="메모 2 3 7 2 2 4 5 2" xfId="44567"/>
    <cellStyle name="메모 2 3 7 2 2 4 6" xfId="19951"/>
    <cellStyle name="메모 2 3 7 2 2 4 6 2" xfId="47810"/>
    <cellStyle name="메모 2 3 7 2 2 4 7" xfId="23133"/>
    <cellStyle name="메모 2 3 7 2 2 4 7 2" xfId="50992"/>
    <cellStyle name="메모 2 3 7 2 2 4 8" xfId="26255"/>
    <cellStyle name="메모 2 3 7 2 2 4 8 2" xfId="54114"/>
    <cellStyle name="메모 2 3 7 2 2 4 9" xfId="31035"/>
    <cellStyle name="메모 2 3 7 2 2 5" xfId="3513"/>
    <cellStyle name="메모 2 3 7 2 2 5 2" xfId="6964"/>
    <cellStyle name="메모 2 3 7 2 2 5 2 2" xfId="34823"/>
    <cellStyle name="메모 2 3 7 2 2 5 3" xfId="10220"/>
    <cellStyle name="메모 2 3 7 2 2 5 3 2" xfId="38079"/>
    <cellStyle name="메모 2 3 7 2 2 5 4" xfId="13484"/>
    <cellStyle name="메모 2 3 7 2 2 5 4 2" xfId="41343"/>
    <cellStyle name="메모 2 3 7 2 2 5 5" xfId="15024"/>
    <cellStyle name="메모 2 3 7 2 2 5 5 2" xfId="42883"/>
    <cellStyle name="메모 2 3 7 2 2 5 6" xfId="20288"/>
    <cellStyle name="메모 2 3 7 2 2 5 6 2" xfId="48147"/>
    <cellStyle name="메모 2 3 7 2 2 5 7" xfId="23470"/>
    <cellStyle name="메모 2 3 7 2 2 5 7 2" xfId="51329"/>
    <cellStyle name="메모 2 3 7 2 2 5 8" xfId="26572"/>
    <cellStyle name="메모 2 3 7 2 2 5 8 2" xfId="54431"/>
    <cellStyle name="메모 2 3 7 2 2 5 9" xfId="31372"/>
    <cellStyle name="메모 2 3 7 2 2 6" xfId="3846"/>
    <cellStyle name="메모 2 3 7 2 2 6 2" xfId="7297"/>
    <cellStyle name="메모 2 3 7 2 2 6 2 2" xfId="35156"/>
    <cellStyle name="메모 2 3 7 2 2 6 3" xfId="10553"/>
    <cellStyle name="메모 2 3 7 2 2 6 3 2" xfId="38412"/>
    <cellStyle name="메모 2 3 7 2 2 6 4" xfId="13817"/>
    <cellStyle name="메모 2 3 7 2 2 6 4 2" xfId="41676"/>
    <cellStyle name="메모 2 3 7 2 2 6 5" xfId="16443"/>
    <cellStyle name="메모 2 3 7 2 2 6 5 2" xfId="44302"/>
    <cellStyle name="메모 2 3 7 2 2 6 6" xfId="20621"/>
    <cellStyle name="메모 2 3 7 2 2 6 6 2" xfId="48480"/>
    <cellStyle name="메모 2 3 7 2 2 6 7" xfId="23803"/>
    <cellStyle name="메모 2 3 7 2 2 6 7 2" xfId="51662"/>
    <cellStyle name="메모 2 3 7 2 2 6 8" xfId="26883"/>
    <cellStyle name="메모 2 3 7 2 2 6 8 2" xfId="54742"/>
    <cellStyle name="메모 2 3 7 2 2 6 9" xfId="31705"/>
    <cellStyle name="메모 2 3 7 2 2 7" xfId="4142"/>
    <cellStyle name="메모 2 3 7 2 2 7 2" xfId="7593"/>
    <cellStyle name="메모 2 3 7 2 2 7 2 2" xfId="35452"/>
    <cellStyle name="메모 2 3 7 2 2 7 3" xfId="10849"/>
    <cellStyle name="메모 2 3 7 2 2 7 3 2" xfId="38708"/>
    <cellStyle name="메모 2 3 7 2 2 7 4" xfId="14113"/>
    <cellStyle name="메모 2 3 7 2 2 7 4 2" xfId="41972"/>
    <cellStyle name="메모 2 3 7 2 2 7 5" xfId="17761"/>
    <cellStyle name="메모 2 3 7 2 2 7 5 2" xfId="45620"/>
    <cellStyle name="메모 2 3 7 2 2 7 6" xfId="20917"/>
    <cellStyle name="메모 2 3 7 2 2 7 6 2" xfId="48776"/>
    <cellStyle name="메모 2 3 7 2 2 7 7" xfId="24099"/>
    <cellStyle name="메모 2 3 7 2 2 7 7 2" xfId="51958"/>
    <cellStyle name="메모 2 3 7 2 2 7 8" xfId="27160"/>
    <cellStyle name="메모 2 3 7 2 2 7 8 2" xfId="55019"/>
    <cellStyle name="메모 2 3 7 2 2 7 9" xfId="32001"/>
    <cellStyle name="메모 2 3 7 2 2 8" xfId="4439"/>
    <cellStyle name="메모 2 3 7 2 2 8 2" xfId="7890"/>
    <cellStyle name="메모 2 3 7 2 2 8 2 2" xfId="35749"/>
    <cellStyle name="메모 2 3 7 2 2 8 3" xfId="11146"/>
    <cellStyle name="메모 2 3 7 2 2 8 3 2" xfId="39005"/>
    <cellStyle name="메모 2 3 7 2 2 8 4" xfId="14410"/>
    <cellStyle name="메모 2 3 7 2 2 8 4 2" xfId="42269"/>
    <cellStyle name="메모 2 3 7 2 2 8 5" xfId="17981"/>
    <cellStyle name="메모 2 3 7 2 2 8 5 2" xfId="45840"/>
    <cellStyle name="메모 2 3 7 2 2 8 6" xfId="21214"/>
    <cellStyle name="메모 2 3 7 2 2 8 6 2" xfId="49073"/>
    <cellStyle name="메모 2 3 7 2 2 8 7" xfId="24396"/>
    <cellStyle name="메모 2 3 7 2 2 8 7 2" xfId="52255"/>
    <cellStyle name="메모 2 3 7 2 2 8 8" xfId="27435"/>
    <cellStyle name="메모 2 3 7 2 2 8 8 2" xfId="55294"/>
    <cellStyle name="메모 2 3 7 2 2 8 9" xfId="32298"/>
    <cellStyle name="메모 2 3 7 2 2 9" xfId="4734"/>
    <cellStyle name="메모 2 3 7 2 2 9 2" xfId="8185"/>
    <cellStyle name="메모 2 3 7 2 2 9 2 2" xfId="36044"/>
    <cellStyle name="메모 2 3 7 2 2 9 3" xfId="11441"/>
    <cellStyle name="메모 2 3 7 2 2 9 3 2" xfId="39300"/>
    <cellStyle name="메모 2 3 7 2 2 9 4" xfId="14705"/>
    <cellStyle name="메모 2 3 7 2 2 9 4 2" xfId="42564"/>
    <cellStyle name="메모 2 3 7 2 2 9 5" xfId="18276"/>
    <cellStyle name="메모 2 3 7 2 2 9 5 2" xfId="46135"/>
    <cellStyle name="메모 2 3 7 2 2 9 6" xfId="21509"/>
    <cellStyle name="메모 2 3 7 2 2 9 6 2" xfId="49368"/>
    <cellStyle name="메모 2 3 7 2 2 9 7" xfId="24691"/>
    <cellStyle name="메모 2 3 7 2 2 9 7 2" xfId="52550"/>
    <cellStyle name="메모 2 3 7 2 2 9 8" xfId="27711"/>
    <cellStyle name="메모 2 3 7 2 2 9 8 2" xfId="55570"/>
    <cellStyle name="메모 2 3 7 2 2 9 9" xfId="32593"/>
    <cellStyle name="메모 2 3 7 2 20" xfId="25383"/>
    <cellStyle name="메모 2 3 7 2 20 2" xfId="53242"/>
    <cellStyle name="메모 2 3 7 2 21" xfId="27865"/>
    <cellStyle name="메모 2 3 7 2 21 2" xfId="55724"/>
    <cellStyle name="메모 2 3 7 2 22" xfId="932"/>
    <cellStyle name="메모 2 3 7 2 22 2" xfId="28791"/>
    <cellStyle name="메모 2 3 7 2 23" xfId="28330"/>
    <cellStyle name="메모 2 3 7 2 3" xfId="2222"/>
    <cellStyle name="메모 2 3 7 2 3 2" xfId="5674"/>
    <cellStyle name="메모 2 3 7 2 3 2 2" xfId="33533"/>
    <cellStyle name="메모 2 3 7 2 3 3" xfId="8930"/>
    <cellStyle name="메모 2 3 7 2 3 3 2" xfId="36789"/>
    <cellStyle name="메모 2 3 7 2 3 4" xfId="12193"/>
    <cellStyle name="메모 2 3 7 2 3 4 2" xfId="40052"/>
    <cellStyle name="메모 2 3 7 2 3 5" xfId="16761"/>
    <cellStyle name="메모 2 3 7 2 3 5 2" xfId="44620"/>
    <cellStyle name="메모 2 3 7 2 3 6" xfId="19005"/>
    <cellStyle name="메모 2 3 7 2 3 6 2" xfId="46864"/>
    <cellStyle name="메모 2 3 7 2 3 7" xfId="22189"/>
    <cellStyle name="메모 2 3 7 2 3 7 2" xfId="50048"/>
    <cellStyle name="메모 2 3 7 2 3 8" xfId="25372"/>
    <cellStyle name="메모 2 3 7 2 3 8 2" xfId="53231"/>
    <cellStyle name="메모 2 3 7 2 3 9" xfId="30081"/>
    <cellStyle name="메모 2 3 7 2 4" xfId="2681"/>
    <cellStyle name="메모 2 3 7 2 4 2" xfId="6132"/>
    <cellStyle name="메모 2 3 7 2 4 2 2" xfId="33991"/>
    <cellStyle name="메모 2 3 7 2 4 3" xfId="9388"/>
    <cellStyle name="메모 2 3 7 2 4 3 2" xfId="37247"/>
    <cellStyle name="메모 2 3 7 2 4 4" xfId="12652"/>
    <cellStyle name="메모 2 3 7 2 4 4 2" xfId="40511"/>
    <cellStyle name="메모 2 3 7 2 4 5" xfId="15784"/>
    <cellStyle name="메모 2 3 7 2 4 5 2" xfId="43643"/>
    <cellStyle name="메모 2 3 7 2 4 6" xfId="19456"/>
    <cellStyle name="메모 2 3 7 2 4 6 2" xfId="47315"/>
    <cellStyle name="메모 2 3 7 2 4 7" xfId="22638"/>
    <cellStyle name="메모 2 3 7 2 4 7 2" xfId="50497"/>
    <cellStyle name="메모 2 3 7 2 4 8" xfId="25794"/>
    <cellStyle name="메모 2 3 7 2 4 8 2" xfId="53653"/>
    <cellStyle name="메모 2 3 7 2 4 9" xfId="30540"/>
    <cellStyle name="메모 2 3 7 2 5" xfId="3032"/>
    <cellStyle name="메모 2 3 7 2 5 2" xfId="6483"/>
    <cellStyle name="메모 2 3 7 2 5 2 2" xfId="34342"/>
    <cellStyle name="메모 2 3 7 2 5 3" xfId="9739"/>
    <cellStyle name="메모 2 3 7 2 5 3 2" xfId="37598"/>
    <cellStyle name="메모 2 3 7 2 5 4" xfId="13003"/>
    <cellStyle name="메모 2 3 7 2 5 4 2" xfId="40862"/>
    <cellStyle name="메모 2 3 7 2 5 5" xfId="16978"/>
    <cellStyle name="메모 2 3 7 2 5 5 2" xfId="44837"/>
    <cellStyle name="메모 2 3 7 2 5 6" xfId="19807"/>
    <cellStyle name="메모 2 3 7 2 5 6 2" xfId="47666"/>
    <cellStyle name="메모 2 3 7 2 5 7" xfId="22989"/>
    <cellStyle name="메모 2 3 7 2 5 7 2" xfId="50848"/>
    <cellStyle name="메모 2 3 7 2 5 8" xfId="26121"/>
    <cellStyle name="메모 2 3 7 2 5 8 2" xfId="53980"/>
    <cellStyle name="메모 2 3 7 2 5 9" xfId="30891"/>
    <cellStyle name="메모 2 3 7 2 6" xfId="3371"/>
    <cellStyle name="메모 2 3 7 2 6 2" xfId="6822"/>
    <cellStyle name="메모 2 3 7 2 6 2 2" xfId="34681"/>
    <cellStyle name="메모 2 3 7 2 6 3" xfId="10078"/>
    <cellStyle name="메모 2 3 7 2 6 3 2" xfId="37937"/>
    <cellStyle name="메모 2 3 7 2 6 4" xfId="13342"/>
    <cellStyle name="메모 2 3 7 2 6 4 2" xfId="41201"/>
    <cellStyle name="메모 2 3 7 2 6 5" xfId="17680"/>
    <cellStyle name="메모 2 3 7 2 6 5 2" xfId="45539"/>
    <cellStyle name="메모 2 3 7 2 6 6" xfId="20146"/>
    <cellStyle name="메모 2 3 7 2 6 6 2" xfId="48005"/>
    <cellStyle name="메모 2 3 7 2 6 7" xfId="23328"/>
    <cellStyle name="메모 2 3 7 2 6 7 2" xfId="51187"/>
    <cellStyle name="메모 2 3 7 2 6 8" xfId="26438"/>
    <cellStyle name="메모 2 3 7 2 6 8 2" xfId="54297"/>
    <cellStyle name="메모 2 3 7 2 6 9" xfId="31230"/>
    <cellStyle name="메모 2 3 7 2 7" xfId="3704"/>
    <cellStyle name="메모 2 3 7 2 7 2" xfId="7155"/>
    <cellStyle name="메모 2 3 7 2 7 2 2" xfId="35014"/>
    <cellStyle name="메모 2 3 7 2 7 3" xfId="10411"/>
    <cellStyle name="메모 2 3 7 2 7 3 2" xfId="38270"/>
    <cellStyle name="메모 2 3 7 2 7 4" xfId="13675"/>
    <cellStyle name="메모 2 3 7 2 7 4 2" xfId="41534"/>
    <cellStyle name="메모 2 3 7 2 7 5" xfId="17599"/>
    <cellStyle name="메모 2 3 7 2 7 5 2" xfId="45458"/>
    <cellStyle name="메모 2 3 7 2 7 6" xfId="20479"/>
    <cellStyle name="메모 2 3 7 2 7 6 2" xfId="48338"/>
    <cellStyle name="메모 2 3 7 2 7 7" xfId="23661"/>
    <cellStyle name="메모 2 3 7 2 7 7 2" xfId="51520"/>
    <cellStyle name="메모 2 3 7 2 7 8" xfId="26749"/>
    <cellStyle name="메모 2 3 7 2 7 8 2" xfId="54608"/>
    <cellStyle name="메모 2 3 7 2 7 9" xfId="31563"/>
    <cellStyle name="메모 2 3 7 2 8" xfId="4006"/>
    <cellStyle name="메모 2 3 7 2 8 2" xfId="7457"/>
    <cellStyle name="메모 2 3 7 2 8 2 2" xfId="35316"/>
    <cellStyle name="메모 2 3 7 2 8 3" xfId="10713"/>
    <cellStyle name="메모 2 3 7 2 8 3 2" xfId="38572"/>
    <cellStyle name="메모 2 3 7 2 8 4" xfId="13977"/>
    <cellStyle name="메모 2 3 7 2 8 4 2" xfId="41836"/>
    <cellStyle name="메모 2 3 7 2 8 5" xfId="15361"/>
    <cellStyle name="메모 2 3 7 2 8 5 2" xfId="43220"/>
    <cellStyle name="메모 2 3 7 2 8 6" xfId="20781"/>
    <cellStyle name="메모 2 3 7 2 8 6 2" xfId="48640"/>
    <cellStyle name="메모 2 3 7 2 8 7" xfId="23963"/>
    <cellStyle name="메모 2 3 7 2 8 7 2" xfId="51822"/>
    <cellStyle name="메모 2 3 7 2 8 8" xfId="27032"/>
    <cellStyle name="메모 2 3 7 2 8 8 2" xfId="54891"/>
    <cellStyle name="메모 2 3 7 2 8 9" xfId="31865"/>
    <cellStyle name="메모 2 3 7 2 9" xfId="4303"/>
    <cellStyle name="메모 2 3 7 2 9 2" xfId="7754"/>
    <cellStyle name="메모 2 3 7 2 9 2 2" xfId="35613"/>
    <cellStyle name="메모 2 3 7 2 9 3" xfId="11010"/>
    <cellStyle name="메모 2 3 7 2 9 3 2" xfId="38869"/>
    <cellStyle name="메모 2 3 7 2 9 4" xfId="14274"/>
    <cellStyle name="메모 2 3 7 2 9 4 2" xfId="42133"/>
    <cellStyle name="메모 2 3 7 2 9 5" xfId="16209"/>
    <cellStyle name="메모 2 3 7 2 9 5 2" xfId="44068"/>
    <cellStyle name="메모 2 3 7 2 9 6" xfId="21078"/>
    <cellStyle name="메모 2 3 7 2 9 6 2" xfId="48937"/>
    <cellStyle name="메모 2 3 7 2 9 7" xfId="24260"/>
    <cellStyle name="메모 2 3 7 2 9 7 2" xfId="52119"/>
    <cellStyle name="메모 2 3 7 2 9 8" xfId="27307"/>
    <cellStyle name="메모 2 3 7 2 9 8 2" xfId="55166"/>
    <cellStyle name="메모 2 3 7 2 9 9" xfId="32162"/>
    <cellStyle name="메모 2 3 7 20" xfId="16842"/>
    <cellStyle name="메모 2 3 7 20 2" xfId="44701"/>
    <cellStyle name="메모 2 3 7 21" xfId="22139"/>
    <cellStyle name="메모 2 3 7 21 2" xfId="49998"/>
    <cellStyle name="메모 2 3 7 22" xfId="21555"/>
    <cellStyle name="메모 2 3 7 22 2" xfId="49414"/>
    <cellStyle name="메모 2 3 7 23" xfId="25234"/>
    <cellStyle name="메모 2 3 7 23 2" xfId="53093"/>
    <cellStyle name="메모 2 3 7 24" xfId="730"/>
    <cellStyle name="메모 2 3 7 24 2" xfId="28589"/>
    <cellStyle name="메모 2 3 7 25" xfId="28128"/>
    <cellStyle name="메모 2 3 7 3" xfId="370"/>
    <cellStyle name="메모 2 3 7 3 10" xfId="1485"/>
    <cellStyle name="메모 2 3 7 3 10 2" xfId="29344"/>
    <cellStyle name="메모 2 3 7 3 11" xfId="4941"/>
    <cellStyle name="메모 2 3 7 3 11 2" xfId="32800"/>
    <cellStyle name="메모 2 3 7 3 12" xfId="1144"/>
    <cellStyle name="메모 2 3 7 3 12 2" xfId="29003"/>
    <cellStyle name="메모 2 3 7 3 13" xfId="4886"/>
    <cellStyle name="메모 2 3 7 3 13 2" xfId="32745"/>
    <cellStyle name="메모 2 3 7 3 14" xfId="1298"/>
    <cellStyle name="메모 2 3 7 3 14 2" xfId="29157"/>
    <cellStyle name="메모 2 3 7 3 15" xfId="16155"/>
    <cellStyle name="메모 2 3 7 3 15 2" xfId="44014"/>
    <cellStyle name="메모 2 3 7 3 16" xfId="5609"/>
    <cellStyle name="메모 2 3 7 3 16 2" xfId="33468"/>
    <cellStyle name="메모 2 3 7 3 17" xfId="15287"/>
    <cellStyle name="메모 2 3 7 3 17 2" xfId="43146"/>
    <cellStyle name="메모 2 3 7 3 18" xfId="12127"/>
    <cellStyle name="메모 2 3 7 3 18 2" xfId="39986"/>
    <cellStyle name="메모 2 3 7 3 19" xfId="27097"/>
    <cellStyle name="메모 2 3 7 3 19 2" xfId="54956"/>
    <cellStyle name="메모 2 3 7 3 2" xfId="2122"/>
    <cellStyle name="메모 2 3 7 3 2 2" xfId="5576"/>
    <cellStyle name="메모 2 3 7 3 2 2 2" xfId="33435"/>
    <cellStyle name="메모 2 3 7 3 2 3" xfId="8831"/>
    <cellStyle name="메모 2 3 7 3 2 3 2" xfId="36690"/>
    <cellStyle name="메모 2 3 7 3 2 4" xfId="12094"/>
    <cellStyle name="메모 2 3 7 3 2 4 2" xfId="39953"/>
    <cellStyle name="메모 2 3 7 3 2 5" xfId="17040"/>
    <cellStyle name="메모 2 3 7 3 2 5 2" xfId="44899"/>
    <cellStyle name="메모 2 3 7 3 2 6" xfId="18910"/>
    <cellStyle name="메모 2 3 7 3 2 6 2" xfId="46769"/>
    <cellStyle name="메모 2 3 7 3 2 7" xfId="22108"/>
    <cellStyle name="메모 2 3 7 3 2 7 2" xfId="49967"/>
    <cellStyle name="메모 2 3 7 3 2 8" xfId="25288"/>
    <cellStyle name="메모 2 3 7 3 2 8 2" xfId="53147"/>
    <cellStyle name="메모 2 3 7 3 2 9" xfId="29981"/>
    <cellStyle name="메모 2 3 7 3 20" xfId="27793"/>
    <cellStyle name="메모 2 3 7 3 20 2" xfId="55652"/>
    <cellStyle name="메모 2 3 7 3 21" xfId="832"/>
    <cellStyle name="메모 2 3 7 3 21 2" xfId="28691"/>
    <cellStyle name="메모 2 3 7 3 22" xfId="28230"/>
    <cellStyle name="메모 2 3 7 3 3" xfId="2583"/>
    <cellStyle name="메모 2 3 7 3 3 2" xfId="6034"/>
    <cellStyle name="메모 2 3 7 3 3 2 2" xfId="33893"/>
    <cellStyle name="메모 2 3 7 3 3 3" xfId="9290"/>
    <cellStyle name="메모 2 3 7 3 3 3 2" xfId="37149"/>
    <cellStyle name="메모 2 3 7 3 3 4" xfId="12554"/>
    <cellStyle name="메모 2 3 7 3 3 4 2" xfId="40413"/>
    <cellStyle name="메모 2 3 7 3 3 5" xfId="15241"/>
    <cellStyle name="메모 2 3 7 3 3 5 2" xfId="43100"/>
    <cellStyle name="메모 2 3 7 3 3 6" xfId="19358"/>
    <cellStyle name="메모 2 3 7 3 3 6 2" xfId="47217"/>
    <cellStyle name="메모 2 3 7 3 3 7" xfId="22540"/>
    <cellStyle name="메모 2 3 7 3 3 7 2" xfId="50399"/>
    <cellStyle name="메모 2 3 7 3 3 8" xfId="25703"/>
    <cellStyle name="메모 2 3 7 3 3 8 2" xfId="53562"/>
    <cellStyle name="메모 2 3 7 3 3 9" xfId="30442"/>
    <cellStyle name="메모 2 3 7 3 4" xfId="2936"/>
    <cellStyle name="메모 2 3 7 3 4 2" xfId="6387"/>
    <cellStyle name="메모 2 3 7 3 4 2 2" xfId="34246"/>
    <cellStyle name="메모 2 3 7 3 4 3" xfId="9643"/>
    <cellStyle name="메모 2 3 7 3 4 3 2" xfId="37502"/>
    <cellStyle name="메모 2 3 7 3 4 4" xfId="12907"/>
    <cellStyle name="메모 2 3 7 3 4 4 2" xfId="40766"/>
    <cellStyle name="메모 2 3 7 3 4 5" xfId="16725"/>
    <cellStyle name="메모 2 3 7 3 4 5 2" xfId="44584"/>
    <cellStyle name="메모 2 3 7 3 4 6" xfId="19711"/>
    <cellStyle name="메모 2 3 7 3 4 6 2" xfId="47570"/>
    <cellStyle name="메모 2 3 7 3 4 7" xfId="22893"/>
    <cellStyle name="메모 2 3 7 3 4 7 2" xfId="50752"/>
    <cellStyle name="메모 2 3 7 3 4 8" xfId="26032"/>
    <cellStyle name="메모 2 3 7 3 4 8 2" xfId="53891"/>
    <cellStyle name="메모 2 3 7 3 4 9" xfId="30795"/>
    <cellStyle name="메모 2 3 7 3 5" xfId="3282"/>
    <cellStyle name="메모 2 3 7 3 5 2" xfId="6733"/>
    <cellStyle name="메모 2 3 7 3 5 2 2" xfId="34592"/>
    <cellStyle name="메모 2 3 7 3 5 3" xfId="9989"/>
    <cellStyle name="메모 2 3 7 3 5 3 2" xfId="37848"/>
    <cellStyle name="메모 2 3 7 3 5 4" xfId="13253"/>
    <cellStyle name="메모 2 3 7 3 5 4 2" xfId="41112"/>
    <cellStyle name="메모 2 3 7 3 5 5" xfId="17237"/>
    <cellStyle name="메모 2 3 7 3 5 5 2" xfId="45096"/>
    <cellStyle name="메모 2 3 7 3 5 6" xfId="20057"/>
    <cellStyle name="메모 2 3 7 3 5 6 2" xfId="47916"/>
    <cellStyle name="메모 2 3 7 3 5 7" xfId="23239"/>
    <cellStyle name="메모 2 3 7 3 5 7 2" xfId="51098"/>
    <cellStyle name="메모 2 3 7 3 5 8" xfId="26354"/>
    <cellStyle name="메모 2 3 7 3 5 8 2" xfId="54213"/>
    <cellStyle name="메모 2 3 7 3 5 9" xfId="31141"/>
    <cellStyle name="메모 2 3 7 3 6" xfId="3618"/>
    <cellStyle name="메모 2 3 7 3 6 2" xfId="7069"/>
    <cellStyle name="메모 2 3 7 3 6 2 2" xfId="34928"/>
    <cellStyle name="메모 2 3 7 3 6 3" xfId="10325"/>
    <cellStyle name="메모 2 3 7 3 6 3 2" xfId="38184"/>
    <cellStyle name="메모 2 3 7 3 6 4" xfId="13589"/>
    <cellStyle name="메모 2 3 7 3 6 4 2" xfId="41448"/>
    <cellStyle name="메모 2 3 7 3 6 5" xfId="16885"/>
    <cellStyle name="메모 2 3 7 3 6 5 2" xfId="44744"/>
    <cellStyle name="메모 2 3 7 3 6 6" xfId="20393"/>
    <cellStyle name="메모 2 3 7 3 6 6 2" xfId="48252"/>
    <cellStyle name="메모 2 3 7 3 6 7" xfId="23575"/>
    <cellStyle name="메모 2 3 7 3 6 7 2" xfId="51434"/>
    <cellStyle name="메모 2 3 7 3 6 8" xfId="26670"/>
    <cellStyle name="메모 2 3 7 3 6 8 2" xfId="54529"/>
    <cellStyle name="메모 2 3 7 3 6 9" xfId="31477"/>
    <cellStyle name="메모 2 3 7 3 7" xfId="3932"/>
    <cellStyle name="메모 2 3 7 3 7 2" xfId="7383"/>
    <cellStyle name="메모 2 3 7 3 7 2 2" xfId="35242"/>
    <cellStyle name="메모 2 3 7 3 7 3" xfId="10639"/>
    <cellStyle name="메모 2 3 7 3 7 3 2" xfId="38498"/>
    <cellStyle name="메모 2 3 7 3 7 4" xfId="13903"/>
    <cellStyle name="메모 2 3 7 3 7 4 2" xfId="41762"/>
    <cellStyle name="메모 2 3 7 3 7 5" xfId="15905"/>
    <cellStyle name="메모 2 3 7 3 7 5 2" xfId="43764"/>
    <cellStyle name="메모 2 3 7 3 7 6" xfId="20707"/>
    <cellStyle name="메모 2 3 7 3 7 6 2" xfId="48566"/>
    <cellStyle name="메모 2 3 7 3 7 7" xfId="23889"/>
    <cellStyle name="메모 2 3 7 3 7 7 2" xfId="51748"/>
    <cellStyle name="메모 2 3 7 3 7 8" xfId="26964"/>
    <cellStyle name="메모 2 3 7 3 7 8 2" xfId="54823"/>
    <cellStyle name="메모 2 3 7 3 7 9" xfId="31791"/>
    <cellStyle name="메모 2 3 7 3 8" xfId="4230"/>
    <cellStyle name="메모 2 3 7 3 8 2" xfId="7681"/>
    <cellStyle name="메모 2 3 7 3 8 2 2" xfId="35540"/>
    <cellStyle name="메모 2 3 7 3 8 3" xfId="10937"/>
    <cellStyle name="메모 2 3 7 3 8 3 2" xfId="38796"/>
    <cellStyle name="메모 2 3 7 3 8 4" xfId="14201"/>
    <cellStyle name="메모 2 3 7 3 8 4 2" xfId="42060"/>
    <cellStyle name="메모 2 3 7 3 8 5" xfId="15163"/>
    <cellStyle name="메모 2 3 7 3 8 5 2" xfId="43022"/>
    <cellStyle name="메모 2 3 7 3 8 6" xfId="21005"/>
    <cellStyle name="메모 2 3 7 3 8 6 2" xfId="48864"/>
    <cellStyle name="메모 2 3 7 3 8 7" xfId="24187"/>
    <cellStyle name="메모 2 3 7 3 8 7 2" xfId="52046"/>
    <cellStyle name="메모 2 3 7 3 8 8" xfId="27240"/>
    <cellStyle name="메모 2 3 7 3 8 8 2" xfId="55099"/>
    <cellStyle name="메모 2 3 7 3 8 9" xfId="32089"/>
    <cellStyle name="메모 2 3 7 3 9" xfId="4526"/>
    <cellStyle name="메모 2 3 7 3 9 2" xfId="7977"/>
    <cellStyle name="메모 2 3 7 3 9 2 2" xfId="35836"/>
    <cellStyle name="메모 2 3 7 3 9 3" xfId="11233"/>
    <cellStyle name="메모 2 3 7 3 9 3 2" xfId="39092"/>
    <cellStyle name="메모 2 3 7 3 9 4" xfId="14497"/>
    <cellStyle name="메모 2 3 7 3 9 4 2" xfId="42356"/>
    <cellStyle name="메모 2 3 7 3 9 5" xfId="18068"/>
    <cellStyle name="메모 2 3 7 3 9 5 2" xfId="45927"/>
    <cellStyle name="메모 2 3 7 3 9 6" xfId="21301"/>
    <cellStyle name="메모 2 3 7 3 9 6 2" xfId="49160"/>
    <cellStyle name="메모 2 3 7 3 9 7" xfId="24483"/>
    <cellStyle name="메모 2 3 7 3 9 7 2" xfId="52342"/>
    <cellStyle name="메모 2 3 7 3 9 8" xfId="27516"/>
    <cellStyle name="메모 2 3 7 3 9 8 2" xfId="55375"/>
    <cellStyle name="메모 2 3 7 3 9 9" xfId="32385"/>
    <cellStyle name="메모 2 3 7 4" xfId="543"/>
    <cellStyle name="메모 2 3 7 4 10" xfId="1658"/>
    <cellStyle name="메모 2 3 7 4 10 2" xfId="29517"/>
    <cellStyle name="메모 2 3 7 4 11" xfId="5113"/>
    <cellStyle name="메모 2 3 7 4 11 2" xfId="32972"/>
    <cellStyle name="메모 2 3 7 4 12" xfId="8368"/>
    <cellStyle name="메모 2 3 7 4 12 2" xfId="36227"/>
    <cellStyle name="메모 2 3 7 4 13" xfId="11633"/>
    <cellStyle name="메모 2 3 7 4 13 2" xfId="39492"/>
    <cellStyle name="메모 2 3 7 4 14" xfId="14896"/>
    <cellStyle name="메모 2 3 7 4 14 2" xfId="42755"/>
    <cellStyle name="메모 2 3 7 4 15" xfId="17037"/>
    <cellStyle name="메모 2 3 7 4 15 2" xfId="44896"/>
    <cellStyle name="메모 2 3 7 4 16" xfId="18460"/>
    <cellStyle name="메모 2 3 7 4 16 2" xfId="46319"/>
    <cellStyle name="메모 2 3 7 4 17" xfId="21677"/>
    <cellStyle name="메모 2 3 7 4 17 2" xfId="49536"/>
    <cellStyle name="메모 2 3 7 4 18" xfId="24872"/>
    <cellStyle name="메모 2 3 7 4 18 2" xfId="52731"/>
    <cellStyle name="메모 2 3 7 4 19" xfId="25266"/>
    <cellStyle name="메모 2 3 7 4 19 2" xfId="53125"/>
    <cellStyle name="메모 2 3 7 4 2" xfId="2295"/>
    <cellStyle name="메모 2 3 7 4 2 2" xfId="5747"/>
    <cellStyle name="메모 2 3 7 4 2 2 2" xfId="33606"/>
    <cellStyle name="메모 2 3 7 4 2 3" xfId="9003"/>
    <cellStyle name="메모 2 3 7 4 2 3 2" xfId="36862"/>
    <cellStyle name="메모 2 3 7 4 2 4" xfId="12266"/>
    <cellStyle name="메모 2 3 7 4 2 4 2" xfId="40125"/>
    <cellStyle name="메모 2 3 7 4 2 5" xfId="17816"/>
    <cellStyle name="메모 2 3 7 4 2 5 2" xfId="45675"/>
    <cellStyle name="메모 2 3 7 4 2 6" xfId="19073"/>
    <cellStyle name="메모 2 3 7 4 2 6 2" xfId="46932"/>
    <cellStyle name="메모 2 3 7 4 2 7" xfId="22258"/>
    <cellStyle name="메모 2 3 7 4 2 7 2" xfId="50117"/>
    <cellStyle name="메모 2 3 7 4 2 8" xfId="25438"/>
    <cellStyle name="메모 2 3 7 4 2 8 2" xfId="53297"/>
    <cellStyle name="메모 2 3 7 4 2 9" xfId="30154"/>
    <cellStyle name="메모 2 3 7 4 20" xfId="27929"/>
    <cellStyle name="메모 2 3 7 4 20 2" xfId="55788"/>
    <cellStyle name="메모 2 3 7 4 21" xfId="1005"/>
    <cellStyle name="메모 2 3 7 4 21 2" xfId="28864"/>
    <cellStyle name="메모 2 3 7 4 22" xfId="28403"/>
    <cellStyle name="메모 2 3 7 4 3" xfId="2754"/>
    <cellStyle name="메모 2 3 7 4 3 2" xfId="6205"/>
    <cellStyle name="메모 2 3 7 4 3 2 2" xfId="34064"/>
    <cellStyle name="메모 2 3 7 4 3 3" xfId="9461"/>
    <cellStyle name="메모 2 3 7 4 3 3 2" xfId="37320"/>
    <cellStyle name="메모 2 3 7 4 3 4" xfId="12725"/>
    <cellStyle name="메모 2 3 7 4 3 4 2" xfId="40584"/>
    <cellStyle name="메모 2 3 7 4 3 5" xfId="17297"/>
    <cellStyle name="메모 2 3 7 4 3 5 2" xfId="45156"/>
    <cellStyle name="메모 2 3 7 4 3 6" xfId="19529"/>
    <cellStyle name="메모 2 3 7 4 3 6 2" xfId="47388"/>
    <cellStyle name="메모 2 3 7 4 3 7" xfId="22711"/>
    <cellStyle name="메모 2 3 7 4 3 7 2" xfId="50570"/>
    <cellStyle name="메모 2 3 7 4 3 8" xfId="25864"/>
    <cellStyle name="메모 2 3 7 4 3 8 2" xfId="53723"/>
    <cellStyle name="메모 2 3 7 4 3 9" xfId="30613"/>
    <cellStyle name="메모 2 3 7 4 4" xfId="3104"/>
    <cellStyle name="메모 2 3 7 4 4 2" xfId="6555"/>
    <cellStyle name="메모 2 3 7 4 4 2 2" xfId="34414"/>
    <cellStyle name="메모 2 3 7 4 4 3" xfId="9811"/>
    <cellStyle name="메모 2 3 7 4 4 3 2" xfId="37670"/>
    <cellStyle name="메모 2 3 7 4 4 4" xfId="13075"/>
    <cellStyle name="메모 2 3 7 4 4 4 2" xfId="40934"/>
    <cellStyle name="메모 2 3 7 4 4 5" xfId="15111"/>
    <cellStyle name="메모 2 3 7 4 4 5 2" xfId="42970"/>
    <cellStyle name="메모 2 3 7 4 4 6" xfId="19879"/>
    <cellStyle name="메모 2 3 7 4 4 6 2" xfId="47738"/>
    <cellStyle name="메모 2 3 7 4 4 7" xfId="23061"/>
    <cellStyle name="메모 2 3 7 4 4 7 2" xfId="50920"/>
    <cellStyle name="메모 2 3 7 4 4 8" xfId="26188"/>
    <cellStyle name="메모 2 3 7 4 4 8 2" xfId="54047"/>
    <cellStyle name="메모 2 3 7 4 4 9" xfId="30963"/>
    <cellStyle name="메모 2 3 7 4 5" xfId="3441"/>
    <cellStyle name="메모 2 3 7 4 5 2" xfId="6892"/>
    <cellStyle name="메모 2 3 7 4 5 2 2" xfId="34751"/>
    <cellStyle name="메모 2 3 7 4 5 3" xfId="10148"/>
    <cellStyle name="메모 2 3 7 4 5 3 2" xfId="38007"/>
    <cellStyle name="메모 2 3 7 4 5 4" xfId="13412"/>
    <cellStyle name="메모 2 3 7 4 5 4 2" xfId="41271"/>
    <cellStyle name="메모 2 3 7 4 5 5" xfId="17583"/>
    <cellStyle name="메모 2 3 7 4 5 5 2" xfId="45442"/>
    <cellStyle name="메모 2 3 7 4 5 6" xfId="20216"/>
    <cellStyle name="메모 2 3 7 4 5 6 2" xfId="48075"/>
    <cellStyle name="메모 2 3 7 4 5 7" xfId="23398"/>
    <cellStyle name="메모 2 3 7 4 5 7 2" xfId="51257"/>
    <cellStyle name="메모 2 3 7 4 5 8" xfId="26505"/>
    <cellStyle name="메모 2 3 7 4 5 8 2" xfId="54364"/>
    <cellStyle name="메모 2 3 7 4 5 9" xfId="31300"/>
    <cellStyle name="메모 2 3 7 4 6" xfId="3774"/>
    <cellStyle name="메모 2 3 7 4 6 2" xfId="7225"/>
    <cellStyle name="메모 2 3 7 4 6 2 2" xfId="35084"/>
    <cellStyle name="메모 2 3 7 4 6 3" xfId="10481"/>
    <cellStyle name="메모 2 3 7 4 6 3 2" xfId="38340"/>
    <cellStyle name="메모 2 3 7 4 6 4" xfId="13745"/>
    <cellStyle name="메모 2 3 7 4 6 4 2" xfId="41604"/>
    <cellStyle name="메모 2 3 7 4 6 5" xfId="16942"/>
    <cellStyle name="메모 2 3 7 4 6 5 2" xfId="44801"/>
    <cellStyle name="메모 2 3 7 4 6 6" xfId="20549"/>
    <cellStyle name="메모 2 3 7 4 6 6 2" xfId="48408"/>
    <cellStyle name="메모 2 3 7 4 6 7" xfId="23731"/>
    <cellStyle name="메모 2 3 7 4 6 7 2" xfId="51590"/>
    <cellStyle name="메모 2 3 7 4 6 8" xfId="26816"/>
    <cellStyle name="메모 2 3 7 4 6 8 2" xfId="54675"/>
    <cellStyle name="메모 2 3 7 4 6 9" xfId="31633"/>
    <cellStyle name="메모 2 3 7 4 7" xfId="4070"/>
    <cellStyle name="메모 2 3 7 4 7 2" xfId="7521"/>
    <cellStyle name="메모 2 3 7 4 7 2 2" xfId="35380"/>
    <cellStyle name="메모 2 3 7 4 7 3" xfId="10777"/>
    <cellStyle name="메모 2 3 7 4 7 3 2" xfId="38636"/>
    <cellStyle name="메모 2 3 7 4 7 4" xfId="14041"/>
    <cellStyle name="메모 2 3 7 4 7 4 2" xfId="41900"/>
    <cellStyle name="메모 2 3 7 4 7 5" xfId="15229"/>
    <cellStyle name="메모 2 3 7 4 7 5 2" xfId="43088"/>
    <cellStyle name="메모 2 3 7 4 7 6" xfId="20845"/>
    <cellStyle name="메모 2 3 7 4 7 6 2" xfId="48704"/>
    <cellStyle name="메모 2 3 7 4 7 7" xfId="24027"/>
    <cellStyle name="메모 2 3 7 4 7 7 2" xfId="51886"/>
    <cellStyle name="메모 2 3 7 4 7 8" xfId="27093"/>
    <cellStyle name="메모 2 3 7 4 7 8 2" xfId="54952"/>
    <cellStyle name="메모 2 3 7 4 7 9" xfId="31929"/>
    <cellStyle name="메모 2 3 7 4 8" xfId="4367"/>
    <cellStyle name="메모 2 3 7 4 8 2" xfId="7818"/>
    <cellStyle name="메모 2 3 7 4 8 2 2" xfId="35677"/>
    <cellStyle name="메모 2 3 7 4 8 3" xfId="11074"/>
    <cellStyle name="메모 2 3 7 4 8 3 2" xfId="38933"/>
    <cellStyle name="메모 2 3 7 4 8 4" xfId="14338"/>
    <cellStyle name="메모 2 3 7 4 8 4 2" xfId="42197"/>
    <cellStyle name="메모 2 3 7 4 8 5" xfId="12142"/>
    <cellStyle name="메모 2 3 7 4 8 5 2" xfId="40001"/>
    <cellStyle name="메모 2 3 7 4 8 6" xfId="21142"/>
    <cellStyle name="메모 2 3 7 4 8 6 2" xfId="49001"/>
    <cellStyle name="메모 2 3 7 4 8 7" xfId="24324"/>
    <cellStyle name="메모 2 3 7 4 8 7 2" xfId="52183"/>
    <cellStyle name="메모 2 3 7 4 8 8" xfId="27368"/>
    <cellStyle name="메모 2 3 7 4 8 8 2" xfId="55227"/>
    <cellStyle name="메모 2 3 7 4 8 9" xfId="32226"/>
    <cellStyle name="메모 2 3 7 4 9" xfId="4662"/>
    <cellStyle name="메모 2 3 7 4 9 2" xfId="8113"/>
    <cellStyle name="메모 2 3 7 4 9 2 2" xfId="35972"/>
    <cellStyle name="메모 2 3 7 4 9 3" xfId="11369"/>
    <cellStyle name="메모 2 3 7 4 9 3 2" xfId="39228"/>
    <cellStyle name="메모 2 3 7 4 9 4" xfId="14633"/>
    <cellStyle name="메모 2 3 7 4 9 4 2" xfId="42492"/>
    <cellStyle name="메모 2 3 7 4 9 5" xfId="18204"/>
    <cellStyle name="메모 2 3 7 4 9 5 2" xfId="46063"/>
    <cellStyle name="메모 2 3 7 4 9 6" xfId="21437"/>
    <cellStyle name="메모 2 3 7 4 9 6 2" xfId="49296"/>
    <cellStyle name="메모 2 3 7 4 9 7" xfId="24619"/>
    <cellStyle name="메모 2 3 7 4 9 7 2" xfId="52478"/>
    <cellStyle name="메모 2 3 7 4 9 8" xfId="27644"/>
    <cellStyle name="메모 2 3 7 4 9 8 2" xfId="55503"/>
    <cellStyle name="메모 2 3 7 4 9 9" xfId="32521"/>
    <cellStyle name="메모 2 3 7 5" xfId="2020"/>
    <cellStyle name="메모 2 3 7 5 2" xfId="5474"/>
    <cellStyle name="메모 2 3 7 5 2 2" xfId="33333"/>
    <cellStyle name="메모 2 3 7 5 3" xfId="8729"/>
    <cellStyle name="메모 2 3 7 5 3 2" xfId="36588"/>
    <cellStyle name="메모 2 3 7 5 4" xfId="11992"/>
    <cellStyle name="메모 2 3 7 5 4 2" xfId="39851"/>
    <cellStyle name="메모 2 3 7 5 5" xfId="16649"/>
    <cellStyle name="메모 2 3 7 5 5 2" xfId="44508"/>
    <cellStyle name="메모 2 3 7 5 6" xfId="18814"/>
    <cellStyle name="메모 2 3 7 5 6 2" xfId="46673"/>
    <cellStyle name="메모 2 3 7 5 7" xfId="22021"/>
    <cellStyle name="메모 2 3 7 5 7 2" xfId="49880"/>
    <cellStyle name="메모 2 3 7 5 8" xfId="25204"/>
    <cellStyle name="메모 2 3 7 5 8 2" xfId="53063"/>
    <cellStyle name="메모 2 3 7 5 9" xfId="29879"/>
    <cellStyle name="메모 2 3 7 6" xfId="2487"/>
    <cellStyle name="메모 2 3 7 6 2" xfId="5938"/>
    <cellStyle name="메모 2 3 7 6 2 2" xfId="33797"/>
    <cellStyle name="메모 2 3 7 6 3" xfId="9194"/>
    <cellStyle name="메모 2 3 7 6 3 2" xfId="37053"/>
    <cellStyle name="메모 2 3 7 6 4" xfId="12458"/>
    <cellStyle name="메모 2 3 7 6 4 2" xfId="40317"/>
    <cellStyle name="메모 2 3 7 6 5" xfId="17923"/>
    <cellStyle name="메모 2 3 7 6 5 2" xfId="45782"/>
    <cellStyle name="메모 2 3 7 6 6" xfId="19262"/>
    <cellStyle name="메모 2 3 7 6 6 2" xfId="47121"/>
    <cellStyle name="메모 2 3 7 6 7" xfId="22444"/>
    <cellStyle name="메모 2 3 7 6 7 2" xfId="50303"/>
    <cellStyle name="메모 2 3 7 6 8" xfId="25613"/>
    <cellStyle name="메모 2 3 7 6 8 2" xfId="53472"/>
    <cellStyle name="메모 2 3 7 6 9" xfId="30346"/>
    <cellStyle name="메모 2 3 7 7" xfId="1912"/>
    <cellStyle name="메모 2 3 7 7 2" xfId="5366"/>
    <cellStyle name="메모 2 3 7 7 2 2" xfId="33225"/>
    <cellStyle name="메모 2 3 7 7 3" xfId="8621"/>
    <cellStyle name="메모 2 3 7 7 3 2" xfId="36480"/>
    <cellStyle name="메모 2 3 7 7 4" xfId="11884"/>
    <cellStyle name="메모 2 3 7 7 4 2" xfId="39743"/>
    <cellStyle name="메모 2 3 7 7 5" xfId="17522"/>
    <cellStyle name="메모 2 3 7 7 5 2" xfId="45381"/>
    <cellStyle name="메모 2 3 7 7 6" xfId="18706"/>
    <cellStyle name="메모 2 3 7 7 6 2" xfId="46565"/>
    <cellStyle name="메모 2 3 7 7 7" xfId="21914"/>
    <cellStyle name="메모 2 3 7 7 7 2" xfId="49773"/>
    <cellStyle name="메모 2 3 7 7 8" xfId="25107"/>
    <cellStyle name="메모 2 3 7 7 8 2" xfId="52966"/>
    <cellStyle name="메모 2 3 7 7 9" xfId="29771"/>
    <cellStyle name="메모 2 3 7 8" xfId="1927"/>
    <cellStyle name="메모 2 3 7 8 2" xfId="5381"/>
    <cellStyle name="메모 2 3 7 8 2 2" xfId="33240"/>
    <cellStyle name="메모 2 3 7 8 3" xfId="8636"/>
    <cellStyle name="메모 2 3 7 8 3 2" xfId="36495"/>
    <cellStyle name="메모 2 3 7 8 4" xfId="11899"/>
    <cellStyle name="메모 2 3 7 8 4 2" xfId="39758"/>
    <cellStyle name="메모 2 3 7 8 5" xfId="17810"/>
    <cellStyle name="메모 2 3 7 8 5 2" xfId="45669"/>
    <cellStyle name="메모 2 3 7 8 6" xfId="18721"/>
    <cellStyle name="메모 2 3 7 8 6 2" xfId="46580"/>
    <cellStyle name="메모 2 3 7 8 7" xfId="21929"/>
    <cellStyle name="메모 2 3 7 8 7 2" xfId="49788"/>
    <cellStyle name="메모 2 3 7 8 8" xfId="25121"/>
    <cellStyle name="메모 2 3 7 8 8 2" xfId="52980"/>
    <cellStyle name="메모 2 3 7 8 9" xfId="29786"/>
    <cellStyle name="메모 2 3 7 9" xfId="2716"/>
    <cellStyle name="메모 2 3 7 9 2" xfId="6167"/>
    <cellStyle name="메모 2 3 7 9 2 2" xfId="34026"/>
    <cellStyle name="메모 2 3 7 9 3" xfId="9423"/>
    <cellStyle name="메모 2 3 7 9 3 2" xfId="37282"/>
    <cellStyle name="메모 2 3 7 9 4" xfId="12687"/>
    <cellStyle name="메모 2 3 7 9 4 2" xfId="40546"/>
    <cellStyle name="메모 2 3 7 9 5" xfId="17532"/>
    <cellStyle name="메모 2 3 7 9 5 2" xfId="45391"/>
    <cellStyle name="메모 2 3 7 9 6" xfId="19491"/>
    <cellStyle name="메모 2 3 7 9 6 2" xfId="47350"/>
    <cellStyle name="메모 2 3 7 9 7" xfId="22673"/>
    <cellStyle name="메모 2 3 7 9 7 2" xfId="50532"/>
    <cellStyle name="메모 2 3 7 9 8" xfId="25827"/>
    <cellStyle name="메모 2 3 7 9 8 2" xfId="53686"/>
    <cellStyle name="메모 2 3 7 9 9" xfId="30575"/>
    <cellStyle name="메모 2 3 8" xfId="280"/>
    <cellStyle name="메모 2 3 8 10" xfId="2622"/>
    <cellStyle name="메모 2 3 8 10 2" xfId="6073"/>
    <cellStyle name="메모 2 3 8 10 2 2" xfId="33932"/>
    <cellStyle name="메모 2 3 8 10 3" xfId="9329"/>
    <cellStyle name="메모 2 3 8 10 3 2" xfId="37188"/>
    <cellStyle name="메모 2 3 8 10 4" xfId="12593"/>
    <cellStyle name="메모 2 3 8 10 4 2" xfId="40452"/>
    <cellStyle name="메모 2 3 8 10 5" xfId="15692"/>
    <cellStyle name="메모 2 3 8 10 5 2" xfId="43551"/>
    <cellStyle name="메모 2 3 8 10 6" xfId="19397"/>
    <cellStyle name="메모 2 3 8 10 6 2" xfId="47256"/>
    <cellStyle name="메모 2 3 8 10 7" xfId="22579"/>
    <cellStyle name="메모 2 3 8 10 7 2" xfId="50438"/>
    <cellStyle name="메모 2 3 8 10 8" xfId="25739"/>
    <cellStyle name="메모 2 3 8 10 8 2" xfId="53598"/>
    <cellStyle name="메모 2 3 8 10 9" xfId="30481"/>
    <cellStyle name="메모 2 3 8 11" xfId="1920"/>
    <cellStyle name="메모 2 3 8 11 2" xfId="5374"/>
    <cellStyle name="메모 2 3 8 11 2 2" xfId="33233"/>
    <cellStyle name="메모 2 3 8 11 3" xfId="8629"/>
    <cellStyle name="메모 2 3 8 11 3 2" xfId="36488"/>
    <cellStyle name="메모 2 3 8 11 4" xfId="11892"/>
    <cellStyle name="메모 2 3 8 11 4 2" xfId="39751"/>
    <cellStyle name="메모 2 3 8 11 5" xfId="17656"/>
    <cellStyle name="메모 2 3 8 11 5 2" xfId="45515"/>
    <cellStyle name="메모 2 3 8 11 6" xfId="18714"/>
    <cellStyle name="메모 2 3 8 11 6 2" xfId="46573"/>
    <cellStyle name="메모 2 3 8 11 7" xfId="21922"/>
    <cellStyle name="메모 2 3 8 11 7 2" xfId="49781"/>
    <cellStyle name="메모 2 3 8 11 8" xfId="25114"/>
    <cellStyle name="메모 2 3 8 11 8 2" xfId="52973"/>
    <cellStyle name="메모 2 3 8 11 9" xfId="29779"/>
    <cellStyle name="메모 2 3 8 12" xfId="3566"/>
    <cellStyle name="메모 2 3 8 12 2" xfId="7017"/>
    <cellStyle name="메모 2 3 8 12 2 2" xfId="34876"/>
    <cellStyle name="메모 2 3 8 12 3" xfId="10273"/>
    <cellStyle name="메모 2 3 8 12 3 2" xfId="38132"/>
    <cellStyle name="메모 2 3 8 12 4" xfId="13537"/>
    <cellStyle name="메모 2 3 8 12 4 2" xfId="41396"/>
    <cellStyle name="메모 2 3 8 12 5" xfId="15948"/>
    <cellStyle name="메모 2 3 8 12 5 2" xfId="43807"/>
    <cellStyle name="메모 2 3 8 12 6" xfId="20341"/>
    <cellStyle name="메모 2 3 8 12 6 2" xfId="48200"/>
    <cellStyle name="메모 2 3 8 12 7" xfId="23523"/>
    <cellStyle name="메모 2 3 8 12 7 2" xfId="51382"/>
    <cellStyle name="메모 2 3 8 12 8" xfId="26622"/>
    <cellStyle name="메모 2 3 8 12 8 2" xfId="54481"/>
    <cellStyle name="메모 2 3 8 12 9" xfId="31425"/>
    <cellStyle name="메모 2 3 8 13" xfId="1395"/>
    <cellStyle name="메모 2 3 8 13 2" xfId="29254"/>
    <cellStyle name="메모 2 3 8 14" xfId="4851"/>
    <cellStyle name="메모 2 3 8 14 2" xfId="32710"/>
    <cellStyle name="메모 2 3 8 15" xfId="5852"/>
    <cellStyle name="메모 2 3 8 15 2" xfId="33711"/>
    <cellStyle name="메모 2 3 8 16" xfId="8470"/>
    <cellStyle name="메모 2 3 8 16 2" xfId="36329"/>
    <cellStyle name="메모 2 3 8 17" xfId="11735"/>
    <cellStyle name="메모 2 3 8 17 2" xfId="39594"/>
    <cellStyle name="메모 2 3 8 18" xfId="16999"/>
    <cellStyle name="메모 2 3 8 18 2" xfId="44858"/>
    <cellStyle name="메모 2 3 8 19" xfId="17593"/>
    <cellStyle name="메모 2 3 8 19 2" xfId="45452"/>
    <cellStyle name="메모 2 3 8 2" xfId="483"/>
    <cellStyle name="메모 2 3 8 2 10" xfId="4611"/>
    <cellStyle name="메모 2 3 8 2 10 2" xfId="8062"/>
    <cellStyle name="메모 2 3 8 2 10 2 2" xfId="35921"/>
    <cellStyle name="메모 2 3 8 2 10 3" xfId="11318"/>
    <cellStyle name="메모 2 3 8 2 10 3 2" xfId="39177"/>
    <cellStyle name="메모 2 3 8 2 10 4" xfId="14582"/>
    <cellStyle name="메모 2 3 8 2 10 4 2" xfId="42441"/>
    <cellStyle name="메모 2 3 8 2 10 5" xfId="18153"/>
    <cellStyle name="메모 2 3 8 2 10 5 2" xfId="46012"/>
    <cellStyle name="메모 2 3 8 2 10 6" xfId="21386"/>
    <cellStyle name="메모 2 3 8 2 10 6 2" xfId="49245"/>
    <cellStyle name="메모 2 3 8 2 10 7" xfId="24568"/>
    <cellStyle name="메모 2 3 8 2 10 7 2" xfId="52427"/>
    <cellStyle name="메모 2 3 8 2 10 8" xfId="27596"/>
    <cellStyle name="메모 2 3 8 2 10 8 2" xfId="55455"/>
    <cellStyle name="메모 2 3 8 2 10 9" xfId="32470"/>
    <cellStyle name="메모 2 3 8 2 11" xfId="1598"/>
    <cellStyle name="메모 2 3 8 2 11 2" xfId="29457"/>
    <cellStyle name="메모 2 3 8 2 12" xfId="5054"/>
    <cellStyle name="메모 2 3 8 2 12 2" xfId="32913"/>
    <cellStyle name="메모 2 3 8 2 13" xfId="8308"/>
    <cellStyle name="메모 2 3 8 2 13 2" xfId="36167"/>
    <cellStyle name="메모 2 3 8 2 14" xfId="11573"/>
    <cellStyle name="메모 2 3 8 2 14 2" xfId="39432"/>
    <cellStyle name="메모 2 3 8 2 15" xfId="14836"/>
    <cellStyle name="메모 2 3 8 2 15 2" xfId="42695"/>
    <cellStyle name="메모 2 3 8 2 16" xfId="15965"/>
    <cellStyle name="메모 2 3 8 2 16 2" xfId="43824"/>
    <cellStyle name="메모 2 3 8 2 17" xfId="18403"/>
    <cellStyle name="메모 2 3 8 2 17 2" xfId="46262"/>
    <cellStyle name="메모 2 3 8 2 18" xfId="21621"/>
    <cellStyle name="메모 2 3 8 2 18 2" xfId="49480"/>
    <cellStyle name="메모 2 3 8 2 19" xfId="24818"/>
    <cellStyle name="메모 2 3 8 2 19 2" xfId="52677"/>
    <cellStyle name="메모 2 3 8 2 2" xfId="628"/>
    <cellStyle name="메모 2 3 8 2 2 10" xfId="1743"/>
    <cellStyle name="메모 2 3 8 2 2 10 2" xfId="29602"/>
    <cellStyle name="메모 2 3 8 2 2 11" xfId="5198"/>
    <cellStyle name="메모 2 3 8 2 2 11 2" xfId="33057"/>
    <cellStyle name="메모 2 3 8 2 2 12" xfId="8453"/>
    <cellStyle name="메모 2 3 8 2 2 12 2" xfId="36312"/>
    <cellStyle name="메모 2 3 8 2 2 13" xfId="11718"/>
    <cellStyle name="메모 2 3 8 2 2 13 2" xfId="39577"/>
    <cellStyle name="메모 2 3 8 2 2 14" xfId="14981"/>
    <cellStyle name="메모 2 3 8 2 2 14 2" xfId="42840"/>
    <cellStyle name="메모 2 3 8 2 2 15" xfId="16215"/>
    <cellStyle name="메모 2 3 8 2 2 15 2" xfId="44074"/>
    <cellStyle name="메모 2 3 8 2 2 16" xfId="18545"/>
    <cellStyle name="메모 2 3 8 2 2 16 2" xfId="46404"/>
    <cellStyle name="메모 2 3 8 2 2 17" xfId="21762"/>
    <cellStyle name="메모 2 3 8 2 2 17 2" xfId="49621"/>
    <cellStyle name="메모 2 3 8 2 2 18" xfId="24957"/>
    <cellStyle name="메모 2 3 8 2 2 18 2" xfId="52816"/>
    <cellStyle name="메모 2 3 8 2 2 19" xfId="26092"/>
    <cellStyle name="메모 2 3 8 2 2 19 2" xfId="53951"/>
    <cellStyle name="메모 2 3 8 2 2 2" xfId="2380"/>
    <cellStyle name="메모 2 3 8 2 2 2 2" xfId="5832"/>
    <cellStyle name="메모 2 3 8 2 2 2 2 2" xfId="33691"/>
    <cellStyle name="메모 2 3 8 2 2 2 3" xfId="9088"/>
    <cellStyle name="메모 2 3 8 2 2 2 3 2" xfId="36947"/>
    <cellStyle name="메모 2 3 8 2 2 2 4" xfId="12351"/>
    <cellStyle name="메모 2 3 8 2 2 2 4 2" xfId="40210"/>
    <cellStyle name="메모 2 3 8 2 2 2 5" xfId="15832"/>
    <cellStyle name="메모 2 3 8 2 2 2 5 2" xfId="43691"/>
    <cellStyle name="메모 2 3 8 2 2 2 6" xfId="19158"/>
    <cellStyle name="메모 2 3 8 2 2 2 6 2" xfId="47017"/>
    <cellStyle name="메모 2 3 8 2 2 2 7" xfId="22343"/>
    <cellStyle name="메모 2 3 8 2 2 2 7 2" xfId="50202"/>
    <cellStyle name="메모 2 3 8 2 2 2 8" xfId="25518"/>
    <cellStyle name="메모 2 3 8 2 2 2 8 2" xfId="53377"/>
    <cellStyle name="메모 2 3 8 2 2 2 9" xfId="30239"/>
    <cellStyle name="메모 2 3 8 2 2 20" xfId="28014"/>
    <cellStyle name="메모 2 3 8 2 2 20 2" xfId="55873"/>
    <cellStyle name="메모 2 3 8 2 2 21" xfId="1090"/>
    <cellStyle name="메모 2 3 8 2 2 21 2" xfId="28949"/>
    <cellStyle name="메모 2 3 8 2 2 22" xfId="28488"/>
    <cellStyle name="메모 2 3 8 2 2 3" xfId="2839"/>
    <cellStyle name="메모 2 3 8 2 2 3 2" xfId="6290"/>
    <cellStyle name="메모 2 3 8 2 2 3 2 2" xfId="34149"/>
    <cellStyle name="메모 2 3 8 2 2 3 3" xfId="9546"/>
    <cellStyle name="메모 2 3 8 2 2 3 3 2" xfId="37405"/>
    <cellStyle name="메모 2 3 8 2 2 3 4" xfId="12810"/>
    <cellStyle name="메모 2 3 8 2 2 3 4 2" xfId="40669"/>
    <cellStyle name="메모 2 3 8 2 2 3 5" xfId="15028"/>
    <cellStyle name="메모 2 3 8 2 2 3 5 2" xfId="42887"/>
    <cellStyle name="메모 2 3 8 2 2 3 6" xfId="19614"/>
    <cellStyle name="메모 2 3 8 2 2 3 6 2" xfId="47473"/>
    <cellStyle name="메모 2 3 8 2 2 3 7" xfId="22796"/>
    <cellStyle name="메모 2 3 8 2 2 3 7 2" xfId="50655"/>
    <cellStyle name="메모 2 3 8 2 2 3 8" xfId="25944"/>
    <cellStyle name="메모 2 3 8 2 2 3 8 2" xfId="53803"/>
    <cellStyle name="메모 2 3 8 2 2 3 9" xfId="30698"/>
    <cellStyle name="메모 2 3 8 2 2 4" xfId="3189"/>
    <cellStyle name="메모 2 3 8 2 2 4 2" xfId="6640"/>
    <cellStyle name="메모 2 3 8 2 2 4 2 2" xfId="34499"/>
    <cellStyle name="메모 2 3 8 2 2 4 3" xfId="9896"/>
    <cellStyle name="메모 2 3 8 2 2 4 3 2" xfId="37755"/>
    <cellStyle name="메모 2 3 8 2 2 4 4" xfId="13160"/>
    <cellStyle name="메모 2 3 8 2 2 4 4 2" xfId="41019"/>
    <cellStyle name="메모 2 3 8 2 2 4 5" xfId="17838"/>
    <cellStyle name="메모 2 3 8 2 2 4 5 2" xfId="45697"/>
    <cellStyle name="메모 2 3 8 2 2 4 6" xfId="19964"/>
    <cellStyle name="메모 2 3 8 2 2 4 6 2" xfId="47823"/>
    <cellStyle name="메모 2 3 8 2 2 4 7" xfId="23146"/>
    <cellStyle name="메모 2 3 8 2 2 4 7 2" xfId="51005"/>
    <cellStyle name="메모 2 3 8 2 2 4 8" xfId="26268"/>
    <cellStyle name="메모 2 3 8 2 2 4 8 2" xfId="54127"/>
    <cellStyle name="메모 2 3 8 2 2 4 9" xfId="31048"/>
    <cellStyle name="메모 2 3 8 2 2 5" xfId="3526"/>
    <cellStyle name="메모 2 3 8 2 2 5 2" xfId="6977"/>
    <cellStyle name="메모 2 3 8 2 2 5 2 2" xfId="34836"/>
    <cellStyle name="메모 2 3 8 2 2 5 3" xfId="10233"/>
    <cellStyle name="메모 2 3 8 2 2 5 3 2" xfId="38092"/>
    <cellStyle name="메모 2 3 8 2 2 5 4" xfId="13497"/>
    <cellStyle name="메모 2 3 8 2 2 5 4 2" xfId="41356"/>
    <cellStyle name="메모 2 3 8 2 2 5 5" xfId="15949"/>
    <cellStyle name="메모 2 3 8 2 2 5 5 2" xfId="43808"/>
    <cellStyle name="메모 2 3 8 2 2 5 6" xfId="20301"/>
    <cellStyle name="메모 2 3 8 2 2 5 6 2" xfId="48160"/>
    <cellStyle name="메모 2 3 8 2 2 5 7" xfId="23483"/>
    <cellStyle name="메모 2 3 8 2 2 5 7 2" xfId="51342"/>
    <cellStyle name="메모 2 3 8 2 2 5 8" xfId="26585"/>
    <cellStyle name="메모 2 3 8 2 2 5 8 2" xfId="54444"/>
    <cellStyle name="메모 2 3 8 2 2 5 9" xfId="31385"/>
    <cellStyle name="메모 2 3 8 2 2 6" xfId="3859"/>
    <cellStyle name="메모 2 3 8 2 2 6 2" xfId="7310"/>
    <cellStyle name="메모 2 3 8 2 2 6 2 2" xfId="35169"/>
    <cellStyle name="메모 2 3 8 2 2 6 3" xfId="10566"/>
    <cellStyle name="메모 2 3 8 2 2 6 3 2" xfId="38425"/>
    <cellStyle name="메모 2 3 8 2 2 6 4" xfId="13830"/>
    <cellStyle name="메모 2 3 8 2 2 6 4 2" xfId="41689"/>
    <cellStyle name="메모 2 3 8 2 2 6 5" xfId="11593"/>
    <cellStyle name="메모 2 3 8 2 2 6 5 2" xfId="39452"/>
    <cellStyle name="메모 2 3 8 2 2 6 6" xfId="20634"/>
    <cellStyle name="메모 2 3 8 2 2 6 6 2" xfId="48493"/>
    <cellStyle name="메모 2 3 8 2 2 6 7" xfId="23816"/>
    <cellStyle name="메모 2 3 8 2 2 6 7 2" xfId="51675"/>
    <cellStyle name="메모 2 3 8 2 2 6 8" xfId="26896"/>
    <cellStyle name="메모 2 3 8 2 2 6 8 2" xfId="54755"/>
    <cellStyle name="메모 2 3 8 2 2 6 9" xfId="31718"/>
    <cellStyle name="메모 2 3 8 2 2 7" xfId="4155"/>
    <cellStyle name="메모 2 3 8 2 2 7 2" xfId="7606"/>
    <cellStyle name="메모 2 3 8 2 2 7 2 2" xfId="35465"/>
    <cellStyle name="메모 2 3 8 2 2 7 3" xfId="10862"/>
    <cellStyle name="메모 2 3 8 2 2 7 3 2" xfId="38721"/>
    <cellStyle name="메모 2 3 8 2 2 7 4" xfId="14126"/>
    <cellStyle name="메모 2 3 8 2 2 7 4 2" xfId="41985"/>
    <cellStyle name="메모 2 3 8 2 2 7 5" xfId="16620"/>
    <cellStyle name="메모 2 3 8 2 2 7 5 2" xfId="44479"/>
    <cellStyle name="메모 2 3 8 2 2 7 6" xfId="20930"/>
    <cellStyle name="메모 2 3 8 2 2 7 6 2" xfId="48789"/>
    <cellStyle name="메모 2 3 8 2 2 7 7" xfId="24112"/>
    <cellStyle name="메모 2 3 8 2 2 7 7 2" xfId="51971"/>
    <cellStyle name="메모 2 3 8 2 2 7 8" xfId="27171"/>
    <cellStyle name="메모 2 3 8 2 2 7 8 2" xfId="55030"/>
    <cellStyle name="메모 2 3 8 2 2 7 9" xfId="32014"/>
    <cellStyle name="메모 2 3 8 2 2 8" xfId="4452"/>
    <cellStyle name="메모 2 3 8 2 2 8 2" xfId="7903"/>
    <cellStyle name="메모 2 3 8 2 2 8 2 2" xfId="35762"/>
    <cellStyle name="메모 2 3 8 2 2 8 3" xfId="11159"/>
    <cellStyle name="메모 2 3 8 2 2 8 3 2" xfId="39018"/>
    <cellStyle name="메모 2 3 8 2 2 8 4" xfId="14423"/>
    <cellStyle name="메모 2 3 8 2 2 8 4 2" xfId="42282"/>
    <cellStyle name="메모 2 3 8 2 2 8 5" xfId="17994"/>
    <cellStyle name="메모 2 3 8 2 2 8 5 2" xfId="45853"/>
    <cellStyle name="메모 2 3 8 2 2 8 6" xfId="21227"/>
    <cellStyle name="메모 2 3 8 2 2 8 6 2" xfId="49086"/>
    <cellStyle name="메모 2 3 8 2 2 8 7" xfId="24409"/>
    <cellStyle name="메모 2 3 8 2 2 8 7 2" xfId="52268"/>
    <cellStyle name="메모 2 3 8 2 2 8 8" xfId="27447"/>
    <cellStyle name="메모 2 3 8 2 2 8 8 2" xfId="55306"/>
    <cellStyle name="메모 2 3 8 2 2 8 9" xfId="32311"/>
    <cellStyle name="메모 2 3 8 2 2 9" xfId="4747"/>
    <cellStyle name="메모 2 3 8 2 2 9 2" xfId="8198"/>
    <cellStyle name="메모 2 3 8 2 2 9 2 2" xfId="36057"/>
    <cellStyle name="메모 2 3 8 2 2 9 3" xfId="11454"/>
    <cellStyle name="메모 2 3 8 2 2 9 3 2" xfId="39313"/>
    <cellStyle name="메모 2 3 8 2 2 9 4" xfId="14718"/>
    <cellStyle name="메모 2 3 8 2 2 9 4 2" xfId="42577"/>
    <cellStyle name="메모 2 3 8 2 2 9 5" xfId="18289"/>
    <cellStyle name="메모 2 3 8 2 2 9 5 2" xfId="46148"/>
    <cellStyle name="메모 2 3 8 2 2 9 6" xfId="21522"/>
    <cellStyle name="메모 2 3 8 2 2 9 6 2" xfId="49381"/>
    <cellStyle name="메모 2 3 8 2 2 9 7" xfId="24704"/>
    <cellStyle name="메모 2 3 8 2 2 9 7 2" xfId="52563"/>
    <cellStyle name="메모 2 3 8 2 2 9 8" xfId="27723"/>
    <cellStyle name="메모 2 3 8 2 2 9 8 2" xfId="55582"/>
    <cellStyle name="메모 2 3 8 2 2 9 9" xfId="32606"/>
    <cellStyle name="메모 2 3 8 2 20" xfId="25554"/>
    <cellStyle name="메모 2 3 8 2 20 2" xfId="53413"/>
    <cellStyle name="메모 2 3 8 2 21" xfId="27878"/>
    <cellStyle name="메모 2 3 8 2 21 2" xfId="55737"/>
    <cellStyle name="메모 2 3 8 2 22" xfId="945"/>
    <cellStyle name="메모 2 3 8 2 22 2" xfId="28804"/>
    <cellStyle name="메모 2 3 8 2 23" xfId="28343"/>
    <cellStyle name="메모 2 3 8 2 3" xfId="2235"/>
    <cellStyle name="메모 2 3 8 2 3 2" xfId="5687"/>
    <cellStyle name="메모 2 3 8 2 3 2 2" xfId="33546"/>
    <cellStyle name="메모 2 3 8 2 3 3" xfId="8943"/>
    <cellStyle name="메모 2 3 8 2 3 3 2" xfId="36802"/>
    <cellStyle name="메모 2 3 8 2 3 4" xfId="12206"/>
    <cellStyle name="메모 2 3 8 2 3 4 2" xfId="40065"/>
    <cellStyle name="메모 2 3 8 2 3 5" xfId="17687"/>
    <cellStyle name="메모 2 3 8 2 3 5 2" xfId="45546"/>
    <cellStyle name="메모 2 3 8 2 3 6" xfId="19018"/>
    <cellStyle name="메모 2 3 8 2 3 6 2" xfId="46877"/>
    <cellStyle name="메모 2 3 8 2 3 7" xfId="22202"/>
    <cellStyle name="메모 2 3 8 2 3 7 2" xfId="50061"/>
    <cellStyle name="메모 2 3 8 2 3 8" xfId="25385"/>
    <cellStyle name="메모 2 3 8 2 3 8 2" xfId="53244"/>
    <cellStyle name="메모 2 3 8 2 3 9" xfId="30094"/>
    <cellStyle name="메모 2 3 8 2 4" xfId="2694"/>
    <cellStyle name="메모 2 3 8 2 4 2" xfId="6145"/>
    <cellStyle name="메모 2 3 8 2 4 2 2" xfId="34004"/>
    <cellStyle name="메모 2 3 8 2 4 3" xfId="9401"/>
    <cellStyle name="메모 2 3 8 2 4 3 2" xfId="37260"/>
    <cellStyle name="메모 2 3 8 2 4 4" xfId="12665"/>
    <cellStyle name="메모 2 3 8 2 4 4 2" xfId="40524"/>
    <cellStyle name="메모 2 3 8 2 4 5" xfId="16702"/>
    <cellStyle name="메모 2 3 8 2 4 5 2" xfId="44561"/>
    <cellStyle name="메모 2 3 8 2 4 6" xfId="19469"/>
    <cellStyle name="메모 2 3 8 2 4 6 2" xfId="47328"/>
    <cellStyle name="메모 2 3 8 2 4 7" xfId="22651"/>
    <cellStyle name="메모 2 3 8 2 4 7 2" xfId="50510"/>
    <cellStyle name="메모 2 3 8 2 4 8" xfId="25807"/>
    <cellStyle name="메모 2 3 8 2 4 8 2" xfId="53666"/>
    <cellStyle name="메모 2 3 8 2 4 9" xfId="30553"/>
    <cellStyle name="메모 2 3 8 2 5" xfId="3045"/>
    <cellStyle name="메모 2 3 8 2 5 2" xfId="6496"/>
    <cellStyle name="메모 2 3 8 2 5 2 2" xfId="34355"/>
    <cellStyle name="메모 2 3 8 2 5 3" xfId="9752"/>
    <cellStyle name="메모 2 3 8 2 5 3 2" xfId="37611"/>
    <cellStyle name="메모 2 3 8 2 5 4" xfId="13016"/>
    <cellStyle name="메모 2 3 8 2 5 4 2" xfId="40875"/>
    <cellStyle name="메모 2 3 8 2 5 5" xfId="17502"/>
    <cellStyle name="메모 2 3 8 2 5 5 2" xfId="45361"/>
    <cellStyle name="메모 2 3 8 2 5 6" xfId="19820"/>
    <cellStyle name="메모 2 3 8 2 5 6 2" xfId="47679"/>
    <cellStyle name="메모 2 3 8 2 5 7" xfId="23002"/>
    <cellStyle name="메모 2 3 8 2 5 7 2" xfId="50861"/>
    <cellStyle name="메모 2 3 8 2 5 8" xfId="26134"/>
    <cellStyle name="메모 2 3 8 2 5 8 2" xfId="53993"/>
    <cellStyle name="메모 2 3 8 2 5 9" xfId="30904"/>
    <cellStyle name="메모 2 3 8 2 6" xfId="3384"/>
    <cellStyle name="메모 2 3 8 2 6 2" xfId="6835"/>
    <cellStyle name="메모 2 3 8 2 6 2 2" xfId="34694"/>
    <cellStyle name="메모 2 3 8 2 6 3" xfId="10091"/>
    <cellStyle name="메모 2 3 8 2 6 3 2" xfId="37950"/>
    <cellStyle name="메모 2 3 8 2 6 4" xfId="13355"/>
    <cellStyle name="메모 2 3 8 2 6 4 2" xfId="41214"/>
    <cellStyle name="메모 2 3 8 2 6 5" xfId="15856"/>
    <cellStyle name="메모 2 3 8 2 6 5 2" xfId="43715"/>
    <cellStyle name="메모 2 3 8 2 6 6" xfId="20159"/>
    <cellStyle name="메모 2 3 8 2 6 6 2" xfId="48018"/>
    <cellStyle name="메모 2 3 8 2 6 7" xfId="23341"/>
    <cellStyle name="메모 2 3 8 2 6 7 2" xfId="51200"/>
    <cellStyle name="메모 2 3 8 2 6 8" xfId="26451"/>
    <cellStyle name="메모 2 3 8 2 6 8 2" xfId="54310"/>
    <cellStyle name="메모 2 3 8 2 6 9" xfId="31243"/>
    <cellStyle name="메모 2 3 8 2 7" xfId="3717"/>
    <cellStyle name="메모 2 3 8 2 7 2" xfId="7168"/>
    <cellStyle name="메모 2 3 8 2 7 2 2" xfId="35027"/>
    <cellStyle name="메모 2 3 8 2 7 3" xfId="10424"/>
    <cellStyle name="메모 2 3 8 2 7 3 2" xfId="38283"/>
    <cellStyle name="메모 2 3 8 2 7 4" xfId="13688"/>
    <cellStyle name="메모 2 3 8 2 7 4 2" xfId="41547"/>
    <cellStyle name="메모 2 3 8 2 7 5" xfId="16524"/>
    <cellStyle name="메모 2 3 8 2 7 5 2" xfId="44383"/>
    <cellStyle name="메모 2 3 8 2 7 6" xfId="20492"/>
    <cellStyle name="메모 2 3 8 2 7 6 2" xfId="48351"/>
    <cellStyle name="메모 2 3 8 2 7 7" xfId="23674"/>
    <cellStyle name="메모 2 3 8 2 7 7 2" xfId="51533"/>
    <cellStyle name="메모 2 3 8 2 7 8" xfId="26762"/>
    <cellStyle name="메모 2 3 8 2 7 8 2" xfId="54621"/>
    <cellStyle name="메모 2 3 8 2 7 9" xfId="31576"/>
    <cellStyle name="메모 2 3 8 2 8" xfId="4019"/>
    <cellStyle name="메모 2 3 8 2 8 2" xfId="7470"/>
    <cellStyle name="메모 2 3 8 2 8 2 2" xfId="35329"/>
    <cellStyle name="메모 2 3 8 2 8 3" xfId="10726"/>
    <cellStyle name="메모 2 3 8 2 8 3 2" xfId="38585"/>
    <cellStyle name="메모 2 3 8 2 8 4" xfId="13990"/>
    <cellStyle name="메모 2 3 8 2 8 4 2" xfId="41849"/>
    <cellStyle name="메모 2 3 8 2 8 5" xfId="16399"/>
    <cellStyle name="메모 2 3 8 2 8 5 2" xfId="44258"/>
    <cellStyle name="메모 2 3 8 2 8 6" xfId="20794"/>
    <cellStyle name="메모 2 3 8 2 8 6 2" xfId="48653"/>
    <cellStyle name="메모 2 3 8 2 8 7" xfId="23976"/>
    <cellStyle name="메모 2 3 8 2 8 7 2" xfId="51835"/>
    <cellStyle name="메모 2 3 8 2 8 8" xfId="27045"/>
    <cellStyle name="메모 2 3 8 2 8 8 2" xfId="54904"/>
    <cellStyle name="메모 2 3 8 2 8 9" xfId="31878"/>
    <cellStyle name="메모 2 3 8 2 9" xfId="4316"/>
    <cellStyle name="메모 2 3 8 2 9 2" xfId="7767"/>
    <cellStyle name="메모 2 3 8 2 9 2 2" xfId="35626"/>
    <cellStyle name="메모 2 3 8 2 9 3" xfId="11023"/>
    <cellStyle name="메모 2 3 8 2 9 3 2" xfId="38882"/>
    <cellStyle name="메모 2 3 8 2 9 4" xfId="14287"/>
    <cellStyle name="메모 2 3 8 2 9 4 2" xfId="42146"/>
    <cellStyle name="메모 2 3 8 2 9 5" xfId="16278"/>
    <cellStyle name="메모 2 3 8 2 9 5 2" xfId="44137"/>
    <cellStyle name="메모 2 3 8 2 9 6" xfId="21091"/>
    <cellStyle name="메모 2 3 8 2 9 6 2" xfId="48950"/>
    <cellStyle name="메모 2 3 8 2 9 7" xfId="24273"/>
    <cellStyle name="메모 2 3 8 2 9 7 2" xfId="52132"/>
    <cellStyle name="메모 2 3 8 2 9 8" xfId="27320"/>
    <cellStyle name="메모 2 3 8 2 9 8 2" xfId="55179"/>
    <cellStyle name="메모 2 3 8 2 9 9" xfId="32175"/>
    <cellStyle name="메모 2 3 8 20" xfId="18560"/>
    <cellStyle name="메모 2 3 8 20 2" xfId="46419"/>
    <cellStyle name="메모 2 3 8 21" xfId="22221"/>
    <cellStyle name="메모 2 3 8 21 2" xfId="50080"/>
    <cellStyle name="메모 2 3 8 22" xfId="24972"/>
    <cellStyle name="메모 2 3 8 22 2" xfId="52831"/>
    <cellStyle name="메모 2 3 8 23" xfId="18943"/>
    <cellStyle name="메모 2 3 8 23 2" xfId="46802"/>
    <cellStyle name="메모 2 3 8 24" xfId="743"/>
    <cellStyle name="메모 2 3 8 24 2" xfId="28602"/>
    <cellStyle name="메모 2 3 8 25" xfId="28141"/>
    <cellStyle name="메모 2 3 8 3" xfId="383"/>
    <cellStyle name="메모 2 3 8 3 10" xfId="1498"/>
    <cellStyle name="메모 2 3 8 3 10 2" xfId="29357"/>
    <cellStyle name="메모 2 3 8 3 11" xfId="4954"/>
    <cellStyle name="메모 2 3 8 3 11 2" xfId="32813"/>
    <cellStyle name="메모 2 3 8 3 12" xfId="1277"/>
    <cellStyle name="메모 2 3 8 3 12 2" xfId="29136"/>
    <cellStyle name="메모 2 3 8 3 13" xfId="5272"/>
    <cellStyle name="메모 2 3 8 3 13 2" xfId="33131"/>
    <cellStyle name="메모 2 3 8 3 14" xfId="8527"/>
    <cellStyle name="메모 2 3 8 3 14 2" xfId="36386"/>
    <cellStyle name="메모 2 3 8 3 15" xfId="17052"/>
    <cellStyle name="메모 2 3 8 3 15 2" xfId="44911"/>
    <cellStyle name="메모 2 3 8 3 16" xfId="15052"/>
    <cellStyle name="메모 2 3 8 3 16 2" xfId="42911"/>
    <cellStyle name="메모 2 3 8 3 17" xfId="16533"/>
    <cellStyle name="메모 2 3 8 3 17 2" xfId="44392"/>
    <cellStyle name="메모 2 3 8 3 18" xfId="17047"/>
    <cellStyle name="메모 2 3 8 3 18 2" xfId="44906"/>
    <cellStyle name="메모 2 3 8 3 19" xfId="25292"/>
    <cellStyle name="메모 2 3 8 3 19 2" xfId="53151"/>
    <cellStyle name="메모 2 3 8 3 2" xfId="2135"/>
    <cellStyle name="메모 2 3 8 3 2 2" xfId="5589"/>
    <cellStyle name="메모 2 3 8 3 2 2 2" xfId="33448"/>
    <cellStyle name="메모 2 3 8 3 2 3" xfId="8844"/>
    <cellStyle name="메모 2 3 8 3 2 3 2" xfId="36703"/>
    <cellStyle name="메모 2 3 8 3 2 4" xfId="12107"/>
    <cellStyle name="메모 2 3 8 3 2 4 2" xfId="39966"/>
    <cellStyle name="메모 2 3 8 3 2 5" xfId="15238"/>
    <cellStyle name="메모 2 3 8 3 2 5 2" xfId="43097"/>
    <cellStyle name="메모 2 3 8 3 2 6" xfId="18923"/>
    <cellStyle name="메모 2 3 8 3 2 6 2" xfId="46782"/>
    <cellStyle name="메모 2 3 8 3 2 7" xfId="22121"/>
    <cellStyle name="메모 2 3 8 3 2 7 2" xfId="49980"/>
    <cellStyle name="메모 2 3 8 3 2 8" xfId="25300"/>
    <cellStyle name="메모 2 3 8 3 2 8 2" xfId="53159"/>
    <cellStyle name="메모 2 3 8 3 2 9" xfId="29994"/>
    <cellStyle name="메모 2 3 8 3 20" xfId="27806"/>
    <cellStyle name="메모 2 3 8 3 20 2" xfId="55665"/>
    <cellStyle name="메모 2 3 8 3 21" xfId="845"/>
    <cellStyle name="메모 2 3 8 3 21 2" xfId="28704"/>
    <cellStyle name="메모 2 3 8 3 22" xfId="28243"/>
    <cellStyle name="메모 2 3 8 3 3" xfId="2596"/>
    <cellStyle name="메모 2 3 8 3 3 2" xfId="6047"/>
    <cellStyle name="메모 2 3 8 3 3 2 2" xfId="33906"/>
    <cellStyle name="메모 2 3 8 3 3 3" xfId="9303"/>
    <cellStyle name="메모 2 3 8 3 3 3 2" xfId="37162"/>
    <cellStyle name="메모 2 3 8 3 3 4" xfId="12567"/>
    <cellStyle name="메모 2 3 8 3 3 4 2" xfId="40426"/>
    <cellStyle name="메모 2 3 8 3 3 5" xfId="16482"/>
    <cellStyle name="메모 2 3 8 3 3 5 2" xfId="44341"/>
    <cellStyle name="메모 2 3 8 3 3 6" xfId="19371"/>
    <cellStyle name="메모 2 3 8 3 3 6 2" xfId="47230"/>
    <cellStyle name="메모 2 3 8 3 3 7" xfId="22553"/>
    <cellStyle name="메모 2 3 8 3 3 7 2" xfId="50412"/>
    <cellStyle name="메모 2 3 8 3 3 8" xfId="25715"/>
    <cellStyle name="메모 2 3 8 3 3 8 2" xfId="53574"/>
    <cellStyle name="메모 2 3 8 3 3 9" xfId="30455"/>
    <cellStyle name="메모 2 3 8 3 4" xfId="2949"/>
    <cellStyle name="메모 2 3 8 3 4 2" xfId="6400"/>
    <cellStyle name="메모 2 3 8 3 4 2 2" xfId="34259"/>
    <cellStyle name="메모 2 3 8 3 4 3" xfId="9656"/>
    <cellStyle name="메모 2 3 8 3 4 3 2" xfId="37515"/>
    <cellStyle name="메모 2 3 8 3 4 4" xfId="12920"/>
    <cellStyle name="메모 2 3 8 3 4 4 2" xfId="40779"/>
    <cellStyle name="메모 2 3 8 3 4 5" xfId="17872"/>
    <cellStyle name="메모 2 3 8 3 4 5 2" xfId="45731"/>
    <cellStyle name="메모 2 3 8 3 4 6" xfId="19724"/>
    <cellStyle name="메모 2 3 8 3 4 6 2" xfId="47583"/>
    <cellStyle name="메모 2 3 8 3 4 7" xfId="22906"/>
    <cellStyle name="메모 2 3 8 3 4 7 2" xfId="50765"/>
    <cellStyle name="메모 2 3 8 3 4 8" xfId="26044"/>
    <cellStyle name="메모 2 3 8 3 4 8 2" xfId="53903"/>
    <cellStyle name="메모 2 3 8 3 4 9" xfId="30808"/>
    <cellStyle name="메모 2 3 8 3 5" xfId="3295"/>
    <cellStyle name="메모 2 3 8 3 5 2" xfId="6746"/>
    <cellStyle name="메모 2 3 8 3 5 2 2" xfId="34605"/>
    <cellStyle name="메모 2 3 8 3 5 3" xfId="10002"/>
    <cellStyle name="메모 2 3 8 3 5 3 2" xfId="37861"/>
    <cellStyle name="메모 2 3 8 3 5 4" xfId="13266"/>
    <cellStyle name="메모 2 3 8 3 5 4 2" xfId="41125"/>
    <cellStyle name="메모 2 3 8 3 5 5" xfId="15314"/>
    <cellStyle name="메모 2 3 8 3 5 5 2" xfId="43173"/>
    <cellStyle name="메모 2 3 8 3 5 6" xfId="20070"/>
    <cellStyle name="메모 2 3 8 3 5 6 2" xfId="47929"/>
    <cellStyle name="메모 2 3 8 3 5 7" xfId="23252"/>
    <cellStyle name="메모 2 3 8 3 5 7 2" xfId="51111"/>
    <cellStyle name="메모 2 3 8 3 5 8" xfId="26366"/>
    <cellStyle name="메모 2 3 8 3 5 8 2" xfId="54225"/>
    <cellStyle name="메모 2 3 8 3 5 9" xfId="31154"/>
    <cellStyle name="메모 2 3 8 3 6" xfId="3631"/>
    <cellStyle name="메모 2 3 8 3 6 2" xfId="7082"/>
    <cellStyle name="메모 2 3 8 3 6 2 2" xfId="34941"/>
    <cellStyle name="메모 2 3 8 3 6 3" xfId="10338"/>
    <cellStyle name="메모 2 3 8 3 6 3 2" xfId="38197"/>
    <cellStyle name="메모 2 3 8 3 6 4" xfId="13602"/>
    <cellStyle name="메모 2 3 8 3 6 4 2" xfId="41461"/>
    <cellStyle name="메모 2 3 8 3 6 5" xfId="17767"/>
    <cellStyle name="메모 2 3 8 3 6 5 2" xfId="45626"/>
    <cellStyle name="메모 2 3 8 3 6 6" xfId="20406"/>
    <cellStyle name="메모 2 3 8 3 6 6 2" xfId="48265"/>
    <cellStyle name="메모 2 3 8 3 6 7" xfId="23588"/>
    <cellStyle name="메모 2 3 8 3 6 7 2" xfId="51447"/>
    <cellStyle name="메모 2 3 8 3 6 8" xfId="26682"/>
    <cellStyle name="메모 2 3 8 3 6 8 2" xfId="54541"/>
    <cellStyle name="메모 2 3 8 3 6 9" xfId="31490"/>
    <cellStyle name="메모 2 3 8 3 7" xfId="3945"/>
    <cellStyle name="메모 2 3 8 3 7 2" xfId="7396"/>
    <cellStyle name="메모 2 3 8 3 7 2 2" xfId="35255"/>
    <cellStyle name="메모 2 3 8 3 7 3" xfId="10652"/>
    <cellStyle name="메모 2 3 8 3 7 3 2" xfId="38511"/>
    <cellStyle name="메모 2 3 8 3 7 4" xfId="13916"/>
    <cellStyle name="메모 2 3 8 3 7 4 2" xfId="41775"/>
    <cellStyle name="메모 2 3 8 3 7 5" xfId="16280"/>
    <cellStyle name="메모 2 3 8 3 7 5 2" xfId="44139"/>
    <cellStyle name="메모 2 3 8 3 7 6" xfId="20720"/>
    <cellStyle name="메모 2 3 8 3 7 6 2" xfId="48579"/>
    <cellStyle name="메모 2 3 8 3 7 7" xfId="23902"/>
    <cellStyle name="메모 2 3 8 3 7 7 2" xfId="51761"/>
    <cellStyle name="메모 2 3 8 3 7 8" xfId="26976"/>
    <cellStyle name="메모 2 3 8 3 7 8 2" xfId="54835"/>
    <cellStyle name="메모 2 3 8 3 7 9" xfId="31804"/>
    <cellStyle name="메모 2 3 8 3 8" xfId="4243"/>
    <cellStyle name="메모 2 3 8 3 8 2" xfId="7694"/>
    <cellStyle name="메모 2 3 8 3 8 2 2" xfId="35553"/>
    <cellStyle name="메모 2 3 8 3 8 3" xfId="10950"/>
    <cellStyle name="메모 2 3 8 3 8 3 2" xfId="38809"/>
    <cellStyle name="메모 2 3 8 3 8 4" xfId="14214"/>
    <cellStyle name="메모 2 3 8 3 8 4 2" xfId="42073"/>
    <cellStyle name="메모 2 3 8 3 8 5" xfId="17408"/>
    <cellStyle name="메모 2 3 8 3 8 5 2" xfId="45267"/>
    <cellStyle name="메모 2 3 8 3 8 6" xfId="21018"/>
    <cellStyle name="메모 2 3 8 3 8 6 2" xfId="48877"/>
    <cellStyle name="메모 2 3 8 3 8 7" xfId="24200"/>
    <cellStyle name="메모 2 3 8 3 8 7 2" xfId="52059"/>
    <cellStyle name="메모 2 3 8 3 8 8" xfId="27252"/>
    <cellStyle name="메모 2 3 8 3 8 8 2" xfId="55111"/>
    <cellStyle name="메모 2 3 8 3 8 9" xfId="32102"/>
    <cellStyle name="메모 2 3 8 3 9" xfId="4539"/>
    <cellStyle name="메모 2 3 8 3 9 2" xfId="7990"/>
    <cellStyle name="메모 2 3 8 3 9 2 2" xfId="35849"/>
    <cellStyle name="메모 2 3 8 3 9 3" xfId="11246"/>
    <cellStyle name="메모 2 3 8 3 9 3 2" xfId="39105"/>
    <cellStyle name="메모 2 3 8 3 9 4" xfId="14510"/>
    <cellStyle name="메모 2 3 8 3 9 4 2" xfId="42369"/>
    <cellStyle name="메모 2 3 8 3 9 5" xfId="18081"/>
    <cellStyle name="메모 2 3 8 3 9 5 2" xfId="45940"/>
    <cellStyle name="메모 2 3 8 3 9 6" xfId="21314"/>
    <cellStyle name="메모 2 3 8 3 9 6 2" xfId="49173"/>
    <cellStyle name="메모 2 3 8 3 9 7" xfId="24496"/>
    <cellStyle name="메모 2 3 8 3 9 7 2" xfId="52355"/>
    <cellStyle name="메모 2 3 8 3 9 8" xfId="27528"/>
    <cellStyle name="메모 2 3 8 3 9 8 2" xfId="55387"/>
    <cellStyle name="메모 2 3 8 3 9 9" xfId="32398"/>
    <cellStyle name="메모 2 3 8 4" xfId="556"/>
    <cellStyle name="메모 2 3 8 4 10" xfId="1671"/>
    <cellStyle name="메모 2 3 8 4 10 2" xfId="29530"/>
    <cellStyle name="메모 2 3 8 4 11" xfId="5126"/>
    <cellStyle name="메모 2 3 8 4 11 2" xfId="32985"/>
    <cellStyle name="메모 2 3 8 4 12" xfId="8381"/>
    <cellStyle name="메모 2 3 8 4 12 2" xfId="36240"/>
    <cellStyle name="메모 2 3 8 4 13" xfId="11646"/>
    <cellStyle name="메모 2 3 8 4 13 2" xfId="39505"/>
    <cellStyle name="메모 2 3 8 4 14" xfId="14909"/>
    <cellStyle name="메모 2 3 8 4 14 2" xfId="42768"/>
    <cellStyle name="메모 2 3 8 4 15" xfId="15058"/>
    <cellStyle name="메모 2 3 8 4 15 2" xfId="42917"/>
    <cellStyle name="메모 2 3 8 4 16" xfId="18473"/>
    <cellStyle name="메모 2 3 8 4 16 2" xfId="46332"/>
    <cellStyle name="메모 2 3 8 4 17" xfId="21690"/>
    <cellStyle name="메모 2 3 8 4 17 2" xfId="49549"/>
    <cellStyle name="메모 2 3 8 4 18" xfId="24885"/>
    <cellStyle name="메모 2 3 8 4 18 2" xfId="52744"/>
    <cellStyle name="메모 2 3 8 4 19" xfId="26233"/>
    <cellStyle name="메모 2 3 8 4 19 2" xfId="54092"/>
    <cellStyle name="메모 2 3 8 4 2" xfId="2308"/>
    <cellStyle name="메모 2 3 8 4 2 2" xfId="5760"/>
    <cellStyle name="메모 2 3 8 4 2 2 2" xfId="33619"/>
    <cellStyle name="메모 2 3 8 4 2 3" xfId="9016"/>
    <cellStyle name="메모 2 3 8 4 2 3 2" xfId="36875"/>
    <cellStyle name="메모 2 3 8 4 2 4" xfId="12279"/>
    <cellStyle name="메모 2 3 8 4 2 4 2" xfId="40138"/>
    <cellStyle name="메모 2 3 8 4 2 5" xfId="17670"/>
    <cellStyle name="메모 2 3 8 4 2 5 2" xfId="45529"/>
    <cellStyle name="메모 2 3 8 4 2 6" xfId="19086"/>
    <cellStyle name="메모 2 3 8 4 2 6 2" xfId="46945"/>
    <cellStyle name="메모 2 3 8 4 2 7" xfId="22271"/>
    <cellStyle name="메모 2 3 8 4 2 7 2" xfId="50130"/>
    <cellStyle name="메모 2 3 8 4 2 8" xfId="25450"/>
    <cellStyle name="메모 2 3 8 4 2 8 2" xfId="53309"/>
    <cellStyle name="메모 2 3 8 4 2 9" xfId="30167"/>
    <cellStyle name="메모 2 3 8 4 20" xfId="27942"/>
    <cellStyle name="메모 2 3 8 4 20 2" xfId="55801"/>
    <cellStyle name="메모 2 3 8 4 21" xfId="1018"/>
    <cellStyle name="메모 2 3 8 4 21 2" xfId="28877"/>
    <cellStyle name="메모 2 3 8 4 22" xfId="28416"/>
    <cellStyle name="메모 2 3 8 4 3" xfId="2767"/>
    <cellStyle name="메모 2 3 8 4 3 2" xfId="6218"/>
    <cellStyle name="메모 2 3 8 4 3 2 2" xfId="34077"/>
    <cellStyle name="메모 2 3 8 4 3 3" xfId="9474"/>
    <cellStyle name="메모 2 3 8 4 3 3 2" xfId="37333"/>
    <cellStyle name="메모 2 3 8 4 3 4" xfId="12738"/>
    <cellStyle name="메모 2 3 8 4 3 4 2" xfId="40597"/>
    <cellStyle name="메모 2 3 8 4 3 5" xfId="15376"/>
    <cellStyle name="메모 2 3 8 4 3 5 2" xfId="43235"/>
    <cellStyle name="메모 2 3 8 4 3 6" xfId="19542"/>
    <cellStyle name="메모 2 3 8 4 3 6 2" xfId="47401"/>
    <cellStyle name="메모 2 3 8 4 3 7" xfId="22724"/>
    <cellStyle name="메모 2 3 8 4 3 7 2" xfId="50583"/>
    <cellStyle name="메모 2 3 8 4 3 8" xfId="25876"/>
    <cellStyle name="메모 2 3 8 4 3 8 2" xfId="53735"/>
    <cellStyle name="메모 2 3 8 4 3 9" xfId="30626"/>
    <cellStyle name="메모 2 3 8 4 4" xfId="3117"/>
    <cellStyle name="메모 2 3 8 4 4 2" xfId="6568"/>
    <cellStyle name="메모 2 3 8 4 4 2 2" xfId="34427"/>
    <cellStyle name="메모 2 3 8 4 4 3" xfId="9824"/>
    <cellStyle name="메모 2 3 8 4 4 3 2" xfId="37683"/>
    <cellStyle name="메모 2 3 8 4 4 4" xfId="13088"/>
    <cellStyle name="메모 2 3 8 4 4 4 2" xfId="40947"/>
    <cellStyle name="메모 2 3 8 4 4 5" xfId="17712"/>
    <cellStyle name="메모 2 3 8 4 4 5 2" xfId="45571"/>
    <cellStyle name="메모 2 3 8 4 4 6" xfId="19892"/>
    <cellStyle name="메모 2 3 8 4 4 6 2" xfId="47751"/>
    <cellStyle name="메모 2 3 8 4 4 7" xfId="23074"/>
    <cellStyle name="메모 2 3 8 4 4 7 2" xfId="50933"/>
    <cellStyle name="메모 2 3 8 4 4 8" xfId="26200"/>
    <cellStyle name="메모 2 3 8 4 4 8 2" xfId="54059"/>
    <cellStyle name="메모 2 3 8 4 4 9" xfId="30976"/>
    <cellStyle name="메모 2 3 8 4 5" xfId="3454"/>
    <cellStyle name="메모 2 3 8 4 5 2" xfId="6905"/>
    <cellStyle name="메모 2 3 8 4 5 2 2" xfId="34764"/>
    <cellStyle name="메모 2 3 8 4 5 3" xfId="10161"/>
    <cellStyle name="메모 2 3 8 4 5 3 2" xfId="38020"/>
    <cellStyle name="메모 2 3 8 4 5 4" xfId="13425"/>
    <cellStyle name="메모 2 3 8 4 5 4 2" xfId="41284"/>
    <cellStyle name="메모 2 3 8 4 5 5" xfId="15820"/>
    <cellStyle name="메모 2 3 8 4 5 5 2" xfId="43679"/>
    <cellStyle name="메모 2 3 8 4 5 6" xfId="20229"/>
    <cellStyle name="메모 2 3 8 4 5 6 2" xfId="48088"/>
    <cellStyle name="메모 2 3 8 4 5 7" xfId="23411"/>
    <cellStyle name="메모 2 3 8 4 5 7 2" xfId="51270"/>
    <cellStyle name="메모 2 3 8 4 5 8" xfId="26517"/>
    <cellStyle name="메모 2 3 8 4 5 8 2" xfId="54376"/>
    <cellStyle name="메모 2 3 8 4 5 9" xfId="31313"/>
    <cellStyle name="메모 2 3 8 4 6" xfId="3787"/>
    <cellStyle name="메모 2 3 8 4 6 2" xfId="7238"/>
    <cellStyle name="메모 2 3 8 4 6 2 2" xfId="35097"/>
    <cellStyle name="메모 2 3 8 4 6 3" xfId="10494"/>
    <cellStyle name="메모 2 3 8 4 6 3 2" xfId="38353"/>
    <cellStyle name="메모 2 3 8 4 6 4" xfId="13758"/>
    <cellStyle name="메모 2 3 8 4 6 4 2" xfId="41617"/>
    <cellStyle name="메모 2 3 8 4 6 5" xfId="17466"/>
    <cellStyle name="메모 2 3 8 4 6 5 2" xfId="45325"/>
    <cellStyle name="메모 2 3 8 4 6 6" xfId="20562"/>
    <cellStyle name="메모 2 3 8 4 6 6 2" xfId="48421"/>
    <cellStyle name="메모 2 3 8 4 6 7" xfId="23744"/>
    <cellStyle name="메모 2 3 8 4 6 7 2" xfId="51603"/>
    <cellStyle name="메모 2 3 8 4 6 8" xfId="26828"/>
    <cellStyle name="메모 2 3 8 4 6 8 2" xfId="54687"/>
    <cellStyle name="메모 2 3 8 4 6 9" xfId="31646"/>
    <cellStyle name="메모 2 3 8 4 7" xfId="4083"/>
    <cellStyle name="메모 2 3 8 4 7 2" xfId="7534"/>
    <cellStyle name="메모 2 3 8 4 7 2 2" xfId="35393"/>
    <cellStyle name="메모 2 3 8 4 7 3" xfId="10790"/>
    <cellStyle name="메모 2 3 8 4 7 3 2" xfId="38649"/>
    <cellStyle name="메모 2 3 8 4 7 4" xfId="14054"/>
    <cellStyle name="메모 2 3 8 4 7 4 2" xfId="41913"/>
    <cellStyle name="메모 2 3 8 4 7 5" xfId="16470"/>
    <cellStyle name="메모 2 3 8 4 7 5 2" xfId="44329"/>
    <cellStyle name="메모 2 3 8 4 7 6" xfId="20858"/>
    <cellStyle name="메모 2 3 8 4 7 6 2" xfId="48717"/>
    <cellStyle name="메모 2 3 8 4 7 7" xfId="24040"/>
    <cellStyle name="메모 2 3 8 4 7 7 2" xfId="51899"/>
    <cellStyle name="메모 2 3 8 4 7 8" xfId="27105"/>
    <cellStyle name="메모 2 3 8 4 7 8 2" xfId="54964"/>
    <cellStyle name="메모 2 3 8 4 7 9" xfId="31942"/>
    <cellStyle name="메모 2 3 8 4 8" xfId="4380"/>
    <cellStyle name="메모 2 3 8 4 8 2" xfId="7831"/>
    <cellStyle name="메모 2 3 8 4 8 2 2" xfId="35690"/>
    <cellStyle name="메모 2 3 8 4 8 3" xfId="11087"/>
    <cellStyle name="메모 2 3 8 4 8 3 2" xfId="38946"/>
    <cellStyle name="메모 2 3 8 4 8 4" xfId="14351"/>
    <cellStyle name="메모 2 3 8 4 8 4 2" xfId="42210"/>
    <cellStyle name="메모 2 3 8 4 8 5" xfId="12146"/>
    <cellStyle name="메모 2 3 8 4 8 5 2" xfId="40005"/>
    <cellStyle name="메모 2 3 8 4 8 6" xfId="21155"/>
    <cellStyle name="메모 2 3 8 4 8 6 2" xfId="49014"/>
    <cellStyle name="메모 2 3 8 4 8 7" xfId="24337"/>
    <cellStyle name="메모 2 3 8 4 8 7 2" xfId="52196"/>
    <cellStyle name="메모 2 3 8 4 8 8" xfId="27380"/>
    <cellStyle name="메모 2 3 8 4 8 8 2" xfId="55239"/>
    <cellStyle name="메모 2 3 8 4 8 9" xfId="32239"/>
    <cellStyle name="메모 2 3 8 4 9" xfId="4675"/>
    <cellStyle name="메모 2 3 8 4 9 2" xfId="8126"/>
    <cellStyle name="메모 2 3 8 4 9 2 2" xfId="35985"/>
    <cellStyle name="메모 2 3 8 4 9 3" xfId="11382"/>
    <cellStyle name="메모 2 3 8 4 9 3 2" xfId="39241"/>
    <cellStyle name="메모 2 3 8 4 9 4" xfId="14646"/>
    <cellStyle name="메모 2 3 8 4 9 4 2" xfId="42505"/>
    <cellStyle name="메모 2 3 8 4 9 5" xfId="18217"/>
    <cellStyle name="메모 2 3 8 4 9 5 2" xfId="46076"/>
    <cellStyle name="메모 2 3 8 4 9 6" xfId="21450"/>
    <cellStyle name="메모 2 3 8 4 9 6 2" xfId="49309"/>
    <cellStyle name="메모 2 3 8 4 9 7" xfId="24632"/>
    <cellStyle name="메모 2 3 8 4 9 7 2" xfId="52491"/>
    <cellStyle name="메모 2 3 8 4 9 8" xfId="27656"/>
    <cellStyle name="메모 2 3 8 4 9 8 2" xfId="55515"/>
    <cellStyle name="메모 2 3 8 4 9 9" xfId="32534"/>
    <cellStyle name="메모 2 3 8 5" xfId="2033"/>
    <cellStyle name="메모 2 3 8 5 2" xfId="5487"/>
    <cellStyle name="메모 2 3 8 5 2 2" xfId="33346"/>
    <cellStyle name="메모 2 3 8 5 3" xfId="8742"/>
    <cellStyle name="메모 2 3 8 5 3 2" xfId="36601"/>
    <cellStyle name="메모 2 3 8 5 4" xfId="12005"/>
    <cellStyle name="메모 2 3 8 5 4 2" xfId="39864"/>
    <cellStyle name="메모 2 3 8 5 5" xfId="17206"/>
    <cellStyle name="메모 2 3 8 5 5 2" xfId="45065"/>
    <cellStyle name="메모 2 3 8 5 6" xfId="18827"/>
    <cellStyle name="메모 2 3 8 5 6 2" xfId="46686"/>
    <cellStyle name="메모 2 3 8 5 7" xfId="22034"/>
    <cellStyle name="메모 2 3 8 5 7 2" xfId="49893"/>
    <cellStyle name="메모 2 3 8 5 8" xfId="25216"/>
    <cellStyle name="메모 2 3 8 5 8 2" xfId="53075"/>
    <cellStyle name="메모 2 3 8 5 9" xfId="29892"/>
    <cellStyle name="메모 2 3 8 6" xfId="2500"/>
    <cellStyle name="메모 2 3 8 6 2" xfId="5951"/>
    <cellStyle name="메모 2 3 8 6 2 2" xfId="33810"/>
    <cellStyle name="메모 2 3 8 6 3" xfId="9207"/>
    <cellStyle name="메모 2 3 8 6 3 2" xfId="37066"/>
    <cellStyle name="메모 2 3 8 6 4" xfId="12471"/>
    <cellStyle name="메모 2 3 8 6 4 2" xfId="40330"/>
    <cellStyle name="메모 2 3 8 6 5" xfId="15636"/>
    <cellStyle name="메모 2 3 8 6 5 2" xfId="43495"/>
    <cellStyle name="메모 2 3 8 6 6" xfId="19275"/>
    <cellStyle name="메모 2 3 8 6 6 2" xfId="47134"/>
    <cellStyle name="메모 2 3 8 6 7" xfId="22457"/>
    <cellStyle name="메모 2 3 8 6 7 2" xfId="50316"/>
    <cellStyle name="메모 2 3 8 6 8" xfId="25625"/>
    <cellStyle name="메모 2 3 8 6 8 2" xfId="53484"/>
    <cellStyle name="메모 2 3 8 6 9" xfId="30359"/>
    <cellStyle name="메모 2 3 8 7" xfId="1850"/>
    <cellStyle name="메모 2 3 8 7 2" xfId="5304"/>
    <cellStyle name="메모 2 3 8 7 2 2" xfId="33163"/>
    <cellStyle name="메모 2 3 8 7 3" xfId="8559"/>
    <cellStyle name="메모 2 3 8 7 3 2" xfId="36418"/>
    <cellStyle name="메모 2 3 8 7 4" xfId="11822"/>
    <cellStyle name="메모 2 3 8 7 4 2" xfId="39681"/>
    <cellStyle name="메모 2 3 8 7 5" xfId="17752"/>
    <cellStyle name="메모 2 3 8 7 5 2" xfId="45611"/>
    <cellStyle name="메모 2 3 8 7 6" xfId="18644"/>
    <cellStyle name="메모 2 3 8 7 6 2" xfId="46503"/>
    <cellStyle name="메모 2 3 8 7 7" xfId="21852"/>
    <cellStyle name="메모 2 3 8 7 7 2" xfId="49711"/>
    <cellStyle name="메모 2 3 8 7 8" xfId="25047"/>
    <cellStyle name="메모 2 3 8 7 8 2" xfId="52906"/>
    <cellStyle name="메모 2 3 8 7 9" xfId="29709"/>
    <cellStyle name="메모 2 3 8 8" xfId="2518"/>
    <cellStyle name="메모 2 3 8 8 2" xfId="5969"/>
    <cellStyle name="메모 2 3 8 8 2 2" xfId="33828"/>
    <cellStyle name="메모 2 3 8 8 3" xfId="9225"/>
    <cellStyle name="메모 2 3 8 8 3 2" xfId="37084"/>
    <cellStyle name="메모 2 3 8 8 4" xfId="12489"/>
    <cellStyle name="메모 2 3 8 8 4 2" xfId="40348"/>
    <cellStyle name="메모 2 3 8 8 5" xfId="15800"/>
    <cellStyle name="메모 2 3 8 8 5 2" xfId="43659"/>
    <cellStyle name="메모 2 3 8 8 6" xfId="19293"/>
    <cellStyle name="메모 2 3 8 8 6 2" xfId="47152"/>
    <cellStyle name="메모 2 3 8 8 7" xfId="22475"/>
    <cellStyle name="메모 2 3 8 8 7 2" xfId="50334"/>
    <cellStyle name="메모 2 3 8 8 8" xfId="25643"/>
    <cellStyle name="메모 2 3 8 8 8 2" xfId="53502"/>
    <cellStyle name="메모 2 3 8 8 9" xfId="30377"/>
    <cellStyle name="메모 2 3 8 9" xfId="1856"/>
    <cellStyle name="메모 2 3 8 9 2" xfId="5310"/>
    <cellStyle name="메모 2 3 8 9 2 2" xfId="33169"/>
    <cellStyle name="메모 2 3 8 9 3" xfId="8565"/>
    <cellStyle name="메모 2 3 8 9 3 2" xfId="36424"/>
    <cellStyle name="메모 2 3 8 9 4" xfId="11828"/>
    <cellStyle name="메모 2 3 8 9 4 2" xfId="39687"/>
    <cellStyle name="메모 2 3 8 9 5" xfId="17862"/>
    <cellStyle name="메모 2 3 8 9 5 2" xfId="45721"/>
    <cellStyle name="메모 2 3 8 9 6" xfId="18650"/>
    <cellStyle name="메모 2 3 8 9 6 2" xfId="46509"/>
    <cellStyle name="메모 2 3 8 9 7" xfId="21858"/>
    <cellStyle name="메모 2 3 8 9 7 2" xfId="49717"/>
    <cellStyle name="메모 2 3 8 9 8" xfId="25053"/>
    <cellStyle name="메모 2 3 8 9 8 2" xfId="52912"/>
    <cellStyle name="메모 2 3 8 9 9" xfId="29715"/>
    <cellStyle name="메모 2 3 9" xfId="285"/>
    <cellStyle name="메모 2 3 9 10" xfId="1787"/>
    <cellStyle name="메모 2 3 9 10 2" xfId="5241"/>
    <cellStyle name="메모 2 3 9 10 2 2" xfId="33100"/>
    <cellStyle name="메모 2 3 9 10 3" xfId="8496"/>
    <cellStyle name="메모 2 3 9 10 3 2" xfId="36355"/>
    <cellStyle name="메모 2 3 9 10 4" xfId="11759"/>
    <cellStyle name="메모 2 3 9 10 4 2" xfId="39618"/>
    <cellStyle name="메모 2 3 9 10 5" xfId="16414"/>
    <cellStyle name="메모 2 3 9 10 5 2" xfId="44273"/>
    <cellStyle name="메모 2 3 9 10 6" xfId="18583"/>
    <cellStyle name="메모 2 3 9 10 6 2" xfId="46442"/>
    <cellStyle name="메모 2 3 9 10 7" xfId="21798"/>
    <cellStyle name="메모 2 3 9 10 7 2" xfId="49657"/>
    <cellStyle name="메모 2 3 9 10 8" xfId="24992"/>
    <cellStyle name="메모 2 3 9 10 8 2" xfId="52851"/>
    <cellStyle name="메모 2 3 9 10 9" xfId="29646"/>
    <cellStyle name="메모 2 3 9 11" xfId="2887"/>
    <cellStyle name="메모 2 3 9 11 2" xfId="6338"/>
    <cellStyle name="메모 2 3 9 11 2 2" xfId="34197"/>
    <cellStyle name="메모 2 3 9 11 3" xfId="9594"/>
    <cellStyle name="메모 2 3 9 11 3 2" xfId="37453"/>
    <cellStyle name="메모 2 3 9 11 4" xfId="12858"/>
    <cellStyle name="메모 2 3 9 11 4 2" xfId="40717"/>
    <cellStyle name="메모 2 3 9 11 5" xfId="15304"/>
    <cellStyle name="메모 2 3 9 11 5 2" xfId="43163"/>
    <cellStyle name="메모 2 3 9 11 6" xfId="19662"/>
    <cellStyle name="메모 2 3 9 11 6 2" xfId="47521"/>
    <cellStyle name="메모 2 3 9 11 7" xfId="22844"/>
    <cellStyle name="메모 2 3 9 11 7 2" xfId="50703"/>
    <cellStyle name="메모 2 3 9 11 8" xfId="25987"/>
    <cellStyle name="메모 2 3 9 11 8 2" xfId="53846"/>
    <cellStyle name="메모 2 3 9 11 9" xfId="30746"/>
    <cellStyle name="메모 2 3 9 12" xfId="2614"/>
    <cellStyle name="메모 2 3 9 12 2" xfId="6065"/>
    <cellStyle name="메모 2 3 9 12 2 2" xfId="33924"/>
    <cellStyle name="메모 2 3 9 12 3" xfId="9321"/>
    <cellStyle name="메모 2 3 9 12 3 2" xfId="37180"/>
    <cellStyle name="메모 2 3 9 12 4" xfId="12585"/>
    <cellStyle name="메모 2 3 9 12 4 2" xfId="40444"/>
    <cellStyle name="메모 2 3 9 12 5" xfId="15579"/>
    <cellStyle name="메모 2 3 9 12 5 2" xfId="43438"/>
    <cellStyle name="메모 2 3 9 12 6" xfId="19389"/>
    <cellStyle name="메모 2 3 9 12 6 2" xfId="47248"/>
    <cellStyle name="메모 2 3 9 12 7" xfId="22571"/>
    <cellStyle name="메모 2 3 9 12 7 2" xfId="50430"/>
    <cellStyle name="메모 2 3 9 12 8" xfId="25732"/>
    <cellStyle name="메모 2 3 9 12 8 2" xfId="53591"/>
    <cellStyle name="메모 2 3 9 12 9" xfId="30473"/>
    <cellStyle name="메모 2 3 9 13" xfId="1400"/>
    <cellStyle name="메모 2 3 9 13 2" xfId="29259"/>
    <cellStyle name="메모 2 3 9 14" xfId="4856"/>
    <cellStyle name="메모 2 3 9 14 2" xfId="32715"/>
    <cellStyle name="메모 2 3 9 15" xfId="5610"/>
    <cellStyle name="메모 2 3 9 15 2" xfId="33469"/>
    <cellStyle name="메모 2 3 9 16" xfId="8330"/>
    <cellStyle name="메모 2 3 9 16 2" xfId="36189"/>
    <cellStyle name="메모 2 3 9 17" xfId="11595"/>
    <cellStyle name="메모 2 3 9 17 2" xfId="39454"/>
    <cellStyle name="메모 2 3 9 18" xfId="17741"/>
    <cellStyle name="메모 2 3 9 18 2" xfId="45600"/>
    <cellStyle name="메모 2 3 9 19" xfId="16379"/>
    <cellStyle name="메모 2 3 9 19 2" xfId="44238"/>
    <cellStyle name="메모 2 3 9 2" xfId="488"/>
    <cellStyle name="메모 2 3 9 2 10" xfId="4616"/>
    <cellStyle name="메모 2 3 9 2 10 2" xfId="8067"/>
    <cellStyle name="메모 2 3 9 2 10 2 2" xfId="35926"/>
    <cellStyle name="메모 2 3 9 2 10 3" xfId="11323"/>
    <cellStyle name="메모 2 3 9 2 10 3 2" xfId="39182"/>
    <cellStyle name="메모 2 3 9 2 10 4" xfId="14587"/>
    <cellStyle name="메모 2 3 9 2 10 4 2" xfId="42446"/>
    <cellStyle name="메모 2 3 9 2 10 5" xfId="18158"/>
    <cellStyle name="메모 2 3 9 2 10 5 2" xfId="46017"/>
    <cellStyle name="메모 2 3 9 2 10 6" xfId="21391"/>
    <cellStyle name="메모 2 3 9 2 10 6 2" xfId="49250"/>
    <cellStyle name="메모 2 3 9 2 10 7" xfId="24573"/>
    <cellStyle name="메모 2 3 9 2 10 7 2" xfId="52432"/>
    <cellStyle name="메모 2 3 9 2 10 8" xfId="27601"/>
    <cellStyle name="메모 2 3 9 2 10 8 2" xfId="55460"/>
    <cellStyle name="메모 2 3 9 2 10 9" xfId="32475"/>
    <cellStyle name="메모 2 3 9 2 11" xfId="1603"/>
    <cellStyle name="메모 2 3 9 2 11 2" xfId="29462"/>
    <cellStyle name="메모 2 3 9 2 12" xfId="5059"/>
    <cellStyle name="메모 2 3 9 2 12 2" xfId="32918"/>
    <cellStyle name="메모 2 3 9 2 13" xfId="8313"/>
    <cellStyle name="메모 2 3 9 2 13 2" xfId="36172"/>
    <cellStyle name="메모 2 3 9 2 14" xfId="11578"/>
    <cellStyle name="메모 2 3 9 2 14 2" xfId="39437"/>
    <cellStyle name="메모 2 3 9 2 15" xfId="14841"/>
    <cellStyle name="메모 2 3 9 2 15 2" xfId="42700"/>
    <cellStyle name="메모 2 3 9 2 16" xfId="16814"/>
    <cellStyle name="메모 2 3 9 2 16 2" xfId="44673"/>
    <cellStyle name="메모 2 3 9 2 17" xfId="18408"/>
    <cellStyle name="메모 2 3 9 2 17 2" xfId="46267"/>
    <cellStyle name="메모 2 3 9 2 18" xfId="21626"/>
    <cellStyle name="메모 2 3 9 2 18 2" xfId="49485"/>
    <cellStyle name="메모 2 3 9 2 19" xfId="24823"/>
    <cellStyle name="메모 2 3 9 2 19 2" xfId="52682"/>
    <cellStyle name="메모 2 3 9 2 2" xfId="633"/>
    <cellStyle name="메모 2 3 9 2 2 10" xfId="1748"/>
    <cellStyle name="메모 2 3 9 2 2 10 2" xfId="29607"/>
    <cellStyle name="메모 2 3 9 2 2 11" xfId="5203"/>
    <cellStyle name="메모 2 3 9 2 2 11 2" xfId="33062"/>
    <cellStyle name="메모 2 3 9 2 2 12" xfId="8458"/>
    <cellStyle name="메모 2 3 9 2 2 12 2" xfId="36317"/>
    <cellStyle name="메모 2 3 9 2 2 13" xfId="11723"/>
    <cellStyle name="메모 2 3 9 2 2 13 2" xfId="39582"/>
    <cellStyle name="메모 2 3 9 2 2 14" xfId="14986"/>
    <cellStyle name="메모 2 3 9 2 2 14 2" xfId="42845"/>
    <cellStyle name="메모 2 3 9 2 2 15" xfId="17311"/>
    <cellStyle name="메모 2 3 9 2 2 15 2" xfId="45170"/>
    <cellStyle name="메모 2 3 9 2 2 16" xfId="18550"/>
    <cellStyle name="메모 2 3 9 2 2 16 2" xfId="46409"/>
    <cellStyle name="메모 2 3 9 2 2 17" xfId="21767"/>
    <cellStyle name="메모 2 3 9 2 2 17 2" xfId="49626"/>
    <cellStyle name="메모 2 3 9 2 2 18" xfId="24962"/>
    <cellStyle name="메모 2 3 9 2 2 18 2" xfId="52821"/>
    <cellStyle name="메모 2 3 9 2 2 19" xfId="27131"/>
    <cellStyle name="메모 2 3 9 2 2 19 2" xfId="54990"/>
    <cellStyle name="메모 2 3 9 2 2 2" xfId="2385"/>
    <cellStyle name="메모 2 3 9 2 2 2 2" xfId="5837"/>
    <cellStyle name="메모 2 3 9 2 2 2 2 2" xfId="33696"/>
    <cellStyle name="메모 2 3 9 2 2 2 3" xfId="9093"/>
    <cellStyle name="메모 2 3 9 2 2 2 3 2" xfId="36952"/>
    <cellStyle name="메모 2 3 9 2 2 2 4" xfId="12356"/>
    <cellStyle name="메모 2 3 9 2 2 2 4 2" xfId="40215"/>
    <cellStyle name="메모 2 3 9 2 2 2 5" xfId="17585"/>
    <cellStyle name="메모 2 3 9 2 2 2 5 2" xfId="45444"/>
    <cellStyle name="메모 2 3 9 2 2 2 6" xfId="19163"/>
    <cellStyle name="메모 2 3 9 2 2 2 6 2" xfId="47022"/>
    <cellStyle name="메모 2 3 9 2 2 2 7" xfId="22348"/>
    <cellStyle name="메모 2 3 9 2 2 2 7 2" xfId="50207"/>
    <cellStyle name="메모 2 3 9 2 2 2 8" xfId="25523"/>
    <cellStyle name="메모 2 3 9 2 2 2 8 2" xfId="53382"/>
    <cellStyle name="메모 2 3 9 2 2 2 9" xfId="30244"/>
    <cellStyle name="메모 2 3 9 2 2 20" xfId="28019"/>
    <cellStyle name="메모 2 3 9 2 2 20 2" xfId="55878"/>
    <cellStyle name="메모 2 3 9 2 2 21" xfId="1095"/>
    <cellStyle name="메모 2 3 9 2 2 21 2" xfId="28954"/>
    <cellStyle name="메모 2 3 9 2 2 22" xfId="28493"/>
    <cellStyle name="메모 2 3 9 2 2 3" xfId="2844"/>
    <cellStyle name="메모 2 3 9 2 2 3 2" xfId="6295"/>
    <cellStyle name="메모 2 3 9 2 2 3 2 2" xfId="34154"/>
    <cellStyle name="메모 2 3 9 2 2 3 3" xfId="9551"/>
    <cellStyle name="메모 2 3 9 2 2 3 3 2" xfId="37410"/>
    <cellStyle name="메모 2 3 9 2 2 3 4" xfId="12815"/>
    <cellStyle name="메모 2 3 9 2 2 3 4 2" xfId="40674"/>
    <cellStyle name="메모 2 3 9 2 2 3 5" xfId="5518"/>
    <cellStyle name="메모 2 3 9 2 2 3 5 2" xfId="33377"/>
    <cellStyle name="메모 2 3 9 2 2 3 6" xfId="19619"/>
    <cellStyle name="메모 2 3 9 2 2 3 6 2" xfId="47478"/>
    <cellStyle name="메모 2 3 9 2 2 3 7" xfId="22801"/>
    <cellStyle name="메모 2 3 9 2 2 3 7 2" xfId="50660"/>
    <cellStyle name="메모 2 3 9 2 2 3 8" xfId="25949"/>
    <cellStyle name="메모 2 3 9 2 2 3 8 2" xfId="53808"/>
    <cellStyle name="메모 2 3 9 2 2 3 9" xfId="30703"/>
    <cellStyle name="메모 2 3 9 2 2 4" xfId="3194"/>
    <cellStyle name="메모 2 3 9 2 2 4 2" xfId="6645"/>
    <cellStyle name="메모 2 3 9 2 2 4 2 2" xfId="34504"/>
    <cellStyle name="메모 2 3 9 2 2 4 3" xfId="9901"/>
    <cellStyle name="메모 2 3 9 2 2 4 3 2" xfId="37760"/>
    <cellStyle name="메모 2 3 9 2 2 4 4" xfId="13165"/>
    <cellStyle name="메모 2 3 9 2 2 4 4 2" xfId="41024"/>
    <cellStyle name="메모 2 3 9 2 2 4 5" xfId="16302"/>
    <cellStyle name="메모 2 3 9 2 2 4 5 2" xfId="44161"/>
    <cellStyle name="메모 2 3 9 2 2 4 6" xfId="19969"/>
    <cellStyle name="메모 2 3 9 2 2 4 6 2" xfId="47828"/>
    <cellStyle name="메모 2 3 9 2 2 4 7" xfId="23151"/>
    <cellStyle name="메모 2 3 9 2 2 4 7 2" xfId="51010"/>
    <cellStyle name="메모 2 3 9 2 2 4 8" xfId="26273"/>
    <cellStyle name="메모 2 3 9 2 2 4 8 2" xfId="54132"/>
    <cellStyle name="메모 2 3 9 2 2 4 9" xfId="31053"/>
    <cellStyle name="메모 2 3 9 2 2 5" xfId="3531"/>
    <cellStyle name="메모 2 3 9 2 2 5 2" xfId="6982"/>
    <cellStyle name="메모 2 3 9 2 2 5 2 2" xfId="34841"/>
    <cellStyle name="메모 2 3 9 2 2 5 3" xfId="10238"/>
    <cellStyle name="메모 2 3 9 2 2 5 3 2" xfId="38097"/>
    <cellStyle name="메모 2 3 9 2 2 5 4" xfId="13502"/>
    <cellStyle name="메모 2 3 9 2 2 5 4 2" xfId="41361"/>
    <cellStyle name="메모 2 3 9 2 2 5 5" xfId="16798"/>
    <cellStyle name="메모 2 3 9 2 2 5 5 2" xfId="44657"/>
    <cellStyle name="메모 2 3 9 2 2 5 6" xfId="20306"/>
    <cellStyle name="메모 2 3 9 2 2 5 6 2" xfId="48165"/>
    <cellStyle name="메모 2 3 9 2 2 5 7" xfId="23488"/>
    <cellStyle name="메모 2 3 9 2 2 5 7 2" xfId="51347"/>
    <cellStyle name="메모 2 3 9 2 2 5 8" xfId="26590"/>
    <cellStyle name="메모 2 3 9 2 2 5 8 2" xfId="54449"/>
    <cellStyle name="메모 2 3 9 2 2 5 9" xfId="31390"/>
    <cellStyle name="메모 2 3 9 2 2 6" xfId="3864"/>
    <cellStyle name="메모 2 3 9 2 2 6 2" xfId="7315"/>
    <cellStyle name="메모 2 3 9 2 2 6 2 2" xfId="35174"/>
    <cellStyle name="메모 2 3 9 2 2 6 3" xfId="10571"/>
    <cellStyle name="메모 2 3 9 2 2 6 3 2" xfId="38430"/>
    <cellStyle name="메모 2 3 9 2 2 6 4" xfId="13835"/>
    <cellStyle name="메모 2 3 9 2 2 6 4 2" xfId="41694"/>
    <cellStyle name="메모 2 3 9 2 2 6 5" xfId="12037"/>
    <cellStyle name="메모 2 3 9 2 2 6 5 2" xfId="39896"/>
    <cellStyle name="메모 2 3 9 2 2 6 6" xfId="20639"/>
    <cellStyle name="메모 2 3 9 2 2 6 6 2" xfId="48498"/>
    <cellStyle name="메모 2 3 9 2 2 6 7" xfId="23821"/>
    <cellStyle name="메모 2 3 9 2 2 6 7 2" xfId="51680"/>
    <cellStyle name="메모 2 3 9 2 2 6 8" xfId="26901"/>
    <cellStyle name="메모 2 3 9 2 2 6 8 2" xfId="54760"/>
    <cellStyle name="메모 2 3 9 2 2 6 9" xfId="31723"/>
    <cellStyle name="메모 2 3 9 2 2 7" xfId="4160"/>
    <cellStyle name="메모 2 3 9 2 2 7 2" xfId="7611"/>
    <cellStyle name="메모 2 3 9 2 2 7 2 2" xfId="35470"/>
    <cellStyle name="메모 2 3 9 2 2 7 3" xfId="10867"/>
    <cellStyle name="메모 2 3 9 2 2 7 3 2" xfId="38726"/>
    <cellStyle name="메모 2 3 9 2 2 7 4" xfId="14131"/>
    <cellStyle name="메모 2 3 9 2 2 7 4 2" xfId="41990"/>
    <cellStyle name="메모 2 3 9 2 2 7 5" xfId="17399"/>
    <cellStyle name="메모 2 3 9 2 2 7 5 2" xfId="45258"/>
    <cellStyle name="메모 2 3 9 2 2 7 6" xfId="20935"/>
    <cellStyle name="메모 2 3 9 2 2 7 6 2" xfId="48794"/>
    <cellStyle name="메모 2 3 9 2 2 7 7" xfId="24117"/>
    <cellStyle name="메모 2 3 9 2 2 7 7 2" xfId="51976"/>
    <cellStyle name="메모 2 3 9 2 2 7 8" xfId="27176"/>
    <cellStyle name="메모 2 3 9 2 2 7 8 2" xfId="55035"/>
    <cellStyle name="메모 2 3 9 2 2 7 9" xfId="32019"/>
    <cellStyle name="메모 2 3 9 2 2 8" xfId="4457"/>
    <cellStyle name="메모 2 3 9 2 2 8 2" xfId="7908"/>
    <cellStyle name="메모 2 3 9 2 2 8 2 2" xfId="35767"/>
    <cellStyle name="메모 2 3 9 2 2 8 3" xfId="11164"/>
    <cellStyle name="메모 2 3 9 2 2 8 3 2" xfId="39023"/>
    <cellStyle name="메모 2 3 9 2 2 8 4" xfId="14428"/>
    <cellStyle name="메모 2 3 9 2 2 8 4 2" xfId="42287"/>
    <cellStyle name="메모 2 3 9 2 2 8 5" xfId="17999"/>
    <cellStyle name="메모 2 3 9 2 2 8 5 2" xfId="45858"/>
    <cellStyle name="메모 2 3 9 2 2 8 6" xfId="21232"/>
    <cellStyle name="메모 2 3 9 2 2 8 6 2" xfId="49091"/>
    <cellStyle name="메모 2 3 9 2 2 8 7" xfId="24414"/>
    <cellStyle name="메모 2 3 9 2 2 8 7 2" xfId="52273"/>
    <cellStyle name="메모 2 3 9 2 2 8 8" xfId="27452"/>
    <cellStyle name="메모 2 3 9 2 2 8 8 2" xfId="55311"/>
    <cellStyle name="메모 2 3 9 2 2 8 9" xfId="32316"/>
    <cellStyle name="메모 2 3 9 2 2 9" xfId="4752"/>
    <cellStyle name="메모 2 3 9 2 2 9 2" xfId="8203"/>
    <cellStyle name="메모 2 3 9 2 2 9 2 2" xfId="36062"/>
    <cellStyle name="메모 2 3 9 2 2 9 3" xfId="11459"/>
    <cellStyle name="메모 2 3 9 2 2 9 3 2" xfId="39318"/>
    <cellStyle name="메모 2 3 9 2 2 9 4" xfId="14723"/>
    <cellStyle name="메모 2 3 9 2 2 9 4 2" xfId="42582"/>
    <cellStyle name="메모 2 3 9 2 2 9 5" xfId="18294"/>
    <cellStyle name="메모 2 3 9 2 2 9 5 2" xfId="46153"/>
    <cellStyle name="메모 2 3 9 2 2 9 6" xfId="21527"/>
    <cellStyle name="메모 2 3 9 2 2 9 6 2" xfId="49386"/>
    <cellStyle name="메모 2 3 9 2 2 9 7" xfId="24709"/>
    <cellStyle name="메모 2 3 9 2 2 9 7 2" xfId="52568"/>
    <cellStyle name="메모 2 3 9 2 2 9 8" xfId="27728"/>
    <cellStyle name="메모 2 3 9 2 2 9 8 2" xfId="55587"/>
    <cellStyle name="메모 2 3 9 2 2 9 9" xfId="32611"/>
    <cellStyle name="메모 2 3 9 2 20" xfId="27618"/>
    <cellStyle name="메모 2 3 9 2 20 2" xfId="55477"/>
    <cellStyle name="메모 2 3 9 2 21" xfId="27883"/>
    <cellStyle name="메모 2 3 9 2 21 2" xfId="55742"/>
    <cellStyle name="메모 2 3 9 2 22" xfId="950"/>
    <cellStyle name="메모 2 3 9 2 22 2" xfId="28809"/>
    <cellStyle name="메모 2 3 9 2 23" xfId="28348"/>
    <cellStyle name="메모 2 3 9 2 3" xfId="2240"/>
    <cellStyle name="메모 2 3 9 2 3 2" xfId="5692"/>
    <cellStyle name="메모 2 3 9 2 3 2 2" xfId="33551"/>
    <cellStyle name="메모 2 3 9 2 3 3" xfId="8948"/>
    <cellStyle name="메모 2 3 9 2 3 3 2" xfId="36807"/>
    <cellStyle name="메모 2 3 9 2 3 4" xfId="12211"/>
    <cellStyle name="메모 2 3 9 2 3 4 2" xfId="40070"/>
    <cellStyle name="메모 2 3 9 2 3 5" xfId="16118"/>
    <cellStyle name="메모 2 3 9 2 3 5 2" xfId="43977"/>
    <cellStyle name="메모 2 3 9 2 3 6" xfId="19023"/>
    <cellStyle name="메모 2 3 9 2 3 6 2" xfId="46882"/>
    <cellStyle name="메모 2 3 9 2 3 7" xfId="22207"/>
    <cellStyle name="메모 2 3 9 2 3 7 2" xfId="50066"/>
    <cellStyle name="메모 2 3 9 2 3 8" xfId="25390"/>
    <cellStyle name="메모 2 3 9 2 3 8 2" xfId="53249"/>
    <cellStyle name="메모 2 3 9 2 3 9" xfId="30099"/>
    <cellStyle name="메모 2 3 9 2 4" xfId="2699"/>
    <cellStyle name="메모 2 3 9 2 4 2" xfId="6150"/>
    <cellStyle name="메모 2 3 9 2 4 2 2" xfId="34009"/>
    <cellStyle name="메모 2 3 9 2 4 3" xfId="9406"/>
    <cellStyle name="메모 2 3 9 2 4 3 2" xfId="37265"/>
    <cellStyle name="메모 2 3 9 2 4 4" xfId="12670"/>
    <cellStyle name="메모 2 3 9 2 4 4 2" xfId="40529"/>
    <cellStyle name="메모 2 3 9 2 4 5" xfId="16094"/>
    <cellStyle name="메모 2 3 9 2 4 5 2" xfId="43953"/>
    <cellStyle name="메모 2 3 9 2 4 6" xfId="19474"/>
    <cellStyle name="메모 2 3 9 2 4 6 2" xfId="47333"/>
    <cellStyle name="메모 2 3 9 2 4 7" xfId="22656"/>
    <cellStyle name="메모 2 3 9 2 4 7 2" xfId="50515"/>
    <cellStyle name="메모 2 3 9 2 4 8" xfId="25812"/>
    <cellStyle name="메모 2 3 9 2 4 8 2" xfId="53671"/>
    <cellStyle name="메모 2 3 9 2 4 9" xfId="30558"/>
    <cellStyle name="메모 2 3 9 2 5" xfId="3050"/>
    <cellStyle name="메모 2 3 9 2 5 2" xfId="6501"/>
    <cellStyle name="메모 2 3 9 2 5 2 2" xfId="34360"/>
    <cellStyle name="메모 2 3 9 2 5 3" xfId="9757"/>
    <cellStyle name="메모 2 3 9 2 5 3 2" xfId="37616"/>
    <cellStyle name="메모 2 3 9 2 5 4" xfId="13021"/>
    <cellStyle name="메모 2 3 9 2 5 4 2" xfId="40880"/>
    <cellStyle name="메모 2 3 9 2 5 5" xfId="15901"/>
    <cellStyle name="메모 2 3 9 2 5 5 2" xfId="43760"/>
    <cellStyle name="메모 2 3 9 2 5 6" xfId="19825"/>
    <cellStyle name="메모 2 3 9 2 5 6 2" xfId="47684"/>
    <cellStyle name="메모 2 3 9 2 5 7" xfId="23007"/>
    <cellStyle name="메모 2 3 9 2 5 7 2" xfId="50866"/>
    <cellStyle name="메모 2 3 9 2 5 8" xfId="26139"/>
    <cellStyle name="메모 2 3 9 2 5 8 2" xfId="53998"/>
    <cellStyle name="메모 2 3 9 2 5 9" xfId="30909"/>
    <cellStyle name="메모 2 3 9 2 6" xfId="3389"/>
    <cellStyle name="메모 2 3 9 2 6 2" xfId="6840"/>
    <cellStyle name="메모 2 3 9 2 6 2 2" xfId="34699"/>
    <cellStyle name="메모 2 3 9 2 6 3" xfId="10096"/>
    <cellStyle name="메모 2 3 9 2 6 3 2" xfId="37955"/>
    <cellStyle name="메모 2 3 9 2 6 4" xfId="13360"/>
    <cellStyle name="메모 2 3 9 2 6 4 2" xfId="41219"/>
    <cellStyle name="메모 2 3 9 2 6 5" xfId="17007"/>
    <cellStyle name="메모 2 3 9 2 6 5 2" xfId="44866"/>
    <cellStyle name="메모 2 3 9 2 6 6" xfId="20164"/>
    <cellStyle name="메모 2 3 9 2 6 6 2" xfId="48023"/>
    <cellStyle name="메모 2 3 9 2 6 7" xfId="23346"/>
    <cellStyle name="메모 2 3 9 2 6 7 2" xfId="51205"/>
    <cellStyle name="메모 2 3 9 2 6 8" xfId="26456"/>
    <cellStyle name="메모 2 3 9 2 6 8 2" xfId="54315"/>
    <cellStyle name="메모 2 3 9 2 6 9" xfId="31248"/>
    <cellStyle name="메모 2 3 9 2 7" xfId="3722"/>
    <cellStyle name="메모 2 3 9 2 7 2" xfId="7173"/>
    <cellStyle name="메모 2 3 9 2 7 2 2" xfId="35032"/>
    <cellStyle name="메모 2 3 9 2 7 3" xfId="10429"/>
    <cellStyle name="메모 2 3 9 2 7 3 2" xfId="38288"/>
    <cellStyle name="메모 2 3 9 2 7 4" xfId="13693"/>
    <cellStyle name="메모 2 3 9 2 7 4 2" xfId="41552"/>
    <cellStyle name="메모 2 3 9 2 7 5" xfId="15231"/>
    <cellStyle name="메모 2 3 9 2 7 5 2" xfId="43090"/>
    <cellStyle name="메모 2 3 9 2 7 6" xfId="20497"/>
    <cellStyle name="메모 2 3 9 2 7 6 2" xfId="48356"/>
    <cellStyle name="메모 2 3 9 2 7 7" xfId="23679"/>
    <cellStyle name="메모 2 3 9 2 7 7 2" xfId="51538"/>
    <cellStyle name="메모 2 3 9 2 7 8" xfId="26767"/>
    <cellStyle name="메모 2 3 9 2 7 8 2" xfId="54626"/>
    <cellStyle name="메모 2 3 9 2 7 9" xfId="31581"/>
    <cellStyle name="메모 2 3 9 2 8" xfId="4024"/>
    <cellStyle name="메모 2 3 9 2 8 2" xfId="7475"/>
    <cellStyle name="메모 2 3 9 2 8 2 2" xfId="35334"/>
    <cellStyle name="메모 2 3 9 2 8 3" xfId="10731"/>
    <cellStyle name="메모 2 3 9 2 8 3 2" xfId="38590"/>
    <cellStyle name="메모 2 3 9 2 8 4" xfId="13995"/>
    <cellStyle name="메모 2 3 9 2 8 4 2" xfId="41854"/>
    <cellStyle name="메모 2 3 9 2 8 5" xfId="15019"/>
    <cellStyle name="메모 2 3 9 2 8 5 2" xfId="42878"/>
    <cellStyle name="메모 2 3 9 2 8 6" xfId="20799"/>
    <cellStyle name="메모 2 3 9 2 8 6 2" xfId="48658"/>
    <cellStyle name="메모 2 3 9 2 8 7" xfId="23981"/>
    <cellStyle name="메모 2 3 9 2 8 7 2" xfId="51840"/>
    <cellStyle name="메모 2 3 9 2 8 8" xfId="27050"/>
    <cellStyle name="메모 2 3 9 2 8 8 2" xfId="54909"/>
    <cellStyle name="메모 2 3 9 2 8 9" xfId="31883"/>
    <cellStyle name="메모 2 3 9 2 9" xfId="4321"/>
    <cellStyle name="메모 2 3 9 2 9 2" xfId="7772"/>
    <cellStyle name="메모 2 3 9 2 9 2 2" xfId="35631"/>
    <cellStyle name="메모 2 3 9 2 9 3" xfId="11028"/>
    <cellStyle name="메모 2 3 9 2 9 3 2" xfId="38887"/>
    <cellStyle name="메모 2 3 9 2 9 4" xfId="14292"/>
    <cellStyle name="메모 2 3 9 2 9 4 2" xfId="42151"/>
    <cellStyle name="메모 2 3 9 2 9 5" xfId="17588"/>
    <cellStyle name="메모 2 3 9 2 9 5 2" xfId="45447"/>
    <cellStyle name="메모 2 3 9 2 9 6" xfId="21096"/>
    <cellStyle name="메모 2 3 9 2 9 6 2" xfId="48955"/>
    <cellStyle name="메모 2 3 9 2 9 7" xfId="24278"/>
    <cellStyle name="메모 2 3 9 2 9 7 2" xfId="52137"/>
    <cellStyle name="메모 2 3 9 2 9 8" xfId="27325"/>
    <cellStyle name="메모 2 3 9 2 9 8 2" xfId="55184"/>
    <cellStyle name="메모 2 3 9 2 9 9" xfId="32180"/>
    <cellStyle name="메모 2 3 9 20" xfId="18422"/>
    <cellStyle name="메모 2 3 9 20 2" xfId="46281"/>
    <cellStyle name="메모 2 3 9 21" xfId="18946"/>
    <cellStyle name="메모 2 3 9 21 2" xfId="46805"/>
    <cellStyle name="메모 2 3 9 22" xfId="24835"/>
    <cellStyle name="메모 2 3 9 22 2" xfId="52694"/>
    <cellStyle name="메모 2 3 9 23" xfId="24755"/>
    <cellStyle name="메모 2 3 9 23 2" xfId="52614"/>
    <cellStyle name="메모 2 3 9 24" xfId="748"/>
    <cellStyle name="메모 2 3 9 24 2" xfId="28607"/>
    <cellStyle name="메모 2 3 9 25" xfId="28146"/>
    <cellStyle name="메모 2 3 9 3" xfId="388"/>
    <cellStyle name="메모 2 3 9 3 10" xfId="1503"/>
    <cellStyle name="메모 2 3 9 3 10 2" xfId="29362"/>
    <cellStyle name="메모 2 3 9 3 11" xfId="4959"/>
    <cellStyle name="메모 2 3 9 3 11 2" xfId="32818"/>
    <cellStyle name="메모 2 3 9 3 12" xfId="1323"/>
    <cellStyle name="메모 2 3 9 3 12 2" xfId="29182"/>
    <cellStyle name="메모 2 3 9 3 13" xfId="1341"/>
    <cellStyle name="메모 2 3 9 3 13 2" xfId="29200"/>
    <cellStyle name="메모 2 3 9 3 14" xfId="4798"/>
    <cellStyle name="메모 2 3 9 3 14 2" xfId="32657"/>
    <cellStyle name="메모 2 3 9 3 15" xfId="17793"/>
    <cellStyle name="메모 2 3 9 3 15 2" xfId="45652"/>
    <cellStyle name="메모 2 3 9 3 16" xfId="8962"/>
    <cellStyle name="메모 2 3 9 3 16 2" xfId="36821"/>
    <cellStyle name="메모 2 3 9 3 17" xfId="15341"/>
    <cellStyle name="메모 2 3 9 3 17 2" xfId="43200"/>
    <cellStyle name="메모 2 3 9 3 18" xfId="24732"/>
    <cellStyle name="메모 2 3 9 3 18 2" xfId="52591"/>
    <cellStyle name="메모 2 3 9 3 19" xfId="26125"/>
    <cellStyle name="메모 2 3 9 3 19 2" xfId="53984"/>
    <cellStyle name="메모 2 3 9 3 2" xfId="2140"/>
    <cellStyle name="메모 2 3 9 3 2 2" xfId="5594"/>
    <cellStyle name="메모 2 3 9 3 2 2 2" xfId="33453"/>
    <cellStyle name="메모 2 3 9 3 2 3" xfId="8849"/>
    <cellStyle name="메모 2 3 9 3 2 3 2" xfId="36708"/>
    <cellStyle name="메모 2 3 9 3 2 4" xfId="12112"/>
    <cellStyle name="메모 2 3 9 3 2 4 2" xfId="39971"/>
    <cellStyle name="메모 2 3 9 3 2 5" xfId="16637"/>
    <cellStyle name="메모 2 3 9 3 2 5 2" xfId="44496"/>
    <cellStyle name="메모 2 3 9 3 2 6" xfId="18928"/>
    <cellStyle name="메모 2 3 9 3 2 6 2" xfId="46787"/>
    <cellStyle name="메모 2 3 9 3 2 7" xfId="22126"/>
    <cellStyle name="메모 2 3 9 3 2 7 2" xfId="49985"/>
    <cellStyle name="메모 2 3 9 3 2 8" xfId="25305"/>
    <cellStyle name="메모 2 3 9 3 2 8 2" xfId="53164"/>
    <cellStyle name="메모 2 3 9 3 2 9" xfId="29999"/>
    <cellStyle name="메모 2 3 9 3 20" xfId="27811"/>
    <cellStyle name="메모 2 3 9 3 20 2" xfId="55670"/>
    <cellStyle name="메모 2 3 9 3 21" xfId="850"/>
    <cellStyle name="메모 2 3 9 3 21 2" xfId="28709"/>
    <cellStyle name="메모 2 3 9 3 22" xfId="28248"/>
    <cellStyle name="메모 2 3 9 3 3" xfId="2601"/>
    <cellStyle name="메모 2 3 9 3 3 2" xfId="6052"/>
    <cellStyle name="메모 2 3 9 3 3 2 2" xfId="33911"/>
    <cellStyle name="메모 2 3 9 3 3 3" xfId="9308"/>
    <cellStyle name="메모 2 3 9 3 3 3 2" xfId="37167"/>
    <cellStyle name="메모 2 3 9 3 3 4" xfId="12572"/>
    <cellStyle name="메모 2 3 9 3 3 4 2" xfId="40431"/>
    <cellStyle name="메모 2 3 9 3 3 5" xfId="17197"/>
    <cellStyle name="메모 2 3 9 3 3 5 2" xfId="45056"/>
    <cellStyle name="메모 2 3 9 3 3 6" xfId="19376"/>
    <cellStyle name="메모 2 3 9 3 3 6 2" xfId="47235"/>
    <cellStyle name="메모 2 3 9 3 3 7" xfId="22558"/>
    <cellStyle name="메모 2 3 9 3 3 7 2" xfId="50417"/>
    <cellStyle name="메모 2 3 9 3 3 8" xfId="25720"/>
    <cellStyle name="메모 2 3 9 3 3 8 2" xfId="53579"/>
    <cellStyle name="메모 2 3 9 3 3 9" xfId="30460"/>
    <cellStyle name="메모 2 3 9 3 4" xfId="2954"/>
    <cellStyle name="메모 2 3 9 3 4 2" xfId="6405"/>
    <cellStyle name="메모 2 3 9 3 4 2 2" xfId="34264"/>
    <cellStyle name="메모 2 3 9 3 4 3" xfId="9661"/>
    <cellStyle name="메모 2 3 9 3 4 3 2" xfId="37520"/>
    <cellStyle name="메모 2 3 9 3 4 4" xfId="12925"/>
    <cellStyle name="메모 2 3 9 3 4 4 2" xfId="40784"/>
    <cellStyle name="메모 2 3 9 3 4 5" xfId="16335"/>
    <cellStyle name="메모 2 3 9 3 4 5 2" xfId="44194"/>
    <cellStyle name="메모 2 3 9 3 4 6" xfId="19729"/>
    <cellStyle name="메모 2 3 9 3 4 6 2" xfId="47588"/>
    <cellStyle name="메모 2 3 9 3 4 7" xfId="22911"/>
    <cellStyle name="메모 2 3 9 3 4 7 2" xfId="50770"/>
    <cellStyle name="메모 2 3 9 3 4 8" xfId="26049"/>
    <cellStyle name="메모 2 3 9 3 4 8 2" xfId="53908"/>
    <cellStyle name="메모 2 3 9 3 4 9" xfId="30813"/>
    <cellStyle name="메모 2 3 9 3 5" xfId="3300"/>
    <cellStyle name="메모 2 3 9 3 5 2" xfId="6751"/>
    <cellStyle name="메모 2 3 9 3 5 2 2" xfId="34610"/>
    <cellStyle name="메모 2 3 9 3 5 3" xfId="10007"/>
    <cellStyle name="메모 2 3 9 3 5 3 2" xfId="37866"/>
    <cellStyle name="메모 2 3 9 3 5 4" xfId="13271"/>
    <cellStyle name="메모 2 3 9 3 5 4 2" xfId="41130"/>
    <cellStyle name="메모 2 3 9 3 5 5" xfId="16212"/>
    <cellStyle name="메모 2 3 9 3 5 5 2" xfId="44071"/>
    <cellStyle name="메모 2 3 9 3 5 6" xfId="20075"/>
    <cellStyle name="메모 2 3 9 3 5 6 2" xfId="47934"/>
    <cellStyle name="메모 2 3 9 3 5 7" xfId="23257"/>
    <cellStyle name="메모 2 3 9 3 5 7 2" xfId="51116"/>
    <cellStyle name="메모 2 3 9 3 5 8" xfId="26371"/>
    <cellStyle name="메모 2 3 9 3 5 8 2" xfId="54230"/>
    <cellStyle name="메모 2 3 9 3 5 9" xfId="31159"/>
    <cellStyle name="메모 2 3 9 3 6" xfId="3636"/>
    <cellStyle name="메모 2 3 9 3 6 2" xfId="7087"/>
    <cellStyle name="메모 2 3 9 3 6 2 2" xfId="34946"/>
    <cellStyle name="메모 2 3 9 3 6 3" xfId="10343"/>
    <cellStyle name="메모 2 3 9 3 6 3 2" xfId="38202"/>
    <cellStyle name="메모 2 3 9 3 6 4" xfId="13607"/>
    <cellStyle name="메모 2 3 9 3 6 4 2" xfId="41466"/>
    <cellStyle name="메모 2 3 9 3 6 5" xfId="15210"/>
    <cellStyle name="메모 2 3 9 3 6 5 2" xfId="43069"/>
    <cellStyle name="메모 2 3 9 3 6 6" xfId="20411"/>
    <cellStyle name="메모 2 3 9 3 6 6 2" xfId="48270"/>
    <cellStyle name="메모 2 3 9 3 6 7" xfId="23593"/>
    <cellStyle name="메모 2 3 9 3 6 7 2" xfId="51452"/>
    <cellStyle name="메모 2 3 9 3 6 8" xfId="26687"/>
    <cellStyle name="메모 2 3 9 3 6 8 2" xfId="54546"/>
    <cellStyle name="메모 2 3 9 3 6 9" xfId="31495"/>
    <cellStyle name="메모 2 3 9 3 7" xfId="3950"/>
    <cellStyle name="메모 2 3 9 3 7 2" xfId="7401"/>
    <cellStyle name="메모 2 3 9 3 7 2 2" xfId="35260"/>
    <cellStyle name="메모 2 3 9 3 7 3" xfId="10657"/>
    <cellStyle name="메모 2 3 9 3 7 3 2" xfId="38516"/>
    <cellStyle name="메모 2 3 9 3 7 4" xfId="13921"/>
    <cellStyle name="메모 2 3 9 3 7 4 2" xfId="41780"/>
    <cellStyle name="메모 2 3 9 3 7 5" xfId="15262"/>
    <cellStyle name="메모 2 3 9 3 7 5 2" xfId="43121"/>
    <cellStyle name="메모 2 3 9 3 7 6" xfId="20725"/>
    <cellStyle name="메모 2 3 9 3 7 6 2" xfId="48584"/>
    <cellStyle name="메모 2 3 9 3 7 7" xfId="23907"/>
    <cellStyle name="메모 2 3 9 3 7 7 2" xfId="51766"/>
    <cellStyle name="메모 2 3 9 3 7 8" xfId="26981"/>
    <cellStyle name="메모 2 3 9 3 7 8 2" xfId="54840"/>
    <cellStyle name="메모 2 3 9 3 7 9" xfId="31809"/>
    <cellStyle name="메모 2 3 9 3 8" xfId="4248"/>
    <cellStyle name="메모 2 3 9 3 8 2" xfId="7699"/>
    <cellStyle name="메모 2 3 9 3 8 2 2" xfId="35558"/>
    <cellStyle name="메모 2 3 9 3 8 3" xfId="10955"/>
    <cellStyle name="메모 2 3 9 3 8 3 2" xfId="38814"/>
    <cellStyle name="메모 2 3 9 3 8 4" xfId="14219"/>
    <cellStyle name="메모 2 3 9 3 8 4 2" xfId="42078"/>
    <cellStyle name="메모 2 3 9 3 8 5" xfId="15781"/>
    <cellStyle name="메모 2 3 9 3 8 5 2" xfId="43640"/>
    <cellStyle name="메모 2 3 9 3 8 6" xfId="21023"/>
    <cellStyle name="메모 2 3 9 3 8 6 2" xfId="48882"/>
    <cellStyle name="메모 2 3 9 3 8 7" xfId="24205"/>
    <cellStyle name="메모 2 3 9 3 8 7 2" xfId="52064"/>
    <cellStyle name="메모 2 3 9 3 8 8" xfId="27257"/>
    <cellStyle name="메모 2 3 9 3 8 8 2" xfId="55116"/>
    <cellStyle name="메모 2 3 9 3 8 9" xfId="32107"/>
    <cellStyle name="메모 2 3 9 3 9" xfId="4544"/>
    <cellStyle name="메모 2 3 9 3 9 2" xfId="7995"/>
    <cellStyle name="메모 2 3 9 3 9 2 2" xfId="35854"/>
    <cellStyle name="메모 2 3 9 3 9 3" xfId="11251"/>
    <cellStyle name="메모 2 3 9 3 9 3 2" xfId="39110"/>
    <cellStyle name="메모 2 3 9 3 9 4" xfId="14515"/>
    <cellStyle name="메모 2 3 9 3 9 4 2" xfId="42374"/>
    <cellStyle name="메모 2 3 9 3 9 5" xfId="18086"/>
    <cellStyle name="메모 2 3 9 3 9 5 2" xfId="45945"/>
    <cellStyle name="메모 2 3 9 3 9 6" xfId="21319"/>
    <cellStyle name="메모 2 3 9 3 9 6 2" xfId="49178"/>
    <cellStyle name="메모 2 3 9 3 9 7" xfId="24501"/>
    <cellStyle name="메모 2 3 9 3 9 7 2" xfId="52360"/>
    <cellStyle name="메모 2 3 9 3 9 8" xfId="27533"/>
    <cellStyle name="메모 2 3 9 3 9 8 2" xfId="55392"/>
    <cellStyle name="메모 2 3 9 3 9 9" xfId="32403"/>
    <cellStyle name="메모 2 3 9 4" xfId="561"/>
    <cellStyle name="메모 2 3 9 4 10" xfId="1676"/>
    <cellStyle name="메모 2 3 9 4 10 2" xfId="29535"/>
    <cellStyle name="메모 2 3 9 4 11" xfId="5131"/>
    <cellStyle name="메모 2 3 9 4 11 2" xfId="32990"/>
    <cellStyle name="메모 2 3 9 4 12" xfId="8386"/>
    <cellStyle name="메모 2 3 9 4 12 2" xfId="36245"/>
    <cellStyle name="메모 2 3 9 4 13" xfId="11651"/>
    <cellStyle name="메모 2 3 9 4 13 2" xfId="39510"/>
    <cellStyle name="메모 2 3 9 4 14" xfId="14914"/>
    <cellStyle name="메모 2 3 9 4 14 2" xfId="42773"/>
    <cellStyle name="메모 2 3 9 4 15" xfId="17549"/>
    <cellStyle name="메모 2 3 9 4 15 2" xfId="45408"/>
    <cellStyle name="메모 2 3 9 4 16" xfId="18478"/>
    <cellStyle name="메모 2 3 9 4 16 2" xfId="46337"/>
    <cellStyle name="메모 2 3 9 4 17" xfId="21695"/>
    <cellStyle name="메모 2 3 9 4 17 2" xfId="49554"/>
    <cellStyle name="메모 2 3 9 4 18" xfId="24890"/>
    <cellStyle name="메모 2 3 9 4 18 2" xfId="52749"/>
    <cellStyle name="메모 2 3 9 4 19" xfId="25552"/>
    <cellStyle name="메모 2 3 9 4 19 2" xfId="53411"/>
    <cellStyle name="메모 2 3 9 4 2" xfId="2313"/>
    <cellStyle name="메모 2 3 9 4 2 2" xfId="5765"/>
    <cellStyle name="메모 2 3 9 4 2 2 2" xfId="33624"/>
    <cellStyle name="메모 2 3 9 4 2 3" xfId="9021"/>
    <cellStyle name="메모 2 3 9 4 2 3 2" xfId="36880"/>
    <cellStyle name="메모 2 3 9 4 2 4" xfId="12284"/>
    <cellStyle name="메모 2 3 9 4 2 4 2" xfId="40143"/>
    <cellStyle name="메모 2 3 9 4 2 5" xfId="15630"/>
    <cellStyle name="메모 2 3 9 4 2 5 2" xfId="43489"/>
    <cellStyle name="메모 2 3 9 4 2 6" xfId="19091"/>
    <cellStyle name="메모 2 3 9 4 2 6 2" xfId="46950"/>
    <cellStyle name="메모 2 3 9 4 2 7" xfId="22276"/>
    <cellStyle name="메모 2 3 9 4 2 7 2" xfId="50135"/>
    <cellStyle name="메모 2 3 9 4 2 8" xfId="25455"/>
    <cellStyle name="메모 2 3 9 4 2 8 2" xfId="53314"/>
    <cellStyle name="메모 2 3 9 4 2 9" xfId="30172"/>
    <cellStyle name="메모 2 3 9 4 20" xfId="27947"/>
    <cellStyle name="메모 2 3 9 4 20 2" xfId="55806"/>
    <cellStyle name="메모 2 3 9 4 21" xfId="1023"/>
    <cellStyle name="메모 2 3 9 4 21 2" xfId="28882"/>
    <cellStyle name="메모 2 3 9 4 22" xfId="28421"/>
    <cellStyle name="메모 2 3 9 4 3" xfId="2772"/>
    <cellStyle name="메모 2 3 9 4 3 2" xfId="6223"/>
    <cellStyle name="메모 2 3 9 4 3 2 2" xfId="34082"/>
    <cellStyle name="메모 2 3 9 4 3 3" xfId="9479"/>
    <cellStyle name="메모 2 3 9 4 3 3 2" xfId="37338"/>
    <cellStyle name="메모 2 3 9 4 3 4" xfId="12743"/>
    <cellStyle name="메모 2 3 9 4 3 4 2" xfId="40602"/>
    <cellStyle name="메모 2 3 9 4 3 5" xfId="16273"/>
    <cellStyle name="메모 2 3 9 4 3 5 2" xfId="44132"/>
    <cellStyle name="메모 2 3 9 4 3 6" xfId="19547"/>
    <cellStyle name="메모 2 3 9 4 3 6 2" xfId="47406"/>
    <cellStyle name="메모 2 3 9 4 3 7" xfId="22729"/>
    <cellStyle name="메모 2 3 9 4 3 7 2" xfId="50588"/>
    <cellStyle name="메모 2 3 9 4 3 8" xfId="25881"/>
    <cellStyle name="메모 2 3 9 4 3 8 2" xfId="53740"/>
    <cellStyle name="메모 2 3 9 4 3 9" xfId="30631"/>
    <cellStyle name="메모 2 3 9 4 4" xfId="3122"/>
    <cellStyle name="메모 2 3 9 4 4 2" xfId="6573"/>
    <cellStyle name="메모 2 3 9 4 4 2 2" xfId="34432"/>
    <cellStyle name="메모 2 3 9 4 4 3" xfId="9829"/>
    <cellStyle name="메모 2 3 9 4 4 3 2" xfId="37688"/>
    <cellStyle name="메모 2 3 9 4 4 4" xfId="13093"/>
    <cellStyle name="메모 2 3 9 4 4 4 2" xfId="40952"/>
    <cellStyle name="메모 2 3 9 4 4 5" xfId="16144"/>
    <cellStyle name="메모 2 3 9 4 4 5 2" xfId="44003"/>
    <cellStyle name="메모 2 3 9 4 4 6" xfId="19897"/>
    <cellStyle name="메모 2 3 9 4 4 6 2" xfId="47756"/>
    <cellStyle name="메모 2 3 9 4 4 7" xfId="23079"/>
    <cellStyle name="메모 2 3 9 4 4 7 2" xfId="50938"/>
    <cellStyle name="메모 2 3 9 4 4 8" xfId="26205"/>
    <cellStyle name="메모 2 3 9 4 4 8 2" xfId="54064"/>
    <cellStyle name="메모 2 3 9 4 4 9" xfId="30981"/>
    <cellStyle name="메모 2 3 9 4 5" xfId="3459"/>
    <cellStyle name="메모 2 3 9 4 5 2" xfId="6910"/>
    <cellStyle name="메모 2 3 9 4 5 2 2" xfId="34769"/>
    <cellStyle name="메모 2 3 9 4 5 3" xfId="10166"/>
    <cellStyle name="메모 2 3 9 4 5 3 2" xfId="38025"/>
    <cellStyle name="메모 2 3 9 4 5 4" xfId="13430"/>
    <cellStyle name="메모 2 3 9 4 5 4 2" xfId="41289"/>
    <cellStyle name="메모 2 3 9 4 5 5" xfId="16598"/>
    <cellStyle name="메모 2 3 9 4 5 5 2" xfId="44457"/>
    <cellStyle name="메모 2 3 9 4 5 6" xfId="20234"/>
    <cellStyle name="메모 2 3 9 4 5 6 2" xfId="48093"/>
    <cellStyle name="메모 2 3 9 4 5 7" xfId="23416"/>
    <cellStyle name="메모 2 3 9 4 5 7 2" xfId="51275"/>
    <cellStyle name="메모 2 3 9 4 5 8" xfId="26522"/>
    <cellStyle name="메모 2 3 9 4 5 8 2" xfId="54381"/>
    <cellStyle name="메모 2 3 9 4 5 9" xfId="31318"/>
    <cellStyle name="메모 2 3 9 4 6" xfId="3792"/>
    <cellStyle name="메모 2 3 9 4 6 2" xfId="7243"/>
    <cellStyle name="메모 2 3 9 4 6 2 2" xfId="35102"/>
    <cellStyle name="메모 2 3 9 4 6 3" xfId="10499"/>
    <cellStyle name="메모 2 3 9 4 6 3 2" xfId="38358"/>
    <cellStyle name="메모 2 3 9 4 6 4" xfId="13763"/>
    <cellStyle name="메모 2 3 9 4 6 4 2" xfId="41622"/>
    <cellStyle name="메모 2 3 9 4 6 5" xfId="15865"/>
    <cellStyle name="메모 2 3 9 4 6 5 2" xfId="43724"/>
    <cellStyle name="메모 2 3 9 4 6 6" xfId="20567"/>
    <cellStyle name="메모 2 3 9 4 6 6 2" xfId="48426"/>
    <cellStyle name="메모 2 3 9 4 6 7" xfId="23749"/>
    <cellStyle name="메모 2 3 9 4 6 7 2" xfId="51608"/>
    <cellStyle name="메모 2 3 9 4 6 8" xfId="26833"/>
    <cellStyle name="메모 2 3 9 4 6 8 2" xfId="54692"/>
    <cellStyle name="메모 2 3 9 4 6 9" xfId="31651"/>
    <cellStyle name="메모 2 3 9 4 7" xfId="4088"/>
    <cellStyle name="메모 2 3 9 4 7 2" xfId="7539"/>
    <cellStyle name="메모 2 3 9 4 7 2 2" xfId="35398"/>
    <cellStyle name="메모 2 3 9 4 7 3" xfId="10795"/>
    <cellStyle name="메모 2 3 9 4 7 3 2" xfId="38654"/>
    <cellStyle name="메모 2 3 9 4 7 4" xfId="14059"/>
    <cellStyle name="메모 2 3 9 4 7 4 2" xfId="41918"/>
    <cellStyle name="메모 2 3 9 4 7 5" xfId="17185"/>
    <cellStyle name="메모 2 3 9 4 7 5 2" xfId="45044"/>
    <cellStyle name="메모 2 3 9 4 7 6" xfId="20863"/>
    <cellStyle name="메모 2 3 9 4 7 6 2" xfId="48722"/>
    <cellStyle name="메모 2 3 9 4 7 7" xfId="24045"/>
    <cellStyle name="메모 2 3 9 4 7 7 2" xfId="51904"/>
    <cellStyle name="메모 2 3 9 4 7 8" xfId="27110"/>
    <cellStyle name="메모 2 3 9 4 7 8 2" xfId="54969"/>
    <cellStyle name="메모 2 3 9 4 7 9" xfId="31947"/>
    <cellStyle name="메모 2 3 9 4 8" xfId="4385"/>
    <cellStyle name="메모 2 3 9 4 8 2" xfId="7836"/>
    <cellStyle name="메모 2 3 9 4 8 2 2" xfId="35695"/>
    <cellStyle name="메모 2 3 9 4 8 3" xfId="11092"/>
    <cellStyle name="메모 2 3 9 4 8 3 2" xfId="38951"/>
    <cellStyle name="메모 2 3 9 4 8 4" xfId="14356"/>
    <cellStyle name="메모 2 3 9 4 8 4 2" xfId="42215"/>
    <cellStyle name="메모 2 3 9 4 8 5" xfId="12133"/>
    <cellStyle name="메모 2 3 9 4 8 5 2" xfId="39992"/>
    <cellStyle name="메모 2 3 9 4 8 6" xfId="21160"/>
    <cellStyle name="메모 2 3 9 4 8 6 2" xfId="49019"/>
    <cellStyle name="메모 2 3 9 4 8 7" xfId="24342"/>
    <cellStyle name="메모 2 3 9 4 8 7 2" xfId="52201"/>
    <cellStyle name="메모 2 3 9 4 8 8" xfId="27385"/>
    <cellStyle name="메모 2 3 9 4 8 8 2" xfId="55244"/>
    <cellStyle name="메모 2 3 9 4 8 9" xfId="32244"/>
    <cellStyle name="메모 2 3 9 4 9" xfId="4680"/>
    <cellStyle name="메모 2 3 9 4 9 2" xfId="8131"/>
    <cellStyle name="메모 2 3 9 4 9 2 2" xfId="35990"/>
    <cellStyle name="메모 2 3 9 4 9 3" xfId="11387"/>
    <cellStyle name="메모 2 3 9 4 9 3 2" xfId="39246"/>
    <cellStyle name="메모 2 3 9 4 9 4" xfId="14651"/>
    <cellStyle name="메모 2 3 9 4 9 4 2" xfId="42510"/>
    <cellStyle name="메모 2 3 9 4 9 5" xfId="18222"/>
    <cellStyle name="메모 2 3 9 4 9 5 2" xfId="46081"/>
    <cellStyle name="메모 2 3 9 4 9 6" xfId="21455"/>
    <cellStyle name="메모 2 3 9 4 9 6 2" xfId="49314"/>
    <cellStyle name="메모 2 3 9 4 9 7" xfId="24637"/>
    <cellStyle name="메모 2 3 9 4 9 7 2" xfId="52496"/>
    <cellStyle name="메모 2 3 9 4 9 8" xfId="27661"/>
    <cellStyle name="메모 2 3 9 4 9 8 2" xfId="55520"/>
    <cellStyle name="메모 2 3 9 4 9 9" xfId="32539"/>
    <cellStyle name="메모 2 3 9 5" xfId="2038"/>
    <cellStyle name="메모 2 3 9 5 2" xfId="5492"/>
    <cellStyle name="메모 2 3 9 5 2 2" xfId="33351"/>
    <cellStyle name="메모 2 3 9 5 3" xfId="8747"/>
    <cellStyle name="메모 2 3 9 5 3 2" xfId="36606"/>
    <cellStyle name="메모 2 3 9 5 4" xfId="12010"/>
    <cellStyle name="메모 2 3 9 5 4 2" xfId="39869"/>
    <cellStyle name="메모 2 3 9 5 5" xfId="15444"/>
    <cellStyle name="메모 2 3 9 5 5 2" xfId="43303"/>
    <cellStyle name="메모 2 3 9 5 6" xfId="18832"/>
    <cellStyle name="메모 2 3 9 5 6 2" xfId="46691"/>
    <cellStyle name="메모 2 3 9 5 7" xfId="22039"/>
    <cellStyle name="메모 2 3 9 5 7 2" xfId="49898"/>
    <cellStyle name="메모 2 3 9 5 8" xfId="25221"/>
    <cellStyle name="메모 2 3 9 5 8 2" xfId="53080"/>
    <cellStyle name="메모 2 3 9 5 9" xfId="29897"/>
    <cellStyle name="메모 2 3 9 6" xfId="2505"/>
    <cellStyle name="메모 2 3 9 6 2" xfId="5956"/>
    <cellStyle name="메모 2 3 9 6 2 2" xfId="33815"/>
    <cellStyle name="메모 2 3 9 6 3" xfId="9212"/>
    <cellStyle name="메모 2 3 9 6 3 2" xfId="37071"/>
    <cellStyle name="메모 2 3 9 6 4" xfId="12476"/>
    <cellStyle name="메모 2 3 9 6 4 2" xfId="40335"/>
    <cellStyle name="메모 2 3 9 6 5" xfId="17563"/>
    <cellStyle name="메모 2 3 9 6 5 2" xfId="45422"/>
    <cellStyle name="메모 2 3 9 6 6" xfId="19280"/>
    <cellStyle name="메모 2 3 9 6 6 2" xfId="47139"/>
    <cellStyle name="메모 2 3 9 6 7" xfId="22462"/>
    <cellStyle name="메모 2 3 9 6 7 2" xfId="50321"/>
    <cellStyle name="메모 2 3 9 6 8" xfId="25630"/>
    <cellStyle name="메모 2 3 9 6 8 2" xfId="53489"/>
    <cellStyle name="메모 2 3 9 6 9" xfId="30364"/>
    <cellStyle name="메모 2 3 9 7" xfId="1854"/>
    <cellStyle name="메모 2 3 9 7 2" xfId="5308"/>
    <cellStyle name="메모 2 3 9 7 2 2" xfId="33167"/>
    <cellStyle name="메모 2 3 9 7 3" xfId="8563"/>
    <cellStyle name="메모 2 3 9 7 3 2" xfId="36422"/>
    <cellStyle name="메모 2 3 9 7 4" xfId="11826"/>
    <cellStyle name="메모 2 3 9 7 4 2" xfId="39685"/>
    <cellStyle name="메모 2 3 9 7 5" xfId="15715"/>
    <cellStyle name="메모 2 3 9 7 5 2" xfId="43574"/>
    <cellStyle name="메모 2 3 9 7 6" xfId="18648"/>
    <cellStyle name="메모 2 3 9 7 6 2" xfId="46507"/>
    <cellStyle name="메모 2 3 9 7 7" xfId="21856"/>
    <cellStyle name="메모 2 3 9 7 7 2" xfId="49715"/>
    <cellStyle name="메모 2 3 9 7 8" xfId="25051"/>
    <cellStyle name="메모 2 3 9 7 8 2" xfId="52910"/>
    <cellStyle name="메모 2 3 9 7 9" xfId="29713"/>
    <cellStyle name="메모 2 3 9 8" xfId="2428"/>
    <cellStyle name="메모 2 3 9 8 2" xfId="5879"/>
    <cellStyle name="메모 2 3 9 8 2 2" xfId="33738"/>
    <cellStyle name="메모 2 3 9 8 3" xfId="9135"/>
    <cellStyle name="메모 2 3 9 8 3 2" xfId="36994"/>
    <cellStyle name="메모 2 3 9 8 4" xfId="12399"/>
    <cellStyle name="메모 2 3 9 8 4 2" xfId="40258"/>
    <cellStyle name="메모 2 3 9 8 5" xfId="16665"/>
    <cellStyle name="메모 2 3 9 8 5 2" xfId="44524"/>
    <cellStyle name="메모 2 3 9 8 6" xfId="19203"/>
    <cellStyle name="메모 2 3 9 8 6 2" xfId="47062"/>
    <cellStyle name="메모 2 3 9 8 7" xfId="22385"/>
    <cellStyle name="메모 2 3 9 8 7 2" xfId="50244"/>
    <cellStyle name="메모 2 3 9 8 8" xfId="25559"/>
    <cellStyle name="메모 2 3 9 8 8 2" xfId="53418"/>
    <cellStyle name="메모 2 3 9 8 9" xfId="30287"/>
    <cellStyle name="메모 2 3 9 9" xfId="1893"/>
    <cellStyle name="메모 2 3 9 9 2" xfId="5347"/>
    <cellStyle name="메모 2 3 9 9 2 2" xfId="33206"/>
    <cellStyle name="메모 2 3 9 9 3" xfId="8602"/>
    <cellStyle name="메모 2 3 9 9 3 2" xfId="36461"/>
    <cellStyle name="메모 2 3 9 9 4" xfId="11865"/>
    <cellStyle name="메모 2 3 9 9 4 2" xfId="39724"/>
    <cellStyle name="메모 2 3 9 9 5" xfId="15189"/>
    <cellStyle name="메모 2 3 9 9 5 2" xfId="43048"/>
    <cellStyle name="메모 2 3 9 9 6" xfId="18687"/>
    <cellStyle name="메모 2 3 9 9 6 2" xfId="46546"/>
    <cellStyle name="메모 2 3 9 9 7" xfId="21895"/>
    <cellStyle name="메모 2 3 9 9 7 2" xfId="49754"/>
    <cellStyle name="메모 2 3 9 9 8" xfId="25089"/>
    <cellStyle name="메모 2 3 9 9 8 2" xfId="52948"/>
    <cellStyle name="메모 2 3 9 9 9" xfId="29752"/>
    <cellStyle name="메모 2 4" xfId="273"/>
    <cellStyle name="메모 2 4 10" xfId="1857"/>
    <cellStyle name="메모 2 4 10 2" xfId="5311"/>
    <cellStyle name="메모 2 4 10 2 2" xfId="33170"/>
    <cellStyle name="메모 2 4 10 3" xfId="8566"/>
    <cellStyle name="메모 2 4 10 3 2" xfId="36425"/>
    <cellStyle name="메모 2 4 10 4" xfId="11829"/>
    <cellStyle name="메모 2 4 10 4 2" xfId="39688"/>
    <cellStyle name="메모 2 4 10 5" xfId="17574"/>
    <cellStyle name="메모 2 4 10 5 2" xfId="45433"/>
    <cellStyle name="메모 2 4 10 6" xfId="18651"/>
    <cellStyle name="메모 2 4 10 6 2" xfId="46510"/>
    <cellStyle name="메모 2 4 10 7" xfId="21859"/>
    <cellStyle name="메모 2 4 10 7 2" xfId="49718"/>
    <cellStyle name="메모 2 4 10 8" xfId="25054"/>
    <cellStyle name="메모 2 4 10 8 2" xfId="52913"/>
    <cellStyle name="메모 2 4 10 9" xfId="29716"/>
    <cellStyle name="메모 2 4 11" xfId="3319"/>
    <cellStyle name="메모 2 4 11 2" xfId="6770"/>
    <cellStyle name="메모 2 4 11 2 2" xfId="34629"/>
    <cellStyle name="메모 2 4 11 3" xfId="10026"/>
    <cellStyle name="메모 2 4 11 3 2" xfId="37885"/>
    <cellStyle name="메모 2 4 11 4" xfId="13290"/>
    <cellStyle name="메모 2 4 11 4 2" xfId="41149"/>
    <cellStyle name="메모 2 4 11 5" xfId="17296"/>
    <cellStyle name="메모 2 4 11 5 2" xfId="45155"/>
    <cellStyle name="메모 2 4 11 6" xfId="20094"/>
    <cellStyle name="메모 2 4 11 6 2" xfId="47953"/>
    <cellStyle name="메모 2 4 11 7" xfId="23276"/>
    <cellStyle name="메모 2 4 11 7 2" xfId="51135"/>
    <cellStyle name="메모 2 4 11 8" xfId="26389"/>
    <cellStyle name="메모 2 4 11 8 2" xfId="54248"/>
    <cellStyle name="메모 2 4 11 9" xfId="31178"/>
    <cellStyle name="메모 2 4 12" xfId="3243"/>
    <cellStyle name="메모 2 4 12 2" xfId="6694"/>
    <cellStyle name="메모 2 4 12 2 2" xfId="34553"/>
    <cellStyle name="메모 2 4 12 3" xfId="9950"/>
    <cellStyle name="메모 2 4 12 3 2" xfId="37809"/>
    <cellStyle name="메모 2 4 12 4" xfId="13214"/>
    <cellStyle name="메모 2 4 12 4 2" xfId="41073"/>
    <cellStyle name="메모 2 4 12 5" xfId="16803"/>
    <cellStyle name="메모 2 4 12 5 2" xfId="44662"/>
    <cellStyle name="메모 2 4 12 6" xfId="20018"/>
    <cellStyle name="메모 2 4 12 6 2" xfId="47877"/>
    <cellStyle name="메모 2 4 12 7" xfId="23200"/>
    <cellStyle name="메모 2 4 12 7 2" xfId="51059"/>
    <cellStyle name="메모 2 4 12 8" xfId="26318"/>
    <cellStyle name="메모 2 4 12 8 2" xfId="54177"/>
    <cellStyle name="메모 2 4 12 9" xfId="31102"/>
    <cellStyle name="메모 2 4 13" xfId="1388"/>
    <cellStyle name="메모 2 4 13 2" xfId="29247"/>
    <cellStyle name="메모 2 4 14" xfId="4844"/>
    <cellStyle name="메모 2 4 14 2" xfId="32703"/>
    <cellStyle name="메모 2 4 15" xfId="4878"/>
    <cellStyle name="메모 2 4 15 2" xfId="32737"/>
    <cellStyle name="메모 2 4 16" xfId="4870"/>
    <cellStyle name="메모 2 4 16 2" xfId="32729"/>
    <cellStyle name="메모 2 4 17" xfId="1253"/>
    <cellStyle name="메모 2 4 17 2" xfId="29112"/>
    <cellStyle name="메모 2 4 18" xfId="15649"/>
    <cellStyle name="메모 2 4 18 2" xfId="43508"/>
    <cellStyle name="메모 2 4 19" xfId="8773"/>
    <cellStyle name="메모 2 4 19 2" xfId="36632"/>
    <cellStyle name="메모 2 4 2" xfId="476"/>
    <cellStyle name="메모 2 4 2 10" xfId="4604"/>
    <cellStyle name="메모 2 4 2 10 2" xfId="8055"/>
    <cellStyle name="메모 2 4 2 10 2 2" xfId="35914"/>
    <cellStyle name="메모 2 4 2 10 3" xfId="11311"/>
    <cellStyle name="메모 2 4 2 10 3 2" xfId="39170"/>
    <cellStyle name="메모 2 4 2 10 4" xfId="14575"/>
    <cellStyle name="메모 2 4 2 10 4 2" xfId="42434"/>
    <cellStyle name="메모 2 4 2 10 5" xfId="18146"/>
    <cellStyle name="메모 2 4 2 10 5 2" xfId="46005"/>
    <cellStyle name="메모 2 4 2 10 6" xfId="21379"/>
    <cellStyle name="메모 2 4 2 10 6 2" xfId="49238"/>
    <cellStyle name="메모 2 4 2 10 7" xfId="24561"/>
    <cellStyle name="메모 2 4 2 10 7 2" xfId="52420"/>
    <cellStyle name="메모 2 4 2 10 8" xfId="27589"/>
    <cellStyle name="메모 2 4 2 10 8 2" xfId="55448"/>
    <cellStyle name="메모 2 4 2 10 9" xfId="32463"/>
    <cellStyle name="메모 2 4 2 11" xfId="1591"/>
    <cellStyle name="메모 2 4 2 11 2" xfId="29450"/>
    <cellStyle name="메모 2 4 2 12" xfId="5047"/>
    <cellStyle name="메모 2 4 2 12 2" xfId="32906"/>
    <cellStyle name="메모 2 4 2 13" xfId="8301"/>
    <cellStyle name="메모 2 4 2 13 2" xfId="36160"/>
    <cellStyle name="메모 2 4 2 14" xfId="11566"/>
    <cellStyle name="메모 2 4 2 14 2" xfId="39425"/>
    <cellStyle name="메모 2 4 2 15" xfId="14829"/>
    <cellStyle name="메모 2 4 2 15 2" xfId="42688"/>
    <cellStyle name="메모 2 4 2 16" xfId="15243"/>
    <cellStyle name="메모 2 4 2 16 2" xfId="43102"/>
    <cellStyle name="메모 2 4 2 17" xfId="18396"/>
    <cellStyle name="메모 2 4 2 17 2" xfId="46255"/>
    <cellStyle name="메모 2 4 2 18" xfId="21614"/>
    <cellStyle name="메모 2 4 2 18 2" xfId="49473"/>
    <cellStyle name="메모 2 4 2 19" xfId="24811"/>
    <cellStyle name="메모 2 4 2 19 2" xfId="52670"/>
    <cellStyle name="메모 2 4 2 2" xfId="621"/>
    <cellStyle name="메모 2 4 2 2 10" xfId="1736"/>
    <cellStyle name="메모 2 4 2 2 10 2" xfId="29595"/>
    <cellStyle name="메모 2 4 2 2 11" xfId="5191"/>
    <cellStyle name="메모 2 4 2 2 11 2" xfId="33050"/>
    <cellStyle name="메모 2 4 2 2 12" xfId="8446"/>
    <cellStyle name="메모 2 4 2 2 12 2" xfId="36305"/>
    <cellStyle name="메모 2 4 2 2 13" xfId="11711"/>
    <cellStyle name="메모 2 4 2 2 13 2" xfId="39570"/>
    <cellStyle name="메모 2 4 2 2 14" xfId="14974"/>
    <cellStyle name="메모 2 4 2 2 14 2" xfId="42833"/>
    <cellStyle name="메모 2 4 2 2 15" xfId="16119"/>
    <cellStyle name="메모 2 4 2 2 15 2" xfId="43978"/>
    <cellStyle name="메모 2 4 2 2 16" xfId="18538"/>
    <cellStyle name="메모 2 4 2 2 16 2" xfId="46397"/>
    <cellStyle name="메모 2 4 2 2 17" xfId="21755"/>
    <cellStyle name="메모 2 4 2 2 17 2" xfId="49614"/>
    <cellStyle name="메모 2 4 2 2 18" xfId="24950"/>
    <cellStyle name="메모 2 4 2 2 18 2" xfId="52809"/>
    <cellStyle name="메모 2 4 2 2 19" xfId="26003"/>
    <cellStyle name="메모 2 4 2 2 19 2" xfId="53862"/>
    <cellStyle name="메모 2 4 2 2 2" xfId="2373"/>
    <cellStyle name="메모 2 4 2 2 2 2" xfId="5825"/>
    <cellStyle name="메모 2 4 2 2 2 2 2" xfId="33684"/>
    <cellStyle name="메모 2 4 2 2 2 3" xfId="9081"/>
    <cellStyle name="메모 2 4 2 2 2 3 2" xfId="36940"/>
    <cellStyle name="메모 2 4 2 2 2 4" xfId="12344"/>
    <cellStyle name="메모 2 4 2 2 2 4 2" xfId="40203"/>
    <cellStyle name="메모 2 4 2 2 2 5" xfId="16052"/>
    <cellStyle name="메모 2 4 2 2 2 5 2" xfId="43911"/>
    <cellStyle name="메모 2 4 2 2 2 6" xfId="19151"/>
    <cellStyle name="메모 2 4 2 2 2 6 2" xfId="47010"/>
    <cellStyle name="메모 2 4 2 2 2 7" xfId="22336"/>
    <cellStyle name="메모 2 4 2 2 2 7 2" xfId="50195"/>
    <cellStyle name="메모 2 4 2 2 2 8" xfId="25511"/>
    <cellStyle name="메모 2 4 2 2 2 8 2" xfId="53370"/>
    <cellStyle name="메모 2 4 2 2 2 9" xfId="30232"/>
    <cellStyle name="메모 2 4 2 2 20" xfId="28007"/>
    <cellStyle name="메모 2 4 2 2 20 2" xfId="55866"/>
    <cellStyle name="메모 2 4 2 2 21" xfId="1083"/>
    <cellStyle name="메모 2 4 2 2 21 2" xfId="28942"/>
    <cellStyle name="메모 2 4 2 2 22" xfId="28481"/>
    <cellStyle name="메모 2 4 2 2 3" xfId="2832"/>
    <cellStyle name="메모 2 4 2 2 3 2" xfId="6283"/>
    <cellStyle name="메모 2 4 2 2 3 2 2" xfId="34142"/>
    <cellStyle name="메모 2 4 2 2 3 3" xfId="9539"/>
    <cellStyle name="메모 2 4 2 2 3 3 2" xfId="37398"/>
    <cellStyle name="메모 2 4 2 2 3 4" xfId="12803"/>
    <cellStyle name="메모 2 4 2 2 3 4 2" xfId="40662"/>
    <cellStyle name="메모 2 4 2 2 3 5" xfId="15291"/>
    <cellStyle name="메모 2 4 2 2 3 5 2" xfId="43150"/>
    <cellStyle name="메모 2 4 2 2 3 6" xfId="19607"/>
    <cellStyle name="메모 2 4 2 2 3 6 2" xfId="47466"/>
    <cellStyle name="메모 2 4 2 2 3 7" xfId="22789"/>
    <cellStyle name="메모 2 4 2 2 3 7 2" xfId="50648"/>
    <cellStyle name="메모 2 4 2 2 3 8" xfId="25937"/>
    <cellStyle name="메모 2 4 2 2 3 8 2" xfId="53796"/>
    <cellStyle name="메모 2 4 2 2 3 9" xfId="30691"/>
    <cellStyle name="메모 2 4 2 2 4" xfId="3182"/>
    <cellStyle name="메모 2 4 2 2 4 2" xfId="6633"/>
    <cellStyle name="메모 2 4 2 2 4 2 2" xfId="34492"/>
    <cellStyle name="메모 2 4 2 2 4 3" xfId="9889"/>
    <cellStyle name="메모 2 4 2 2 4 3 2" xfId="37748"/>
    <cellStyle name="메모 2 4 2 2 4 4" xfId="13153"/>
    <cellStyle name="메모 2 4 2 2 4 4 2" xfId="41012"/>
    <cellStyle name="메모 2 4 2 2 4 5" xfId="16526"/>
    <cellStyle name="메모 2 4 2 2 4 5 2" xfId="44385"/>
    <cellStyle name="메모 2 4 2 2 4 6" xfId="19957"/>
    <cellStyle name="메모 2 4 2 2 4 6 2" xfId="47816"/>
    <cellStyle name="메모 2 4 2 2 4 7" xfId="23139"/>
    <cellStyle name="메모 2 4 2 2 4 7 2" xfId="50998"/>
    <cellStyle name="메모 2 4 2 2 4 8" xfId="26261"/>
    <cellStyle name="메모 2 4 2 2 4 8 2" xfId="54120"/>
    <cellStyle name="메모 2 4 2 2 4 9" xfId="31041"/>
    <cellStyle name="메모 2 4 2 2 5" xfId="3519"/>
    <cellStyle name="메모 2 4 2 2 5 2" xfId="6970"/>
    <cellStyle name="메모 2 4 2 2 5 2 2" xfId="34829"/>
    <cellStyle name="메모 2 4 2 2 5 3" xfId="10226"/>
    <cellStyle name="메모 2 4 2 2 5 3 2" xfId="38085"/>
    <cellStyle name="메모 2 4 2 2 5 4" xfId="13490"/>
    <cellStyle name="메모 2 4 2 2 5 4 2" xfId="41349"/>
    <cellStyle name="메모 2 4 2 2 5 5" xfId="15227"/>
    <cellStyle name="메모 2 4 2 2 5 5 2" xfId="43086"/>
    <cellStyle name="메모 2 4 2 2 5 6" xfId="20294"/>
    <cellStyle name="메모 2 4 2 2 5 6 2" xfId="48153"/>
    <cellStyle name="메모 2 4 2 2 5 7" xfId="23476"/>
    <cellStyle name="메모 2 4 2 2 5 7 2" xfId="51335"/>
    <cellStyle name="메모 2 4 2 2 5 8" xfId="26578"/>
    <cellStyle name="메모 2 4 2 2 5 8 2" xfId="54437"/>
    <cellStyle name="메모 2 4 2 2 5 9" xfId="31378"/>
    <cellStyle name="메모 2 4 2 2 6" xfId="3852"/>
    <cellStyle name="메모 2 4 2 2 6 2" xfId="7303"/>
    <cellStyle name="메모 2 4 2 2 6 2 2" xfId="35162"/>
    <cellStyle name="메모 2 4 2 2 6 3" xfId="10559"/>
    <cellStyle name="메모 2 4 2 2 6 3 2" xfId="38418"/>
    <cellStyle name="메모 2 4 2 2 6 4" xfId="13823"/>
    <cellStyle name="메모 2 4 2 2 6 4 2" xfId="41682"/>
    <cellStyle name="메모 2 4 2 2 6 5" xfId="12035"/>
    <cellStyle name="메모 2 4 2 2 6 5 2" xfId="39894"/>
    <cellStyle name="메모 2 4 2 2 6 6" xfId="20627"/>
    <cellStyle name="메모 2 4 2 2 6 6 2" xfId="48486"/>
    <cellStyle name="메모 2 4 2 2 6 7" xfId="23809"/>
    <cellStyle name="메모 2 4 2 2 6 7 2" xfId="51668"/>
    <cellStyle name="메모 2 4 2 2 6 8" xfId="26889"/>
    <cellStyle name="메모 2 4 2 2 6 8 2" xfId="54748"/>
    <cellStyle name="메모 2 4 2 2 6 9" xfId="31711"/>
    <cellStyle name="메모 2 4 2 2 7" xfId="4148"/>
    <cellStyle name="메모 2 4 2 2 7 2" xfId="7599"/>
    <cellStyle name="메모 2 4 2 2 7 2 2" xfId="35458"/>
    <cellStyle name="메모 2 4 2 2 7 3" xfId="10855"/>
    <cellStyle name="메모 2 4 2 2 7 3 2" xfId="38714"/>
    <cellStyle name="메모 2 4 2 2 7 4" xfId="14119"/>
    <cellStyle name="메모 2 4 2 2 7 4 2" xfId="41978"/>
    <cellStyle name="메모 2 4 2 2 7 5" xfId="15136"/>
    <cellStyle name="메모 2 4 2 2 7 5 2" xfId="42995"/>
    <cellStyle name="메모 2 4 2 2 7 6" xfId="20923"/>
    <cellStyle name="메모 2 4 2 2 7 6 2" xfId="48782"/>
    <cellStyle name="메모 2 4 2 2 7 7" xfId="24105"/>
    <cellStyle name="메모 2 4 2 2 7 7 2" xfId="51964"/>
    <cellStyle name="메모 2 4 2 2 7 8" xfId="27165"/>
    <cellStyle name="메모 2 4 2 2 7 8 2" xfId="55024"/>
    <cellStyle name="메모 2 4 2 2 7 9" xfId="32007"/>
    <cellStyle name="메모 2 4 2 2 8" xfId="4445"/>
    <cellStyle name="메모 2 4 2 2 8 2" xfId="7896"/>
    <cellStyle name="메모 2 4 2 2 8 2 2" xfId="35755"/>
    <cellStyle name="메모 2 4 2 2 8 3" xfId="11152"/>
    <cellStyle name="메모 2 4 2 2 8 3 2" xfId="39011"/>
    <cellStyle name="메모 2 4 2 2 8 4" xfId="14416"/>
    <cellStyle name="메모 2 4 2 2 8 4 2" xfId="42275"/>
    <cellStyle name="메모 2 4 2 2 8 5" xfId="17987"/>
    <cellStyle name="메모 2 4 2 2 8 5 2" xfId="45846"/>
    <cellStyle name="메모 2 4 2 2 8 6" xfId="21220"/>
    <cellStyle name="메모 2 4 2 2 8 6 2" xfId="49079"/>
    <cellStyle name="메모 2 4 2 2 8 7" xfId="24402"/>
    <cellStyle name="메모 2 4 2 2 8 7 2" xfId="52261"/>
    <cellStyle name="메모 2 4 2 2 8 8" xfId="27440"/>
    <cellStyle name="메모 2 4 2 2 8 8 2" xfId="55299"/>
    <cellStyle name="메모 2 4 2 2 8 9" xfId="32304"/>
    <cellStyle name="메모 2 4 2 2 9" xfId="4740"/>
    <cellStyle name="메모 2 4 2 2 9 2" xfId="8191"/>
    <cellStyle name="메모 2 4 2 2 9 2 2" xfId="36050"/>
    <cellStyle name="메모 2 4 2 2 9 3" xfId="11447"/>
    <cellStyle name="메모 2 4 2 2 9 3 2" xfId="39306"/>
    <cellStyle name="메모 2 4 2 2 9 4" xfId="14711"/>
    <cellStyle name="메모 2 4 2 2 9 4 2" xfId="42570"/>
    <cellStyle name="메모 2 4 2 2 9 5" xfId="18282"/>
    <cellStyle name="메모 2 4 2 2 9 5 2" xfId="46141"/>
    <cellStyle name="메모 2 4 2 2 9 6" xfId="21515"/>
    <cellStyle name="메모 2 4 2 2 9 6 2" xfId="49374"/>
    <cellStyle name="메모 2 4 2 2 9 7" xfId="24697"/>
    <cellStyle name="메모 2 4 2 2 9 7 2" xfId="52556"/>
    <cellStyle name="메모 2 4 2 2 9 8" xfId="27717"/>
    <cellStyle name="메모 2 4 2 2 9 8 2" xfId="55576"/>
    <cellStyle name="메모 2 4 2 2 9 9" xfId="32599"/>
    <cellStyle name="메모 2 4 2 20" xfId="26266"/>
    <cellStyle name="메모 2 4 2 20 2" xfId="54125"/>
    <cellStyle name="메모 2 4 2 21" xfId="27871"/>
    <cellStyle name="메모 2 4 2 21 2" xfId="55730"/>
    <cellStyle name="메모 2 4 2 22" xfId="938"/>
    <cellStyle name="메모 2 4 2 22 2" xfId="28797"/>
    <cellStyle name="메모 2 4 2 23" xfId="28336"/>
    <cellStyle name="메모 2 4 2 3" xfId="2228"/>
    <cellStyle name="메모 2 4 2 3 2" xfId="5680"/>
    <cellStyle name="메모 2 4 2 3 2 2" xfId="33539"/>
    <cellStyle name="메모 2 4 2 3 3" xfId="8936"/>
    <cellStyle name="메모 2 4 2 3 3 2" xfId="36795"/>
    <cellStyle name="메모 2 4 2 3 4" xfId="12199"/>
    <cellStyle name="메모 2 4 2 3 4 2" xfId="40058"/>
    <cellStyle name="메모 2 4 2 3 5" xfId="17533"/>
    <cellStyle name="메모 2 4 2 3 5 2" xfId="45392"/>
    <cellStyle name="메모 2 4 2 3 6" xfId="19011"/>
    <cellStyle name="메모 2 4 2 3 6 2" xfId="46870"/>
    <cellStyle name="메모 2 4 2 3 7" xfId="22195"/>
    <cellStyle name="메모 2 4 2 3 7 2" xfId="50054"/>
    <cellStyle name="메모 2 4 2 3 8" xfId="25378"/>
    <cellStyle name="메모 2 4 2 3 8 2" xfId="53237"/>
    <cellStyle name="메모 2 4 2 3 9" xfId="30087"/>
    <cellStyle name="메모 2 4 2 4" xfId="2687"/>
    <cellStyle name="메모 2 4 2 4 2" xfId="6138"/>
    <cellStyle name="메모 2 4 2 4 2 2" xfId="33997"/>
    <cellStyle name="메모 2 4 2 4 3" xfId="9394"/>
    <cellStyle name="메모 2 4 2 4 3 2" xfId="37253"/>
    <cellStyle name="메모 2 4 2 4 4" xfId="12658"/>
    <cellStyle name="메모 2 4 2 4 4 2" xfId="40517"/>
    <cellStyle name="메모 2 4 2 4 5" xfId="16228"/>
    <cellStyle name="메모 2 4 2 4 5 2" xfId="44087"/>
    <cellStyle name="메모 2 4 2 4 6" xfId="19462"/>
    <cellStyle name="메모 2 4 2 4 6 2" xfId="47321"/>
    <cellStyle name="메모 2 4 2 4 7" xfId="22644"/>
    <cellStyle name="메모 2 4 2 4 7 2" xfId="50503"/>
    <cellStyle name="메모 2 4 2 4 8" xfId="25800"/>
    <cellStyle name="메모 2 4 2 4 8 2" xfId="53659"/>
    <cellStyle name="메모 2 4 2 4 9" xfId="30546"/>
    <cellStyle name="메모 2 4 2 5" xfId="3038"/>
    <cellStyle name="메모 2 4 2 5 2" xfId="6489"/>
    <cellStyle name="메모 2 4 2 5 2 2" xfId="34348"/>
    <cellStyle name="메모 2 4 2 5 3" xfId="9745"/>
    <cellStyle name="메모 2 4 2 5 3 2" xfId="37604"/>
    <cellStyle name="메모 2 4 2 5 4" xfId="13009"/>
    <cellStyle name="메모 2 4 2 5 4 2" xfId="40868"/>
    <cellStyle name="메모 2 4 2 5 5" xfId="17430"/>
    <cellStyle name="메모 2 4 2 5 5 2" xfId="45289"/>
    <cellStyle name="메모 2 4 2 5 6" xfId="19813"/>
    <cellStyle name="메모 2 4 2 5 6 2" xfId="47672"/>
    <cellStyle name="메모 2 4 2 5 7" xfId="22995"/>
    <cellStyle name="메모 2 4 2 5 7 2" xfId="50854"/>
    <cellStyle name="메모 2 4 2 5 8" xfId="26127"/>
    <cellStyle name="메모 2 4 2 5 8 2" xfId="53986"/>
    <cellStyle name="메모 2 4 2 5 9" xfId="30897"/>
    <cellStyle name="메모 2 4 2 6" xfId="3377"/>
    <cellStyle name="메모 2 4 2 6 2" xfId="6828"/>
    <cellStyle name="메모 2 4 2 6 2 2" xfId="34687"/>
    <cellStyle name="메모 2 4 2 6 3" xfId="10084"/>
    <cellStyle name="메모 2 4 2 6 3 2" xfId="37943"/>
    <cellStyle name="메모 2 4 2 6 4" xfId="13348"/>
    <cellStyle name="메모 2 4 2 6 4 2" xfId="41207"/>
    <cellStyle name="메모 2 4 2 6 5" xfId="15761"/>
    <cellStyle name="메모 2 4 2 6 5 2" xfId="43620"/>
    <cellStyle name="메모 2 4 2 6 6" xfId="20152"/>
    <cellStyle name="메모 2 4 2 6 6 2" xfId="48011"/>
    <cellStyle name="메모 2 4 2 6 7" xfId="23334"/>
    <cellStyle name="메모 2 4 2 6 7 2" xfId="51193"/>
    <cellStyle name="메모 2 4 2 6 8" xfId="26444"/>
    <cellStyle name="메모 2 4 2 6 8 2" xfId="54303"/>
    <cellStyle name="메모 2 4 2 6 9" xfId="31236"/>
    <cellStyle name="메모 2 4 2 7" xfId="3710"/>
    <cellStyle name="메모 2 4 2 7 2" xfId="7161"/>
    <cellStyle name="메모 2 4 2 7 2 2" xfId="35020"/>
    <cellStyle name="메모 2 4 2 7 3" xfId="10417"/>
    <cellStyle name="메모 2 4 2 7 3 2" xfId="38276"/>
    <cellStyle name="메모 2 4 2 7 4" xfId="13681"/>
    <cellStyle name="메모 2 4 2 7 4 2" xfId="41540"/>
    <cellStyle name="메모 2 4 2 7 5" xfId="15552"/>
    <cellStyle name="메모 2 4 2 7 5 2" xfId="43411"/>
    <cellStyle name="메모 2 4 2 7 6" xfId="20485"/>
    <cellStyle name="메모 2 4 2 7 6 2" xfId="48344"/>
    <cellStyle name="메모 2 4 2 7 7" xfId="23667"/>
    <cellStyle name="메모 2 4 2 7 7 2" xfId="51526"/>
    <cellStyle name="메모 2 4 2 7 8" xfId="26755"/>
    <cellStyle name="메모 2 4 2 7 8 2" xfId="54614"/>
    <cellStyle name="메모 2 4 2 7 9" xfId="31569"/>
    <cellStyle name="메모 2 4 2 8" xfId="4012"/>
    <cellStyle name="메모 2 4 2 8 2" xfId="7463"/>
    <cellStyle name="메모 2 4 2 8 2 2" xfId="35322"/>
    <cellStyle name="메모 2 4 2 8 3" xfId="10719"/>
    <cellStyle name="메모 2 4 2 8 3 2" xfId="38578"/>
    <cellStyle name="메모 2 4 2 8 4" xfId="13983"/>
    <cellStyle name="메모 2 4 2 8 4 2" xfId="41842"/>
    <cellStyle name="메모 2 4 2 8 5" xfId="15912"/>
    <cellStyle name="메모 2 4 2 8 5 2" xfId="43771"/>
    <cellStyle name="메모 2 4 2 8 6" xfId="20787"/>
    <cellStyle name="메모 2 4 2 8 6 2" xfId="48646"/>
    <cellStyle name="메모 2 4 2 8 7" xfId="23969"/>
    <cellStyle name="메모 2 4 2 8 7 2" xfId="51828"/>
    <cellStyle name="메모 2 4 2 8 8" xfId="27038"/>
    <cellStyle name="메모 2 4 2 8 8 2" xfId="54897"/>
    <cellStyle name="메모 2 4 2 8 9" xfId="31871"/>
    <cellStyle name="메모 2 4 2 9" xfId="4309"/>
    <cellStyle name="메모 2 4 2 9 2" xfId="7760"/>
    <cellStyle name="메모 2 4 2 9 2 2" xfId="35619"/>
    <cellStyle name="메모 2 4 2 9 3" xfId="11016"/>
    <cellStyle name="메모 2 4 2 9 3 2" xfId="38875"/>
    <cellStyle name="메모 2 4 2 9 4" xfId="14280"/>
    <cellStyle name="메모 2 4 2 9 4 2" xfId="42139"/>
    <cellStyle name="메모 2 4 2 9 5" xfId="17013"/>
    <cellStyle name="메모 2 4 2 9 5 2" xfId="44872"/>
    <cellStyle name="메모 2 4 2 9 6" xfId="21084"/>
    <cellStyle name="메모 2 4 2 9 6 2" xfId="48943"/>
    <cellStyle name="메모 2 4 2 9 7" xfId="24266"/>
    <cellStyle name="메모 2 4 2 9 7 2" xfId="52125"/>
    <cellStyle name="메모 2 4 2 9 8" xfId="27313"/>
    <cellStyle name="메모 2 4 2 9 8 2" xfId="55172"/>
    <cellStyle name="메모 2 4 2 9 9" xfId="32168"/>
    <cellStyle name="메모 2 4 20" xfId="15467"/>
    <cellStyle name="메모 2 4 20 2" xfId="43326"/>
    <cellStyle name="메모 2 4 21" xfId="22360"/>
    <cellStyle name="메모 2 4 21 2" xfId="50219"/>
    <cellStyle name="메모 2 4 22" xfId="22211"/>
    <cellStyle name="메모 2 4 22 2" xfId="50070"/>
    <cellStyle name="메모 2 4 23" xfId="11736"/>
    <cellStyle name="메모 2 4 23 2" xfId="39595"/>
    <cellStyle name="메모 2 4 24" xfId="736"/>
    <cellStyle name="메모 2 4 24 2" xfId="28595"/>
    <cellStyle name="메모 2 4 25" xfId="28134"/>
    <cellStyle name="메모 2 4 3" xfId="376"/>
    <cellStyle name="메모 2 4 3 10" xfId="1491"/>
    <cellStyle name="메모 2 4 3 10 2" xfId="29350"/>
    <cellStyle name="메모 2 4 3 11" xfId="4947"/>
    <cellStyle name="메모 2 4 3 11 2" xfId="32806"/>
    <cellStyle name="메모 2 4 3 12" xfId="1136"/>
    <cellStyle name="메모 2 4 3 12 2" xfId="28995"/>
    <cellStyle name="메모 2 4 3 13" xfId="4786"/>
    <cellStyle name="메모 2 4 3 13 2" xfId="32645"/>
    <cellStyle name="메모 2 4 3 14" xfId="1292"/>
    <cellStyle name="메모 2 4 3 14 2" xfId="29151"/>
    <cellStyle name="메모 2 4 3 15" xfId="16584"/>
    <cellStyle name="메모 2 4 3 15 2" xfId="44443"/>
    <cellStyle name="메모 2 4 3 16" xfId="1234"/>
    <cellStyle name="메모 2 4 3 16 2" xfId="29093"/>
    <cellStyle name="메모 2 4 3 17" xfId="14762"/>
    <cellStyle name="메모 2 4 3 17 2" xfId="42621"/>
    <cellStyle name="메모 2 4 3 18" xfId="1325"/>
    <cellStyle name="메모 2 4 3 18 2" xfId="29184"/>
    <cellStyle name="메모 2 4 3 19" xfId="27520"/>
    <cellStyle name="메모 2 4 3 19 2" xfId="55379"/>
    <cellStyle name="메모 2 4 3 2" xfId="2128"/>
    <cellStyle name="메모 2 4 3 2 2" xfId="5582"/>
    <cellStyle name="메모 2 4 3 2 2 2" xfId="33441"/>
    <cellStyle name="메모 2 4 3 2 3" xfId="8837"/>
    <cellStyle name="메모 2 4 3 2 3 2" xfId="36696"/>
    <cellStyle name="메모 2 4 3 2 4" xfId="12100"/>
    <cellStyle name="메모 2 4 3 2 4 2" xfId="39959"/>
    <cellStyle name="메모 2 4 3 2 5" xfId="15739"/>
    <cellStyle name="메모 2 4 3 2 5 2" xfId="43598"/>
    <cellStyle name="메모 2 4 3 2 6" xfId="18916"/>
    <cellStyle name="메모 2 4 3 2 6 2" xfId="46775"/>
    <cellStyle name="메모 2 4 3 2 7" xfId="22114"/>
    <cellStyle name="메모 2 4 3 2 7 2" xfId="49973"/>
    <cellStyle name="메모 2 4 3 2 8" xfId="25294"/>
    <cellStyle name="메모 2 4 3 2 8 2" xfId="53153"/>
    <cellStyle name="메모 2 4 3 2 9" xfId="29987"/>
    <cellStyle name="메모 2 4 3 20" xfId="27799"/>
    <cellStyle name="메모 2 4 3 20 2" xfId="55658"/>
    <cellStyle name="메모 2 4 3 21" xfId="838"/>
    <cellStyle name="메모 2 4 3 21 2" xfId="28697"/>
    <cellStyle name="메모 2 4 3 22" xfId="28236"/>
    <cellStyle name="메모 2 4 3 3" xfId="2589"/>
    <cellStyle name="메모 2 4 3 3 2" xfId="6040"/>
    <cellStyle name="메모 2 4 3 3 2 2" xfId="33899"/>
    <cellStyle name="메모 2 4 3 3 3" xfId="9296"/>
    <cellStyle name="메모 2 4 3 3 3 2" xfId="37155"/>
    <cellStyle name="메모 2 4 3 3 4" xfId="12560"/>
    <cellStyle name="메모 2 4 3 3 4 2" xfId="40419"/>
    <cellStyle name="메모 2 4 3 3 5" xfId="16307"/>
    <cellStyle name="메모 2 4 3 3 5 2" xfId="44166"/>
    <cellStyle name="메모 2 4 3 3 6" xfId="19364"/>
    <cellStyle name="메모 2 4 3 3 6 2" xfId="47223"/>
    <cellStyle name="메모 2 4 3 3 7" xfId="22546"/>
    <cellStyle name="메모 2 4 3 3 7 2" xfId="50405"/>
    <cellStyle name="메모 2 4 3 3 8" xfId="25709"/>
    <cellStyle name="메모 2 4 3 3 8 2" xfId="53568"/>
    <cellStyle name="메모 2 4 3 3 9" xfId="30448"/>
    <cellStyle name="메모 2 4 3 4" xfId="2942"/>
    <cellStyle name="메모 2 4 3 4 2" xfId="6393"/>
    <cellStyle name="메모 2 4 3 4 2 2" xfId="34252"/>
    <cellStyle name="메모 2 4 3 4 3" xfId="9649"/>
    <cellStyle name="메모 2 4 3 4 3 2" xfId="37508"/>
    <cellStyle name="메모 2 4 3 4 4" xfId="12913"/>
    <cellStyle name="메모 2 4 3 4 4 2" xfId="40772"/>
    <cellStyle name="메모 2 4 3 4 5" xfId="16530"/>
    <cellStyle name="메모 2 4 3 4 5 2" xfId="44389"/>
    <cellStyle name="메모 2 4 3 4 6" xfId="19717"/>
    <cellStyle name="메모 2 4 3 4 6 2" xfId="47576"/>
    <cellStyle name="메모 2 4 3 4 7" xfId="22899"/>
    <cellStyle name="메모 2 4 3 4 7 2" xfId="50758"/>
    <cellStyle name="메모 2 4 3 4 8" xfId="26038"/>
    <cellStyle name="메모 2 4 3 4 8 2" xfId="53897"/>
    <cellStyle name="메모 2 4 3 4 9" xfId="30801"/>
    <cellStyle name="메모 2 4 3 5" xfId="3288"/>
    <cellStyle name="메모 2 4 3 5 2" xfId="6739"/>
    <cellStyle name="메모 2 4 3 5 2 2" xfId="34598"/>
    <cellStyle name="메모 2 4 3 5 3" xfId="9995"/>
    <cellStyle name="메모 2 4 3 5 3 2" xfId="37854"/>
    <cellStyle name="메모 2 4 3 5 4" xfId="13259"/>
    <cellStyle name="메모 2 4 3 5 4 2" xfId="41118"/>
    <cellStyle name="메모 2 4 3 5 5" xfId="17685"/>
    <cellStyle name="메모 2 4 3 5 5 2" xfId="45544"/>
    <cellStyle name="메모 2 4 3 5 6" xfId="20063"/>
    <cellStyle name="메모 2 4 3 5 6 2" xfId="47922"/>
    <cellStyle name="메모 2 4 3 5 7" xfId="23245"/>
    <cellStyle name="메모 2 4 3 5 7 2" xfId="51104"/>
    <cellStyle name="메모 2 4 3 5 8" xfId="26360"/>
    <cellStyle name="메모 2 4 3 5 8 2" xfId="54219"/>
    <cellStyle name="메모 2 4 3 5 9" xfId="31147"/>
    <cellStyle name="메모 2 4 3 6" xfId="3624"/>
    <cellStyle name="메모 2 4 3 6 2" xfId="7075"/>
    <cellStyle name="메모 2 4 3 6 2 2" xfId="34934"/>
    <cellStyle name="메모 2 4 3 6 3" xfId="10331"/>
    <cellStyle name="메모 2 4 3 6 3 2" xfId="38190"/>
    <cellStyle name="메모 2 4 3 6 4" xfId="13595"/>
    <cellStyle name="메모 2 4 3 6 4 2" xfId="41454"/>
    <cellStyle name="메모 2 4 3 6 5" xfId="17613"/>
    <cellStyle name="메모 2 4 3 6 5 2" xfId="45472"/>
    <cellStyle name="메모 2 4 3 6 6" xfId="20399"/>
    <cellStyle name="메모 2 4 3 6 6 2" xfId="48258"/>
    <cellStyle name="메모 2 4 3 6 7" xfId="23581"/>
    <cellStyle name="메모 2 4 3 6 7 2" xfId="51440"/>
    <cellStyle name="메모 2 4 3 6 8" xfId="26676"/>
    <cellStyle name="메모 2 4 3 6 8 2" xfId="54535"/>
    <cellStyle name="메모 2 4 3 6 9" xfId="31483"/>
    <cellStyle name="메모 2 4 3 7" xfId="3938"/>
    <cellStyle name="메모 2 4 3 7 2" xfId="7389"/>
    <cellStyle name="메모 2 4 3 7 2 2" xfId="35248"/>
    <cellStyle name="메모 2 4 3 7 3" xfId="10645"/>
    <cellStyle name="메모 2 4 3 7 3 2" xfId="38504"/>
    <cellStyle name="메모 2 4 3 7 4" xfId="13909"/>
    <cellStyle name="메모 2 4 3 7 4 2" xfId="41768"/>
    <cellStyle name="메모 2 4 3 7 5" xfId="16723"/>
    <cellStyle name="메모 2 4 3 7 5 2" xfId="44582"/>
    <cellStyle name="메모 2 4 3 7 6" xfId="20713"/>
    <cellStyle name="메모 2 4 3 7 6 2" xfId="48572"/>
    <cellStyle name="메모 2 4 3 7 7" xfId="23895"/>
    <cellStyle name="메모 2 4 3 7 7 2" xfId="51754"/>
    <cellStyle name="메모 2 4 3 7 8" xfId="26970"/>
    <cellStyle name="메모 2 4 3 7 8 2" xfId="54829"/>
    <cellStyle name="메모 2 4 3 7 9" xfId="31797"/>
    <cellStyle name="메모 2 4 3 8" xfId="4236"/>
    <cellStyle name="메모 2 4 3 8 2" xfId="7687"/>
    <cellStyle name="메모 2 4 3 8 2 2" xfId="35546"/>
    <cellStyle name="메모 2 4 3 8 3" xfId="10943"/>
    <cellStyle name="메모 2 4 3 8 3 2" xfId="38802"/>
    <cellStyle name="메모 2 4 3 8 4" xfId="14207"/>
    <cellStyle name="메모 2 4 3 8 4 2" xfId="42066"/>
    <cellStyle name="메모 2 4 3 8 5" xfId="17250"/>
    <cellStyle name="메모 2 4 3 8 5 2" xfId="45109"/>
    <cellStyle name="메모 2 4 3 8 6" xfId="21011"/>
    <cellStyle name="메모 2 4 3 8 6 2" xfId="48870"/>
    <cellStyle name="메모 2 4 3 8 7" xfId="24193"/>
    <cellStyle name="메모 2 4 3 8 7 2" xfId="52052"/>
    <cellStyle name="메모 2 4 3 8 8" xfId="27246"/>
    <cellStyle name="메모 2 4 3 8 8 2" xfId="55105"/>
    <cellStyle name="메모 2 4 3 8 9" xfId="32095"/>
    <cellStyle name="메모 2 4 3 9" xfId="4532"/>
    <cellStyle name="메모 2 4 3 9 2" xfId="7983"/>
    <cellStyle name="메모 2 4 3 9 2 2" xfId="35842"/>
    <cellStyle name="메모 2 4 3 9 3" xfId="11239"/>
    <cellStyle name="메모 2 4 3 9 3 2" xfId="39098"/>
    <cellStyle name="메모 2 4 3 9 4" xfId="14503"/>
    <cellStyle name="메모 2 4 3 9 4 2" xfId="42362"/>
    <cellStyle name="메모 2 4 3 9 5" xfId="18074"/>
    <cellStyle name="메모 2 4 3 9 5 2" xfId="45933"/>
    <cellStyle name="메모 2 4 3 9 6" xfId="21307"/>
    <cellStyle name="메모 2 4 3 9 6 2" xfId="49166"/>
    <cellStyle name="메모 2 4 3 9 7" xfId="24489"/>
    <cellStyle name="메모 2 4 3 9 7 2" xfId="52348"/>
    <cellStyle name="메모 2 4 3 9 8" xfId="27522"/>
    <cellStyle name="메모 2 4 3 9 8 2" xfId="55381"/>
    <cellStyle name="메모 2 4 3 9 9" xfId="32391"/>
    <cellStyle name="메모 2 4 4" xfId="549"/>
    <cellStyle name="메모 2 4 4 10" xfId="1664"/>
    <cellStyle name="메모 2 4 4 10 2" xfId="29523"/>
    <cellStyle name="메모 2 4 4 11" xfId="5119"/>
    <cellStyle name="메모 2 4 4 11 2" xfId="32978"/>
    <cellStyle name="메모 2 4 4 12" xfId="8374"/>
    <cellStyle name="메모 2 4 4 12 2" xfId="36233"/>
    <cellStyle name="메모 2 4 4 13" xfId="11639"/>
    <cellStyle name="메모 2 4 4 13 2" xfId="39498"/>
    <cellStyle name="메모 2 4 4 14" xfId="14902"/>
    <cellStyle name="메모 2 4 4 14 2" xfId="42761"/>
    <cellStyle name="메모 2 4 4 15" xfId="16862"/>
    <cellStyle name="메모 2 4 4 15 2" xfId="44721"/>
    <cellStyle name="메모 2 4 4 16" xfId="18466"/>
    <cellStyle name="메모 2 4 4 16 2" xfId="46325"/>
    <cellStyle name="메모 2 4 4 17" xfId="21683"/>
    <cellStyle name="메모 2 4 4 17 2" xfId="49542"/>
    <cellStyle name="메모 2 4 4 18" xfId="24878"/>
    <cellStyle name="메모 2 4 4 18 2" xfId="52737"/>
    <cellStyle name="메모 2 4 4 19" xfId="25772"/>
    <cellStyle name="메모 2 4 4 19 2" xfId="53631"/>
    <cellStyle name="메모 2 4 4 2" xfId="2301"/>
    <cellStyle name="메모 2 4 4 2 2" xfId="5753"/>
    <cellStyle name="메모 2 4 4 2 2 2" xfId="33612"/>
    <cellStyle name="메모 2 4 4 2 3" xfId="9009"/>
    <cellStyle name="메모 2 4 4 2 3 2" xfId="36868"/>
    <cellStyle name="메모 2 4 4 2 4" xfId="12272"/>
    <cellStyle name="메모 2 4 4 2 4 2" xfId="40131"/>
    <cellStyle name="메모 2 4 4 2 5" xfId="16764"/>
    <cellStyle name="메모 2 4 4 2 5 2" xfId="44623"/>
    <cellStyle name="메모 2 4 4 2 6" xfId="19079"/>
    <cellStyle name="메모 2 4 4 2 6 2" xfId="46938"/>
    <cellStyle name="메모 2 4 4 2 7" xfId="22264"/>
    <cellStyle name="메모 2 4 4 2 7 2" xfId="50123"/>
    <cellStyle name="메모 2 4 4 2 8" xfId="25444"/>
    <cellStyle name="메모 2 4 4 2 8 2" xfId="53303"/>
    <cellStyle name="메모 2 4 4 2 9" xfId="30160"/>
    <cellStyle name="메모 2 4 4 20" xfId="27935"/>
    <cellStyle name="메모 2 4 4 20 2" xfId="55794"/>
    <cellStyle name="메모 2 4 4 21" xfId="1011"/>
    <cellStyle name="메모 2 4 4 21 2" xfId="28870"/>
    <cellStyle name="메모 2 4 4 22" xfId="28409"/>
    <cellStyle name="메모 2 4 4 3" xfId="2760"/>
    <cellStyle name="메모 2 4 4 3 2" xfId="6211"/>
    <cellStyle name="메모 2 4 4 3 2 2" xfId="34070"/>
    <cellStyle name="메모 2 4 4 3 3" xfId="9467"/>
    <cellStyle name="메모 2 4 4 3 3 2" xfId="37326"/>
    <cellStyle name="메모 2 4 4 3 4" xfId="12731"/>
    <cellStyle name="메모 2 4 4 3 4 2" xfId="40590"/>
    <cellStyle name="메모 2 4 4 3 5" xfId="17745"/>
    <cellStyle name="메모 2 4 4 3 5 2" xfId="45604"/>
    <cellStyle name="메모 2 4 4 3 6" xfId="19535"/>
    <cellStyle name="메모 2 4 4 3 6 2" xfId="47394"/>
    <cellStyle name="메모 2 4 4 3 7" xfId="22717"/>
    <cellStyle name="메모 2 4 4 3 7 2" xfId="50576"/>
    <cellStyle name="메모 2 4 4 3 8" xfId="25870"/>
    <cellStyle name="메모 2 4 4 3 8 2" xfId="53729"/>
    <cellStyle name="메모 2 4 4 3 9" xfId="30619"/>
    <cellStyle name="메모 2 4 4 4" xfId="3110"/>
    <cellStyle name="메모 2 4 4 4 2" xfId="6561"/>
    <cellStyle name="메모 2 4 4 4 2 2" xfId="34420"/>
    <cellStyle name="메모 2 4 4 4 3" xfId="9817"/>
    <cellStyle name="메모 2 4 4 4 3 2" xfId="37676"/>
    <cellStyle name="메모 2 4 4 4 4" xfId="13081"/>
    <cellStyle name="메모 2 4 4 4 4 2" xfId="40940"/>
    <cellStyle name="메모 2 4 4 4 5" xfId="17558"/>
    <cellStyle name="메모 2 4 4 4 5 2" xfId="45417"/>
    <cellStyle name="메모 2 4 4 4 6" xfId="19885"/>
    <cellStyle name="메모 2 4 4 4 6 2" xfId="47744"/>
    <cellStyle name="메모 2 4 4 4 7" xfId="23067"/>
    <cellStyle name="메모 2 4 4 4 7 2" xfId="50926"/>
    <cellStyle name="메모 2 4 4 4 8" xfId="26194"/>
    <cellStyle name="메모 2 4 4 4 8 2" xfId="54053"/>
    <cellStyle name="메모 2 4 4 4 9" xfId="30969"/>
    <cellStyle name="메모 2 4 4 5" xfId="3447"/>
    <cellStyle name="메모 2 4 4 5 2" xfId="6898"/>
    <cellStyle name="메모 2 4 4 5 2 2" xfId="34757"/>
    <cellStyle name="메모 2 4 4 5 3" xfId="10154"/>
    <cellStyle name="메모 2 4 4 5 3 2" xfId="38013"/>
    <cellStyle name="메모 2 4 4 5 4" xfId="13418"/>
    <cellStyle name="메모 2 4 4 5 4 2" xfId="41277"/>
    <cellStyle name="메모 2 4 4 5 5" xfId="15535"/>
    <cellStyle name="메모 2 4 4 5 5 2" xfId="43394"/>
    <cellStyle name="메모 2 4 4 5 6" xfId="20222"/>
    <cellStyle name="메모 2 4 4 5 6 2" xfId="48081"/>
    <cellStyle name="메모 2 4 4 5 7" xfId="23404"/>
    <cellStyle name="메모 2 4 4 5 7 2" xfId="51263"/>
    <cellStyle name="메모 2 4 4 5 8" xfId="26511"/>
    <cellStyle name="메모 2 4 4 5 8 2" xfId="54370"/>
    <cellStyle name="메모 2 4 4 5 9" xfId="31306"/>
    <cellStyle name="메모 2 4 4 6" xfId="3780"/>
    <cellStyle name="메모 2 4 4 6 2" xfId="7231"/>
    <cellStyle name="메모 2 4 4 6 2 2" xfId="35090"/>
    <cellStyle name="메모 2 4 4 6 3" xfId="10487"/>
    <cellStyle name="메모 2 4 4 6 3 2" xfId="38346"/>
    <cellStyle name="메모 2 4 4 6 4" xfId="13751"/>
    <cellStyle name="메모 2 4 4 6 4 2" xfId="41610"/>
    <cellStyle name="메모 2 4 4 6 5" xfId="17393"/>
    <cellStyle name="메모 2 4 4 6 5 2" xfId="45252"/>
    <cellStyle name="메모 2 4 4 6 6" xfId="20555"/>
    <cellStyle name="메모 2 4 4 6 6 2" xfId="48414"/>
    <cellStyle name="메모 2 4 4 6 7" xfId="23737"/>
    <cellStyle name="메모 2 4 4 6 7 2" xfId="51596"/>
    <cellStyle name="메모 2 4 4 6 8" xfId="26822"/>
    <cellStyle name="메모 2 4 4 6 8 2" xfId="54681"/>
    <cellStyle name="메모 2 4 4 6 9" xfId="31639"/>
    <cellStyle name="메모 2 4 4 7" xfId="4076"/>
    <cellStyle name="메모 2 4 4 7 2" xfId="7527"/>
    <cellStyle name="메모 2 4 4 7 2 2" xfId="35386"/>
    <cellStyle name="메모 2 4 4 7 3" xfId="10783"/>
    <cellStyle name="메모 2 4 4 7 3 2" xfId="38642"/>
    <cellStyle name="메모 2 4 4 7 4" xfId="14047"/>
    <cellStyle name="메모 2 4 4 7 4 2" xfId="41906"/>
    <cellStyle name="메모 2 4 4 7 5" xfId="16295"/>
    <cellStyle name="메모 2 4 4 7 5 2" xfId="44154"/>
    <cellStyle name="메모 2 4 4 7 6" xfId="20851"/>
    <cellStyle name="메모 2 4 4 7 6 2" xfId="48710"/>
    <cellStyle name="메모 2 4 4 7 7" xfId="24033"/>
    <cellStyle name="메모 2 4 4 7 7 2" xfId="51892"/>
    <cellStyle name="메모 2 4 4 7 8" xfId="27099"/>
    <cellStyle name="메모 2 4 4 7 8 2" xfId="54958"/>
    <cellStyle name="메모 2 4 4 7 9" xfId="31935"/>
    <cellStyle name="메모 2 4 4 8" xfId="4373"/>
    <cellStyle name="메모 2 4 4 8 2" xfId="7824"/>
    <cellStyle name="메모 2 4 4 8 2 2" xfId="35683"/>
    <cellStyle name="메모 2 4 4 8 3" xfId="11080"/>
    <cellStyle name="메모 2 4 4 8 3 2" xfId="38939"/>
    <cellStyle name="메모 2 4 4 8 4" xfId="14344"/>
    <cellStyle name="메모 2 4 4 8 4 2" xfId="42203"/>
    <cellStyle name="메모 2 4 4 8 5" xfId="8961"/>
    <cellStyle name="메모 2 4 4 8 5 2" xfId="36820"/>
    <cellStyle name="메모 2 4 4 8 6" xfId="21148"/>
    <cellStyle name="메모 2 4 4 8 6 2" xfId="49007"/>
    <cellStyle name="메모 2 4 4 8 7" xfId="24330"/>
    <cellStyle name="메모 2 4 4 8 7 2" xfId="52189"/>
    <cellStyle name="메모 2 4 4 8 8" xfId="27374"/>
    <cellStyle name="메모 2 4 4 8 8 2" xfId="55233"/>
    <cellStyle name="메모 2 4 4 8 9" xfId="32232"/>
    <cellStyle name="메모 2 4 4 9" xfId="4668"/>
    <cellStyle name="메모 2 4 4 9 2" xfId="8119"/>
    <cellStyle name="메모 2 4 4 9 2 2" xfId="35978"/>
    <cellStyle name="메모 2 4 4 9 3" xfId="11375"/>
    <cellStyle name="메모 2 4 4 9 3 2" xfId="39234"/>
    <cellStyle name="메모 2 4 4 9 4" xfId="14639"/>
    <cellStyle name="메모 2 4 4 9 4 2" xfId="42498"/>
    <cellStyle name="메모 2 4 4 9 5" xfId="18210"/>
    <cellStyle name="메모 2 4 4 9 5 2" xfId="46069"/>
    <cellStyle name="메모 2 4 4 9 6" xfId="21443"/>
    <cellStyle name="메모 2 4 4 9 6 2" xfId="49302"/>
    <cellStyle name="메모 2 4 4 9 7" xfId="24625"/>
    <cellStyle name="메모 2 4 4 9 7 2" xfId="52484"/>
    <cellStyle name="메모 2 4 4 9 8" xfId="27650"/>
    <cellStyle name="메모 2 4 4 9 8 2" xfId="55509"/>
    <cellStyle name="메모 2 4 4 9 9" xfId="32527"/>
    <cellStyle name="메모 2 4 5" xfId="2026"/>
    <cellStyle name="메모 2 4 5 2" xfId="5480"/>
    <cellStyle name="메모 2 4 5 2 2" xfId="33339"/>
    <cellStyle name="메모 2 4 5 3" xfId="8735"/>
    <cellStyle name="메모 2 4 5 3 2" xfId="36594"/>
    <cellStyle name="메모 2 4 5 4" xfId="11998"/>
    <cellStyle name="메모 2 4 5 4 2" xfId="39857"/>
    <cellStyle name="메모 2 4 5 5" xfId="17133"/>
    <cellStyle name="메모 2 4 5 5 2" xfId="44992"/>
    <cellStyle name="메모 2 4 5 6" xfId="18820"/>
    <cellStyle name="메모 2 4 5 6 2" xfId="46679"/>
    <cellStyle name="메모 2 4 5 7" xfId="22027"/>
    <cellStyle name="메모 2 4 5 7 2" xfId="49886"/>
    <cellStyle name="메모 2 4 5 8" xfId="25210"/>
    <cellStyle name="메모 2 4 5 8 2" xfId="53069"/>
    <cellStyle name="메모 2 4 5 9" xfId="29885"/>
    <cellStyle name="메모 2 4 6" xfId="2493"/>
    <cellStyle name="메모 2 4 6 2" xfId="5944"/>
    <cellStyle name="메모 2 4 6 2 2" xfId="33803"/>
    <cellStyle name="메모 2 4 6 3" xfId="9200"/>
    <cellStyle name="메모 2 4 6 3 2" xfId="37059"/>
    <cellStyle name="메모 2 4 6 4" xfId="12464"/>
    <cellStyle name="메모 2 4 6 4 2" xfId="40323"/>
    <cellStyle name="메모 2 4 6 5" xfId="16046"/>
    <cellStyle name="메모 2 4 6 5 2" xfId="43905"/>
    <cellStyle name="메모 2 4 6 6" xfId="19268"/>
    <cellStyle name="메모 2 4 6 6 2" xfId="47127"/>
    <cellStyle name="메모 2 4 6 7" xfId="22450"/>
    <cellStyle name="메모 2 4 6 7 2" xfId="50309"/>
    <cellStyle name="메모 2 4 6 8" xfId="25619"/>
    <cellStyle name="메모 2 4 6 8 2" xfId="53478"/>
    <cellStyle name="메모 2 4 6 9" xfId="30352"/>
    <cellStyle name="메모 2 4 7" xfId="1845"/>
    <cellStyle name="메모 2 4 7 2" xfId="5299"/>
    <cellStyle name="메모 2 4 7 2 2" xfId="33158"/>
    <cellStyle name="메모 2 4 7 3" xfId="8554"/>
    <cellStyle name="메모 2 4 7 3 2" xfId="36413"/>
    <cellStyle name="메모 2 4 7 4" xfId="11817"/>
    <cellStyle name="메모 2 4 7 4 2" xfId="39676"/>
    <cellStyle name="메모 2 4 7 5" xfId="17010"/>
    <cellStyle name="메모 2 4 7 5 2" xfId="44869"/>
    <cellStyle name="메모 2 4 7 6" xfId="18639"/>
    <cellStyle name="메모 2 4 7 6 2" xfId="46498"/>
    <cellStyle name="메모 2 4 7 7" xfId="21847"/>
    <cellStyle name="메모 2 4 7 7 2" xfId="49706"/>
    <cellStyle name="메모 2 4 7 8" xfId="25043"/>
    <cellStyle name="메모 2 4 7 8 2" xfId="52902"/>
    <cellStyle name="메모 2 4 7 9" xfId="29704"/>
    <cellStyle name="메모 2 4 8" xfId="1925"/>
    <cellStyle name="메모 2 4 8 2" xfId="5379"/>
    <cellStyle name="메모 2 4 8 2 2" xfId="33238"/>
    <cellStyle name="메모 2 4 8 3" xfId="8634"/>
    <cellStyle name="메모 2 4 8 3 2" xfId="36493"/>
    <cellStyle name="메모 2 4 8 4" xfId="11897"/>
    <cellStyle name="메모 2 4 8 4 2" xfId="39756"/>
    <cellStyle name="메모 2 4 8 5" xfId="16065"/>
    <cellStyle name="메모 2 4 8 5 2" xfId="43924"/>
    <cellStyle name="메모 2 4 8 6" xfId="18719"/>
    <cellStyle name="메모 2 4 8 6 2" xfId="46578"/>
    <cellStyle name="메모 2 4 8 7" xfId="21927"/>
    <cellStyle name="메모 2 4 8 7 2" xfId="49786"/>
    <cellStyle name="메모 2 4 8 8" xfId="25119"/>
    <cellStyle name="메모 2 4 8 8 2" xfId="52978"/>
    <cellStyle name="메모 2 4 8 9" xfId="29784"/>
    <cellStyle name="메모 2 4 9" xfId="2625"/>
    <cellStyle name="메모 2 4 9 2" xfId="6076"/>
    <cellStyle name="메모 2 4 9 2 2" xfId="33935"/>
    <cellStyle name="메모 2 4 9 3" xfId="9332"/>
    <cellStyle name="메모 2 4 9 3 2" xfId="37191"/>
    <cellStyle name="메모 2 4 9 4" xfId="12596"/>
    <cellStyle name="메모 2 4 9 4 2" xfId="40455"/>
    <cellStyle name="메모 2 4 9 5" xfId="17551"/>
    <cellStyle name="메모 2 4 9 5 2" xfId="45410"/>
    <cellStyle name="메모 2 4 9 6" xfId="19400"/>
    <cellStyle name="메모 2 4 9 6 2" xfId="47259"/>
    <cellStyle name="메모 2 4 9 7" xfId="22582"/>
    <cellStyle name="메모 2 4 9 7 2" xfId="50441"/>
    <cellStyle name="메모 2 4 9 8" xfId="25742"/>
    <cellStyle name="메모 2 4 9 8 2" xfId="53601"/>
    <cellStyle name="메모 2 4 9 9" xfId="30484"/>
    <cellStyle name="메모 2 5" xfId="426"/>
    <cellStyle name="메모 2 5 10" xfId="4556"/>
    <cellStyle name="메모 2 5 10 2" xfId="8007"/>
    <cellStyle name="메모 2 5 10 2 2" xfId="35866"/>
    <cellStyle name="메모 2 5 10 3" xfId="11263"/>
    <cellStyle name="메모 2 5 10 3 2" xfId="39122"/>
    <cellStyle name="메모 2 5 10 4" xfId="14527"/>
    <cellStyle name="메모 2 5 10 4 2" xfId="42386"/>
    <cellStyle name="메모 2 5 10 5" xfId="18098"/>
    <cellStyle name="메모 2 5 10 5 2" xfId="45957"/>
    <cellStyle name="메모 2 5 10 6" xfId="21331"/>
    <cellStyle name="메모 2 5 10 6 2" xfId="49190"/>
    <cellStyle name="메모 2 5 10 7" xfId="24513"/>
    <cellStyle name="메모 2 5 10 7 2" xfId="52372"/>
    <cellStyle name="메모 2 5 10 8" xfId="27544"/>
    <cellStyle name="메모 2 5 10 8 2" xfId="55403"/>
    <cellStyle name="메모 2 5 10 9" xfId="32415"/>
    <cellStyle name="메모 2 5 11" xfId="1541"/>
    <cellStyle name="메모 2 5 11 2" xfId="29400"/>
    <cellStyle name="메모 2 5 12" xfId="4997"/>
    <cellStyle name="메모 2 5 12 2" xfId="32856"/>
    <cellStyle name="메모 2 5 13" xfId="8251"/>
    <cellStyle name="메모 2 5 13 2" xfId="36110"/>
    <cellStyle name="메모 2 5 14" xfId="11516"/>
    <cellStyle name="메모 2 5 14 2" xfId="39375"/>
    <cellStyle name="메모 2 5 15" xfId="14779"/>
    <cellStyle name="메모 2 5 15 2" xfId="42638"/>
    <cellStyle name="메모 2 5 16" xfId="16044"/>
    <cellStyle name="메모 2 5 16 2" xfId="43903"/>
    <cellStyle name="메모 2 5 17" xfId="18346"/>
    <cellStyle name="메모 2 5 17 2" xfId="46205"/>
    <cellStyle name="메모 2 5 18" xfId="21565"/>
    <cellStyle name="메모 2 5 18 2" xfId="49424"/>
    <cellStyle name="메모 2 5 19" xfId="24761"/>
    <cellStyle name="메모 2 5 19 2" xfId="52620"/>
    <cellStyle name="메모 2 5 2" xfId="573"/>
    <cellStyle name="메모 2 5 2 10" xfId="1688"/>
    <cellStyle name="메모 2 5 2 10 2" xfId="29547"/>
    <cellStyle name="메모 2 5 2 11" xfId="5143"/>
    <cellStyle name="메모 2 5 2 11 2" xfId="33002"/>
    <cellStyle name="메모 2 5 2 12" xfId="8398"/>
    <cellStyle name="메모 2 5 2 12 2" xfId="36257"/>
    <cellStyle name="메모 2 5 2 13" xfId="11663"/>
    <cellStyle name="메모 2 5 2 13 2" xfId="39522"/>
    <cellStyle name="메모 2 5 2 14" xfId="14926"/>
    <cellStyle name="메모 2 5 2 14 2" xfId="42785"/>
    <cellStyle name="메모 2 5 2 15" xfId="16135"/>
    <cellStyle name="메모 2 5 2 15 2" xfId="43994"/>
    <cellStyle name="메모 2 5 2 16" xfId="18490"/>
    <cellStyle name="메모 2 5 2 16 2" xfId="46349"/>
    <cellStyle name="메모 2 5 2 17" xfId="21707"/>
    <cellStyle name="메모 2 5 2 17 2" xfId="49566"/>
    <cellStyle name="메모 2 5 2 18" xfId="24902"/>
    <cellStyle name="메모 2 5 2 18 2" xfId="52761"/>
    <cellStyle name="메모 2 5 2 19" xfId="26160"/>
    <cellStyle name="메모 2 5 2 19 2" xfId="54019"/>
    <cellStyle name="메모 2 5 2 2" xfId="2325"/>
    <cellStyle name="메모 2 5 2 2 2" xfId="5777"/>
    <cellStyle name="메모 2 5 2 2 2 2" xfId="33636"/>
    <cellStyle name="메모 2 5 2 2 3" xfId="9033"/>
    <cellStyle name="메모 2 5 2 2 3 2" xfId="36892"/>
    <cellStyle name="메모 2 5 2 2 4" xfId="12296"/>
    <cellStyle name="메모 2 5 2 2 4 2" xfId="40155"/>
    <cellStyle name="메모 2 5 2 2 5" xfId="16867"/>
    <cellStyle name="메모 2 5 2 2 5 2" xfId="44726"/>
    <cellStyle name="메모 2 5 2 2 6" xfId="19103"/>
    <cellStyle name="메모 2 5 2 2 6 2" xfId="46962"/>
    <cellStyle name="메모 2 5 2 2 7" xfId="22288"/>
    <cellStyle name="메모 2 5 2 2 7 2" xfId="50147"/>
    <cellStyle name="메모 2 5 2 2 8" xfId="25466"/>
    <cellStyle name="메모 2 5 2 2 8 2" xfId="53325"/>
    <cellStyle name="메모 2 5 2 2 9" xfId="30184"/>
    <cellStyle name="메모 2 5 2 20" xfId="27959"/>
    <cellStyle name="메모 2 5 2 20 2" xfId="55818"/>
    <cellStyle name="메모 2 5 2 21" xfId="1035"/>
    <cellStyle name="메모 2 5 2 21 2" xfId="28894"/>
    <cellStyle name="메모 2 5 2 22" xfId="28433"/>
    <cellStyle name="메모 2 5 2 3" xfId="2784"/>
    <cellStyle name="메모 2 5 2 3 2" xfId="6235"/>
    <cellStyle name="메모 2 5 2 3 2 2" xfId="34094"/>
    <cellStyle name="메모 2 5 2 3 3" xfId="9491"/>
    <cellStyle name="메모 2 5 2 3 3 2" xfId="37350"/>
    <cellStyle name="메모 2 5 2 3 4" xfId="12755"/>
    <cellStyle name="메모 2 5 2 3 4 2" xfId="40614"/>
    <cellStyle name="메모 2 5 2 3 5" xfId="16939"/>
    <cellStyle name="메모 2 5 2 3 5 2" xfId="44798"/>
    <cellStyle name="메모 2 5 2 3 6" xfId="19559"/>
    <cellStyle name="메모 2 5 2 3 6 2" xfId="47418"/>
    <cellStyle name="메모 2 5 2 3 7" xfId="22741"/>
    <cellStyle name="메모 2 5 2 3 7 2" xfId="50600"/>
    <cellStyle name="메모 2 5 2 3 8" xfId="25892"/>
    <cellStyle name="메모 2 5 2 3 8 2" xfId="53751"/>
    <cellStyle name="메모 2 5 2 3 9" xfId="30643"/>
    <cellStyle name="메모 2 5 2 4" xfId="3134"/>
    <cellStyle name="메모 2 5 2 4 2" xfId="6585"/>
    <cellStyle name="메모 2 5 2 4 2 2" xfId="34444"/>
    <cellStyle name="메모 2 5 2 4 3" xfId="9841"/>
    <cellStyle name="메모 2 5 2 4 3 2" xfId="37700"/>
    <cellStyle name="메모 2 5 2 4 4" xfId="13105"/>
    <cellStyle name="메모 2 5 2 4 4 2" xfId="40964"/>
    <cellStyle name="메모 2 5 2 4 5" xfId="17334"/>
    <cellStyle name="메모 2 5 2 4 5 2" xfId="45193"/>
    <cellStyle name="메모 2 5 2 4 6" xfId="19909"/>
    <cellStyle name="메모 2 5 2 4 6 2" xfId="47768"/>
    <cellStyle name="메모 2 5 2 4 7" xfId="23091"/>
    <cellStyle name="메모 2 5 2 4 7 2" xfId="50950"/>
    <cellStyle name="메모 2 5 2 4 8" xfId="26216"/>
    <cellStyle name="메모 2 5 2 4 8 2" xfId="54075"/>
    <cellStyle name="메모 2 5 2 4 9" xfId="30993"/>
    <cellStyle name="메모 2 5 2 5" xfId="3471"/>
    <cellStyle name="메모 2 5 2 5 2" xfId="6922"/>
    <cellStyle name="메모 2 5 2 5 2 2" xfId="34781"/>
    <cellStyle name="메모 2 5 2 5 3" xfId="10178"/>
    <cellStyle name="메모 2 5 2 5 3 2" xfId="38037"/>
    <cellStyle name="메모 2 5 2 5 4" xfId="13442"/>
    <cellStyle name="메모 2 5 2 5 4 2" xfId="41301"/>
    <cellStyle name="메모 2 5 2 5 5" xfId="17807"/>
    <cellStyle name="메모 2 5 2 5 5 2" xfId="45666"/>
    <cellStyle name="메모 2 5 2 5 6" xfId="20246"/>
    <cellStyle name="메모 2 5 2 5 6 2" xfId="48105"/>
    <cellStyle name="메모 2 5 2 5 7" xfId="23428"/>
    <cellStyle name="메모 2 5 2 5 7 2" xfId="51287"/>
    <cellStyle name="메모 2 5 2 5 8" xfId="26533"/>
    <cellStyle name="메모 2 5 2 5 8 2" xfId="54392"/>
    <cellStyle name="메모 2 5 2 5 9" xfId="31330"/>
    <cellStyle name="메모 2 5 2 6" xfId="3804"/>
    <cellStyle name="메모 2 5 2 6 2" xfId="7255"/>
    <cellStyle name="메모 2 5 2 6 2 2" xfId="35114"/>
    <cellStyle name="메모 2 5 2 6 3" xfId="10511"/>
    <cellStyle name="메모 2 5 2 6 3 2" xfId="38370"/>
    <cellStyle name="메모 2 5 2 6 4" xfId="13775"/>
    <cellStyle name="메모 2 5 2 6 4 2" xfId="41634"/>
    <cellStyle name="메모 2 5 2 6 5" xfId="15042"/>
    <cellStyle name="메모 2 5 2 6 5 2" xfId="42901"/>
    <cellStyle name="메모 2 5 2 6 6" xfId="20579"/>
    <cellStyle name="메모 2 5 2 6 6 2" xfId="48438"/>
    <cellStyle name="메모 2 5 2 6 7" xfId="23761"/>
    <cellStyle name="메모 2 5 2 6 7 2" xfId="51620"/>
    <cellStyle name="메모 2 5 2 6 8" xfId="26844"/>
    <cellStyle name="메모 2 5 2 6 8 2" xfId="54703"/>
    <cellStyle name="메모 2 5 2 6 9" xfId="31663"/>
    <cellStyle name="메모 2 5 2 7" xfId="4100"/>
    <cellStyle name="메모 2 5 2 7 2" xfId="7551"/>
    <cellStyle name="메모 2 5 2 7 2 2" xfId="35410"/>
    <cellStyle name="메모 2 5 2 7 3" xfId="10807"/>
    <cellStyle name="메모 2 5 2 7 3 2" xfId="38666"/>
    <cellStyle name="메모 2 5 2 7 4" xfId="14071"/>
    <cellStyle name="메모 2 5 2 7 4 2" xfId="41930"/>
    <cellStyle name="메모 2 5 2 7 5" xfId="16023"/>
    <cellStyle name="메모 2 5 2 7 5 2" xfId="43882"/>
    <cellStyle name="메모 2 5 2 7 6" xfId="20875"/>
    <cellStyle name="메모 2 5 2 7 6 2" xfId="48734"/>
    <cellStyle name="메모 2 5 2 7 7" xfId="24057"/>
    <cellStyle name="메모 2 5 2 7 7 2" xfId="51916"/>
    <cellStyle name="메모 2 5 2 7 8" xfId="27121"/>
    <cellStyle name="메모 2 5 2 7 8 2" xfId="54980"/>
    <cellStyle name="메모 2 5 2 7 9" xfId="31959"/>
    <cellStyle name="메모 2 5 2 8" xfId="4397"/>
    <cellStyle name="메모 2 5 2 8 2" xfId="7848"/>
    <cellStyle name="메모 2 5 2 8 2 2" xfId="35707"/>
    <cellStyle name="메모 2 5 2 8 3" xfId="11104"/>
    <cellStyle name="메모 2 5 2 8 3 2" xfId="38963"/>
    <cellStyle name="메모 2 5 2 8 4" xfId="14368"/>
    <cellStyle name="메모 2 5 2 8 4 2" xfId="42227"/>
    <cellStyle name="메모 2 5 2 8 5" xfId="12140"/>
    <cellStyle name="메모 2 5 2 8 5 2" xfId="39999"/>
    <cellStyle name="메모 2 5 2 8 6" xfId="21172"/>
    <cellStyle name="메모 2 5 2 8 6 2" xfId="49031"/>
    <cellStyle name="메모 2 5 2 8 7" xfId="24354"/>
    <cellStyle name="메모 2 5 2 8 7 2" xfId="52213"/>
    <cellStyle name="메모 2 5 2 8 8" xfId="27396"/>
    <cellStyle name="메모 2 5 2 8 8 2" xfId="55255"/>
    <cellStyle name="메모 2 5 2 8 9" xfId="32256"/>
    <cellStyle name="메모 2 5 2 9" xfId="4692"/>
    <cellStyle name="메모 2 5 2 9 2" xfId="8143"/>
    <cellStyle name="메모 2 5 2 9 2 2" xfId="36002"/>
    <cellStyle name="메모 2 5 2 9 3" xfId="11399"/>
    <cellStyle name="메모 2 5 2 9 3 2" xfId="39258"/>
    <cellStyle name="메모 2 5 2 9 4" xfId="14663"/>
    <cellStyle name="메모 2 5 2 9 4 2" xfId="42522"/>
    <cellStyle name="메모 2 5 2 9 5" xfId="18234"/>
    <cellStyle name="메모 2 5 2 9 5 2" xfId="46093"/>
    <cellStyle name="메모 2 5 2 9 6" xfId="21467"/>
    <cellStyle name="메모 2 5 2 9 6 2" xfId="49326"/>
    <cellStyle name="메모 2 5 2 9 7" xfId="24649"/>
    <cellStyle name="메모 2 5 2 9 7 2" xfId="52508"/>
    <cellStyle name="메모 2 5 2 9 8" xfId="27672"/>
    <cellStyle name="메모 2 5 2 9 8 2" xfId="55531"/>
    <cellStyle name="메모 2 5 2 9 9" xfId="32551"/>
    <cellStyle name="메모 2 5 20" xfId="26759"/>
    <cellStyle name="메모 2 5 20 2" xfId="54618"/>
    <cellStyle name="메모 2 5 21" xfId="27823"/>
    <cellStyle name="메모 2 5 21 2" xfId="55682"/>
    <cellStyle name="메모 2 5 22" xfId="888"/>
    <cellStyle name="메모 2 5 22 2" xfId="28747"/>
    <cellStyle name="메모 2 5 23" xfId="28286"/>
    <cellStyle name="메모 2 5 3" xfId="2178"/>
    <cellStyle name="메모 2 5 3 2" xfId="5630"/>
    <cellStyle name="메모 2 5 3 2 2" xfId="33489"/>
    <cellStyle name="메모 2 5 3 3" xfId="8886"/>
    <cellStyle name="메모 2 5 3 3 2" xfId="36745"/>
    <cellStyle name="메모 2 5 3 4" xfId="12149"/>
    <cellStyle name="메모 2 5 3 4 2" xfId="40008"/>
    <cellStyle name="메모 2 5 3 5" xfId="15234"/>
    <cellStyle name="메모 2 5 3 5 2" xfId="43093"/>
    <cellStyle name="메모 2 5 3 6" xfId="18961"/>
    <cellStyle name="메모 2 5 3 6 2" xfId="46820"/>
    <cellStyle name="메모 2 5 3 7" xfId="22147"/>
    <cellStyle name="메모 2 5 3 7 2" xfId="50006"/>
    <cellStyle name="메모 2 5 3 8" xfId="25331"/>
    <cellStyle name="메모 2 5 3 8 2" xfId="53190"/>
    <cellStyle name="메모 2 5 3 9" xfId="30037"/>
    <cellStyle name="메모 2 5 4" xfId="2637"/>
    <cellStyle name="메모 2 5 4 2" xfId="6088"/>
    <cellStyle name="메모 2 5 4 2 2" xfId="33947"/>
    <cellStyle name="메모 2 5 4 3" xfId="9344"/>
    <cellStyle name="메모 2 5 4 3 2" xfId="37203"/>
    <cellStyle name="메모 2 5 4 4" xfId="12608"/>
    <cellStyle name="메모 2 5 4 4 2" xfId="40467"/>
    <cellStyle name="메모 2 5 4 5" xfId="16137"/>
    <cellStyle name="메모 2 5 4 5 2" xfId="43996"/>
    <cellStyle name="메모 2 5 4 6" xfId="19412"/>
    <cellStyle name="메모 2 5 4 6 2" xfId="47271"/>
    <cellStyle name="메모 2 5 4 7" xfId="22594"/>
    <cellStyle name="메모 2 5 4 7 2" xfId="50453"/>
    <cellStyle name="메모 2 5 4 8" xfId="25754"/>
    <cellStyle name="메모 2 5 4 8 2" xfId="53613"/>
    <cellStyle name="메모 2 5 4 9" xfId="30496"/>
    <cellStyle name="메모 2 5 5" xfId="2988"/>
    <cellStyle name="메모 2 5 5 2" xfId="6439"/>
    <cellStyle name="메모 2 5 5 2 2" xfId="34298"/>
    <cellStyle name="메모 2 5 5 3" xfId="9695"/>
    <cellStyle name="메모 2 5 5 3 2" xfId="37554"/>
    <cellStyle name="메모 2 5 5 4" xfId="12959"/>
    <cellStyle name="메모 2 5 5 4 2" xfId="40818"/>
    <cellStyle name="메모 2 5 5 5" xfId="15265"/>
    <cellStyle name="메모 2 5 5 5 2" xfId="43124"/>
    <cellStyle name="메모 2 5 5 6" xfId="19763"/>
    <cellStyle name="메모 2 5 5 6 2" xfId="47622"/>
    <cellStyle name="메모 2 5 5 7" xfId="22945"/>
    <cellStyle name="메모 2 5 5 7 2" xfId="50804"/>
    <cellStyle name="메모 2 5 5 8" xfId="26081"/>
    <cellStyle name="메모 2 5 5 8 2" xfId="53940"/>
    <cellStyle name="메모 2 5 5 9" xfId="30847"/>
    <cellStyle name="메모 2 5 6" xfId="3327"/>
    <cellStyle name="메모 2 5 6 2" xfId="6778"/>
    <cellStyle name="메모 2 5 6 2 2" xfId="34637"/>
    <cellStyle name="메모 2 5 6 3" xfId="10034"/>
    <cellStyle name="메모 2 5 6 3 2" xfId="37893"/>
    <cellStyle name="메모 2 5 6 4" xfId="13298"/>
    <cellStyle name="메모 2 5 6 4 2" xfId="41157"/>
    <cellStyle name="메모 2 5 6 5" xfId="17159"/>
    <cellStyle name="메모 2 5 6 5 2" xfId="45018"/>
    <cellStyle name="메모 2 5 6 6" xfId="20102"/>
    <cellStyle name="메모 2 5 6 6 2" xfId="47961"/>
    <cellStyle name="메모 2 5 6 7" xfId="23284"/>
    <cellStyle name="메모 2 5 6 7 2" xfId="51143"/>
    <cellStyle name="메모 2 5 6 8" xfId="26397"/>
    <cellStyle name="메모 2 5 6 8 2" xfId="54256"/>
    <cellStyle name="메모 2 5 6 9" xfId="31186"/>
    <cellStyle name="메모 2 5 7" xfId="3661"/>
    <cellStyle name="메모 2 5 7 2" xfId="7112"/>
    <cellStyle name="메모 2 5 7 2 2" xfId="34971"/>
    <cellStyle name="메모 2 5 7 3" xfId="10368"/>
    <cellStyle name="메모 2 5 7 3 2" xfId="38227"/>
    <cellStyle name="메모 2 5 7 4" xfId="13632"/>
    <cellStyle name="메모 2 5 7 4 2" xfId="41491"/>
    <cellStyle name="메모 2 5 7 5" xfId="15872"/>
    <cellStyle name="메모 2 5 7 5 2" xfId="43731"/>
    <cellStyle name="메모 2 5 7 6" xfId="20436"/>
    <cellStyle name="메모 2 5 7 6 2" xfId="48295"/>
    <cellStyle name="메모 2 5 7 7" xfId="23618"/>
    <cellStyle name="메모 2 5 7 7 2" xfId="51477"/>
    <cellStyle name="메모 2 5 7 8" xfId="26710"/>
    <cellStyle name="메모 2 5 7 8 2" xfId="54569"/>
    <cellStyle name="메모 2 5 7 9" xfId="31520"/>
    <cellStyle name="메모 2 5 8" xfId="3964"/>
    <cellStyle name="메모 2 5 8 2" xfId="7415"/>
    <cellStyle name="메모 2 5 8 2 2" xfId="35274"/>
    <cellStyle name="메모 2 5 8 3" xfId="10671"/>
    <cellStyle name="메모 2 5 8 3 2" xfId="38530"/>
    <cellStyle name="메모 2 5 8 4" xfId="13935"/>
    <cellStyle name="메모 2 5 8 4 2" xfId="41794"/>
    <cellStyle name="메모 2 5 8 5" xfId="16162"/>
    <cellStyle name="메모 2 5 8 5 2" xfId="44021"/>
    <cellStyle name="메모 2 5 8 6" xfId="20739"/>
    <cellStyle name="메모 2 5 8 6 2" xfId="48598"/>
    <cellStyle name="메모 2 5 8 7" xfId="23921"/>
    <cellStyle name="메모 2 5 8 7 2" xfId="51780"/>
    <cellStyle name="메모 2 5 8 8" xfId="26994"/>
    <cellStyle name="메모 2 5 8 8 2" xfId="54853"/>
    <cellStyle name="메모 2 5 8 9" xfId="31823"/>
    <cellStyle name="메모 2 5 9" xfId="4261"/>
    <cellStyle name="메모 2 5 9 2" xfId="7712"/>
    <cellStyle name="메모 2 5 9 2 2" xfId="35571"/>
    <cellStyle name="메모 2 5 9 3" xfId="10968"/>
    <cellStyle name="메모 2 5 9 3 2" xfId="38827"/>
    <cellStyle name="메모 2 5 9 4" xfId="14232"/>
    <cellStyle name="메모 2 5 9 4 2" xfId="42091"/>
    <cellStyle name="메모 2 5 9 5" xfId="16699"/>
    <cellStyle name="메모 2 5 9 5 2" xfId="44558"/>
    <cellStyle name="메모 2 5 9 6" xfId="21036"/>
    <cellStyle name="메모 2 5 9 6 2" xfId="48895"/>
    <cellStyle name="메모 2 5 9 7" xfId="24218"/>
    <cellStyle name="메모 2 5 9 7 2" xfId="52077"/>
    <cellStyle name="메모 2 5 9 8" xfId="27269"/>
    <cellStyle name="메모 2 5 9 8 2" xfId="55128"/>
    <cellStyle name="메모 2 5 9 9" xfId="32120"/>
    <cellStyle name="메모 2 6" xfId="324"/>
    <cellStyle name="메모 2 6 10" xfId="1439"/>
    <cellStyle name="메모 2 6 10 2" xfId="29298"/>
    <cellStyle name="메모 2 6 11" xfId="4895"/>
    <cellStyle name="메모 2 6 11 2" xfId="32754"/>
    <cellStyle name="메모 2 6 12" xfId="1224"/>
    <cellStyle name="메모 2 6 12 2" xfId="29083"/>
    <cellStyle name="메모 2 6 13" xfId="1151"/>
    <cellStyle name="메모 2 6 13 2" xfId="29010"/>
    <cellStyle name="메모 2 6 14" xfId="5505"/>
    <cellStyle name="메모 2 6 14 2" xfId="33364"/>
    <cellStyle name="메모 2 6 15" xfId="15534"/>
    <cellStyle name="메모 2 6 15 2" xfId="43393"/>
    <cellStyle name="메모 2 6 16" xfId="12023"/>
    <cellStyle name="메모 2 6 16 2" xfId="39882"/>
    <cellStyle name="메모 2 6 17" xfId="15973"/>
    <cellStyle name="메모 2 6 17 2" xfId="43832"/>
    <cellStyle name="메모 2 6 18" xfId="18844"/>
    <cellStyle name="메모 2 6 18 2" xfId="46703"/>
    <cellStyle name="메모 2 6 19" xfId="22141"/>
    <cellStyle name="메모 2 6 19 2" xfId="50000"/>
    <cellStyle name="메모 2 6 2" xfId="2076"/>
    <cellStyle name="메모 2 6 2 2" xfId="5530"/>
    <cellStyle name="메모 2 6 2 2 2" xfId="33389"/>
    <cellStyle name="메모 2 6 2 3" xfId="8785"/>
    <cellStyle name="메모 2 6 2 3 2" xfId="36644"/>
    <cellStyle name="메모 2 6 2 4" xfId="12048"/>
    <cellStyle name="메모 2 6 2 4 2" xfId="39907"/>
    <cellStyle name="메모 2 6 2 5" xfId="16241"/>
    <cellStyle name="메모 2 6 2 5 2" xfId="44100"/>
    <cellStyle name="메모 2 6 2 6" xfId="18864"/>
    <cellStyle name="메모 2 6 2 6 2" xfId="46723"/>
    <cellStyle name="메모 2 6 2 7" xfId="22063"/>
    <cellStyle name="메모 2 6 2 7 2" xfId="49922"/>
    <cellStyle name="메모 2 6 2 8" xfId="25246"/>
    <cellStyle name="메모 2 6 2 8 2" xfId="53105"/>
    <cellStyle name="메모 2 6 2 9" xfId="29935"/>
    <cellStyle name="메모 2 6 20" xfId="27749"/>
    <cellStyle name="메모 2 6 20 2" xfId="55608"/>
    <cellStyle name="메모 2 6 21" xfId="786"/>
    <cellStyle name="메모 2 6 21 2" xfId="28645"/>
    <cellStyle name="메모 2 6 22" xfId="28184"/>
    <cellStyle name="메모 2 6 3" xfId="2538"/>
    <cellStyle name="메모 2 6 3 2" xfId="5989"/>
    <cellStyle name="메모 2 6 3 2 2" xfId="33848"/>
    <cellStyle name="메모 2 6 3 3" xfId="9245"/>
    <cellStyle name="메모 2 6 3 3 2" xfId="37104"/>
    <cellStyle name="메모 2 6 3 4" xfId="12509"/>
    <cellStyle name="메모 2 6 3 4 2" xfId="40368"/>
    <cellStyle name="메모 2 6 3 5" xfId="16420"/>
    <cellStyle name="메모 2 6 3 5 2" xfId="44279"/>
    <cellStyle name="메모 2 6 3 6" xfId="19313"/>
    <cellStyle name="메모 2 6 3 6 2" xfId="47172"/>
    <cellStyle name="메모 2 6 3 7" xfId="22495"/>
    <cellStyle name="메모 2 6 3 7 2" xfId="50354"/>
    <cellStyle name="메모 2 6 3 8" xfId="25662"/>
    <cellStyle name="메모 2 6 3 8 2" xfId="53521"/>
    <cellStyle name="메모 2 6 3 9" xfId="30397"/>
    <cellStyle name="메모 2 6 4" xfId="2892"/>
    <cellStyle name="메모 2 6 4 2" xfId="6343"/>
    <cellStyle name="메모 2 6 4 2 2" xfId="34202"/>
    <cellStyle name="메모 2 6 4 3" xfId="9599"/>
    <cellStyle name="메모 2 6 4 3 2" xfId="37458"/>
    <cellStyle name="메모 2 6 4 4" xfId="12863"/>
    <cellStyle name="메모 2 6 4 4 2" xfId="40722"/>
    <cellStyle name="메모 2 6 4 5" xfId="16203"/>
    <cellStyle name="메모 2 6 4 5 2" xfId="44062"/>
    <cellStyle name="메모 2 6 4 6" xfId="19667"/>
    <cellStyle name="메모 2 6 4 6 2" xfId="47526"/>
    <cellStyle name="메모 2 6 4 7" xfId="22849"/>
    <cellStyle name="메모 2 6 4 7 2" xfId="50708"/>
    <cellStyle name="메모 2 6 4 8" xfId="25992"/>
    <cellStyle name="메모 2 6 4 8 2" xfId="53851"/>
    <cellStyle name="메모 2 6 4 9" xfId="30751"/>
    <cellStyle name="메모 2 6 5" xfId="3237"/>
    <cellStyle name="메모 2 6 5 2" xfId="6688"/>
    <cellStyle name="메모 2 6 5 2 2" xfId="34547"/>
    <cellStyle name="메모 2 6 5 3" xfId="9944"/>
    <cellStyle name="메모 2 6 5 3 2" xfId="37803"/>
    <cellStyle name="메모 2 6 5 4" xfId="13208"/>
    <cellStyle name="메모 2 6 5 4 2" xfId="41067"/>
    <cellStyle name="메모 2 6 5 5" xfId="16298"/>
    <cellStyle name="메모 2 6 5 5 2" xfId="44157"/>
    <cellStyle name="메모 2 6 5 6" xfId="20012"/>
    <cellStyle name="메모 2 6 5 6 2" xfId="47871"/>
    <cellStyle name="메모 2 6 5 7" xfId="23194"/>
    <cellStyle name="메모 2 6 5 7 2" xfId="51053"/>
    <cellStyle name="메모 2 6 5 8" xfId="26313"/>
    <cellStyle name="메모 2 6 5 8 2" xfId="54172"/>
    <cellStyle name="메모 2 6 5 9" xfId="31096"/>
    <cellStyle name="메모 2 6 6" xfId="3573"/>
    <cellStyle name="메모 2 6 6 2" xfId="7024"/>
    <cellStyle name="메모 2 6 6 2 2" xfId="34883"/>
    <cellStyle name="메모 2 6 6 3" xfId="10280"/>
    <cellStyle name="메모 2 6 6 3 2" xfId="38139"/>
    <cellStyle name="메모 2 6 6 4" xfId="13544"/>
    <cellStyle name="메모 2 6 6 4 2" xfId="41403"/>
    <cellStyle name="메모 2 6 6 5" xfId="16126"/>
    <cellStyle name="메모 2 6 6 5 2" xfId="43985"/>
    <cellStyle name="메모 2 6 6 6" xfId="20348"/>
    <cellStyle name="메모 2 6 6 6 2" xfId="48207"/>
    <cellStyle name="메모 2 6 6 7" xfId="23530"/>
    <cellStyle name="메모 2 6 6 7 2" xfId="51389"/>
    <cellStyle name="메모 2 6 6 8" xfId="26629"/>
    <cellStyle name="메모 2 6 6 8 2" xfId="54488"/>
    <cellStyle name="메모 2 6 6 9" xfId="31432"/>
    <cellStyle name="메모 2 6 7" xfId="3888"/>
    <cellStyle name="메모 2 6 7 2" xfId="7339"/>
    <cellStyle name="메모 2 6 7 2 2" xfId="35198"/>
    <cellStyle name="메모 2 6 7 3" xfId="10595"/>
    <cellStyle name="메모 2 6 7 3 2" xfId="38454"/>
    <cellStyle name="메모 2 6 7 4" xfId="13859"/>
    <cellStyle name="메모 2 6 7 4 2" xfId="41718"/>
    <cellStyle name="메모 2 6 7 5" xfId="15762"/>
    <cellStyle name="메모 2 6 7 5 2" xfId="43621"/>
    <cellStyle name="메모 2 6 7 6" xfId="20663"/>
    <cellStyle name="메모 2 6 7 6 2" xfId="48522"/>
    <cellStyle name="메모 2 6 7 7" xfId="23845"/>
    <cellStyle name="메모 2 6 7 7 2" xfId="51704"/>
    <cellStyle name="메모 2 6 7 8" xfId="26923"/>
    <cellStyle name="메모 2 6 7 8 2" xfId="54782"/>
    <cellStyle name="메모 2 6 7 9" xfId="31747"/>
    <cellStyle name="메모 2 6 8" xfId="4186"/>
    <cellStyle name="메모 2 6 8 2" xfId="7637"/>
    <cellStyle name="메모 2 6 8 2 2" xfId="35496"/>
    <cellStyle name="메모 2 6 8 3" xfId="10893"/>
    <cellStyle name="메모 2 6 8 3 2" xfId="38752"/>
    <cellStyle name="메모 2 6 8 4" xfId="14157"/>
    <cellStyle name="메모 2 6 8 4 2" xfId="42016"/>
    <cellStyle name="메모 2 6 8 5" xfId="15663"/>
    <cellStyle name="메모 2 6 8 5 2" xfId="43522"/>
    <cellStyle name="메모 2 6 8 6" xfId="20961"/>
    <cellStyle name="메모 2 6 8 6 2" xfId="48820"/>
    <cellStyle name="메모 2 6 8 7" xfId="24143"/>
    <cellStyle name="메모 2 6 8 7 2" xfId="52002"/>
    <cellStyle name="메모 2 6 8 8" xfId="27199"/>
    <cellStyle name="메모 2 6 8 8 2" xfId="55058"/>
    <cellStyle name="메모 2 6 8 9" xfId="32045"/>
    <cellStyle name="메모 2 6 9" xfId="4482"/>
    <cellStyle name="메모 2 6 9 2" xfId="7933"/>
    <cellStyle name="메모 2 6 9 2 2" xfId="35792"/>
    <cellStyle name="메모 2 6 9 3" xfId="11189"/>
    <cellStyle name="메모 2 6 9 3 2" xfId="39048"/>
    <cellStyle name="메모 2 6 9 4" xfId="14453"/>
    <cellStyle name="메모 2 6 9 4 2" xfId="42312"/>
    <cellStyle name="메모 2 6 9 5" xfId="18024"/>
    <cellStyle name="메모 2 6 9 5 2" xfId="45883"/>
    <cellStyle name="메모 2 6 9 6" xfId="21257"/>
    <cellStyle name="메모 2 6 9 6 2" xfId="49116"/>
    <cellStyle name="메모 2 6 9 7" xfId="24439"/>
    <cellStyle name="메모 2 6 9 7 2" xfId="52298"/>
    <cellStyle name="메모 2 6 9 8" xfId="27475"/>
    <cellStyle name="메모 2 6 9 8 2" xfId="55334"/>
    <cellStyle name="메모 2 6 9 9" xfId="32341"/>
    <cellStyle name="메모 2 7" xfId="655"/>
    <cellStyle name="메모 2 7 10" xfId="5225"/>
    <cellStyle name="메모 2 7 10 2" xfId="33084"/>
    <cellStyle name="메모 2 7 11" xfId="8480"/>
    <cellStyle name="메모 2 7 11 2" xfId="36339"/>
    <cellStyle name="메모 2 7 12" xfId="11744"/>
    <cellStyle name="메모 2 7 12 2" xfId="39603"/>
    <cellStyle name="메모 2 7 13" xfId="16850"/>
    <cellStyle name="메모 2 7 13 2" xfId="44709"/>
    <cellStyle name="메모 2 7 14" xfId="18568"/>
    <cellStyle name="메모 2 7 14 2" xfId="46427"/>
    <cellStyle name="메모 2 7 15" xfId="21783"/>
    <cellStyle name="메모 2 7 15 2" xfId="49642"/>
    <cellStyle name="메모 2 7 16" xfId="24978"/>
    <cellStyle name="메모 2 7 16 2" xfId="52837"/>
    <cellStyle name="메모 2 7 17" xfId="27489"/>
    <cellStyle name="메모 2 7 17 2" xfId="55348"/>
    <cellStyle name="메모 2 7 18" xfId="28033"/>
    <cellStyle name="메모 2 7 18 2" xfId="55892"/>
    <cellStyle name="메모 2 7 19" xfId="1116"/>
    <cellStyle name="메모 2 7 19 2" xfId="28975"/>
    <cellStyle name="메모 2 7 2" xfId="2407"/>
    <cellStyle name="메모 2 7 2 2" xfId="5858"/>
    <cellStyle name="메모 2 7 2 2 2" xfId="33717"/>
    <cellStyle name="메모 2 7 2 3" xfId="9114"/>
    <cellStyle name="메모 2 7 2 3 2" xfId="36973"/>
    <cellStyle name="메모 2 7 2 4" xfId="12378"/>
    <cellStyle name="메모 2 7 2 4 2" xfId="40237"/>
    <cellStyle name="메모 2 7 2 5" xfId="17941"/>
    <cellStyle name="메모 2 7 2 5 2" xfId="45800"/>
    <cellStyle name="메모 2 7 2 6" xfId="19182"/>
    <cellStyle name="메모 2 7 2 6 2" xfId="47041"/>
    <cellStyle name="메모 2 7 2 7" xfId="22365"/>
    <cellStyle name="메모 2 7 2 7 2" xfId="50224"/>
    <cellStyle name="메모 2 7 2 8" xfId="25539"/>
    <cellStyle name="메모 2 7 2 8 2" xfId="53398"/>
    <cellStyle name="메모 2 7 2 9" xfId="30266"/>
    <cellStyle name="메모 2 7 20" xfId="28514"/>
    <cellStyle name="메모 2 7 3" xfId="2866"/>
    <cellStyle name="메모 2 7 3 2" xfId="6317"/>
    <cellStyle name="메모 2 7 3 2 2" xfId="34176"/>
    <cellStyle name="메모 2 7 3 3" xfId="9573"/>
    <cellStyle name="메모 2 7 3 3 2" xfId="37432"/>
    <cellStyle name="메모 2 7 3 4" xfId="12837"/>
    <cellStyle name="메모 2 7 3 4 2" xfId="40696"/>
    <cellStyle name="메모 2 7 3 5" xfId="11504"/>
    <cellStyle name="메모 2 7 3 5 2" xfId="39363"/>
    <cellStyle name="메모 2 7 3 6" xfId="19641"/>
    <cellStyle name="메모 2 7 3 6 2" xfId="47500"/>
    <cellStyle name="메모 2 7 3 7" xfId="22823"/>
    <cellStyle name="메모 2 7 3 7 2" xfId="50682"/>
    <cellStyle name="메모 2 7 3 8" xfId="25968"/>
    <cellStyle name="메모 2 7 3 8 2" xfId="53827"/>
    <cellStyle name="메모 2 7 3 9" xfId="30725"/>
    <cellStyle name="메모 2 7 4" xfId="3214"/>
    <cellStyle name="메모 2 7 4 2" xfId="6665"/>
    <cellStyle name="메모 2 7 4 2 2" xfId="34524"/>
    <cellStyle name="메모 2 7 4 3" xfId="9921"/>
    <cellStyle name="메모 2 7 4 3 2" xfId="37780"/>
    <cellStyle name="메모 2 7 4 4" xfId="13185"/>
    <cellStyle name="메모 2 7 4 4 2" xfId="41044"/>
    <cellStyle name="메모 2 7 4 5" xfId="17327"/>
    <cellStyle name="메모 2 7 4 5 2" xfId="45186"/>
    <cellStyle name="메모 2 7 4 6" xfId="19989"/>
    <cellStyle name="메모 2 7 4 6 2" xfId="47848"/>
    <cellStyle name="메모 2 7 4 7" xfId="23171"/>
    <cellStyle name="메모 2 7 4 7 2" xfId="51030"/>
    <cellStyle name="메모 2 7 4 8" xfId="26291"/>
    <cellStyle name="메모 2 7 4 8 2" xfId="54150"/>
    <cellStyle name="메모 2 7 4 9" xfId="31073"/>
    <cellStyle name="메모 2 7 5" xfId="3551"/>
    <cellStyle name="메모 2 7 5 2" xfId="7002"/>
    <cellStyle name="메모 2 7 5 2 2" xfId="34861"/>
    <cellStyle name="메모 2 7 5 3" xfId="10258"/>
    <cellStyle name="메모 2 7 5 3 2" xfId="38117"/>
    <cellStyle name="메모 2 7 5 4" xfId="13522"/>
    <cellStyle name="메모 2 7 5 4 2" xfId="41381"/>
    <cellStyle name="메모 2 7 5 5" xfId="17766"/>
    <cellStyle name="메모 2 7 5 5 2" xfId="45625"/>
    <cellStyle name="메모 2 7 5 6" xfId="20326"/>
    <cellStyle name="메모 2 7 5 6 2" xfId="48185"/>
    <cellStyle name="메모 2 7 5 7" xfId="23508"/>
    <cellStyle name="메모 2 7 5 7 2" xfId="51367"/>
    <cellStyle name="메모 2 7 5 8" xfId="26607"/>
    <cellStyle name="메모 2 7 5 8 2" xfId="54466"/>
    <cellStyle name="메모 2 7 5 9" xfId="31410"/>
    <cellStyle name="메모 2 7 6" xfId="4174"/>
    <cellStyle name="메모 2 7 6 2" xfId="7625"/>
    <cellStyle name="메모 2 7 6 2 2" xfId="35484"/>
    <cellStyle name="메모 2 7 6 3" xfId="10881"/>
    <cellStyle name="메모 2 7 6 3 2" xfId="38740"/>
    <cellStyle name="메모 2 7 6 4" xfId="14145"/>
    <cellStyle name="메모 2 7 6 4 2" xfId="42004"/>
    <cellStyle name="메모 2 7 6 5" xfId="17893"/>
    <cellStyle name="메모 2 7 6 5 2" xfId="45752"/>
    <cellStyle name="메모 2 7 6 6" xfId="20949"/>
    <cellStyle name="메모 2 7 6 6 2" xfId="48808"/>
    <cellStyle name="메모 2 7 6 7" xfId="24131"/>
    <cellStyle name="메모 2 7 6 7 2" xfId="51990"/>
    <cellStyle name="메모 2 7 6 8" xfId="27187"/>
    <cellStyle name="메모 2 7 6 8 2" xfId="55046"/>
    <cellStyle name="메모 2 7 6 9" xfId="32033"/>
    <cellStyle name="메모 2 7 7" xfId="4472"/>
    <cellStyle name="메모 2 7 7 2" xfId="7923"/>
    <cellStyle name="메모 2 7 7 2 2" xfId="35782"/>
    <cellStyle name="메모 2 7 7 3" xfId="11179"/>
    <cellStyle name="메모 2 7 7 3 2" xfId="39038"/>
    <cellStyle name="메모 2 7 7 4" xfId="14443"/>
    <cellStyle name="메모 2 7 7 4 2" xfId="42302"/>
    <cellStyle name="메모 2 7 7 5" xfId="18014"/>
    <cellStyle name="메모 2 7 7 5 2" xfId="45873"/>
    <cellStyle name="메모 2 7 7 6" xfId="21247"/>
    <cellStyle name="메모 2 7 7 6 2" xfId="49106"/>
    <cellStyle name="메모 2 7 7 7" xfId="24429"/>
    <cellStyle name="메모 2 7 7 7 2" xfId="52288"/>
    <cellStyle name="메모 2 7 7 8" xfId="27465"/>
    <cellStyle name="메모 2 7 7 8 2" xfId="55324"/>
    <cellStyle name="메모 2 7 7 9" xfId="32331"/>
    <cellStyle name="메모 2 7 8" xfId="4766"/>
    <cellStyle name="메모 2 7 8 2" xfId="8217"/>
    <cellStyle name="메모 2 7 8 2 2" xfId="36076"/>
    <cellStyle name="메모 2 7 8 3" xfId="11473"/>
    <cellStyle name="메모 2 7 8 3 2" xfId="39332"/>
    <cellStyle name="메모 2 7 8 4" xfId="14737"/>
    <cellStyle name="메모 2 7 8 4 2" xfId="42596"/>
    <cellStyle name="메모 2 7 8 5" xfId="18308"/>
    <cellStyle name="메모 2 7 8 5 2" xfId="46167"/>
    <cellStyle name="메모 2 7 8 6" xfId="21541"/>
    <cellStyle name="메모 2 7 8 6 2" xfId="49400"/>
    <cellStyle name="메모 2 7 8 7" xfId="24723"/>
    <cellStyle name="메모 2 7 8 7 2" xfId="52582"/>
    <cellStyle name="메모 2 7 8 8" xfId="27739"/>
    <cellStyle name="메모 2 7 8 8 2" xfId="55598"/>
    <cellStyle name="메모 2 7 8 9" xfId="32625"/>
    <cellStyle name="메모 2 7 9" xfId="1770"/>
    <cellStyle name="메모 2 7 9 2" xfId="29629"/>
    <cellStyle name="메모 2 8" xfId="1861"/>
    <cellStyle name="메모 2 8 2" xfId="5315"/>
    <cellStyle name="메모 2 8 2 2" xfId="33174"/>
    <cellStyle name="메모 2 8 3" xfId="8570"/>
    <cellStyle name="메모 2 8 3 2" xfId="36429"/>
    <cellStyle name="메모 2 8 4" xfId="11833"/>
    <cellStyle name="메모 2 8 4 2" xfId="39692"/>
    <cellStyle name="메모 2 8 5" xfId="16325"/>
    <cellStyle name="메모 2 8 5 2" xfId="44184"/>
    <cellStyle name="메모 2 8 6" xfId="18655"/>
    <cellStyle name="메모 2 8 6 2" xfId="46514"/>
    <cellStyle name="메모 2 8 7" xfId="21863"/>
    <cellStyle name="메모 2 8 7 2" xfId="49722"/>
    <cellStyle name="메모 2 8 8" xfId="25058"/>
    <cellStyle name="메모 2 8 8 2" xfId="52917"/>
    <cellStyle name="메모 2 8 9" xfId="29720"/>
    <cellStyle name="메모 2 9" xfId="2433"/>
    <cellStyle name="메모 2 9 2" xfId="5884"/>
    <cellStyle name="메모 2 9 2 2" xfId="33743"/>
    <cellStyle name="메모 2 9 3" xfId="9140"/>
    <cellStyle name="메모 2 9 3 2" xfId="36999"/>
    <cellStyle name="메모 2 9 4" xfId="12404"/>
    <cellStyle name="메모 2 9 4 2" xfId="40263"/>
    <cellStyle name="메모 2 9 5" xfId="17444"/>
    <cellStyle name="메모 2 9 5 2" xfId="45303"/>
    <cellStyle name="메모 2 9 6" xfId="19208"/>
    <cellStyle name="메모 2 9 6 2" xfId="47067"/>
    <cellStyle name="메모 2 9 7" xfId="22390"/>
    <cellStyle name="메모 2 9 7 2" xfId="50249"/>
    <cellStyle name="메모 2 9 8" xfId="25563"/>
    <cellStyle name="메모 2 9 8 2" xfId="53422"/>
    <cellStyle name="메모 2 9 9" xfId="30292"/>
    <cellStyle name="메모 3" xfId="171"/>
    <cellStyle name="백분율 2" xfId="55938"/>
    <cellStyle name="보통 2" xfId="93"/>
    <cellStyle name="보통 2 2" xfId="172"/>
    <cellStyle name="보통 3" xfId="173"/>
    <cellStyle name="뷭?_BOOKSHIP" xfId="94"/>
    <cellStyle name="설명 텍스트 2" xfId="95"/>
    <cellStyle name="설명 텍스트 2 2" xfId="174"/>
    <cellStyle name="설명 텍스트 3" xfId="175"/>
    <cellStyle name="셀 확인 2" xfId="96"/>
    <cellStyle name="셀 확인 2 2" xfId="176"/>
    <cellStyle name="셀 확인 3" xfId="177"/>
    <cellStyle name="쉼표 [0]" xfId="7" builtinId="6"/>
    <cellStyle name="쉼표 [0] 10" xfId="303"/>
    <cellStyle name="쉼표 [0] 10 2" xfId="505"/>
    <cellStyle name="쉼표 [0] 10 2 2" xfId="2257"/>
    <cellStyle name="쉼표 [0] 10 2 2 2" xfId="30116"/>
    <cellStyle name="쉼표 [0] 10 2 3" xfId="1620"/>
    <cellStyle name="쉼표 [0] 10 2 3 2" xfId="29479"/>
    <cellStyle name="쉼표 [0] 10 2 4" xfId="967"/>
    <cellStyle name="쉼표 [0] 10 2 4 2" xfId="28826"/>
    <cellStyle name="쉼표 [0] 10 2 5" xfId="28365"/>
    <cellStyle name="쉼표 [0] 10 3" xfId="405"/>
    <cellStyle name="쉼표 [0] 10 3 2" xfId="2157"/>
    <cellStyle name="쉼표 [0] 10 3 2 2" xfId="30016"/>
    <cellStyle name="쉼표 [0] 10 3 3" xfId="1520"/>
    <cellStyle name="쉼표 [0] 10 3 3 2" xfId="29379"/>
    <cellStyle name="쉼표 [0] 10 3 4" xfId="867"/>
    <cellStyle name="쉼표 [0] 10 3 4 2" xfId="28726"/>
    <cellStyle name="쉼표 [0] 10 3 5" xfId="28265"/>
    <cellStyle name="쉼표 [0] 10 4" xfId="2055"/>
    <cellStyle name="쉼표 [0] 10 4 2" xfId="29914"/>
    <cellStyle name="쉼표 [0] 10 5" xfId="1418"/>
    <cellStyle name="쉼표 [0] 10 5 2" xfId="29277"/>
    <cellStyle name="쉼표 [0] 10 6" xfId="765"/>
    <cellStyle name="쉼표 [0] 10 6 2" xfId="28624"/>
    <cellStyle name="쉼표 [0] 10 7" xfId="28163"/>
    <cellStyle name="쉼표 [0] 11" xfId="646"/>
    <cellStyle name="쉼표 [0] 11 2" xfId="2398"/>
    <cellStyle name="쉼표 [0] 11 2 2" xfId="30257"/>
    <cellStyle name="쉼표 [0] 11 3" xfId="1761"/>
    <cellStyle name="쉼표 [0] 11 3 2" xfId="29620"/>
    <cellStyle name="쉼표 [0] 11 4" xfId="1107"/>
    <cellStyle name="쉼표 [0] 11 4 2" xfId="28966"/>
    <cellStyle name="쉼표 [0] 11 5" xfId="28505"/>
    <cellStyle name="쉼표 [0] 12" xfId="649"/>
    <cellStyle name="쉼표 [0] 12 2" xfId="2401"/>
    <cellStyle name="쉼표 [0] 12 2 2" xfId="30260"/>
    <cellStyle name="쉼표 [0] 12 3" xfId="1764"/>
    <cellStyle name="쉼표 [0] 12 3 2" xfId="29623"/>
    <cellStyle name="쉼표 [0] 12 4" xfId="1110"/>
    <cellStyle name="쉼표 [0] 12 4 2" xfId="28969"/>
    <cellStyle name="쉼표 [0] 12 5" xfId="28508"/>
    <cellStyle name="쉼표 [0] 13" xfId="665"/>
    <cellStyle name="쉼표 [0] 13 2" xfId="28524"/>
    <cellStyle name="쉼표 [0] 14" xfId="55921"/>
    <cellStyle name="쉼표 [0] 15" xfId="55936"/>
    <cellStyle name="쉼표 [0] 2" xfId="18"/>
    <cellStyle name="쉼표 [0] 2 10" xfId="28070"/>
    <cellStyle name="쉼표 [0] 2 11" xfId="55926"/>
    <cellStyle name="쉼표 [0] 2 2" xfId="115"/>
    <cellStyle name="쉼표 [0] 2 2 2" xfId="55929"/>
    <cellStyle name="쉼표 [0] 2 3" xfId="178"/>
    <cellStyle name="쉼표 [0] 2 3 2" xfId="55933"/>
    <cellStyle name="쉼표 [0] 2 4" xfId="50"/>
    <cellStyle name="쉼표 [0] 2 5" xfId="409"/>
    <cellStyle name="쉼표 [0] 2 5 2" xfId="2161"/>
    <cellStyle name="쉼표 [0] 2 5 2 2" xfId="30020"/>
    <cellStyle name="쉼표 [0] 2 5 3" xfId="1524"/>
    <cellStyle name="쉼표 [0] 2 5 3 2" xfId="29383"/>
    <cellStyle name="쉼표 [0] 2 5 4" xfId="871"/>
    <cellStyle name="쉼표 [0] 2 5 4 2" xfId="28730"/>
    <cellStyle name="쉼표 [0] 2 5 5" xfId="28269"/>
    <cellStyle name="쉼표 [0] 2 6" xfId="307"/>
    <cellStyle name="쉼표 [0] 2 6 2" xfId="2059"/>
    <cellStyle name="쉼표 [0] 2 6 2 2" xfId="29918"/>
    <cellStyle name="쉼표 [0] 2 6 3" xfId="1422"/>
    <cellStyle name="쉼표 [0] 2 6 3 2" xfId="29281"/>
    <cellStyle name="쉼표 [0] 2 6 4" xfId="769"/>
    <cellStyle name="쉼표 [0] 2 6 4 2" xfId="28628"/>
    <cellStyle name="쉼표 [0] 2 6 5" xfId="28167"/>
    <cellStyle name="쉼표 [0] 2 7" xfId="1794"/>
    <cellStyle name="쉼표 [0] 2 7 2" xfId="29653"/>
    <cellStyle name="쉼표 [0] 2 8" xfId="1143"/>
    <cellStyle name="쉼표 [0] 2 8 2" xfId="29002"/>
    <cellStyle name="쉼표 [0] 2 9" xfId="669"/>
    <cellStyle name="쉼표 [0] 2 9 2" xfId="28528"/>
    <cellStyle name="쉼표 [0] 3" xfId="38"/>
    <cellStyle name="쉼표 [0] 3 10" xfId="55928"/>
    <cellStyle name="쉼표 [0] 3 2" xfId="234"/>
    <cellStyle name="쉼표 [0] 3 3" xfId="97"/>
    <cellStyle name="쉼표 [0] 3 4" xfId="412"/>
    <cellStyle name="쉼표 [0] 3 4 2" xfId="2164"/>
    <cellStyle name="쉼표 [0] 3 4 2 2" xfId="30023"/>
    <cellStyle name="쉼표 [0] 3 4 3" xfId="1527"/>
    <cellStyle name="쉼표 [0] 3 4 3 2" xfId="29386"/>
    <cellStyle name="쉼표 [0] 3 4 4" xfId="874"/>
    <cellStyle name="쉼표 [0] 3 4 4 2" xfId="28733"/>
    <cellStyle name="쉼표 [0] 3 4 5" xfId="28272"/>
    <cellStyle name="쉼표 [0] 3 5" xfId="310"/>
    <cellStyle name="쉼표 [0] 3 5 2" xfId="2062"/>
    <cellStyle name="쉼표 [0] 3 5 2 2" xfId="29921"/>
    <cellStyle name="쉼표 [0] 3 5 3" xfId="1425"/>
    <cellStyle name="쉼표 [0] 3 5 3 2" xfId="29284"/>
    <cellStyle name="쉼표 [0] 3 5 4" xfId="772"/>
    <cellStyle name="쉼표 [0] 3 5 4 2" xfId="28631"/>
    <cellStyle name="쉼표 [0] 3 5 5" xfId="28170"/>
    <cellStyle name="쉼표 [0] 3 6" xfId="1810"/>
    <cellStyle name="쉼표 [0] 3 6 2" xfId="29669"/>
    <cellStyle name="쉼표 [0] 3 7" xfId="1163"/>
    <cellStyle name="쉼표 [0] 3 7 2" xfId="29022"/>
    <cellStyle name="쉼표 [0] 3 8" xfId="672"/>
    <cellStyle name="쉼표 [0] 3 8 2" xfId="28531"/>
    <cellStyle name="쉼표 [0] 3 9" xfId="28075"/>
    <cellStyle name="쉼표 [0] 4" xfId="42"/>
    <cellStyle name="쉼표 [0] 4 2" xfId="416"/>
    <cellStyle name="쉼표 [0] 4 2 2" xfId="2168"/>
    <cellStyle name="쉼표 [0] 4 2 2 2" xfId="30027"/>
    <cellStyle name="쉼표 [0] 4 2 3" xfId="1531"/>
    <cellStyle name="쉼표 [0] 4 2 3 2" xfId="29390"/>
    <cellStyle name="쉼표 [0] 4 2 4" xfId="878"/>
    <cellStyle name="쉼표 [0] 4 2 4 2" xfId="28737"/>
    <cellStyle name="쉼표 [0] 4 2 5" xfId="28276"/>
    <cellStyle name="쉼표 [0] 4 3" xfId="314"/>
    <cellStyle name="쉼표 [0] 4 3 2" xfId="2066"/>
    <cellStyle name="쉼표 [0] 4 3 2 2" xfId="29925"/>
    <cellStyle name="쉼표 [0] 4 3 3" xfId="1429"/>
    <cellStyle name="쉼표 [0] 4 3 3 2" xfId="29288"/>
    <cellStyle name="쉼표 [0] 4 3 4" xfId="776"/>
    <cellStyle name="쉼표 [0] 4 3 4 2" xfId="28635"/>
    <cellStyle name="쉼표 [0] 4 3 5" xfId="28174"/>
    <cellStyle name="쉼표 [0] 4 4" xfId="1814"/>
    <cellStyle name="쉼표 [0] 4 4 2" xfId="29673"/>
    <cellStyle name="쉼표 [0] 4 5" xfId="1167"/>
    <cellStyle name="쉼표 [0] 4 5 2" xfId="29026"/>
    <cellStyle name="쉼표 [0] 4 6" xfId="676"/>
    <cellStyle name="쉼표 [0] 4 6 2" xfId="28535"/>
    <cellStyle name="쉼표 [0] 4 7" xfId="28079"/>
    <cellStyle name="쉼표 [0] 5" xfId="44"/>
    <cellStyle name="쉼표 [0] 5 2" xfId="418"/>
    <cellStyle name="쉼표 [0] 5 2 2" xfId="2170"/>
    <cellStyle name="쉼표 [0] 5 2 2 2" xfId="30029"/>
    <cellStyle name="쉼표 [0] 5 2 3" xfId="1533"/>
    <cellStyle name="쉼표 [0] 5 2 3 2" xfId="29392"/>
    <cellStyle name="쉼표 [0] 5 2 4" xfId="880"/>
    <cellStyle name="쉼표 [0] 5 2 4 2" xfId="28739"/>
    <cellStyle name="쉼표 [0] 5 2 5" xfId="28278"/>
    <cellStyle name="쉼표 [0] 5 3" xfId="316"/>
    <cellStyle name="쉼표 [0] 5 3 2" xfId="2068"/>
    <cellStyle name="쉼표 [0] 5 3 2 2" xfId="29927"/>
    <cellStyle name="쉼표 [0] 5 3 3" xfId="1431"/>
    <cellStyle name="쉼표 [0] 5 3 3 2" xfId="29290"/>
    <cellStyle name="쉼표 [0] 5 3 4" xfId="778"/>
    <cellStyle name="쉼표 [0] 5 3 4 2" xfId="28637"/>
    <cellStyle name="쉼표 [0] 5 3 5" xfId="28176"/>
    <cellStyle name="쉼표 [0] 5 4" xfId="1816"/>
    <cellStyle name="쉼표 [0] 5 4 2" xfId="29675"/>
    <cellStyle name="쉼표 [0] 5 5" xfId="1169"/>
    <cellStyle name="쉼표 [0] 5 5 2" xfId="29028"/>
    <cellStyle name="쉼표 [0] 5 6" xfId="678"/>
    <cellStyle name="쉼표 [0] 5 6 2" xfId="28537"/>
    <cellStyle name="쉼표 [0] 5 7" xfId="28081"/>
    <cellStyle name="쉼표 [0] 6" xfId="47"/>
    <cellStyle name="쉼표 [0] 6 2" xfId="421"/>
    <cellStyle name="쉼표 [0] 6 2 2" xfId="2173"/>
    <cellStyle name="쉼표 [0] 6 2 2 2" xfId="30032"/>
    <cellStyle name="쉼표 [0] 6 2 3" xfId="1536"/>
    <cellStyle name="쉼표 [0] 6 2 3 2" xfId="29395"/>
    <cellStyle name="쉼표 [0] 6 2 4" xfId="883"/>
    <cellStyle name="쉼표 [0] 6 2 4 2" xfId="28742"/>
    <cellStyle name="쉼표 [0] 6 2 5" xfId="28281"/>
    <cellStyle name="쉼표 [0] 6 3" xfId="319"/>
    <cellStyle name="쉼표 [0] 6 3 2" xfId="2071"/>
    <cellStyle name="쉼표 [0] 6 3 2 2" xfId="29930"/>
    <cellStyle name="쉼표 [0] 6 3 3" xfId="1434"/>
    <cellStyle name="쉼표 [0] 6 3 3 2" xfId="29293"/>
    <cellStyle name="쉼표 [0] 6 3 4" xfId="781"/>
    <cellStyle name="쉼표 [0] 6 3 4 2" xfId="28640"/>
    <cellStyle name="쉼표 [0] 6 3 5" xfId="28179"/>
    <cellStyle name="쉼표 [0] 6 4" xfId="1819"/>
    <cellStyle name="쉼표 [0] 6 4 2" xfId="29678"/>
    <cellStyle name="쉼표 [0] 6 5" xfId="1172"/>
    <cellStyle name="쉼표 [0] 6 5 2" xfId="29031"/>
    <cellStyle name="쉼표 [0] 6 6" xfId="681"/>
    <cellStyle name="쉼표 [0] 6 6 2" xfId="28540"/>
    <cellStyle name="쉼표 [0] 6 7" xfId="28084"/>
    <cellStyle name="쉼표 [0] 7" xfId="202"/>
    <cellStyle name="쉼표 [0] 7 2" xfId="431"/>
    <cellStyle name="쉼표 [0] 7 2 2" xfId="2183"/>
    <cellStyle name="쉼표 [0] 7 2 2 2" xfId="30042"/>
    <cellStyle name="쉼표 [0] 7 2 3" xfId="1546"/>
    <cellStyle name="쉼표 [0] 7 2 3 2" xfId="29405"/>
    <cellStyle name="쉼표 [0] 7 2 4" xfId="893"/>
    <cellStyle name="쉼표 [0] 7 2 4 2" xfId="28752"/>
    <cellStyle name="쉼표 [0] 7 2 5" xfId="28291"/>
    <cellStyle name="쉼표 [0] 7 3" xfId="330"/>
    <cellStyle name="쉼표 [0] 7 3 2" xfId="2082"/>
    <cellStyle name="쉼표 [0] 7 3 2 2" xfId="29941"/>
    <cellStyle name="쉼표 [0] 7 3 3" xfId="1445"/>
    <cellStyle name="쉼표 [0] 7 3 3 2" xfId="29304"/>
    <cellStyle name="쉼표 [0] 7 3 4" xfId="792"/>
    <cellStyle name="쉼표 [0] 7 3 4 2" xfId="28651"/>
    <cellStyle name="쉼표 [0] 7 3 5" xfId="28190"/>
    <cellStyle name="쉼표 [0] 7 4" xfId="1961"/>
    <cellStyle name="쉼표 [0] 7 4 2" xfId="29820"/>
    <cellStyle name="쉼표 [0] 7 5" xfId="1318"/>
    <cellStyle name="쉼표 [0] 7 5 2" xfId="29177"/>
    <cellStyle name="쉼표 [0] 7 6" xfId="691"/>
    <cellStyle name="쉼표 [0] 7 6 2" xfId="28550"/>
    <cellStyle name="쉼표 [0] 7 7" xfId="28089"/>
    <cellStyle name="쉼표 [0] 8" xfId="290"/>
    <cellStyle name="쉼표 [0] 8 2" xfId="493"/>
    <cellStyle name="쉼표 [0] 8 2 2" xfId="2245"/>
    <cellStyle name="쉼표 [0] 8 2 2 2" xfId="30104"/>
    <cellStyle name="쉼표 [0] 8 2 3" xfId="1608"/>
    <cellStyle name="쉼표 [0] 8 2 3 2" xfId="29467"/>
    <cellStyle name="쉼표 [0] 8 2 4" xfId="955"/>
    <cellStyle name="쉼표 [0] 8 2 4 2" xfId="28814"/>
    <cellStyle name="쉼표 [0] 8 2 5" xfId="28353"/>
    <cellStyle name="쉼표 [0] 8 3" xfId="393"/>
    <cellStyle name="쉼표 [0] 8 3 2" xfId="2145"/>
    <cellStyle name="쉼표 [0] 8 3 2 2" xfId="30004"/>
    <cellStyle name="쉼표 [0] 8 3 3" xfId="1508"/>
    <cellStyle name="쉼표 [0] 8 3 3 2" xfId="29367"/>
    <cellStyle name="쉼표 [0] 8 3 4" xfId="855"/>
    <cellStyle name="쉼표 [0] 8 3 4 2" xfId="28714"/>
    <cellStyle name="쉼표 [0] 8 3 5" xfId="28253"/>
    <cellStyle name="쉼표 [0] 8 4" xfId="2043"/>
    <cellStyle name="쉼표 [0] 8 4 2" xfId="29902"/>
    <cellStyle name="쉼표 [0] 8 5" xfId="1405"/>
    <cellStyle name="쉼표 [0] 8 5 2" xfId="29264"/>
    <cellStyle name="쉼표 [0] 8 6" xfId="753"/>
    <cellStyle name="쉼표 [0] 8 6 2" xfId="28612"/>
    <cellStyle name="쉼표 [0] 8 7" xfId="28151"/>
    <cellStyle name="쉼표 [0] 9" xfId="300"/>
    <cellStyle name="쉼표 [0] 9 2" xfId="502"/>
    <cellStyle name="쉼표 [0] 9 2 2" xfId="2254"/>
    <cellStyle name="쉼표 [0] 9 2 2 2" xfId="30113"/>
    <cellStyle name="쉼표 [0] 9 2 3" xfId="1617"/>
    <cellStyle name="쉼표 [0] 9 2 3 2" xfId="29476"/>
    <cellStyle name="쉼표 [0] 9 2 4" xfId="964"/>
    <cellStyle name="쉼표 [0] 9 2 4 2" xfId="28823"/>
    <cellStyle name="쉼표 [0] 9 2 5" xfId="28362"/>
    <cellStyle name="쉼표 [0] 9 3" xfId="402"/>
    <cellStyle name="쉼표 [0] 9 3 2" xfId="2154"/>
    <cellStyle name="쉼표 [0] 9 3 2 2" xfId="30013"/>
    <cellStyle name="쉼표 [0] 9 3 3" xfId="1517"/>
    <cellStyle name="쉼표 [0] 9 3 3 2" xfId="29376"/>
    <cellStyle name="쉼표 [0] 9 3 4" xfId="864"/>
    <cellStyle name="쉼표 [0] 9 3 4 2" xfId="28723"/>
    <cellStyle name="쉼표 [0] 9 3 5" xfId="28262"/>
    <cellStyle name="쉼표 [0] 9 4" xfId="2052"/>
    <cellStyle name="쉼표 [0] 9 4 2" xfId="29911"/>
    <cellStyle name="쉼표 [0] 9 5" xfId="1415"/>
    <cellStyle name="쉼표 [0] 9 5 2" xfId="29274"/>
    <cellStyle name="쉼표 [0] 9 6" xfId="762"/>
    <cellStyle name="쉼표 [0] 9 6 2" xfId="28621"/>
    <cellStyle name="쉼표 [0] 9 7" xfId="28160"/>
    <cellStyle name="연결된 셀 2" xfId="98"/>
    <cellStyle name="연결된 셀 2 2" xfId="179"/>
    <cellStyle name="연결된 셀 3" xfId="180"/>
    <cellStyle name="요약 2" xfId="99"/>
    <cellStyle name="요약 2 10" xfId="2985"/>
    <cellStyle name="요약 2 10 2" xfId="6436"/>
    <cellStyle name="요약 2 10 2 2" xfId="34295"/>
    <cellStyle name="요약 2 10 3" xfId="9692"/>
    <cellStyle name="요약 2 10 3 2" xfId="37551"/>
    <cellStyle name="요약 2 10 4" xfId="12956"/>
    <cellStyle name="요약 2 10 4 2" xfId="40815"/>
    <cellStyle name="요약 2 10 5" xfId="15738"/>
    <cellStyle name="요약 2 10 5 2" xfId="43597"/>
    <cellStyle name="요약 2 10 6" xfId="19760"/>
    <cellStyle name="요약 2 10 6 2" xfId="47619"/>
    <cellStyle name="요약 2 10 7" xfId="22942"/>
    <cellStyle name="요약 2 10 7 2" xfId="50801"/>
    <cellStyle name="요약 2 10 8" xfId="26078"/>
    <cellStyle name="요약 2 10 8 2" xfId="53937"/>
    <cellStyle name="요약 2 10 9" xfId="30844"/>
    <cellStyle name="요약 2 11" xfId="3324"/>
    <cellStyle name="요약 2 11 2" xfId="6775"/>
    <cellStyle name="요약 2 11 2 2" xfId="34634"/>
    <cellStyle name="요약 2 11 3" xfId="10031"/>
    <cellStyle name="요약 2 11 3 2" xfId="37890"/>
    <cellStyle name="요약 2 11 4" xfId="13295"/>
    <cellStyle name="요약 2 11 4 2" xfId="41154"/>
    <cellStyle name="요약 2 11 5" xfId="15542"/>
    <cellStyle name="요약 2 11 5 2" xfId="43401"/>
    <cellStyle name="요약 2 11 6" xfId="20099"/>
    <cellStyle name="요약 2 11 6 2" xfId="47958"/>
    <cellStyle name="요약 2 11 7" xfId="23281"/>
    <cellStyle name="요약 2 11 7 2" xfId="51140"/>
    <cellStyle name="요약 2 11 8" xfId="26394"/>
    <cellStyle name="요약 2 11 8 2" xfId="54253"/>
    <cellStyle name="요약 2 11 9" xfId="31183"/>
    <cellStyle name="요약 2 12" xfId="3658"/>
    <cellStyle name="요약 2 12 2" xfId="7109"/>
    <cellStyle name="요약 2 12 2 2" xfId="34968"/>
    <cellStyle name="요약 2 12 3" xfId="10365"/>
    <cellStyle name="요약 2 12 3 2" xfId="38224"/>
    <cellStyle name="요약 2 12 4" xfId="13629"/>
    <cellStyle name="요약 2 12 4 2" xfId="41488"/>
    <cellStyle name="요약 2 12 5" xfId="16880"/>
    <cellStyle name="요약 2 12 5 2" xfId="44739"/>
    <cellStyle name="요약 2 12 6" xfId="20433"/>
    <cellStyle name="요약 2 12 6 2" xfId="48292"/>
    <cellStyle name="요약 2 12 7" xfId="23615"/>
    <cellStyle name="요약 2 12 7 2" xfId="51474"/>
    <cellStyle name="요약 2 12 8" xfId="26707"/>
    <cellStyle name="요약 2 12 8 2" xfId="54566"/>
    <cellStyle name="요약 2 12 9" xfId="31517"/>
    <cellStyle name="요약 2 13" xfId="4258"/>
    <cellStyle name="요약 2 13 2" xfId="7709"/>
    <cellStyle name="요약 2 13 2 2" xfId="35568"/>
    <cellStyle name="요약 2 13 3" xfId="10965"/>
    <cellStyle name="요약 2 13 3 2" xfId="38824"/>
    <cellStyle name="요약 2 13 4" xfId="14229"/>
    <cellStyle name="요약 2 13 4 2" xfId="42088"/>
    <cellStyle name="요약 2 13 5" xfId="17615"/>
    <cellStyle name="요약 2 13 5 2" xfId="45474"/>
    <cellStyle name="요약 2 13 6" xfId="21033"/>
    <cellStyle name="요약 2 13 6 2" xfId="48892"/>
    <cellStyle name="요약 2 13 7" xfId="24215"/>
    <cellStyle name="요약 2 13 7 2" xfId="52074"/>
    <cellStyle name="요약 2 13 8" xfId="27266"/>
    <cellStyle name="요약 2 13 8 2" xfId="55125"/>
    <cellStyle name="요약 2 13 9" xfId="32117"/>
    <cellStyle name="요약 2 14" xfId="1222"/>
    <cellStyle name="요약 2 14 2" xfId="29081"/>
    <cellStyle name="요약 2 15" xfId="4790"/>
    <cellStyle name="요약 2 15 2" xfId="32649"/>
    <cellStyle name="요약 2 16" xfId="1246"/>
    <cellStyle name="요약 2 16 2" xfId="29105"/>
    <cellStyle name="요약 2 17" xfId="4781"/>
    <cellStyle name="요약 2 17 2" xfId="32640"/>
    <cellStyle name="요약 2 18" xfId="1243"/>
    <cellStyle name="요약 2 18 2" xfId="29102"/>
    <cellStyle name="요약 2 19" xfId="1128"/>
    <cellStyle name="요약 2 19 2" xfId="28987"/>
    <cellStyle name="요약 2 2" xfId="181"/>
    <cellStyle name="요약 2 20" xfId="18561"/>
    <cellStyle name="요약 2 20 2" xfId="46420"/>
    <cellStyle name="요약 2 21" xfId="17299"/>
    <cellStyle name="요약 2 21 2" xfId="45158"/>
    <cellStyle name="요약 2 22" xfId="687"/>
    <cellStyle name="요약 2 22 2" xfId="28546"/>
    <cellStyle name="요약 2 23" xfId="55931"/>
    <cellStyle name="요약 2 3" xfId="231"/>
    <cellStyle name="요약 2 3 10" xfId="295"/>
    <cellStyle name="요약 2 3 10 10" xfId="2544"/>
    <cellStyle name="요약 2 3 10 10 2" xfId="5995"/>
    <cellStyle name="요약 2 3 10 10 2 2" xfId="33854"/>
    <cellStyle name="요약 2 3 10 10 3" xfId="9251"/>
    <cellStyle name="요약 2 3 10 10 3 2" xfId="37110"/>
    <cellStyle name="요약 2 3 10 10 4" xfId="12515"/>
    <cellStyle name="요약 2 3 10 10 4 2" xfId="40374"/>
    <cellStyle name="요약 2 3 10 10 5" xfId="17847"/>
    <cellStyle name="요약 2 3 10 10 5 2" xfId="45706"/>
    <cellStyle name="요약 2 3 10 10 6" xfId="19319"/>
    <cellStyle name="요약 2 3 10 10 6 2" xfId="47178"/>
    <cellStyle name="요약 2 3 10 10 7" xfId="22501"/>
    <cellStyle name="요약 2 3 10 10 7 2" xfId="50360"/>
    <cellStyle name="요약 2 3 10 10 8" xfId="25667"/>
    <cellStyle name="요약 2 3 10 10 8 2" xfId="53526"/>
    <cellStyle name="요약 2 3 10 10 9" xfId="30403"/>
    <cellStyle name="요약 2 3 10 11" xfId="3648"/>
    <cellStyle name="요약 2 3 10 11 2" xfId="7099"/>
    <cellStyle name="요약 2 3 10 11 2 2" xfId="34958"/>
    <cellStyle name="요약 2 3 10 11 3" xfId="10355"/>
    <cellStyle name="요약 2 3 10 11 3 2" xfId="38214"/>
    <cellStyle name="요약 2 3 10 11 4" xfId="13619"/>
    <cellStyle name="요약 2 3 10 11 4 2" xfId="41478"/>
    <cellStyle name="요약 2 3 10 11 5" xfId="17692"/>
    <cellStyle name="요약 2 3 10 11 5 2" xfId="45551"/>
    <cellStyle name="요약 2 3 10 11 6" xfId="20423"/>
    <cellStyle name="요약 2 3 10 11 6 2" xfId="48282"/>
    <cellStyle name="요약 2 3 10 11 7" xfId="23605"/>
    <cellStyle name="요약 2 3 10 11 7 2" xfId="51464"/>
    <cellStyle name="요약 2 3 10 11 8" xfId="26698"/>
    <cellStyle name="요약 2 3 10 11 8 2" xfId="54557"/>
    <cellStyle name="요약 2 3 10 11 9" xfId="31507"/>
    <cellStyle name="요약 2 3 10 12" xfId="3735"/>
    <cellStyle name="요약 2 3 10 12 2" xfId="7186"/>
    <cellStyle name="요약 2 3 10 12 2 2" xfId="35045"/>
    <cellStyle name="요약 2 3 10 12 3" xfId="10442"/>
    <cellStyle name="요약 2 3 10 12 3 2" xfId="38301"/>
    <cellStyle name="요약 2 3 10 12 4" xfId="13706"/>
    <cellStyle name="요약 2 3 10 12 4 2" xfId="41565"/>
    <cellStyle name="요약 2 3 10 12 5" xfId="16472"/>
    <cellStyle name="요약 2 3 10 12 5 2" xfId="44331"/>
    <cellStyle name="요약 2 3 10 12 6" xfId="20510"/>
    <cellStyle name="요약 2 3 10 12 6 2" xfId="48369"/>
    <cellStyle name="요약 2 3 10 12 7" xfId="23692"/>
    <cellStyle name="요약 2 3 10 12 7 2" xfId="51551"/>
    <cellStyle name="요약 2 3 10 12 8" xfId="26779"/>
    <cellStyle name="요약 2 3 10 12 8 2" xfId="54638"/>
    <cellStyle name="요약 2 3 10 12 9" xfId="31594"/>
    <cellStyle name="요약 2 3 10 13" xfId="1410"/>
    <cellStyle name="요약 2 3 10 13 2" xfId="29269"/>
    <cellStyle name="요약 2 3 10 14" xfId="4866"/>
    <cellStyle name="요약 2 3 10 14 2" xfId="32725"/>
    <cellStyle name="요약 2 3 10 15" xfId="1186"/>
    <cellStyle name="요약 2 3 10 15 2" xfId="29045"/>
    <cellStyle name="요약 2 3 10 16" xfId="4985"/>
    <cellStyle name="요약 2 3 10 16 2" xfId="32844"/>
    <cellStyle name="요약 2 3 10 17" xfId="8239"/>
    <cellStyle name="요약 2 3 10 17 2" xfId="36098"/>
    <cellStyle name="요약 2 3 10 18" xfId="16929"/>
    <cellStyle name="요약 2 3 10 18 2" xfId="44788"/>
    <cellStyle name="요약 2 3 10 19" xfId="14767"/>
    <cellStyle name="요약 2 3 10 19 2" xfId="42626"/>
    <cellStyle name="요약 2 3 10 2" xfId="497"/>
    <cellStyle name="요약 2 3 10 2 10" xfId="4623"/>
    <cellStyle name="요약 2 3 10 2 10 2" xfId="8074"/>
    <cellStyle name="요약 2 3 10 2 10 2 2" xfId="35933"/>
    <cellStyle name="요약 2 3 10 2 10 3" xfId="11330"/>
    <cellStyle name="요약 2 3 10 2 10 3 2" xfId="39189"/>
    <cellStyle name="요약 2 3 10 2 10 4" xfId="14594"/>
    <cellStyle name="요약 2 3 10 2 10 4 2" xfId="42453"/>
    <cellStyle name="요약 2 3 10 2 10 5" xfId="18165"/>
    <cellStyle name="요약 2 3 10 2 10 5 2" xfId="46024"/>
    <cellStyle name="요약 2 3 10 2 10 6" xfId="21398"/>
    <cellStyle name="요약 2 3 10 2 10 6 2" xfId="49257"/>
    <cellStyle name="요약 2 3 10 2 10 7" xfId="24580"/>
    <cellStyle name="요약 2 3 10 2 10 7 2" xfId="52439"/>
    <cellStyle name="요약 2 3 10 2 10 8" xfId="27607"/>
    <cellStyle name="요약 2 3 10 2 10 8 2" xfId="55466"/>
    <cellStyle name="요약 2 3 10 2 10 9" xfId="32482"/>
    <cellStyle name="요약 2 3 10 2 11" xfId="1612"/>
    <cellStyle name="요약 2 3 10 2 11 2" xfId="29471"/>
    <cellStyle name="요약 2 3 10 2 12" xfId="5068"/>
    <cellStyle name="요약 2 3 10 2 12 2" xfId="32927"/>
    <cellStyle name="요약 2 3 10 2 13" xfId="8322"/>
    <cellStyle name="요약 2 3 10 2 13 2" xfId="36181"/>
    <cellStyle name="요약 2 3 10 2 14" xfId="11587"/>
    <cellStyle name="요약 2 3 10 2 14 2" xfId="39446"/>
    <cellStyle name="요약 2 3 10 2 15" xfId="14850"/>
    <cellStyle name="요약 2 3 10 2 15 2" xfId="42709"/>
    <cellStyle name="요약 2 3 10 2 16" xfId="16238"/>
    <cellStyle name="요약 2 3 10 2 16 2" xfId="44097"/>
    <cellStyle name="요약 2 3 10 2 17" xfId="18416"/>
    <cellStyle name="요약 2 3 10 2 17 2" xfId="46275"/>
    <cellStyle name="요약 2 3 10 2 18" xfId="21635"/>
    <cellStyle name="요약 2 3 10 2 18 2" xfId="49494"/>
    <cellStyle name="요약 2 3 10 2 19" xfId="24831"/>
    <cellStyle name="요약 2 3 10 2 19 2" xfId="52690"/>
    <cellStyle name="요약 2 3 10 2 2" xfId="640"/>
    <cellStyle name="요약 2 3 10 2 2 10" xfId="1755"/>
    <cellStyle name="요약 2 3 10 2 2 10 2" xfId="29614"/>
    <cellStyle name="요약 2 3 10 2 2 11" xfId="5210"/>
    <cellStyle name="요약 2 3 10 2 2 11 2" xfId="33069"/>
    <cellStyle name="요약 2 3 10 2 2 12" xfId="8465"/>
    <cellStyle name="요약 2 3 10 2 2 12 2" xfId="36324"/>
    <cellStyle name="요약 2 3 10 2 2 13" xfId="11730"/>
    <cellStyle name="요약 2 3 10 2 2 13 2" xfId="39589"/>
    <cellStyle name="요약 2 3 10 2 2 14" xfId="14993"/>
    <cellStyle name="요약 2 3 10 2 2 14 2" xfId="42852"/>
    <cellStyle name="요약 2 3 10 2 2 15" xfId="16095"/>
    <cellStyle name="요약 2 3 10 2 2 15 2" xfId="43954"/>
    <cellStyle name="요약 2 3 10 2 2 16" xfId="18557"/>
    <cellStyle name="요약 2 3 10 2 2 16 2" xfId="46416"/>
    <cellStyle name="요약 2 3 10 2 2 17" xfId="21774"/>
    <cellStyle name="요약 2 3 10 2 2 17 2" xfId="49633"/>
    <cellStyle name="요약 2 3 10 2 2 18" xfId="24969"/>
    <cellStyle name="요약 2 3 10 2 2 18 2" xfId="52828"/>
    <cellStyle name="요약 2 3 10 2 2 19" xfId="26071"/>
    <cellStyle name="요약 2 3 10 2 2 19 2" xfId="53930"/>
    <cellStyle name="요약 2 3 10 2 2 2" xfId="2392"/>
    <cellStyle name="요약 2 3 10 2 2 2 2" xfId="5844"/>
    <cellStyle name="요약 2 3 10 2 2 2 2 2" xfId="33703"/>
    <cellStyle name="요약 2 3 10 2 2 2 3" xfId="9100"/>
    <cellStyle name="요약 2 3 10 2 2 2 3 2" xfId="36959"/>
    <cellStyle name="요약 2 3 10 2 2 2 4" xfId="12363"/>
    <cellStyle name="요약 2 3 10 2 2 2 4 2" xfId="40222"/>
    <cellStyle name="요약 2 3 10 2 2 2 5" xfId="17739"/>
    <cellStyle name="요약 2 3 10 2 2 2 5 2" xfId="45598"/>
    <cellStyle name="요약 2 3 10 2 2 2 6" xfId="19170"/>
    <cellStyle name="요약 2 3 10 2 2 2 6 2" xfId="47029"/>
    <cellStyle name="요약 2 3 10 2 2 2 7" xfId="22355"/>
    <cellStyle name="요약 2 3 10 2 2 2 7 2" xfId="50214"/>
    <cellStyle name="요약 2 3 10 2 2 2 8" xfId="25529"/>
    <cellStyle name="요약 2 3 10 2 2 2 8 2" xfId="53388"/>
    <cellStyle name="요약 2 3 10 2 2 2 9" xfId="30251"/>
    <cellStyle name="요약 2 3 10 2 2 20" xfId="28026"/>
    <cellStyle name="요약 2 3 10 2 2 20 2" xfId="55885"/>
    <cellStyle name="요약 2 3 10 2 2 21" xfId="1102"/>
    <cellStyle name="요약 2 3 10 2 2 21 2" xfId="28961"/>
    <cellStyle name="요약 2 3 10 2 2 22" xfId="28500"/>
    <cellStyle name="요약 2 3 10 2 2 3" xfId="2851"/>
    <cellStyle name="요약 2 3 10 2 2 3 2" xfId="6302"/>
    <cellStyle name="요약 2 3 10 2 2 3 2 2" xfId="34161"/>
    <cellStyle name="요약 2 3 10 2 2 3 3" xfId="9558"/>
    <cellStyle name="요약 2 3 10 2 2 3 3 2" xfId="37417"/>
    <cellStyle name="요약 2 3 10 2 2 3 4" xfId="12822"/>
    <cellStyle name="요약 2 3 10 2 2 3 4 2" xfId="40681"/>
    <cellStyle name="요약 2 3 10 2 2 3 5" xfId="14997"/>
    <cellStyle name="요약 2 3 10 2 2 3 5 2" xfId="42856"/>
    <cellStyle name="요약 2 3 10 2 2 3 6" xfId="19626"/>
    <cellStyle name="요약 2 3 10 2 2 3 6 2" xfId="47485"/>
    <cellStyle name="요약 2 3 10 2 2 3 7" xfId="22808"/>
    <cellStyle name="요약 2 3 10 2 2 3 7 2" xfId="50667"/>
    <cellStyle name="요약 2 3 10 2 2 3 8" xfId="25955"/>
    <cellStyle name="요약 2 3 10 2 2 3 8 2" xfId="53814"/>
    <cellStyle name="요약 2 3 10 2 2 3 9" xfId="30710"/>
    <cellStyle name="요약 2 3 10 2 2 4" xfId="3201"/>
    <cellStyle name="요약 2 3 10 2 2 4 2" xfId="6652"/>
    <cellStyle name="요약 2 3 10 2 2 4 2 2" xfId="34511"/>
    <cellStyle name="요약 2 3 10 2 2 4 3" xfId="9908"/>
    <cellStyle name="요약 2 3 10 2 2 4 3 2" xfId="37767"/>
    <cellStyle name="요약 2 3 10 2 2 4 4" xfId="13172"/>
    <cellStyle name="요약 2 3 10 2 2 4 4 2" xfId="41031"/>
    <cellStyle name="요약 2 3 10 2 2 4 5" xfId="16477"/>
    <cellStyle name="요약 2 3 10 2 2 4 5 2" xfId="44336"/>
    <cellStyle name="요약 2 3 10 2 2 4 6" xfId="19976"/>
    <cellStyle name="요약 2 3 10 2 2 4 6 2" xfId="47835"/>
    <cellStyle name="요약 2 3 10 2 2 4 7" xfId="23158"/>
    <cellStyle name="요약 2 3 10 2 2 4 7 2" xfId="51017"/>
    <cellStyle name="요약 2 3 10 2 2 4 8" xfId="26279"/>
    <cellStyle name="요약 2 3 10 2 2 4 8 2" xfId="54138"/>
    <cellStyle name="요약 2 3 10 2 2 4 9" xfId="31060"/>
    <cellStyle name="요약 2 3 10 2 2 5" xfId="3538"/>
    <cellStyle name="요약 2 3 10 2 2 5 2" xfId="6989"/>
    <cellStyle name="요약 2 3 10 2 2 5 2 2" xfId="34848"/>
    <cellStyle name="요약 2 3 10 2 2 5 3" xfId="10245"/>
    <cellStyle name="요약 2 3 10 2 2 5 3 2" xfId="38104"/>
    <cellStyle name="요약 2 3 10 2 2 5 4" xfId="13509"/>
    <cellStyle name="요약 2 3 10 2 2 5 4 2" xfId="41368"/>
    <cellStyle name="요약 2 3 10 2 2 5 5" xfId="16884"/>
    <cellStyle name="요약 2 3 10 2 2 5 5 2" xfId="44743"/>
    <cellStyle name="요약 2 3 10 2 2 5 6" xfId="20313"/>
    <cellStyle name="요약 2 3 10 2 2 5 6 2" xfId="48172"/>
    <cellStyle name="요약 2 3 10 2 2 5 7" xfId="23495"/>
    <cellStyle name="요약 2 3 10 2 2 5 7 2" xfId="51354"/>
    <cellStyle name="요약 2 3 10 2 2 5 8" xfId="26596"/>
    <cellStyle name="요약 2 3 10 2 2 5 8 2" xfId="54455"/>
    <cellStyle name="요약 2 3 10 2 2 5 9" xfId="31397"/>
    <cellStyle name="요약 2 3 10 2 2 6" xfId="3871"/>
    <cellStyle name="요약 2 3 10 2 2 6 2" xfId="7322"/>
    <cellStyle name="요약 2 3 10 2 2 6 2 2" xfId="35181"/>
    <cellStyle name="요약 2 3 10 2 2 6 3" xfId="10578"/>
    <cellStyle name="요약 2 3 10 2 2 6 3 2" xfId="38437"/>
    <cellStyle name="요약 2 3 10 2 2 6 4" xfId="13842"/>
    <cellStyle name="요약 2 3 10 2 2 6 4 2" xfId="41701"/>
    <cellStyle name="요약 2 3 10 2 2 6 5" xfId="15731"/>
    <cellStyle name="요약 2 3 10 2 2 6 5 2" xfId="43590"/>
    <cellStyle name="요약 2 3 10 2 2 6 6" xfId="20646"/>
    <cellStyle name="요약 2 3 10 2 2 6 6 2" xfId="48505"/>
    <cellStyle name="요약 2 3 10 2 2 6 7" xfId="23828"/>
    <cellStyle name="요약 2 3 10 2 2 6 7 2" xfId="51687"/>
    <cellStyle name="요약 2 3 10 2 2 6 8" xfId="26907"/>
    <cellStyle name="요약 2 3 10 2 2 6 8 2" xfId="54766"/>
    <cellStyle name="요약 2 3 10 2 2 6 9" xfId="31730"/>
    <cellStyle name="요약 2 3 10 2 2 7" xfId="4167"/>
    <cellStyle name="요약 2 3 10 2 2 7 2" xfId="7618"/>
    <cellStyle name="요약 2 3 10 2 2 7 2 2" xfId="35477"/>
    <cellStyle name="요약 2 3 10 2 2 7 3" xfId="10874"/>
    <cellStyle name="요약 2 3 10 2 2 7 3 2" xfId="38733"/>
    <cellStyle name="요약 2 3 10 2 2 7 4" xfId="14138"/>
    <cellStyle name="요약 2 3 10 2 2 7 4 2" xfId="41997"/>
    <cellStyle name="요약 2 3 10 2 2 7 5" xfId="17471"/>
    <cellStyle name="요약 2 3 10 2 2 7 5 2" xfId="45330"/>
    <cellStyle name="요약 2 3 10 2 2 7 6" xfId="20942"/>
    <cellStyle name="요약 2 3 10 2 2 7 6 2" xfId="48801"/>
    <cellStyle name="요약 2 3 10 2 2 7 7" xfId="24124"/>
    <cellStyle name="요약 2 3 10 2 2 7 7 2" xfId="51983"/>
    <cellStyle name="요약 2 3 10 2 2 7 8" xfId="27182"/>
    <cellStyle name="요약 2 3 10 2 2 7 8 2" xfId="55041"/>
    <cellStyle name="요약 2 3 10 2 2 7 9" xfId="32026"/>
    <cellStyle name="요약 2 3 10 2 2 8" xfId="4464"/>
    <cellStyle name="요약 2 3 10 2 2 8 2" xfId="7915"/>
    <cellStyle name="요약 2 3 10 2 2 8 2 2" xfId="35774"/>
    <cellStyle name="요약 2 3 10 2 2 8 3" xfId="11171"/>
    <cellStyle name="요약 2 3 10 2 2 8 3 2" xfId="39030"/>
    <cellStyle name="요약 2 3 10 2 2 8 4" xfId="14435"/>
    <cellStyle name="요약 2 3 10 2 2 8 4 2" xfId="42294"/>
    <cellStyle name="요약 2 3 10 2 2 8 5" xfId="18006"/>
    <cellStyle name="요약 2 3 10 2 2 8 5 2" xfId="45865"/>
    <cellStyle name="요약 2 3 10 2 2 8 6" xfId="21239"/>
    <cellStyle name="요약 2 3 10 2 2 8 6 2" xfId="49098"/>
    <cellStyle name="요약 2 3 10 2 2 8 7" xfId="24421"/>
    <cellStyle name="요약 2 3 10 2 2 8 7 2" xfId="52280"/>
    <cellStyle name="요약 2 3 10 2 2 8 8" xfId="27458"/>
    <cellStyle name="요약 2 3 10 2 2 8 8 2" xfId="55317"/>
    <cellStyle name="요약 2 3 10 2 2 8 9" xfId="32323"/>
    <cellStyle name="요약 2 3 10 2 2 9" xfId="4759"/>
    <cellStyle name="요약 2 3 10 2 2 9 2" xfId="8210"/>
    <cellStyle name="요약 2 3 10 2 2 9 2 2" xfId="36069"/>
    <cellStyle name="요약 2 3 10 2 2 9 3" xfId="11466"/>
    <cellStyle name="요약 2 3 10 2 2 9 3 2" xfId="39325"/>
    <cellStyle name="요약 2 3 10 2 2 9 4" xfId="14730"/>
    <cellStyle name="요약 2 3 10 2 2 9 4 2" xfId="42589"/>
    <cellStyle name="요약 2 3 10 2 2 9 5" xfId="18301"/>
    <cellStyle name="요약 2 3 10 2 2 9 5 2" xfId="46160"/>
    <cellStyle name="요약 2 3 10 2 2 9 6" xfId="21534"/>
    <cellStyle name="요약 2 3 10 2 2 9 6 2" xfId="49393"/>
    <cellStyle name="요약 2 3 10 2 2 9 7" xfId="24716"/>
    <cellStyle name="요약 2 3 10 2 2 9 7 2" xfId="52575"/>
    <cellStyle name="요약 2 3 10 2 2 9 8" xfId="27734"/>
    <cellStyle name="요약 2 3 10 2 2 9 8 2" xfId="55593"/>
    <cellStyle name="요약 2 3 10 2 2 9 9" xfId="32618"/>
    <cellStyle name="요약 2 3 10 2 20" xfId="27214"/>
    <cellStyle name="요약 2 3 10 2 20 2" xfId="55073"/>
    <cellStyle name="요약 2 3 10 2 21" xfId="27890"/>
    <cellStyle name="요약 2 3 10 2 21 2" xfId="55749"/>
    <cellStyle name="요약 2 3 10 2 22" xfId="959"/>
    <cellStyle name="요약 2 3 10 2 22 2" xfId="28818"/>
    <cellStyle name="요약 2 3 10 2 23" xfId="28357"/>
    <cellStyle name="요약 2 3 10 2 3" xfId="2249"/>
    <cellStyle name="요약 2 3 10 2 3 2" xfId="5701"/>
    <cellStyle name="요약 2 3 10 2 3 2 2" xfId="33560"/>
    <cellStyle name="요약 2 3 10 2 3 3" xfId="8957"/>
    <cellStyle name="요약 2 3 10 2 3 3 2" xfId="36816"/>
    <cellStyle name="요약 2 3 10 2 3 4" xfId="12220"/>
    <cellStyle name="요약 2 3 10 2 3 4 2" xfId="40079"/>
    <cellStyle name="요약 2 3 10 2 3 5" xfId="15413"/>
    <cellStyle name="요약 2 3 10 2 3 5 2" xfId="43272"/>
    <cellStyle name="요약 2 3 10 2 3 6" xfId="19031"/>
    <cellStyle name="요약 2 3 10 2 3 6 2" xfId="46890"/>
    <cellStyle name="요약 2 3 10 2 3 7" xfId="22216"/>
    <cellStyle name="요약 2 3 10 2 3 7 2" xfId="50075"/>
    <cellStyle name="요약 2 3 10 2 3 8" xfId="25398"/>
    <cellStyle name="요약 2 3 10 2 3 8 2" xfId="53257"/>
    <cellStyle name="요약 2 3 10 2 3 9" xfId="30108"/>
    <cellStyle name="요약 2 3 10 2 4" xfId="2708"/>
    <cellStyle name="요약 2 3 10 2 4 2" xfId="6159"/>
    <cellStyle name="요약 2 3 10 2 4 2 2" xfId="34018"/>
    <cellStyle name="요약 2 3 10 2 4 3" xfId="9415"/>
    <cellStyle name="요약 2 3 10 2 4 3 2" xfId="37274"/>
    <cellStyle name="요약 2 3 10 2 4 4" xfId="12679"/>
    <cellStyle name="요약 2 3 10 2 4 4 2" xfId="40538"/>
    <cellStyle name="요약 2 3 10 2 4 5" xfId="17671"/>
    <cellStyle name="요약 2 3 10 2 4 5 2" xfId="45530"/>
    <cellStyle name="요약 2 3 10 2 4 6" xfId="19483"/>
    <cellStyle name="요약 2 3 10 2 4 6 2" xfId="47342"/>
    <cellStyle name="요약 2 3 10 2 4 7" xfId="22665"/>
    <cellStyle name="요약 2 3 10 2 4 7 2" xfId="50524"/>
    <cellStyle name="요약 2 3 10 2 4 8" xfId="25820"/>
    <cellStyle name="요약 2 3 10 2 4 8 2" xfId="53679"/>
    <cellStyle name="요약 2 3 10 2 4 9" xfId="30567"/>
    <cellStyle name="요약 2 3 10 2 5" xfId="3058"/>
    <cellStyle name="요약 2 3 10 2 5 2" xfId="6509"/>
    <cellStyle name="요약 2 3 10 2 5 2 2" xfId="34368"/>
    <cellStyle name="요약 2 3 10 2 5 3" xfId="9765"/>
    <cellStyle name="요약 2 3 10 2 5 3 2" xfId="37624"/>
    <cellStyle name="요약 2 3 10 2 5 4" xfId="13029"/>
    <cellStyle name="요약 2 3 10 2 5 4 2" xfId="40888"/>
    <cellStyle name="요약 2 3 10 2 5 5" xfId="16045"/>
    <cellStyle name="요약 2 3 10 2 5 5 2" xfId="43904"/>
    <cellStyle name="요약 2 3 10 2 5 6" xfId="19833"/>
    <cellStyle name="요약 2 3 10 2 5 6 2" xfId="47692"/>
    <cellStyle name="요약 2 3 10 2 5 7" xfId="23015"/>
    <cellStyle name="요약 2 3 10 2 5 7 2" xfId="50874"/>
    <cellStyle name="요약 2 3 10 2 5 8" xfId="26146"/>
    <cellStyle name="요약 2 3 10 2 5 8 2" xfId="54005"/>
    <cellStyle name="요약 2 3 10 2 5 9" xfId="30917"/>
    <cellStyle name="요약 2 3 10 2 6" xfId="3397"/>
    <cellStyle name="요약 2 3 10 2 6 2" xfId="6848"/>
    <cellStyle name="요약 2 3 10 2 6 2 2" xfId="34707"/>
    <cellStyle name="요약 2 3 10 2 6 3" xfId="10104"/>
    <cellStyle name="요약 2 3 10 2 6 3 2" xfId="37963"/>
    <cellStyle name="요약 2 3 10 2 6 4" xfId="13368"/>
    <cellStyle name="요약 2 3 10 2 6 4 2" xfId="41227"/>
    <cellStyle name="요약 2 3 10 2 6 5" xfId="15185"/>
    <cellStyle name="요약 2 3 10 2 6 5 2" xfId="43044"/>
    <cellStyle name="요약 2 3 10 2 6 6" xfId="20172"/>
    <cellStyle name="요약 2 3 10 2 6 6 2" xfId="48031"/>
    <cellStyle name="요약 2 3 10 2 6 7" xfId="23354"/>
    <cellStyle name="요약 2 3 10 2 6 7 2" xfId="51213"/>
    <cellStyle name="요약 2 3 10 2 6 8" xfId="26463"/>
    <cellStyle name="요약 2 3 10 2 6 8 2" xfId="54322"/>
    <cellStyle name="요약 2 3 10 2 6 9" xfId="31256"/>
    <cellStyle name="요약 2 3 10 2 7" xfId="3729"/>
    <cellStyle name="요약 2 3 10 2 7 2" xfId="7180"/>
    <cellStyle name="요약 2 3 10 2 7 2 2" xfId="35039"/>
    <cellStyle name="요약 2 3 10 2 7 3" xfId="10436"/>
    <cellStyle name="요약 2 3 10 2 7 3 2" xfId="38295"/>
    <cellStyle name="요약 2 3 10 2 7 4" xfId="13700"/>
    <cellStyle name="요약 2 3 10 2 7 4 2" xfId="41559"/>
    <cellStyle name="요약 2 3 10 2 7 5" xfId="15953"/>
    <cellStyle name="요약 2 3 10 2 7 5 2" xfId="43812"/>
    <cellStyle name="요약 2 3 10 2 7 6" xfId="20504"/>
    <cellStyle name="요약 2 3 10 2 7 6 2" xfId="48363"/>
    <cellStyle name="요약 2 3 10 2 7 7" xfId="23686"/>
    <cellStyle name="요약 2 3 10 2 7 7 2" xfId="51545"/>
    <cellStyle name="요약 2 3 10 2 7 8" xfId="26773"/>
    <cellStyle name="요약 2 3 10 2 7 8 2" xfId="54632"/>
    <cellStyle name="요약 2 3 10 2 7 9" xfId="31588"/>
    <cellStyle name="요약 2 3 10 2 8" xfId="4031"/>
    <cellStyle name="요약 2 3 10 2 8 2" xfId="7482"/>
    <cellStyle name="요약 2 3 10 2 8 2 2" xfId="35341"/>
    <cellStyle name="요약 2 3 10 2 8 3" xfId="10738"/>
    <cellStyle name="요약 2 3 10 2 8 3 2" xfId="38597"/>
    <cellStyle name="요약 2 3 10 2 8 4" xfId="14002"/>
    <cellStyle name="요약 2 3 10 2 8 4 2" xfId="41861"/>
    <cellStyle name="요약 2 3 10 2 8 5" xfId="17827"/>
    <cellStyle name="요약 2 3 10 2 8 5 2" xfId="45686"/>
    <cellStyle name="요약 2 3 10 2 8 6" xfId="20806"/>
    <cellStyle name="요약 2 3 10 2 8 6 2" xfId="48665"/>
    <cellStyle name="요약 2 3 10 2 8 7" xfId="23988"/>
    <cellStyle name="요약 2 3 10 2 8 7 2" xfId="51847"/>
    <cellStyle name="요약 2 3 10 2 8 8" xfId="27056"/>
    <cellStyle name="요약 2 3 10 2 8 8 2" xfId="54915"/>
    <cellStyle name="요약 2 3 10 2 8 9" xfId="31890"/>
    <cellStyle name="요약 2 3 10 2 9" xfId="4328"/>
    <cellStyle name="요약 2 3 10 2 9 2" xfId="7779"/>
    <cellStyle name="요약 2 3 10 2 9 2 2" xfId="35638"/>
    <cellStyle name="요약 2 3 10 2 9 3" xfId="11035"/>
    <cellStyle name="요약 2 3 10 2 9 3 2" xfId="38894"/>
    <cellStyle name="요약 2 3 10 2 9 4" xfId="14299"/>
    <cellStyle name="요약 2 3 10 2 9 4 2" xfId="42158"/>
    <cellStyle name="요약 2 3 10 2 9 5" xfId="17742"/>
    <cellStyle name="요약 2 3 10 2 9 5 2" xfId="45601"/>
    <cellStyle name="요약 2 3 10 2 9 6" xfId="21103"/>
    <cellStyle name="요약 2 3 10 2 9 6 2" xfId="48962"/>
    <cellStyle name="요약 2 3 10 2 9 7" xfId="24285"/>
    <cellStyle name="요약 2 3 10 2 9 7 2" xfId="52144"/>
    <cellStyle name="요약 2 3 10 2 9 8" xfId="27331"/>
    <cellStyle name="요약 2 3 10 2 9 8 2" xfId="55190"/>
    <cellStyle name="요약 2 3 10 2 9 9" xfId="32187"/>
    <cellStyle name="요약 2 3 10 20" xfId="17207"/>
    <cellStyle name="요약 2 3 10 20 2" xfId="45066"/>
    <cellStyle name="요약 2 3 10 21" xfId="18334"/>
    <cellStyle name="요약 2 3 10 21 2" xfId="46193"/>
    <cellStyle name="요약 2 3 10 22" xfId="22056"/>
    <cellStyle name="요약 2 3 10 22 2" xfId="49915"/>
    <cellStyle name="요약 2 3 10 23" xfId="25394"/>
    <cellStyle name="요약 2 3 10 23 2" xfId="53253"/>
    <cellStyle name="요약 2 3 10 24" xfId="757"/>
    <cellStyle name="요약 2 3 10 24 2" xfId="28616"/>
    <cellStyle name="요약 2 3 10 25" xfId="28155"/>
    <cellStyle name="요약 2 3 10 3" xfId="397"/>
    <cellStyle name="요약 2 3 10 3 10" xfId="1512"/>
    <cellStyle name="요약 2 3 10 3 10 2" xfId="29371"/>
    <cellStyle name="요약 2 3 10 3 11" xfId="4968"/>
    <cellStyle name="요약 2 3 10 3 11 2" xfId="32827"/>
    <cellStyle name="요약 2 3 10 3 12" xfId="1158"/>
    <cellStyle name="요약 2 3 10 3 12 2" xfId="29017"/>
    <cellStyle name="요약 2 3 10 3 13" xfId="11487"/>
    <cellStyle name="요약 2 3 10 3 13 2" xfId="39346"/>
    <cellStyle name="요약 2 3 10 3 14" xfId="14751"/>
    <cellStyle name="요약 2 3 10 3 14 2" xfId="42610"/>
    <cellStyle name="요약 2 3 10 3 15" xfId="17853"/>
    <cellStyle name="요약 2 3 10 3 15 2" xfId="45712"/>
    <cellStyle name="요약 2 3 10 3 16" xfId="18322"/>
    <cellStyle name="요약 2 3 10 3 16 2" xfId="46181"/>
    <cellStyle name="요약 2 3 10 3 17" xfId="21551"/>
    <cellStyle name="요약 2 3 10 3 17 2" xfId="49410"/>
    <cellStyle name="요약 2 3 10 3 18" xfId="24740"/>
    <cellStyle name="요약 2 3 10 3 18 2" xfId="52599"/>
    <cellStyle name="요약 2 3 10 3 19" xfId="25935"/>
    <cellStyle name="요약 2 3 10 3 19 2" xfId="53794"/>
    <cellStyle name="요약 2 3 10 3 2" xfId="2149"/>
    <cellStyle name="요약 2 3 10 3 2 2" xfId="5602"/>
    <cellStyle name="요약 2 3 10 3 2 2 2" xfId="33461"/>
    <cellStyle name="요약 2 3 10 3 2 3" xfId="8858"/>
    <cellStyle name="요약 2 3 10 3 2 3 2" xfId="36717"/>
    <cellStyle name="요약 2 3 10 3 2 4" xfId="12121"/>
    <cellStyle name="요약 2 3 10 3 2 4 2" xfId="39980"/>
    <cellStyle name="요약 2 3 10 3 2 5" xfId="16138"/>
    <cellStyle name="요약 2 3 10 3 2 5 2" xfId="43997"/>
    <cellStyle name="요약 2 3 10 3 2 6" xfId="18936"/>
    <cellStyle name="요약 2 3 10 3 2 6 2" xfId="46795"/>
    <cellStyle name="요약 2 3 10 3 2 7" xfId="22134"/>
    <cellStyle name="요약 2 3 10 3 2 7 2" xfId="49993"/>
    <cellStyle name="요약 2 3 10 3 2 8" xfId="25312"/>
    <cellStyle name="요약 2 3 10 3 2 8 2" xfId="53171"/>
    <cellStyle name="요약 2 3 10 3 2 9" xfId="30008"/>
    <cellStyle name="요약 2 3 10 3 20" xfId="27818"/>
    <cellStyle name="요약 2 3 10 3 20 2" xfId="55677"/>
    <cellStyle name="요약 2 3 10 3 21" xfId="859"/>
    <cellStyle name="요약 2 3 10 3 21 2" xfId="28718"/>
    <cellStyle name="요약 2 3 10 3 22" xfId="28257"/>
    <cellStyle name="요약 2 3 10 3 3" xfId="2609"/>
    <cellStyle name="요약 2 3 10 3 3 2" xfId="6060"/>
    <cellStyle name="요약 2 3 10 3 3 2 2" xfId="33919"/>
    <cellStyle name="요약 2 3 10 3 3 3" xfId="9316"/>
    <cellStyle name="요약 2 3 10 3 3 3 2" xfId="37175"/>
    <cellStyle name="요약 2 3 10 3 3 4" xfId="12580"/>
    <cellStyle name="요약 2 3 10 3 3 4 2" xfId="40439"/>
    <cellStyle name="요약 2 3 10 3 3 5" xfId="17332"/>
    <cellStyle name="요약 2 3 10 3 3 5 2" xfId="45191"/>
    <cellStyle name="요약 2 3 10 3 3 6" xfId="19384"/>
    <cellStyle name="요약 2 3 10 3 3 6 2" xfId="47243"/>
    <cellStyle name="요약 2 3 10 3 3 7" xfId="22566"/>
    <cellStyle name="요약 2 3 10 3 3 7 2" xfId="50425"/>
    <cellStyle name="요약 2 3 10 3 3 8" xfId="25727"/>
    <cellStyle name="요약 2 3 10 3 3 8 2" xfId="53586"/>
    <cellStyle name="요약 2 3 10 3 3 9" xfId="30468"/>
    <cellStyle name="요약 2 3 10 3 4" xfId="2961"/>
    <cellStyle name="요약 2 3 10 3 4 2" xfId="6412"/>
    <cellStyle name="요약 2 3 10 3 4 2 2" xfId="34271"/>
    <cellStyle name="요약 2 3 10 3 4 3" xfId="9668"/>
    <cellStyle name="요약 2 3 10 3 4 3 2" xfId="37527"/>
    <cellStyle name="요약 2 3 10 3 4 4" xfId="12932"/>
    <cellStyle name="요약 2 3 10 3 4 4 2" xfId="40791"/>
    <cellStyle name="요약 2 3 10 3 4 5" xfId="16511"/>
    <cellStyle name="요약 2 3 10 3 4 5 2" xfId="44370"/>
    <cellStyle name="요약 2 3 10 3 4 6" xfId="19736"/>
    <cellStyle name="요약 2 3 10 3 4 6 2" xfId="47595"/>
    <cellStyle name="요약 2 3 10 3 4 7" xfId="22918"/>
    <cellStyle name="요약 2 3 10 3 4 7 2" xfId="50777"/>
    <cellStyle name="요약 2 3 10 3 4 8" xfId="26055"/>
    <cellStyle name="요약 2 3 10 3 4 8 2" xfId="53914"/>
    <cellStyle name="요약 2 3 10 3 4 9" xfId="30820"/>
    <cellStyle name="요약 2 3 10 3 5" xfId="3308"/>
    <cellStyle name="요약 2 3 10 3 5 2" xfId="6759"/>
    <cellStyle name="요약 2 3 10 3 5 2 2" xfId="34618"/>
    <cellStyle name="요약 2 3 10 3 5 3" xfId="10015"/>
    <cellStyle name="요약 2 3 10 3 5 3 2" xfId="37874"/>
    <cellStyle name="요약 2 3 10 3 5 4" xfId="13279"/>
    <cellStyle name="요약 2 3 10 3 5 4 2" xfId="41138"/>
    <cellStyle name="요약 2 3 10 3 5 5" xfId="16354"/>
    <cellStyle name="요약 2 3 10 3 5 5 2" xfId="44213"/>
    <cellStyle name="요약 2 3 10 3 5 6" xfId="20083"/>
    <cellStyle name="요약 2 3 10 3 5 6 2" xfId="47942"/>
    <cellStyle name="요약 2 3 10 3 5 7" xfId="23265"/>
    <cellStyle name="요약 2 3 10 3 5 7 2" xfId="51124"/>
    <cellStyle name="요약 2 3 10 3 5 8" xfId="26378"/>
    <cellStyle name="요약 2 3 10 3 5 8 2" xfId="54237"/>
    <cellStyle name="요약 2 3 10 3 5 9" xfId="31167"/>
    <cellStyle name="요약 2 3 10 3 6" xfId="3643"/>
    <cellStyle name="요약 2 3 10 3 6 2" xfId="7094"/>
    <cellStyle name="요약 2 3 10 3 6 2 2" xfId="34953"/>
    <cellStyle name="요약 2 3 10 3 6 3" xfId="10350"/>
    <cellStyle name="요약 2 3 10 3 6 3 2" xfId="38209"/>
    <cellStyle name="요약 2 3 10 3 6 4" xfId="13614"/>
    <cellStyle name="요약 2 3 10 3 6 4 2" xfId="41473"/>
    <cellStyle name="요약 2 3 10 3 6 5" xfId="16949"/>
    <cellStyle name="요약 2 3 10 3 6 5 2" xfId="44808"/>
    <cellStyle name="요약 2 3 10 3 6 6" xfId="20418"/>
    <cellStyle name="요약 2 3 10 3 6 6 2" xfId="48277"/>
    <cellStyle name="요약 2 3 10 3 6 7" xfId="23600"/>
    <cellStyle name="요약 2 3 10 3 6 7 2" xfId="51459"/>
    <cellStyle name="요약 2 3 10 3 6 8" xfId="26693"/>
    <cellStyle name="요약 2 3 10 3 6 8 2" xfId="54552"/>
    <cellStyle name="요약 2 3 10 3 6 9" xfId="31502"/>
    <cellStyle name="요약 2 3 10 3 7" xfId="3957"/>
    <cellStyle name="요약 2 3 10 3 7 2" xfId="7408"/>
    <cellStyle name="요약 2 3 10 3 7 2 2" xfId="35267"/>
    <cellStyle name="요약 2 3 10 3 7 3" xfId="10664"/>
    <cellStyle name="요약 2 3 10 3 7 3 2" xfId="38523"/>
    <cellStyle name="요약 2 3 10 3 7 4" xfId="13928"/>
    <cellStyle name="요약 2 3 10 3 7 4 2" xfId="41787"/>
    <cellStyle name="요약 2 3 10 3 7 5" xfId="15984"/>
    <cellStyle name="요약 2 3 10 3 7 5 2" xfId="43843"/>
    <cellStyle name="요약 2 3 10 3 7 6" xfId="20732"/>
    <cellStyle name="요약 2 3 10 3 7 6 2" xfId="48591"/>
    <cellStyle name="요약 2 3 10 3 7 7" xfId="23914"/>
    <cellStyle name="요약 2 3 10 3 7 7 2" xfId="51773"/>
    <cellStyle name="요약 2 3 10 3 7 8" xfId="26987"/>
    <cellStyle name="요약 2 3 10 3 7 8 2" xfId="54846"/>
    <cellStyle name="요약 2 3 10 3 7 9" xfId="31816"/>
    <cellStyle name="요약 2 3 10 3 8" xfId="4255"/>
    <cellStyle name="요약 2 3 10 3 8 2" xfId="7706"/>
    <cellStyle name="요약 2 3 10 3 8 2 2" xfId="35565"/>
    <cellStyle name="요약 2 3 10 3 8 3" xfId="10962"/>
    <cellStyle name="요약 2 3 10 3 8 3 2" xfId="38821"/>
    <cellStyle name="요약 2 3 10 3 8 4" xfId="14226"/>
    <cellStyle name="요약 2 3 10 3 8 4 2" xfId="42085"/>
    <cellStyle name="요약 2 3 10 3 8 5" xfId="15879"/>
    <cellStyle name="요약 2 3 10 3 8 5 2" xfId="43738"/>
    <cellStyle name="요약 2 3 10 3 8 6" xfId="21030"/>
    <cellStyle name="요약 2 3 10 3 8 6 2" xfId="48889"/>
    <cellStyle name="요약 2 3 10 3 8 7" xfId="24212"/>
    <cellStyle name="요약 2 3 10 3 8 7 2" xfId="52071"/>
    <cellStyle name="요약 2 3 10 3 8 8" xfId="27263"/>
    <cellStyle name="요약 2 3 10 3 8 8 2" xfId="55122"/>
    <cellStyle name="요약 2 3 10 3 8 9" xfId="32114"/>
    <cellStyle name="요약 2 3 10 3 9" xfId="4551"/>
    <cellStyle name="요약 2 3 10 3 9 2" xfId="8002"/>
    <cellStyle name="요약 2 3 10 3 9 2 2" xfId="35861"/>
    <cellStyle name="요약 2 3 10 3 9 3" xfId="11258"/>
    <cellStyle name="요약 2 3 10 3 9 3 2" xfId="39117"/>
    <cellStyle name="요약 2 3 10 3 9 4" xfId="14522"/>
    <cellStyle name="요약 2 3 10 3 9 4 2" xfId="42381"/>
    <cellStyle name="요약 2 3 10 3 9 5" xfId="18093"/>
    <cellStyle name="요약 2 3 10 3 9 5 2" xfId="45952"/>
    <cellStyle name="요약 2 3 10 3 9 6" xfId="21326"/>
    <cellStyle name="요약 2 3 10 3 9 6 2" xfId="49185"/>
    <cellStyle name="요약 2 3 10 3 9 7" xfId="24508"/>
    <cellStyle name="요약 2 3 10 3 9 7 2" xfId="52367"/>
    <cellStyle name="요약 2 3 10 3 9 8" xfId="27539"/>
    <cellStyle name="요약 2 3 10 3 9 8 2" xfId="55398"/>
    <cellStyle name="요약 2 3 10 3 9 9" xfId="32410"/>
    <cellStyle name="요약 2 3 10 4" xfId="568"/>
    <cellStyle name="요약 2 3 10 4 10" xfId="1683"/>
    <cellStyle name="요약 2 3 10 4 10 2" xfId="29542"/>
    <cellStyle name="요약 2 3 10 4 11" xfId="5138"/>
    <cellStyle name="요약 2 3 10 4 11 2" xfId="32997"/>
    <cellStyle name="요약 2 3 10 4 12" xfId="8393"/>
    <cellStyle name="요약 2 3 10 4 12 2" xfId="36252"/>
    <cellStyle name="요약 2 3 10 4 13" xfId="11658"/>
    <cellStyle name="요약 2 3 10 4 13 2" xfId="39517"/>
    <cellStyle name="요약 2 3 10 4 14" xfId="14921"/>
    <cellStyle name="요약 2 3 10 4 14 2" xfId="42780"/>
    <cellStyle name="요약 2 3 10 4 15" xfId="17704"/>
    <cellStyle name="요약 2 3 10 4 15 2" xfId="45563"/>
    <cellStyle name="요약 2 3 10 4 16" xfId="18485"/>
    <cellStyle name="요약 2 3 10 4 16 2" xfId="46344"/>
    <cellStyle name="요약 2 3 10 4 17" xfId="21702"/>
    <cellStyle name="요약 2 3 10 4 17 2" xfId="49561"/>
    <cellStyle name="요약 2 3 10 4 18" xfId="24897"/>
    <cellStyle name="요약 2 3 10 4 18 2" xfId="52756"/>
    <cellStyle name="요약 2 3 10 4 19" xfId="27616"/>
    <cellStyle name="요약 2 3 10 4 19 2" xfId="55475"/>
    <cellStyle name="요약 2 3 10 4 2" xfId="2320"/>
    <cellStyle name="요약 2 3 10 4 2 2" xfId="5772"/>
    <cellStyle name="요약 2 3 10 4 2 2 2" xfId="33631"/>
    <cellStyle name="요약 2 3 10 4 2 3" xfId="9028"/>
    <cellStyle name="요약 2 3 10 4 2 3 2" xfId="36887"/>
    <cellStyle name="요약 2 3 10 4 2 4" xfId="12291"/>
    <cellStyle name="요약 2 3 10 4 2 4 2" xfId="40150"/>
    <cellStyle name="요약 2 3 10 4 2 5" xfId="16107"/>
    <cellStyle name="요약 2 3 10 4 2 5 2" xfId="43966"/>
    <cellStyle name="요약 2 3 10 4 2 6" xfId="19098"/>
    <cellStyle name="요약 2 3 10 4 2 6 2" xfId="46957"/>
    <cellStyle name="요약 2 3 10 4 2 7" xfId="22283"/>
    <cellStyle name="요약 2 3 10 4 2 7 2" xfId="50142"/>
    <cellStyle name="요약 2 3 10 4 2 8" xfId="25461"/>
    <cellStyle name="요약 2 3 10 4 2 8 2" xfId="53320"/>
    <cellStyle name="요약 2 3 10 4 2 9" xfId="30179"/>
    <cellStyle name="요약 2 3 10 4 20" xfId="27954"/>
    <cellStyle name="요약 2 3 10 4 20 2" xfId="55813"/>
    <cellStyle name="요약 2 3 10 4 21" xfId="1030"/>
    <cellStyle name="요약 2 3 10 4 21 2" xfId="28889"/>
    <cellStyle name="요약 2 3 10 4 22" xfId="28428"/>
    <cellStyle name="요약 2 3 10 4 3" xfId="2779"/>
    <cellStyle name="요약 2 3 10 4 3 2" xfId="6230"/>
    <cellStyle name="요약 2 3 10 4 3 2 2" xfId="34089"/>
    <cellStyle name="요약 2 3 10 4 3 3" xfId="9486"/>
    <cellStyle name="요약 2 3 10 4 3 3 2" xfId="37345"/>
    <cellStyle name="요약 2 3 10 4 3 4" xfId="12750"/>
    <cellStyle name="요약 2 3 10 4 3 4 2" xfId="40609"/>
    <cellStyle name="요약 2 3 10 4 3 5" xfId="16744"/>
    <cellStyle name="요약 2 3 10 4 3 5 2" xfId="44603"/>
    <cellStyle name="요약 2 3 10 4 3 6" xfId="19554"/>
    <cellStyle name="요약 2 3 10 4 3 6 2" xfId="47413"/>
    <cellStyle name="요약 2 3 10 4 3 7" xfId="22736"/>
    <cellStyle name="요약 2 3 10 4 3 7 2" xfId="50595"/>
    <cellStyle name="요약 2 3 10 4 3 8" xfId="25887"/>
    <cellStyle name="요약 2 3 10 4 3 8 2" xfId="53746"/>
    <cellStyle name="요약 2 3 10 4 3 9" xfId="30638"/>
    <cellStyle name="요약 2 3 10 4 4" xfId="3129"/>
    <cellStyle name="요약 2 3 10 4 4 2" xfId="6580"/>
    <cellStyle name="요약 2 3 10 4 4 2 2" xfId="34439"/>
    <cellStyle name="요약 2 3 10 4 4 3" xfId="9836"/>
    <cellStyle name="요약 2 3 10 4 4 3 2" xfId="37695"/>
    <cellStyle name="요약 2 3 10 4 4 4" xfId="13100"/>
    <cellStyle name="요약 2 3 10 4 4 4 2" xfId="40959"/>
    <cellStyle name="요약 2 3 10 4 4 5" xfId="16239"/>
    <cellStyle name="요약 2 3 10 4 4 5 2" xfId="44098"/>
    <cellStyle name="요약 2 3 10 4 4 6" xfId="19904"/>
    <cellStyle name="요약 2 3 10 4 4 6 2" xfId="47763"/>
    <cellStyle name="요약 2 3 10 4 4 7" xfId="23086"/>
    <cellStyle name="요약 2 3 10 4 4 7 2" xfId="50945"/>
    <cellStyle name="요약 2 3 10 4 4 8" xfId="26211"/>
    <cellStyle name="요약 2 3 10 4 4 8 2" xfId="54070"/>
    <cellStyle name="요약 2 3 10 4 4 9" xfId="30988"/>
    <cellStyle name="요약 2 3 10 4 5" xfId="3466"/>
    <cellStyle name="요약 2 3 10 4 5 2" xfId="6917"/>
    <cellStyle name="요약 2 3 10 4 5 2 2" xfId="34776"/>
    <cellStyle name="요약 2 3 10 4 5 3" xfId="10173"/>
    <cellStyle name="요약 2 3 10 4 5 3 2" xfId="38032"/>
    <cellStyle name="요약 2 3 10 4 5 4" xfId="13437"/>
    <cellStyle name="요약 2 3 10 4 5 4 2" xfId="41296"/>
    <cellStyle name="요약 2 3 10 4 5 5" xfId="17066"/>
    <cellStyle name="요약 2 3 10 4 5 5 2" xfId="44925"/>
    <cellStyle name="요약 2 3 10 4 5 6" xfId="20241"/>
    <cellStyle name="요약 2 3 10 4 5 6 2" xfId="48100"/>
    <cellStyle name="요약 2 3 10 4 5 7" xfId="23423"/>
    <cellStyle name="요약 2 3 10 4 5 7 2" xfId="51282"/>
    <cellStyle name="요약 2 3 10 4 5 8" xfId="26528"/>
    <cellStyle name="요약 2 3 10 4 5 8 2" xfId="54387"/>
    <cellStyle name="요약 2 3 10 4 5 9" xfId="31325"/>
    <cellStyle name="요약 2 3 10 4 6" xfId="3799"/>
    <cellStyle name="요약 2 3 10 4 6 2" xfId="7250"/>
    <cellStyle name="요약 2 3 10 4 6 2 2" xfId="35109"/>
    <cellStyle name="요약 2 3 10 4 6 3" xfId="10506"/>
    <cellStyle name="요약 2 3 10 4 6 3 2" xfId="38365"/>
    <cellStyle name="요약 2 3 10 4 6 4" xfId="13770"/>
    <cellStyle name="요약 2 3 10 4 6 4 2" xfId="41629"/>
    <cellStyle name="요약 2 3 10 4 6 5" xfId="16353"/>
    <cellStyle name="요약 2 3 10 4 6 5 2" xfId="44212"/>
    <cellStyle name="요약 2 3 10 4 6 6" xfId="20574"/>
    <cellStyle name="요약 2 3 10 4 6 6 2" xfId="48433"/>
    <cellStyle name="요약 2 3 10 4 6 7" xfId="23756"/>
    <cellStyle name="요약 2 3 10 4 6 7 2" xfId="51615"/>
    <cellStyle name="요약 2 3 10 4 6 8" xfId="26839"/>
    <cellStyle name="요약 2 3 10 4 6 8 2" xfId="54698"/>
    <cellStyle name="요약 2 3 10 4 6 9" xfId="31658"/>
    <cellStyle name="요약 2 3 10 4 7" xfId="4095"/>
    <cellStyle name="요약 2 3 10 4 7 2" xfId="7546"/>
    <cellStyle name="요약 2 3 10 4 7 2 2" xfId="35405"/>
    <cellStyle name="요약 2 3 10 4 7 3" xfId="10802"/>
    <cellStyle name="요약 2 3 10 4 7 3 2" xfId="38661"/>
    <cellStyle name="요약 2 3 10 4 7 4" xfId="14066"/>
    <cellStyle name="요약 2 3 10 4 7 4 2" xfId="41925"/>
    <cellStyle name="요약 2 3 10 4 7 5" xfId="17614"/>
    <cellStyle name="요약 2 3 10 4 7 5 2" xfId="45473"/>
    <cellStyle name="요약 2 3 10 4 7 6" xfId="20870"/>
    <cellStyle name="요약 2 3 10 4 7 6 2" xfId="48729"/>
    <cellStyle name="요약 2 3 10 4 7 7" xfId="24052"/>
    <cellStyle name="요약 2 3 10 4 7 7 2" xfId="51911"/>
    <cellStyle name="요약 2 3 10 4 7 8" xfId="27116"/>
    <cellStyle name="요약 2 3 10 4 7 8 2" xfId="54975"/>
    <cellStyle name="요약 2 3 10 4 7 9" xfId="31954"/>
    <cellStyle name="요약 2 3 10 4 8" xfId="4392"/>
    <cellStyle name="요약 2 3 10 4 8 2" xfId="7843"/>
    <cellStyle name="요약 2 3 10 4 8 2 2" xfId="35702"/>
    <cellStyle name="요약 2 3 10 4 8 3" xfId="11099"/>
    <cellStyle name="요약 2 3 10 4 8 3 2" xfId="38958"/>
    <cellStyle name="요약 2 3 10 4 8 4" xfId="14363"/>
    <cellStyle name="요약 2 3 10 4 8 4 2" xfId="42222"/>
    <cellStyle name="요약 2 3 10 4 8 5" xfId="1238"/>
    <cellStyle name="요약 2 3 10 4 8 5 2" xfId="29097"/>
    <cellStyle name="요약 2 3 10 4 8 6" xfId="21167"/>
    <cellStyle name="요약 2 3 10 4 8 6 2" xfId="49026"/>
    <cellStyle name="요약 2 3 10 4 8 7" xfId="24349"/>
    <cellStyle name="요약 2 3 10 4 8 7 2" xfId="52208"/>
    <cellStyle name="요약 2 3 10 4 8 8" xfId="27391"/>
    <cellStyle name="요약 2 3 10 4 8 8 2" xfId="55250"/>
    <cellStyle name="요약 2 3 10 4 8 9" xfId="32251"/>
    <cellStyle name="요약 2 3 10 4 9" xfId="4687"/>
    <cellStyle name="요약 2 3 10 4 9 2" xfId="8138"/>
    <cellStyle name="요약 2 3 10 4 9 2 2" xfId="35997"/>
    <cellStyle name="요약 2 3 10 4 9 3" xfId="11394"/>
    <cellStyle name="요약 2 3 10 4 9 3 2" xfId="39253"/>
    <cellStyle name="요약 2 3 10 4 9 4" xfId="14658"/>
    <cellStyle name="요약 2 3 10 4 9 4 2" xfId="42517"/>
    <cellStyle name="요약 2 3 10 4 9 5" xfId="18229"/>
    <cellStyle name="요약 2 3 10 4 9 5 2" xfId="46088"/>
    <cellStyle name="요약 2 3 10 4 9 6" xfId="21462"/>
    <cellStyle name="요약 2 3 10 4 9 6 2" xfId="49321"/>
    <cellStyle name="요약 2 3 10 4 9 7" xfId="24644"/>
    <cellStyle name="요약 2 3 10 4 9 7 2" xfId="52503"/>
    <cellStyle name="요약 2 3 10 4 9 8" xfId="27667"/>
    <cellStyle name="요약 2 3 10 4 9 8 2" xfId="55526"/>
    <cellStyle name="요약 2 3 10 4 9 9" xfId="32546"/>
    <cellStyle name="요약 2 3 10 5" xfId="2047"/>
    <cellStyle name="요약 2 3 10 5 2" xfId="5501"/>
    <cellStyle name="요약 2 3 10 5 2 2" xfId="33360"/>
    <cellStyle name="요약 2 3 10 5 3" xfId="8756"/>
    <cellStyle name="요약 2 3 10 5 3 2" xfId="36615"/>
    <cellStyle name="요약 2 3 10 5 4" xfId="12019"/>
    <cellStyle name="요약 2 3 10 5 4 2" xfId="39878"/>
    <cellStyle name="요약 2 3 10 5 5" xfId="17788"/>
    <cellStyle name="요약 2 3 10 5 5 2" xfId="45647"/>
    <cellStyle name="요약 2 3 10 5 6" xfId="18840"/>
    <cellStyle name="요약 2 3 10 5 6 2" xfId="46699"/>
    <cellStyle name="요약 2 3 10 5 7" xfId="22047"/>
    <cellStyle name="요약 2 3 10 5 7 2" xfId="49906"/>
    <cellStyle name="요약 2 3 10 5 8" xfId="25228"/>
    <cellStyle name="요약 2 3 10 5 8 2" xfId="53087"/>
    <cellStyle name="요약 2 3 10 5 9" xfId="29906"/>
    <cellStyle name="요약 2 3 10 6" xfId="2515"/>
    <cellStyle name="요약 2 3 10 6 2" xfId="5966"/>
    <cellStyle name="요약 2 3 10 6 2 2" xfId="33825"/>
    <cellStyle name="요약 2 3 10 6 3" xfId="9222"/>
    <cellStyle name="요약 2 3 10 6 3 2" xfId="37081"/>
    <cellStyle name="요약 2 3 10 6 4" xfId="12486"/>
    <cellStyle name="요약 2 3 10 6 4 2" xfId="40345"/>
    <cellStyle name="요약 2 3 10 6 5" xfId="16820"/>
    <cellStyle name="요약 2 3 10 6 5 2" xfId="44679"/>
    <cellStyle name="요약 2 3 10 6 6" xfId="19290"/>
    <cellStyle name="요약 2 3 10 6 6 2" xfId="47149"/>
    <cellStyle name="요약 2 3 10 6 7" xfId="22472"/>
    <cellStyle name="요약 2 3 10 6 7 2" xfId="50331"/>
    <cellStyle name="요약 2 3 10 6 8" xfId="25640"/>
    <cellStyle name="요약 2 3 10 6 8 2" xfId="53499"/>
    <cellStyle name="요약 2 3 10 6 9" xfId="30374"/>
    <cellStyle name="요약 2 3 10 7" xfId="1917"/>
    <cellStyle name="요약 2 3 10 7 2" xfId="5371"/>
    <cellStyle name="요약 2 3 10 7 2 2" xfId="33230"/>
    <cellStyle name="요약 2 3 10 7 3" xfId="8626"/>
    <cellStyle name="요약 2 3 10 7 3 2" xfId="36485"/>
    <cellStyle name="요약 2 3 10 7 4" xfId="11889"/>
    <cellStyle name="요약 2 3 10 7 4 2" xfId="39748"/>
    <cellStyle name="요약 2 3 10 7 5" xfId="15921"/>
    <cellStyle name="요약 2 3 10 7 5 2" xfId="43780"/>
    <cellStyle name="요약 2 3 10 7 6" xfId="18711"/>
    <cellStyle name="요약 2 3 10 7 6 2" xfId="46570"/>
    <cellStyle name="요약 2 3 10 7 7" xfId="21919"/>
    <cellStyle name="요약 2 3 10 7 7 2" xfId="49778"/>
    <cellStyle name="요약 2 3 10 7 8" xfId="25111"/>
    <cellStyle name="요약 2 3 10 7 8 2" xfId="52970"/>
    <cellStyle name="요약 2 3 10 7 9" xfId="29776"/>
    <cellStyle name="요약 2 3 10 8" xfId="2615"/>
    <cellStyle name="요약 2 3 10 8 2" xfId="6066"/>
    <cellStyle name="요약 2 3 10 8 2 2" xfId="33925"/>
    <cellStyle name="요약 2 3 10 8 3" xfId="9322"/>
    <cellStyle name="요약 2 3 10 8 3 2" xfId="37181"/>
    <cellStyle name="요약 2 3 10 8 4" xfId="12586"/>
    <cellStyle name="요약 2 3 10 8 4 2" xfId="40445"/>
    <cellStyle name="요약 2 3 10 8 5" xfId="17779"/>
    <cellStyle name="요약 2 3 10 8 5 2" xfId="45638"/>
    <cellStyle name="요약 2 3 10 8 6" xfId="19390"/>
    <cellStyle name="요약 2 3 10 8 6 2" xfId="47249"/>
    <cellStyle name="요약 2 3 10 8 7" xfId="22572"/>
    <cellStyle name="요약 2 3 10 8 7 2" xfId="50431"/>
    <cellStyle name="요약 2 3 10 8 8" xfId="25733"/>
    <cellStyle name="요약 2 3 10 8 8 2" xfId="53592"/>
    <cellStyle name="요약 2 3 10 8 9" xfId="30474"/>
    <cellStyle name="요약 2 3 10 9" xfId="2967"/>
    <cellStyle name="요약 2 3 10 9 2" xfId="6418"/>
    <cellStyle name="요약 2 3 10 9 2 2" xfId="34277"/>
    <cellStyle name="요약 2 3 10 9 3" xfId="9674"/>
    <cellStyle name="요약 2 3 10 9 3 2" xfId="37533"/>
    <cellStyle name="요약 2 3 10 9 4" xfId="12938"/>
    <cellStyle name="요약 2 3 10 9 4 2" xfId="40797"/>
    <cellStyle name="요약 2 3 10 9 5" xfId="16926"/>
    <cellStyle name="요약 2 3 10 9 5 2" xfId="44785"/>
    <cellStyle name="요약 2 3 10 9 6" xfId="19742"/>
    <cellStyle name="요약 2 3 10 9 6 2" xfId="47601"/>
    <cellStyle name="요약 2 3 10 9 7" xfId="22924"/>
    <cellStyle name="요약 2 3 10 9 7 2" xfId="50783"/>
    <cellStyle name="요약 2 3 10 9 8" xfId="26061"/>
    <cellStyle name="요약 2 3 10 9 8 2" xfId="53920"/>
    <cellStyle name="요약 2 3 10 9 9" xfId="30826"/>
    <cellStyle name="요약 2 3 11" xfId="436"/>
    <cellStyle name="요약 2 3 11 10" xfId="4564"/>
    <cellStyle name="요약 2 3 11 10 2" xfId="8015"/>
    <cellStyle name="요약 2 3 11 10 2 2" xfId="35874"/>
    <cellStyle name="요약 2 3 11 10 3" xfId="11271"/>
    <cellStyle name="요약 2 3 11 10 3 2" xfId="39130"/>
    <cellStyle name="요약 2 3 11 10 4" xfId="14535"/>
    <cellStyle name="요약 2 3 11 10 4 2" xfId="42394"/>
    <cellStyle name="요약 2 3 11 10 5" xfId="18106"/>
    <cellStyle name="요약 2 3 11 10 5 2" xfId="45965"/>
    <cellStyle name="요약 2 3 11 10 6" xfId="21339"/>
    <cellStyle name="요약 2 3 11 10 6 2" xfId="49198"/>
    <cellStyle name="요약 2 3 11 10 7" xfId="24521"/>
    <cellStyle name="요약 2 3 11 10 7 2" xfId="52380"/>
    <cellStyle name="요약 2 3 11 10 8" xfId="27551"/>
    <cellStyle name="요약 2 3 11 10 8 2" xfId="55410"/>
    <cellStyle name="요약 2 3 11 10 9" xfId="32423"/>
    <cellStyle name="요약 2 3 11 11" xfId="1551"/>
    <cellStyle name="요약 2 3 11 11 2" xfId="29410"/>
    <cellStyle name="요약 2 3 11 12" xfId="5007"/>
    <cellStyle name="요약 2 3 11 12 2" xfId="32866"/>
    <cellStyle name="요약 2 3 11 13" xfId="8261"/>
    <cellStyle name="요약 2 3 11 13 2" xfId="36120"/>
    <cellStyle name="요약 2 3 11 14" xfId="11526"/>
    <cellStyle name="요약 2 3 11 14 2" xfId="39385"/>
    <cellStyle name="요약 2 3 11 15" xfId="14789"/>
    <cellStyle name="요약 2 3 11 15 2" xfId="42648"/>
    <cellStyle name="요약 2 3 11 16" xfId="15247"/>
    <cellStyle name="요약 2 3 11 16 2" xfId="43106"/>
    <cellStyle name="요약 2 3 11 17" xfId="18356"/>
    <cellStyle name="요약 2 3 11 17 2" xfId="46215"/>
    <cellStyle name="요약 2 3 11 18" xfId="21574"/>
    <cellStyle name="요약 2 3 11 18 2" xfId="49433"/>
    <cellStyle name="요약 2 3 11 19" xfId="24771"/>
    <cellStyle name="요약 2 3 11 19 2" xfId="52630"/>
    <cellStyle name="요약 2 3 11 2" xfId="581"/>
    <cellStyle name="요약 2 3 11 2 10" xfId="1696"/>
    <cellStyle name="요약 2 3 11 2 10 2" xfId="29555"/>
    <cellStyle name="요약 2 3 11 2 11" xfId="5151"/>
    <cellStyle name="요약 2 3 11 2 11 2" xfId="33010"/>
    <cellStyle name="요약 2 3 11 2 12" xfId="8406"/>
    <cellStyle name="요약 2 3 11 2 12 2" xfId="36265"/>
    <cellStyle name="요약 2 3 11 2 13" xfId="11671"/>
    <cellStyle name="요약 2 3 11 2 13 2" xfId="39530"/>
    <cellStyle name="요약 2 3 11 2 14" xfId="14934"/>
    <cellStyle name="요약 2 3 11 2 14 2" xfId="42793"/>
    <cellStyle name="요약 2 3 11 2 15" xfId="15884"/>
    <cellStyle name="요약 2 3 11 2 15 2" xfId="43743"/>
    <cellStyle name="요약 2 3 11 2 16" xfId="18498"/>
    <cellStyle name="요약 2 3 11 2 16 2" xfId="46357"/>
    <cellStyle name="요약 2 3 11 2 17" xfId="21715"/>
    <cellStyle name="요약 2 3 11 2 17 2" xfId="49574"/>
    <cellStyle name="요약 2 3 11 2 18" xfId="24910"/>
    <cellStyle name="요약 2 3 11 2 18 2" xfId="52769"/>
    <cellStyle name="요약 2 3 11 2 19" xfId="26004"/>
    <cellStyle name="요약 2 3 11 2 19 2" xfId="53863"/>
    <cellStyle name="요약 2 3 11 2 2" xfId="2333"/>
    <cellStyle name="요약 2 3 11 2 2 2" xfId="5785"/>
    <cellStyle name="요약 2 3 11 2 2 2 2" xfId="33644"/>
    <cellStyle name="요약 2 3 11 2 2 3" xfId="9041"/>
    <cellStyle name="요약 2 3 11 2 2 3 2" xfId="36900"/>
    <cellStyle name="요약 2 3 11 2 2 4" xfId="12304"/>
    <cellStyle name="요약 2 3 11 2 2 4 2" xfId="40163"/>
    <cellStyle name="요약 2 3 11 2 2 5" xfId="17009"/>
    <cellStyle name="요약 2 3 11 2 2 5 2" xfId="44868"/>
    <cellStyle name="요약 2 3 11 2 2 6" xfId="19111"/>
    <cellStyle name="요약 2 3 11 2 2 6 2" xfId="46970"/>
    <cellStyle name="요약 2 3 11 2 2 7" xfId="22296"/>
    <cellStyle name="요약 2 3 11 2 2 7 2" xfId="50155"/>
    <cellStyle name="요약 2 3 11 2 2 8" xfId="25473"/>
    <cellStyle name="요약 2 3 11 2 2 8 2" xfId="53332"/>
    <cellStyle name="요약 2 3 11 2 2 9" xfId="30192"/>
    <cellStyle name="요약 2 3 11 2 20" xfId="27967"/>
    <cellStyle name="요약 2 3 11 2 20 2" xfId="55826"/>
    <cellStyle name="요약 2 3 11 2 21" xfId="1043"/>
    <cellStyle name="요약 2 3 11 2 21 2" xfId="28902"/>
    <cellStyle name="요약 2 3 11 2 22" xfId="28441"/>
    <cellStyle name="요약 2 3 11 2 3" xfId="2792"/>
    <cellStyle name="요약 2 3 11 2 3 2" xfId="6243"/>
    <cellStyle name="요약 2 3 11 2 3 2 2" xfId="34102"/>
    <cellStyle name="요약 2 3 11 2 3 3" xfId="9499"/>
    <cellStyle name="요약 2 3 11 2 3 3 2" xfId="37358"/>
    <cellStyle name="요약 2 3 11 2 3 4" xfId="12763"/>
    <cellStyle name="요약 2 3 11 2 3 4 2" xfId="40622"/>
    <cellStyle name="요약 2 3 11 2 3 5" xfId="11501"/>
    <cellStyle name="요약 2 3 11 2 3 5 2" xfId="39360"/>
    <cellStyle name="요약 2 3 11 2 3 6" xfId="19567"/>
    <cellStyle name="요약 2 3 11 2 3 6 2" xfId="47426"/>
    <cellStyle name="요약 2 3 11 2 3 7" xfId="22749"/>
    <cellStyle name="요약 2 3 11 2 3 7 2" xfId="50608"/>
    <cellStyle name="요약 2 3 11 2 3 8" xfId="25899"/>
    <cellStyle name="요약 2 3 11 2 3 8 2" xfId="53758"/>
    <cellStyle name="요약 2 3 11 2 3 9" xfId="30651"/>
    <cellStyle name="요약 2 3 11 2 4" xfId="3142"/>
    <cellStyle name="요약 2 3 11 2 4 2" xfId="6593"/>
    <cellStyle name="요약 2 3 11 2 4 2 2" xfId="34452"/>
    <cellStyle name="요약 2 3 11 2 4 3" xfId="9849"/>
    <cellStyle name="요약 2 3 11 2 4 3 2" xfId="37708"/>
    <cellStyle name="요약 2 3 11 2 4 4" xfId="13113"/>
    <cellStyle name="요약 2 3 11 2 4 4 2" xfId="40972"/>
    <cellStyle name="요약 2 3 11 2 4 5" xfId="16277"/>
    <cellStyle name="요약 2 3 11 2 4 5 2" xfId="44136"/>
    <cellStyle name="요약 2 3 11 2 4 6" xfId="19917"/>
    <cellStyle name="요약 2 3 11 2 4 6 2" xfId="47776"/>
    <cellStyle name="요약 2 3 11 2 4 7" xfId="23099"/>
    <cellStyle name="요약 2 3 11 2 4 7 2" xfId="50958"/>
    <cellStyle name="요약 2 3 11 2 4 8" xfId="26223"/>
    <cellStyle name="요약 2 3 11 2 4 8 2" xfId="54082"/>
    <cellStyle name="요약 2 3 11 2 4 9" xfId="31001"/>
    <cellStyle name="요약 2 3 11 2 5" xfId="3479"/>
    <cellStyle name="요약 2 3 11 2 5 2" xfId="6930"/>
    <cellStyle name="요약 2 3 11 2 5 2 2" xfId="34789"/>
    <cellStyle name="요약 2 3 11 2 5 3" xfId="10186"/>
    <cellStyle name="요약 2 3 11 2 5 3 2" xfId="38045"/>
    <cellStyle name="요약 2 3 11 2 5 4" xfId="13450"/>
    <cellStyle name="요약 2 3 11 2 5 4 2" xfId="41309"/>
    <cellStyle name="요약 2 3 11 2 5 5" xfId="15264"/>
    <cellStyle name="요약 2 3 11 2 5 5 2" xfId="43123"/>
    <cellStyle name="요약 2 3 11 2 5 6" xfId="20254"/>
    <cellStyle name="요약 2 3 11 2 5 6 2" xfId="48113"/>
    <cellStyle name="요약 2 3 11 2 5 7" xfId="23436"/>
    <cellStyle name="요약 2 3 11 2 5 7 2" xfId="51295"/>
    <cellStyle name="요약 2 3 11 2 5 8" xfId="26540"/>
    <cellStyle name="요약 2 3 11 2 5 8 2" xfId="54399"/>
    <cellStyle name="요약 2 3 11 2 5 9" xfId="31338"/>
    <cellStyle name="요약 2 3 11 2 6" xfId="3812"/>
    <cellStyle name="요약 2 3 11 2 6 2" xfId="7263"/>
    <cellStyle name="요약 2 3 11 2 6 2 2" xfId="35122"/>
    <cellStyle name="요약 2 3 11 2 6 3" xfId="10519"/>
    <cellStyle name="요약 2 3 11 2 6 3 2" xfId="38378"/>
    <cellStyle name="요약 2 3 11 2 6 4" xfId="13783"/>
    <cellStyle name="요약 2 3 11 2 6 4 2" xfId="41642"/>
    <cellStyle name="요약 2 3 11 2 6 5" xfId="16674"/>
    <cellStyle name="요약 2 3 11 2 6 5 2" xfId="44533"/>
    <cellStyle name="요약 2 3 11 2 6 6" xfId="20587"/>
    <cellStyle name="요약 2 3 11 2 6 6 2" xfId="48446"/>
    <cellStyle name="요약 2 3 11 2 6 7" xfId="23769"/>
    <cellStyle name="요약 2 3 11 2 6 7 2" xfId="51628"/>
    <cellStyle name="요약 2 3 11 2 6 8" xfId="26851"/>
    <cellStyle name="요약 2 3 11 2 6 8 2" xfId="54710"/>
    <cellStyle name="요약 2 3 11 2 6 9" xfId="31671"/>
    <cellStyle name="요약 2 3 11 2 7" xfId="4108"/>
    <cellStyle name="요약 2 3 11 2 7 2" xfId="7559"/>
    <cellStyle name="요약 2 3 11 2 7 2 2" xfId="35418"/>
    <cellStyle name="요약 2 3 11 2 7 3" xfId="10815"/>
    <cellStyle name="요약 2 3 11 2 7 3 2" xfId="38674"/>
    <cellStyle name="요약 2 3 11 2 7 4" xfId="14079"/>
    <cellStyle name="요약 2 3 11 2 7 4 2" xfId="41938"/>
    <cellStyle name="요약 2 3 11 2 7 5" xfId="15071"/>
    <cellStyle name="요약 2 3 11 2 7 5 2" xfId="42930"/>
    <cellStyle name="요약 2 3 11 2 7 6" xfId="20883"/>
    <cellStyle name="요약 2 3 11 2 7 6 2" xfId="48742"/>
    <cellStyle name="요약 2 3 11 2 7 7" xfId="24065"/>
    <cellStyle name="요약 2 3 11 2 7 7 2" xfId="51924"/>
    <cellStyle name="요약 2 3 11 2 7 8" xfId="27128"/>
    <cellStyle name="요약 2 3 11 2 7 8 2" xfId="54987"/>
    <cellStyle name="요약 2 3 11 2 7 9" xfId="31967"/>
    <cellStyle name="요약 2 3 11 2 8" xfId="4405"/>
    <cellStyle name="요약 2 3 11 2 8 2" xfId="7856"/>
    <cellStyle name="요약 2 3 11 2 8 2 2" xfId="35715"/>
    <cellStyle name="요약 2 3 11 2 8 3" xfId="11112"/>
    <cellStyle name="요약 2 3 11 2 8 3 2" xfId="38971"/>
    <cellStyle name="요약 2 3 11 2 8 4" xfId="14376"/>
    <cellStyle name="요약 2 3 11 2 8 4 2" xfId="42235"/>
    <cellStyle name="요약 2 3 11 2 8 5" xfId="1160"/>
    <cellStyle name="요약 2 3 11 2 8 5 2" xfId="29019"/>
    <cellStyle name="요약 2 3 11 2 8 6" xfId="21180"/>
    <cellStyle name="요약 2 3 11 2 8 6 2" xfId="49039"/>
    <cellStyle name="요약 2 3 11 2 8 7" xfId="24362"/>
    <cellStyle name="요약 2 3 11 2 8 7 2" xfId="52221"/>
    <cellStyle name="요약 2 3 11 2 8 8" xfId="27403"/>
    <cellStyle name="요약 2 3 11 2 8 8 2" xfId="55262"/>
    <cellStyle name="요약 2 3 11 2 8 9" xfId="32264"/>
    <cellStyle name="요약 2 3 11 2 9" xfId="4700"/>
    <cellStyle name="요약 2 3 11 2 9 2" xfId="8151"/>
    <cellStyle name="요약 2 3 11 2 9 2 2" xfId="36010"/>
    <cellStyle name="요약 2 3 11 2 9 3" xfId="11407"/>
    <cellStyle name="요약 2 3 11 2 9 3 2" xfId="39266"/>
    <cellStyle name="요약 2 3 11 2 9 4" xfId="14671"/>
    <cellStyle name="요약 2 3 11 2 9 4 2" xfId="42530"/>
    <cellStyle name="요약 2 3 11 2 9 5" xfId="18242"/>
    <cellStyle name="요약 2 3 11 2 9 5 2" xfId="46101"/>
    <cellStyle name="요약 2 3 11 2 9 6" xfId="21475"/>
    <cellStyle name="요약 2 3 11 2 9 6 2" xfId="49334"/>
    <cellStyle name="요약 2 3 11 2 9 7" xfId="24657"/>
    <cellStyle name="요약 2 3 11 2 9 7 2" xfId="52516"/>
    <cellStyle name="요약 2 3 11 2 9 8" xfId="27679"/>
    <cellStyle name="요약 2 3 11 2 9 8 2" xfId="55538"/>
    <cellStyle name="요약 2 3 11 2 9 9" xfId="32559"/>
    <cellStyle name="요약 2 3 11 20" xfId="26265"/>
    <cellStyle name="요약 2 3 11 20 2" xfId="54124"/>
    <cellStyle name="요약 2 3 11 21" xfId="27831"/>
    <cellStyle name="요약 2 3 11 21 2" xfId="55690"/>
    <cellStyle name="요약 2 3 11 22" xfId="898"/>
    <cellStyle name="요약 2 3 11 22 2" xfId="28757"/>
    <cellStyle name="요약 2 3 11 23" xfId="28296"/>
    <cellStyle name="요약 2 3 11 3" xfId="2188"/>
    <cellStyle name="요약 2 3 11 3 2" xfId="5640"/>
    <cellStyle name="요약 2 3 11 3 2 2" xfId="33499"/>
    <cellStyle name="요약 2 3 11 3 3" xfId="8896"/>
    <cellStyle name="요약 2 3 11 3 3 2" xfId="36755"/>
    <cellStyle name="요약 2 3 11 3 4" xfId="12159"/>
    <cellStyle name="요약 2 3 11 3 4 2" xfId="40018"/>
    <cellStyle name="요약 2 3 11 3 5" xfId="17412"/>
    <cellStyle name="요약 2 3 11 3 5 2" xfId="45271"/>
    <cellStyle name="요약 2 3 11 3 6" xfId="18971"/>
    <cellStyle name="요약 2 3 11 3 6 2" xfId="46830"/>
    <cellStyle name="요약 2 3 11 3 7" xfId="22155"/>
    <cellStyle name="요약 2 3 11 3 7 2" xfId="50014"/>
    <cellStyle name="요약 2 3 11 3 8" xfId="25340"/>
    <cellStyle name="요약 2 3 11 3 8 2" xfId="53199"/>
    <cellStyle name="요약 2 3 11 3 9" xfId="30047"/>
    <cellStyle name="요약 2 3 11 4" xfId="2647"/>
    <cellStyle name="요약 2 3 11 4 2" xfId="6098"/>
    <cellStyle name="요약 2 3 11 4 2 2" xfId="33957"/>
    <cellStyle name="요약 2 3 11 4 3" xfId="9354"/>
    <cellStyle name="요약 2 3 11 4 3 2" xfId="37213"/>
    <cellStyle name="요약 2 3 11 4 4" xfId="12618"/>
    <cellStyle name="요약 2 3 11 4 4 2" xfId="40477"/>
    <cellStyle name="요약 2 3 11 4 5" xfId="17909"/>
    <cellStyle name="요약 2 3 11 4 5 2" xfId="45768"/>
    <cellStyle name="요약 2 3 11 4 6" xfId="19422"/>
    <cellStyle name="요약 2 3 11 4 6 2" xfId="47281"/>
    <cellStyle name="요약 2 3 11 4 7" xfId="22604"/>
    <cellStyle name="요약 2 3 11 4 7 2" xfId="50463"/>
    <cellStyle name="요약 2 3 11 4 8" xfId="25762"/>
    <cellStyle name="요약 2 3 11 4 8 2" xfId="53621"/>
    <cellStyle name="요약 2 3 11 4 9" xfId="30506"/>
    <cellStyle name="요약 2 3 11 5" xfId="2998"/>
    <cellStyle name="요약 2 3 11 5 2" xfId="6449"/>
    <cellStyle name="요약 2 3 11 5 2 2" xfId="34308"/>
    <cellStyle name="요약 2 3 11 5 3" xfId="9705"/>
    <cellStyle name="요약 2 3 11 5 3 2" xfId="37564"/>
    <cellStyle name="요약 2 3 11 5 4" xfId="12969"/>
    <cellStyle name="요약 2 3 11 5 4 2" xfId="40828"/>
    <cellStyle name="요약 2 3 11 5 5" xfId="17443"/>
    <cellStyle name="요약 2 3 11 5 5 2" xfId="45302"/>
    <cellStyle name="요약 2 3 11 5 6" xfId="19773"/>
    <cellStyle name="요약 2 3 11 5 6 2" xfId="47632"/>
    <cellStyle name="요약 2 3 11 5 7" xfId="22955"/>
    <cellStyle name="요약 2 3 11 5 7 2" xfId="50814"/>
    <cellStyle name="요약 2 3 11 5 8" xfId="26089"/>
    <cellStyle name="요약 2 3 11 5 8 2" xfId="53948"/>
    <cellStyle name="요약 2 3 11 5 9" xfId="30857"/>
    <cellStyle name="요약 2 3 11 6" xfId="3337"/>
    <cellStyle name="요약 2 3 11 6 2" xfId="6788"/>
    <cellStyle name="요약 2 3 11 6 2 2" xfId="34647"/>
    <cellStyle name="요약 2 3 11 6 3" xfId="10044"/>
    <cellStyle name="요약 2 3 11 6 3 2" xfId="37903"/>
    <cellStyle name="요약 2 3 11 6 4" xfId="13308"/>
    <cellStyle name="요약 2 3 11 6 4 2" xfId="41167"/>
    <cellStyle name="요약 2 3 11 6 5" xfId="16272"/>
    <cellStyle name="요약 2 3 11 6 5 2" xfId="44131"/>
    <cellStyle name="요약 2 3 11 6 6" xfId="20112"/>
    <cellStyle name="요약 2 3 11 6 6 2" xfId="47971"/>
    <cellStyle name="요약 2 3 11 6 7" xfId="23294"/>
    <cellStyle name="요약 2 3 11 6 7 2" xfId="51153"/>
    <cellStyle name="요약 2 3 11 6 8" xfId="26406"/>
    <cellStyle name="요약 2 3 11 6 8 2" xfId="54265"/>
    <cellStyle name="요약 2 3 11 6 9" xfId="31196"/>
    <cellStyle name="요약 2 3 11 7" xfId="3670"/>
    <cellStyle name="요약 2 3 11 7 2" xfId="7121"/>
    <cellStyle name="요약 2 3 11 7 2 2" xfId="34980"/>
    <cellStyle name="요약 2 3 11 7 3" xfId="10377"/>
    <cellStyle name="요약 2 3 11 7 3 2" xfId="38236"/>
    <cellStyle name="요약 2 3 11 7 4" xfId="13641"/>
    <cellStyle name="요약 2 3 11 7 4 2" xfId="41500"/>
    <cellStyle name="요약 2 3 11 7 5" xfId="15561"/>
    <cellStyle name="요약 2 3 11 7 5 2" xfId="43420"/>
    <cellStyle name="요약 2 3 11 7 6" xfId="20445"/>
    <cellStyle name="요약 2 3 11 7 6 2" xfId="48304"/>
    <cellStyle name="요약 2 3 11 7 7" xfId="23627"/>
    <cellStyle name="요약 2 3 11 7 7 2" xfId="51486"/>
    <cellStyle name="요약 2 3 11 7 8" xfId="26718"/>
    <cellStyle name="요약 2 3 11 7 8 2" xfId="54577"/>
    <cellStyle name="요약 2 3 11 7 9" xfId="31529"/>
    <cellStyle name="요약 2 3 11 8" xfId="3972"/>
    <cellStyle name="요약 2 3 11 8 2" xfId="7423"/>
    <cellStyle name="요약 2 3 11 8 2 2" xfId="35282"/>
    <cellStyle name="요약 2 3 11 8 3" xfId="10679"/>
    <cellStyle name="요약 2 3 11 8 3 2" xfId="38538"/>
    <cellStyle name="요약 2 3 11 8 4" xfId="13943"/>
    <cellStyle name="요약 2 3 11 8 4 2" xfId="41802"/>
    <cellStyle name="요약 2 3 11 8 5" xfId="15911"/>
    <cellStyle name="요약 2 3 11 8 5 2" xfId="43770"/>
    <cellStyle name="요약 2 3 11 8 6" xfId="20747"/>
    <cellStyle name="요약 2 3 11 8 6 2" xfId="48606"/>
    <cellStyle name="요약 2 3 11 8 7" xfId="23929"/>
    <cellStyle name="요약 2 3 11 8 7 2" xfId="51788"/>
    <cellStyle name="요약 2 3 11 8 8" xfId="27001"/>
    <cellStyle name="요약 2 3 11 8 8 2" xfId="54860"/>
    <cellStyle name="요약 2 3 11 8 9" xfId="31831"/>
    <cellStyle name="요약 2 3 11 9" xfId="4269"/>
    <cellStyle name="요약 2 3 11 9 2" xfId="7720"/>
    <cellStyle name="요약 2 3 11 9 2 2" xfId="35579"/>
    <cellStyle name="요약 2 3 11 9 3" xfId="10976"/>
    <cellStyle name="요약 2 3 11 9 3 2" xfId="38835"/>
    <cellStyle name="요약 2 3 11 9 4" xfId="14240"/>
    <cellStyle name="요약 2 3 11 9 4 2" xfId="42099"/>
    <cellStyle name="요약 2 3 11 9 5" xfId="16101"/>
    <cellStyle name="요약 2 3 11 9 5 2" xfId="43960"/>
    <cellStyle name="요약 2 3 11 9 6" xfId="21044"/>
    <cellStyle name="요약 2 3 11 9 6 2" xfId="48903"/>
    <cellStyle name="요약 2 3 11 9 7" xfId="24226"/>
    <cellStyle name="요약 2 3 11 9 7 2" xfId="52085"/>
    <cellStyle name="요약 2 3 11 9 8" xfId="27276"/>
    <cellStyle name="요약 2 3 11 9 8 2" xfId="55135"/>
    <cellStyle name="요약 2 3 11 9 9" xfId="32128"/>
    <cellStyle name="요약 2 3 12" xfId="335"/>
    <cellStyle name="요약 2 3 12 10" xfId="1450"/>
    <cellStyle name="요약 2 3 12 10 2" xfId="29309"/>
    <cellStyle name="요약 2 3 12 11" xfId="4906"/>
    <cellStyle name="요약 2 3 12 11 2" xfId="32765"/>
    <cellStyle name="요약 2 3 12 12" xfId="1226"/>
    <cellStyle name="요약 2 3 12 12 2" xfId="29085"/>
    <cellStyle name="요약 2 3 12 13" xfId="5538"/>
    <cellStyle name="요약 2 3 12 13 2" xfId="33397"/>
    <cellStyle name="요약 2 3 12 14" xfId="8793"/>
    <cellStyle name="요약 2 3 12 14 2" xfId="36652"/>
    <cellStyle name="요약 2 3 12 15" xfId="16924"/>
    <cellStyle name="요약 2 3 12 15 2" xfId="44783"/>
    <cellStyle name="요약 2 3 12 16" xfId="15312"/>
    <cellStyle name="요약 2 3 12 16 2" xfId="43171"/>
    <cellStyle name="요약 2 3 12 17" xfId="17848"/>
    <cellStyle name="요약 2 3 12 17 2" xfId="45707"/>
    <cellStyle name="요약 2 3 12 18" xfId="14786"/>
    <cellStyle name="요약 2 3 12 18 2" xfId="42645"/>
    <cellStyle name="요약 2 3 12 19" xfId="26288"/>
    <cellStyle name="요약 2 3 12 19 2" xfId="54147"/>
    <cellStyle name="요약 2 3 12 2" xfId="2087"/>
    <cellStyle name="요약 2 3 12 2 2" xfId="5541"/>
    <cellStyle name="요약 2 3 12 2 2 2" xfId="33400"/>
    <cellStyle name="요약 2 3 12 2 3" xfId="8796"/>
    <cellStyle name="요약 2 3 12 2 3 2" xfId="36655"/>
    <cellStyle name="요약 2 3 12 2 4" xfId="12059"/>
    <cellStyle name="요약 2 3 12 2 4 2" xfId="39918"/>
    <cellStyle name="요약 2 3 12 2 5" xfId="17784"/>
    <cellStyle name="요약 2 3 12 2 5 2" xfId="45643"/>
    <cellStyle name="요약 2 3 12 2 6" xfId="18875"/>
    <cellStyle name="요약 2 3 12 2 6 2" xfId="46734"/>
    <cellStyle name="요약 2 3 12 2 7" xfId="22073"/>
    <cellStyle name="요약 2 3 12 2 7 2" xfId="49932"/>
    <cellStyle name="요약 2 3 12 2 8" xfId="25255"/>
    <cellStyle name="요약 2 3 12 2 8 2" xfId="53114"/>
    <cellStyle name="요약 2 3 12 2 9" xfId="29946"/>
    <cellStyle name="요약 2 3 12 20" xfId="27758"/>
    <cellStyle name="요약 2 3 12 20 2" xfId="55617"/>
    <cellStyle name="요약 2 3 12 21" xfId="797"/>
    <cellStyle name="요약 2 3 12 21 2" xfId="28656"/>
    <cellStyle name="요약 2 3 12 22" xfId="28195"/>
    <cellStyle name="요약 2 3 12 3" xfId="2548"/>
    <cellStyle name="요약 2 3 12 3 2" xfId="5999"/>
    <cellStyle name="요약 2 3 12 3 2 2" xfId="33858"/>
    <cellStyle name="요약 2 3 12 3 3" xfId="9255"/>
    <cellStyle name="요약 2 3 12 3 3 2" xfId="37114"/>
    <cellStyle name="요약 2 3 12 3 4" xfId="12519"/>
    <cellStyle name="요약 2 3 12 3 4 2" xfId="40378"/>
    <cellStyle name="요약 2 3 12 3 5" xfId="16644"/>
    <cellStyle name="요약 2 3 12 3 5 2" xfId="44503"/>
    <cellStyle name="요약 2 3 12 3 6" xfId="19323"/>
    <cellStyle name="요약 2 3 12 3 6 2" xfId="47182"/>
    <cellStyle name="요약 2 3 12 3 7" xfId="22505"/>
    <cellStyle name="요약 2 3 12 3 7 2" xfId="50364"/>
    <cellStyle name="요약 2 3 12 3 8" xfId="25670"/>
    <cellStyle name="요약 2 3 12 3 8 2" xfId="53529"/>
    <cellStyle name="요약 2 3 12 3 9" xfId="30407"/>
    <cellStyle name="요약 2 3 12 4" xfId="2901"/>
    <cellStyle name="요약 2 3 12 4 2" xfId="6352"/>
    <cellStyle name="요약 2 3 12 4 2 2" xfId="34211"/>
    <cellStyle name="요약 2 3 12 4 3" xfId="9608"/>
    <cellStyle name="요약 2 3 12 4 3 2" xfId="37467"/>
    <cellStyle name="요약 2 3 12 4 4" xfId="12872"/>
    <cellStyle name="요약 2 3 12 4 4 2" xfId="40731"/>
    <cellStyle name="요약 2 3 12 4 5" xfId="16004"/>
    <cellStyle name="요약 2 3 12 4 5 2" xfId="43863"/>
    <cellStyle name="요약 2 3 12 4 6" xfId="19676"/>
    <cellStyle name="요약 2 3 12 4 6 2" xfId="47535"/>
    <cellStyle name="요약 2 3 12 4 7" xfId="22858"/>
    <cellStyle name="요약 2 3 12 4 7 2" xfId="50717"/>
    <cellStyle name="요약 2 3 12 4 8" xfId="25999"/>
    <cellStyle name="요약 2 3 12 4 8 2" xfId="53858"/>
    <cellStyle name="요약 2 3 12 4 9" xfId="30760"/>
    <cellStyle name="요약 2 3 12 5" xfId="3247"/>
    <cellStyle name="요약 2 3 12 5 2" xfId="6698"/>
    <cellStyle name="요약 2 3 12 5 2 2" xfId="34557"/>
    <cellStyle name="요약 2 3 12 5 3" xfId="9954"/>
    <cellStyle name="요약 2 3 12 5 3 2" xfId="37813"/>
    <cellStyle name="요약 2 3 12 5 4" xfId="13218"/>
    <cellStyle name="요약 2 3 12 5 4 2" xfId="41077"/>
    <cellStyle name="요약 2 3 12 5 5" xfId="15330"/>
    <cellStyle name="요약 2 3 12 5 5 2" xfId="43189"/>
    <cellStyle name="요약 2 3 12 5 6" xfId="20022"/>
    <cellStyle name="요약 2 3 12 5 6 2" xfId="47881"/>
    <cellStyle name="요약 2 3 12 5 7" xfId="23204"/>
    <cellStyle name="요약 2 3 12 5 7 2" xfId="51063"/>
    <cellStyle name="요약 2 3 12 5 8" xfId="26321"/>
    <cellStyle name="요약 2 3 12 5 8 2" xfId="54180"/>
    <cellStyle name="요약 2 3 12 5 9" xfId="31106"/>
    <cellStyle name="요약 2 3 12 6" xfId="3583"/>
    <cellStyle name="요약 2 3 12 6 2" xfId="7034"/>
    <cellStyle name="요약 2 3 12 6 2 2" xfId="34893"/>
    <cellStyle name="요약 2 3 12 6 3" xfId="10290"/>
    <cellStyle name="요약 2 3 12 6 3 2" xfId="38149"/>
    <cellStyle name="요약 2 3 12 6 4" xfId="13554"/>
    <cellStyle name="요약 2 3 12 6 4 2" xfId="41413"/>
    <cellStyle name="요약 2 3 12 6 5" xfId="17898"/>
    <cellStyle name="요약 2 3 12 6 5 2" xfId="45757"/>
    <cellStyle name="요약 2 3 12 6 6" xfId="20358"/>
    <cellStyle name="요약 2 3 12 6 6 2" xfId="48217"/>
    <cellStyle name="요약 2 3 12 6 7" xfId="23540"/>
    <cellStyle name="요약 2 3 12 6 7 2" xfId="51399"/>
    <cellStyle name="요약 2 3 12 6 8" xfId="26636"/>
    <cellStyle name="요약 2 3 12 6 8 2" xfId="54495"/>
    <cellStyle name="요약 2 3 12 6 9" xfId="31442"/>
    <cellStyle name="요약 2 3 12 7" xfId="3897"/>
    <cellStyle name="요약 2 3 12 7 2" xfId="7348"/>
    <cellStyle name="요약 2 3 12 7 2 2" xfId="35207"/>
    <cellStyle name="요약 2 3 12 7 3" xfId="10604"/>
    <cellStyle name="요약 2 3 12 7 3 2" xfId="38463"/>
    <cellStyle name="요약 2 3 12 7 4" xfId="13868"/>
    <cellStyle name="요약 2 3 12 7 4 2" xfId="41727"/>
    <cellStyle name="요약 2 3 12 7 5" xfId="17881"/>
    <cellStyle name="요약 2 3 12 7 5 2" xfId="45740"/>
    <cellStyle name="요약 2 3 12 7 6" xfId="20672"/>
    <cellStyle name="요약 2 3 12 7 6 2" xfId="48531"/>
    <cellStyle name="요약 2 3 12 7 7" xfId="23854"/>
    <cellStyle name="요약 2 3 12 7 7 2" xfId="51713"/>
    <cellStyle name="요약 2 3 12 7 8" xfId="26930"/>
    <cellStyle name="요약 2 3 12 7 8 2" xfId="54789"/>
    <cellStyle name="요약 2 3 12 7 9" xfId="31756"/>
    <cellStyle name="요약 2 3 12 8" xfId="4195"/>
    <cellStyle name="요약 2 3 12 8 2" xfId="7646"/>
    <cellStyle name="요약 2 3 12 8 2 2" xfId="35505"/>
    <cellStyle name="요약 2 3 12 8 3" xfId="10902"/>
    <cellStyle name="요약 2 3 12 8 3 2" xfId="38761"/>
    <cellStyle name="요약 2 3 12 8 4" xfId="14166"/>
    <cellStyle name="요약 2 3 12 8 4 2" xfId="42025"/>
    <cellStyle name="요약 2 3 12 8 5" xfId="16623"/>
    <cellStyle name="요약 2 3 12 8 5 2" xfId="44482"/>
    <cellStyle name="요약 2 3 12 8 6" xfId="20970"/>
    <cellStyle name="요약 2 3 12 8 6 2" xfId="48829"/>
    <cellStyle name="요약 2 3 12 8 7" xfId="24152"/>
    <cellStyle name="요약 2 3 12 8 7 2" xfId="52011"/>
    <cellStyle name="요약 2 3 12 8 8" xfId="27206"/>
    <cellStyle name="요약 2 3 12 8 8 2" xfId="55065"/>
    <cellStyle name="요약 2 3 12 8 9" xfId="32054"/>
    <cellStyle name="요약 2 3 12 9" xfId="4491"/>
    <cellStyle name="요약 2 3 12 9 2" xfId="7942"/>
    <cellStyle name="요약 2 3 12 9 2 2" xfId="35801"/>
    <cellStyle name="요약 2 3 12 9 3" xfId="11198"/>
    <cellStyle name="요약 2 3 12 9 3 2" xfId="39057"/>
    <cellStyle name="요약 2 3 12 9 4" xfId="14462"/>
    <cellStyle name="요약 2 3 12 9 4 2" xfId="42321"/>
    <cellStyle name="요약 2 3 12 9 5" xfId="18033"/>
    <cellStyle name="요약 2 3 12 9 5 2" xfId="45892"/>
    <cellStyle name="요약 2 3 12 9 6" xfId="21266"/>
    <cellStyle name="요약 2 3 12 9 6 2" xfId="49125"/>
    <cellStyle name="요약 2 3 12 9 7" xfId="24448"/>
    <cellStyle name="요약 2 3 12 9 7 2" xfId="52307"/>
    <cellStyle name="요약 2 3 12 9 8" xfId="27482"/>
    <cellStyle name="요약 2 3 12 9 8 2" xfId="55341"/>
    <cellStyle name="요약 2 3 12 9 9" xfId="32350"/>
    <cellStyle name="요약 2 3 13" xfId="509"/>
    <cellStyle name="요약 2 3 13 10" xfId="1624"/>
    <cellStyle name="요약 2 3 13 10 2" xfId="29483"/>
    <cellStyle name="요약 2 3 13 11" xfId="5079"/>
    <cellStyle name="요약 2 3 13 11 2" xfId="32938"/>
    <cellStyle name="요약 2 3 13 12" xfId="8334"/>
    <cellStyle name="요약 2 3 13 12 2" xfId="36193"/>
    <cellStyle name="요약 2 3 13 13" xfId="11599"/>
    <cellStyle name="요약 2 3 13 13 2" xfId="39458"/>
    <cellStyle name="요약 2 3 13 14" xfId="14862"/>
    <cellStyle name="요약 2 3 13 14 2" xfId="42721"/>
    <cellStyle name="요약 2 3 13 15" xfId="16852"/>
    <cellStyle name="요약 2 3 13 15 2" xfId="44711"/>
    <cellStyle name="요약 2 3 13 16" xfId="18426"/>
    <cellStyle name="요약 2 3 13 16 2" xfId="46285"/>
    <cellStyle name="요약 2 3 13 17" xfId="21643"/>
    <cellStyle name="요약 2 3 13 17 2" xfId="49502"/>
    <cellStyle name="요약 2 3 13 18" xfId="24838"/>
    <cellStyle name="요약 2 3 13 18 2" xfId="52697"/>
    <cellStyle name="요약 2 3 13 19" xfId="25768"/>
    <cellStyle name="요약 2 3 13 19 2" xfId="53627"/>
    <cellStyle name="요약 2 3 13 2" xfId="2261"/>
    <cellStyle name="요약 2 3 13 2 2" xfId="5713"/>
    <cellStyle name="요약 2 3 13 2 2 2" xfId="33572"/>
    <cellStyle name="요약 2 3 13 2 3" xfId="8969"/>
    <cellStyle name="요약 2 3 13 2 3 2" xfId="36828"/>
    <cellStyle name="요약 2 3 13 2 4" xfId="12232"/>
    <cellStyle name="요약 2 3 13 2 4 2" xfId="40091"/>
    <cellStyle name="요약 2 3 13 2 5" xfId="15015"/>
    <cellStyle name="요약 2 3 13 2 5 2" xfId="42874"/>
    <cellStyle name="요약 2 3 13 2 6" xfId="19039"/>
    <cellStyle name="요약 2 3 13 2 6 2" xfId="46898"/>
    <cellStyle name="요약 2 3 13 2 7" xfId="22224"/>
    <cellStyle name="요약 2 3 13 2 7 2" xfId="50083"/>
    <cellStyle name="요약 2 3 13 2 8" xfId="25405"/>
    <cellStyle name="요약 2 3 13 2 8 2" xfId="53264"/>
    <cellStyle name="요약 2 3 13 2 9" xfId="30120"/>
    <cellStyle name="요약 2 3 13 20" xfId="27895"/>
    <cellStyle name="요약 2 3 13 20 2" xfId="55754"/>
    <cellStyle name="요약 2 3 13 21" xfId="971"/>
    <cellStyle name="요약 2 3 13 21 2" xfId="28830"/>
    <cellStyle name="요약 2 3 13 22" xfId="28369"/>
    <cellStyle name="요약 2 3 13 3" xfId="2720"/>
    <cellStyle name="요약 2 3 13 3 2" xfId="6171"/>
    <cellStyle name="요약 2 3 13 3 2 2" xfId="34030"/>
    <cellStyle name="요약 2 3 13 3 3" xfId="9427"/>
    <cellStyle name="요약 2 3 13 3 3 2" xfId="37286"/>
    <cellStyle name="요약 2 3 13 3 4" xfId="12691"/>
    <cellStyle name="요약 2 3 13 3 4 2" xfId="40550"/>
    <cellStyle name="요약 2 3 13 3 5" xfId="16284"/>
    <cellStyle name="요약 2 3 13 3 5 2" xfId="44143"/>
    <cellStyle name="요약 2 3 13 3 6" xfId="19495"/>
    <cellStyle name="요약 2 3 13 3 6 2" xfId="47354"/>
    <cellStyle name="요약 2 3 13 3 7" xfId="22677"/>
    <cellStyle name="요약 2 3 13 3 7 2" xfId="50536"/>
    <cellStyle name="요약 2 3 13 3 8" xfId="25831"/>
    <cellStyle name="요약 2 3 13 3 8 2" xfId="53690"/>
    <cellStyle name="요약 2 3 13 3 9" xfId="30579"/>
    <cellStyle name="요약 2 3 13 4" xfId="3070"/>
    <cellStyle name="요약 2 3 13 4 2" xfId="6521"/>
    <cellStyle name="요약 2 3 13 4 2 2" xfId="34380"/>
    <cellStyle name="요약 2 3 13 4 3" xfId="9777"/>
    <cellStyle name="요약 2 3 13 4 3 2" xfId="37636"/>
    <cellStyle name="요약 2 3 13 4 4" xfId="13041"/>
    <cellStyle name="요약 2 3 13 4 4 2" xfId="40900"/>
    <cellStyle name="요약 2 3 13 4 5" xfId="17562"/>
    <cellStyle name="요약 2 3 13 4 5 2" xfId="45421"/>
    <cellStyle name="요약 2 3 13 4 6" xfId="19845"/>
    <cellStyle name="요약 2 3 13 4 6 2" xfId="47704"/>
    <cellStyle name="요약 2 3 13 4 7" xfId="23027"/>
    <cellStyle name="요약 2 3 13 4 7 2" xfId="50886"/>
    <cellStyle name="요약 2 3 13 4 8" xfId="26156"/>
    <cellStyle name="요약 2 3 13 4 8 2" xfId="54015"/>
    <cellStyle name="요약 2 3 13 4 9" xfId="30929"/>
    <cellStyle name="요약 2 3 13 5" xfId="3407"/>
    <cellStyle name="요약 2 3 13 5 2" xfId="6858"/>
    <cellStyle name="요약 2 3 13 5 2 2" xfId="34717"/>
    <cellStyle name="요약 2 3 13 5 3" xfId="10114"/>
    <cellStyle name="요약 2 3 13 5 3 2" xfId="37973"/>
    <cellStyle name="요약 2 3 13 5 4" xfId="13378"/>
    <cellStyle name="요약 2 3 13 5 4 2" xfId="41237"/>
    <cellStyle name="요약 2 3 13 5 5" xfId="15523"/>
    <cellStyle name="요약 2 3 13 5 5 2" xfId="43382"/>
    <cellStyle name="요약 2 3 13 5 6" xfId="20182"/>
    <cellStyle name="요약 2 3 13 5 6 2" xfId="48041"/>
    <cellStyle name="요약 2 3 13 5 7" xfId="23364"/>
    <cellStyle name="요약 2 3 13 5 7 2" xfId="51223"/>
    <cellStyle name="요약 2 3 13 5 8" xfId="26473"/>
    <cellStyle name="요약 2 3 13 5 8 2" xfId="54332"/>
    <cellStyle name="요약 2 3 13 5 9" xfId="31266"/>
    <cellStyle name="요약 2 3 13 6" xfId="3740"/>
    <cellStyle name="요약 2 3 13 6 2" xfId="7191"/>
    <cellStyle name="요약 2 3 13 6 2 2" xfId="35050"/>
    <cellStyle name="요약 2 3 13 6 3" xfId="10447"/>
    <cellStyle name="요약 2 3 13 6 3 2" xfId="38306"/>
    <cellStyle name="요약 2 3 13 6 4" xfId="13711"/>
    <cellStyle name="요약 2 3 13 6 4 2" xfId="41570"/>
    <cellStyle name="요약 2 3 13 6 5" xfId="17187"/>
    <cellStyle name="요약 2 3 13 6 5 2" xfId="45046"/>
    <cellStyle name="요약 2 3 13 6 6" xfId="20515"/>
    <cellStyle name="요약 2 3 13 6 6 2" xfId="48374"/>
    <cellStyle name="요약 2 3 13 6 7" xfId="23697"/>
    <cellStyle name="요약 2 3 13 6 7 2" xfId="51556"/>
    <cellStyle name="요약 2 3 13 6 8" xfId="26784"/>
    <cellStyle name="요약 2 3 13 6 8 2" xfId="54643"/>
    <cellStyle name="요약 2 3 13 6 9" xfId="31599"/>
    <cellStyle name="요약 2 3 13 7" xfId="4036"/>
    <cellStyle name="요약 2 3 13 7 2" xfId="7487"/>
    <cellStyle name="요약 2 3 13 7 2 2" xfId="35346"/>
    <cellStyle name="요약 2 3 13 7 3" xfId="10743"/>
    <cellStyle name="요약 2 3 13 7 3 2" xfId="38602"/>
    <cellStyle name="요약 2 3 13 7 4" xfId="14007"/>
    <cellStyle name="요약 2 3 13 7 4 2" xfId="41866"/>
    <cellStyle name="요약 2 3 13 7 5" xfId="16291"/>
    <cellStyle name="요약 2 3 13 7 5 2" xfId="44150"/>
    <cellStyle name="요약 2 3 13 7 6" xfId="20811"/>
    <cellStyle name="요약 2 3 13 7 6 2" xfId="48670"/>
    <cellStyle name="요약 2 3 13 7 7" xfId="23993"/>
    <cellStyle name="요약 2 3 13 7 7 2" xfId="51852"/>
    <cellStyle name="요약 2 3 13 7 8" xfId="27061"/>
    <cellStyle name="요약 2 3 13 7 8 2" xfId="54920"/>
    <cellStyle name="요약 2 3 13 7 9" xfId="31895"/>
    <cellStyle name="요약 2 3 13 8" xfId="4333"/>
    <cellStyle name="요약 2 3 13 8 2" xfId="7784"/>
    <cellStyle name="요약 2 3 13 8 2 2" xfId="35643"/>
    <cellStyle name="요약 2 3 13 8 3" xfId="11040"/>
    <cellStyle name="요약 2 3 13 8 3 2" xfId="38899"/>
    <cellStyle name="요약 2 3 13 8 4" xfId="14304"/>
    <cellStyle name="요약 2 3 13 8 4 2" xfId="42163"/>
    <cellStyle name="요약 2 3 13 8 5" xfId="16173"/>
    <cellStyle name="요약 2 3 13 8 5 2" xfId="44032"/>
    <cellStyle name="요약 2 3 13 8 6" xfId="21108"/>
    <cellStyle name="요약 2 3 13 8 6 2" xfId="48967"/>
    <cellStyle name="요약 2 3 13 8 7" xfId="24290"/>
    <cellStyle name="요약 2 3 13 8 7 2" xfId="52149"/>
    <cellStyle name="요약 2 3 13 8 8" xfId="27336"/>
    <cellStyle name="요약 2 3 13 8 8 2" xfId="55195"/>
    <cellStyle name="요약 2 3 13 8 9" xfId="32192"/>
    <cellStyle name="요약 2 3 13 9" xfId="4628"/>
    <cellStyle name="요약 2 3 13 9 2" xfId="8079"/>
    <cellStyle name="요약 2 3 13 9 2 2" xfId="35938"/>
    <cellStyle name="요약 2 3 13 9 3" xfId="11335"/>
    <cellStyle name="요약 2 3 13 9 3 2" xfId="39194"/>
    <cellStyle name="요약 2 3 13 9 4" xfId="14599"/>
    <cellStyle name="요약 2 3 13 9 4 2" xfId="42458"/>
    <cellStyle name="요약 2 3 13 9 5" xfId="18170"/>
    <cellStyle name="요약 2 3 13 9 5 2" xfId="46029"/>
    <cellStyle name="요약 2 3 13 9 6" xfId="21403"/>
    <cellStyle name="요약 2 3 13 9 6 2" xfId="49262"/>
    <cellStyle name="요약 2 3 13 9 7" xfId="24585"/>
    <cellStyle name="요약 2 3 13 9 7 2" xfId="52444"/>
    <cellStyle name="요약 2 3 13 9 8" xfId="27612"/>
    <cellStyle name="요약 2 3 13 9 8 2" xfId="55471"/>
    <cellStyle name="요약 2 3 13 9 9" xfId="32487"/>
    <cellStyle name="요약 2 3 14" xfId="658"/>
    <cellStyle name="요약 2 3 14 10" xfId="5228"/>
    <cellStyle name="요약 2 3 14 10 2" xfId="33087"/>
    <cellStyle name="요약 2 3 14 11" xfId="8483"/>
    <cellStyle name="요약 2 3 14 11 2" xfId="36342"/>
    <cellStyle name="요약 2 3 14 12" xfId="11747"/>
    <cellStyle name="요약 2 3 14 12 2" xfId="39606"/>
    <cellStyle name="요약 2 3 14 13" xfId="15831"/>
    <cellStyle name="요약 2 3 14 13 2" xfId="43690"/>
    <cellStyle name="요약 2 3 14 14" xfId="18571"/>
    <cellStyle name="요약 2 3 14 14 2" xfId="46430"/>
    <cellStyle name="요약 2 3 14 15" xfId="21786"/>
    <cellStyle name="요약 2 3 14 15 2" xfId="49645"/>
    <cellStyle name="요약 2 3 14 16" xfId="24981"/>
    <cellStyle name="요약 2 3 14 16 2" xfId="52840"/>
    <cellStyle name="요약 2 3 14 17" xfId="26643"/>
    <cellStyle name="요약 2 3 14 17 2" xfId="54502"/>
    <cellStyle name="요약 2 3 14 18" xfId="28036"/>
    <cellStyle name="요약 2 3 14 18 2" xfId="55895"/>
    <cellStyle name="요약 2 3 14 19" xfId="1119"/>
    <cellStyle name="요약 2 3 14 19 2" xfId="28978"/>
    <cellStyle name="요약 2 3 14 2" xfId="2410"/>
    <cellStyle name="요약 2 3 14 2 2" xfId="5861"/>
    <cellStyle name="요약 2 3 14 2 2 2" xfId="33720"/>
    <cellStyle name="요약 2 3 14 2 3" xfId="9117"/>
    <cellStyle name="요약 2 3 14 2 3 2" xfId="36976"/>
    <cellStyle name="요약 2 3 14 2 4" xfId="12381"/>
    <cellStyle name="요약 2 3 14 2 4 2" xfId="40240"/>
    <cellStyle name="요약 2 3 14 2 5" xfId="17068"/>
    <cellStyle name="요약 2 3 14 2 5 2" xfId="44927"/>
    <cellStyle name="요약 2 3 14 2 6" xfId="19185"/>
    <cellStyle name="요약 2 3 14 2 6 2" xfId="47044"/>
    <cellStyle name="요약 2 3 14 2 7" xfId="22368"/>
    <cellStyle name="요약 2 3 14 2 7 2" xfId="50227"/>
    <cellStyle name="요약 2 3 14 2 8" xfId="25542"/>
    <cellStyle name="요약 2 3 14 2 8 2" xfId="53401"/>
    <cellStyle name="요약 2 3 14 2 9" xfId="30269"/>
    <cellStyle name="요약 2 3 14 20" xfId="28517"/>
    <cellStyle name="요약 2 3 14 3" xfId="2869"/>
    <cellStyle name="요약 2 3 14 3 2" xfId="6320"/>
    <cellStyle name="요약 2 3 14 3 2 2" xfId="34179"/>
    <cellStyle name="요약 2 3 14 3 3" xfId="9576"/>
    <cellStyle name="요약 2 3 14 3 3 2" xfId="37435"/>
    <cellStyle name="요약 2 3 14 3 4" xfId="12840"/>
    <cellStyle name="요약 2 3 14 3 4 2" xfId="40699"/>
    <cellStyle name="요약 2 3 14 3 5" xfId="5848"/>
    <cellStyle name="요약 2 3 14 3 5 2" xfId="33707"/>
    <cellStyle name="요약 2 3 14 3 6" xfId="19644"/>
    <cellStyle name="요약 2 3 14 3 6 2" xfId="47503"/>
    <cellStyle name="요약 2 3 14 3 7" xfId="22826"/>
    <cellStyle name="요약 2 3 14 3 7 2" xfId="50685"/>
    <cellStyle name="요약 2 3 14 3 8" xfId="25971"/>
    <cellStyle name="요약 2 3 14 3 8 2" xfId="53830"/>
    <cellStyle name="요약 2 3 14 3 9" xfId="30728"/>
    <cellStyle name="요약 2 3 14 4" xfId="3217"/>
    <cellStyle name="요약 2 3 14 4 2" xfId="6668"/>
    <cellStyle name="요약 2 3 14 4 2 2" xfId="34527"/>
    <cellStyle name="요약 2 3 14 4 3" xfId="9924"/>
    <cellStyle name="요약 2 3 14 4 3 2" xfId="37783"/>
    <cellStyle name="요약 2 3 14 4 4" xfId="13188"/>
    <cellStyle name="요약 2 3 14 4 4 2" xfId="41047"/>
    <cellStyle name="요약 2 3 14 4 5" xfId="16372"/>
    <cellStyle name="요약 2 3 14 4 5 2" xfId="44231"/>
    <cellStyle name="요약 2 3 14 4 6" xfId="19992"/>
    <cellStyle name="요약 2 3 14 4 6 2" xfId="47851"/>
    <cellStyle name="요약 2 3 14 4 7" xfId="23174"/>
    <cellStyle name="요약 2 3 14 4 7 2" xfId="51033"/>
    <cellStyle name="요약 2 3 14 4 8" xfId="26294"/>
    <cellStyle name="요약 2 3 14 4 8 2" xfId="54153"/>
    <cellStyle name="요약 2 3 14 4 9" xfId="31076"/>
    <cellStyle name="요약 2 3 14 5" xfId="3554"/>
    <cellStyle name="요약 2 3 14 5 2" xfId="7005"/>
    <cellStyle name="요약 2 3 14 5 2 2" xfId="34864"/>
    <cellStyle name="요약 2 3 14 5 3" xfId="10261"/>
    <cellStyle name="요약 2 3 14 5 3 2" xfId="38120"/>
    <cellStyle name="요약 2 3 14 5 4" xfId="13525"/>
    <cellStyle name="요약 2 3 14 5 4 2" xfId="41384"/>
    <cellStyle name="요약 2 3 14 5 5" xfId="16187"/>
    <cellStyle name="요약 2 3 14 5 5 2" xfId="44046"/>
    <cellStyle name="요약 2 3 14 5 6" xfId="20329"/>
    <cellStyle name="요약 2 3 14 5 6 2" xfId="48188"/>
    <cellStyle name="요약 2 3 14 5 7" xfId="23511"/>
    <cellStyle name="요약 2 3 14 5 7 2" xfId="51370"/>
    <cellStyle name="요약 2 3 14 5 8" xfId="26610"/>
    <cellStyle name="요약 2 3 14 5 8 2" xfId="54469"/>
    <cellStyle name="요약 2 3 14 5 9" xfId="31413"/>
    <cellStyle name="요약 2 3 14 6" xfId="4177"/>
    <cellStyle name="요약 2 3 14 6 2" xfId="7628"/>
    <cellStyle name="요약 2 3 14 6 2 2" xfId="35487"/>
    <cellStyle name="요약 2 3 14 6 3" xfId="10884"/>
    <cellStyle name="요약 2 3 14 6 3 2" xfId="38743"/>
    <cellStyle name="요약 2 3 14 6 4" xfId="14148"/>
    <cellStyle name="요약 2 3 14 6 4 2" xfId="42007"/>
    <cellStyle name="요약 2 3 14 6 5" xfId="17019"/>
    <cellStyle name="요약 2 3 14 6 5 2" xfId="44878"/>
    <cellStyle name="요약 2 3 14 6 6" xfId="20952"/>
    <cellStyle name="요약 2 3 14 6 6 2" xfId="48811"/>
    <cellStyle name="요약 2 3 14 6 7" xfId="24134"/>
    <cellStyle name="요약 2 3 14 6 7 2" xfId="51993"/>
    <cellStyle name="요약 2 3 14 6 8" xfId="27190"/>
    <cellStyle name="요약 2 3 14 6 8 2" xfId="55049"/>
    <cellStyle name="요약 2 3 14 6 9" xfId="32036"/>
    <cellStyle name="요약 2 3 14 7" xfId="4475"/>
    <cellStyle name="요약 2 3 14 7 2" xfId="7926"/>
    <cellStyle name="요약 2 3 14 7 2 2" xfId="35785"/>
    <cellStyle name="요약 2 3 14 7 3" xfId="11182"/>
    <cellStyle name="요약 2 3 14 7 3 2" xfId="39041"/>
    <cellStyle name="요약 2 3 14 7 4" xfId="14446"/>
    <cellStyle name="요약 2 3 14 7 4 2" xfId="42305"/>
    <cellStyle name="요약 2 3 14 7 5" xfId="18017"/>
    <cellStyle name="요약 2 3 14 7 5 2" xfId="45876"/>
    <cellStyle name="요약 2 3 14 7 6" xfId="21250"/>
    <cellStyle name="요약 2 3 14 7 6 2" xfId="49109"/>
    <cellStyle name="요약 2 3 14 7 7" xfId="24432"/>
    <cellStyle name="요약 2 3 14 7 7 2" xfId="52291"/>
    <cellStyle name="요약 2 3 14 7 8" xfId="27468"/>
    <cellStyle name="요약 2 3 14 7 8 2" xfId="55327"/>
    <cellStyle name="요약 2 3 14 7 9" xfId="32334"/>
    <cellStyle name="요약 2 3 14 8" xfId="4769"/>
    <cellStyle name="요약 2 3 14 8 2" xfId="8220"/>
    <cellStyle name="요약 2 3 14 8 2 2" xfId="36079"/>
    <cellStyle name="요약 2 3 14 8 3" xfId="11476"/>
    <cellStyle name="요약 2 3 14 8 3 2" xfId="39335"/>
    <cellStyle name="요약 2 3 14 8 4" xfId="14740"/>
    <cellStyle name="요약 2 3 14 8 4 2" xfId="42599"/>
    <cellStyle name="요약 2 3 14 8 5" xfId="18311"/>
    <cellStyle name="요약 2 3 14 8 5 2" xfId="46170"/>
    <cellStyle name="요약 2 3 14 8 6" xfId="21544"/>
    <cellStyle name="요약 2 3 14 8 6 2" xfId="49403"/>
    <cellStyle name="요약 2 3 14 8 7" xfId="24726"/>
    <cellStyle name="요약 2 3 14 8 7 2" xfId="52585"/>
    <cellStyle name="요약 2 3 14 8 8" xfId="27742"/>
    <cellStyle name="요약 2 3 14 8 8 2" xfId="55601"/>
    <cellStyle name="요약 2 3 14 8 9" xfId="32628"/>
    <cellStyle name="요약 2 3 14 9" xfId="1773"/>
    <cellStyle name="요약 2 3 14 9 2" xfId="29632"/>
    <cellStyle name="요약 2 3 15" xfId="1984"/>
    <cellStyle name="요약 2 3 15 2" xfId="5438"/>
    <cellStyle name="요약 2 3 15 2 2" xfId="33297"/>
    <cellStyle name="요약 2 3 15 3" xfId="8693"/>
    <cellStyle name="요약 2 3 15 3 2" xfId="36552"/>
    <cellStyle name="요약 2 3 15 4" xfId="11956"/>
    <cellStyle name="요약 2 3 15 4 2" xfId="39815"/>
    <cellStyle name="요약 2 3 15 5" xfId="17722"/>
    <cellStyle name="요약 2 3 15 5 2" xfId="45581"/>
    <cellStyle name="요약 2 3 15 6" xfId="18778"/>
    <cellStyle name="요약 2 3 15 6 2" xfId="46637"/>
    <cellStyle name="요약 2 3 15 7" xfId="21985"/>
    <cellStyle name="요약 2 3 15 7 2" xfId="49844"/>
    <cellStyle name="요약 2 3 15 8" xfId="25170"/>
    <cellStyle name="요약 2 3 15 8 2" xfId="53029"/>
    <cellStyle name="요약 2 3 15 9" xfId="29843"/>
    <cellStyle name="요약 2 3 16" xfId="2451"/>
    <cellStyle name="요약 2 3 16 2" xfId="5902"/>
    <cellStyle name="요약 2 3 16 2 2" xfId="33761"/>
    <cellStyle name="요약 2 3 16 3" xfId="9158"/>
    <cellStyle name="요약 2 3 16 3 2" xfId="37017"/>
    <cellStyle name="요약 2 3 16 4" xfId="12422"/>
    <cellStyle name="요약 2 3 16 4 2" xfId="40281"/>
    <cellStyle name="요약 2 3 16 5" xfId="16733"/>
    <cellStyle name="요약 2 3 16 5 2" xfId="44592"/>
    <cellStyle name="요약 2 3 16 6" xfId="19226"/>
    <cellStyle name="요약 2 3 16 6 2" xfId="47085"/>
    <cellStyle name="요약 2 3 16 7" xfId="22408"/>
    <cellStyle name="요약 2 3 16 7 2" xfId="50267"/>
    <cellStyle name="요약 2 3 16 8" xfId="25579"/>
    <cellStyle name="요약 2 3 16 8 2" xfId="53438"/>
    <cellStyle name="요약 2 3 16 9" xfId="30310"/>
    <cellStyle name="요약 2 3 17" xfId="1902"/>
    <cellStyle name="요약 2 3 17 2" xfId="5356"/>
    <cellStyle name="요약 2 3 17 2 2" xfId="33215"/>
    <cellStyle name="요약 2 3 17 3" xfId="8611"/>
    <cellStyle name="요약 2 3 17 3 2" xfId="36470"/>
    <cellStyle name="요약 2 3 17 4" xfId="11874"/>
    <cellStyle name="요약 2 3 17 4 2" xfId="39733"/>
    <cellStyle name="요약 2 3 17 5" xfId="15994"/>
    <cellStyle name="요약 2 3 17 5 2" xfId="43853"/>
    <cellStyle name="요약 2 3 17 6" xfId="18696"/>
    <cellStyle name="요약 2 3 17 6 2" xfId="46555"/>
    <cellStyle name="요약 2 3 17 7" xfId="21904"/>
    <cellStyle name="요약 2 3 17 7 2" xfId="49763"/>
    <cellStyle name="요약 2 3 17 8" xfId="25097"/>
    <cellStyle name="요약 2 3 17 8 2" xfId="52956"/>
    <cellStyle name="요약 2 3 17 9" xfId="29761"/>
    <cellStyle name="요약 2 3 18" xfId="1828"/>
    <cellStyle name="요약 2 3 18 2" xfId="5282"/>
    <cellStyle name="요약 2 3 18 2 2" xfId="33141"/>
    <cellStyle name="요약 2 3 18 3" xfId="8537"/>
    <cellStyle name="요약 2 3 18 3 2" xfId="36396"/>
    <cellStyle name="요약 2 3 18 4" xfId="11800"/>
    <cellStyle name="요약 2 3 18 4 2" xfId="39659"/>
    <cellStyle name="요약 2 3 18 5" xfId="17398"/>
    <cellStyle name="요약 2 3 18 5 2" xfId="45257"/>
    <cellStyle name="요약 2 3 18 6" xfId="18622"/>
    <cellStyle name="요약 2 3 18 6 2" xfId="46481"/>
    <cellStyle name="요약 2 3 18 7" xfId="21830"/>
    <cellStyle name="요약 2 3 18 7 2" xfId="49689"/>
    <cellStyle name="요약 2 3 18 8" xfId="25028"/>
    <cellStyle name="요약 2 3 18 8 2" xfId="52887"/>
    <cellStyle name="요약 2 3 18 9" xfId="29687"/>
    <cellStyle name="요약 2 3 19" xfId="2532"/>
    <cellStyle name="요약 2 3 19 2" xfId="5983"/>
    <cellStyle name="요약 2 3 19 2 2" xfId="33842"/>
    <cellStyle name="요약 2 3 19 3" xfId="9239"/>
    <cellStyle name="요약 2 3 19 3 2" xfId="37098"/>
    <cellStyle name="요약 2 3 19 4" xfId="12503"/>
    <cellStyle name="요약 2 3 19 4 2" xfId="40362"/>
    <cellStyle name="요약 2 3 19 5" xfId="16385"/>
    <cellStyle name="요약 2 3 19 5 2" xfId="44244"/>
    <cellStyle name="요약 2 3 19 6" xfId="19307"/>
    <cellStyle name="요약 2 3 19 6 2" xfId="47166"/>
    <cellStyle name="요약 2 3 19 7" xfId="22489"/>
    <cellStyle name="요약 2 3 19 7 2" xfId="50348"/>
    <cellStyle name="요약 2 3 19 8" xfId="25657"/>
    <cellStyle name="요약 2 3 19 8 2" xfId="53516"/>
    <cellStyle name="요약 2 3 19 9" xfId="30391"/>
    <cellStyle name="요약 2 3 2" xfId="248"/>
    <cellStyle name="요약 2 3 2 10" xfId="1924"/>
    <cellStyle name="요약 2 3 2 10 2" xfId="5378"/>
    <cellStyle name="요약 2 3 2 10 2 2" xfId="33237"/>
    <cellStyle name="요약 2 3 2 10 3" xfId="8633"/>
    <cellStyle name="요약 2 3 2 10 3 2" xfId="36492"/>
    <cellStyle name="요약 2 3 2 10 4" xfId="11896"/>
    <cellStyle name="요약 2 3 2 10 4 2" xfId="39755"/>
    <cellStyle name="요약 2 3 2 10 5" xfId="16408"/>
    <cellStyle name="요약 2 3 2 10 5 2" xfId="44267"/>
    <cellStyle name="요약 2 3 2 10 6" xfId="18718"/>
    <cellStyle name="요약 2 3 2 10 6 2" xfId="46577"/>
    <cellStyle name="요약 2 3 2 10 7" xfId="21926"/>
    <cellStyle name="요약 2 3 2 10 7 2" xfId="49785"/>
    <cellStyle name="요약 2 3 2 10 8" xfId="25118"/>
    <cellStyle name="요약 2 3 2 10 8 2" xfId="52977"/>
    <cellStyle name="요약 2 3 2 10 9" xfId="29783"/>
    <cellStyle name="요약 2 3 2 11" xfId="2889"/>
    <cellStyle name="요약 2 3 2 11 2" xfId="6340"/>
    <cellStyle name="요약 2 3 2 11 2 2" xfId="34199"/>
    <cellStyle name="요약 2 3 2 11 3" xfId="9596"/>
    <cellStyle name="요약 2 3 2 11 3 2" xfId="37455"/>
    <cellStyle name="요약 2 3 2 11 4" xfId="12860"/>
    <cellStyle name="요약 2 3 2 11 4 2" xfId="40719"/>
    <cellStyle name="요약 2 3 2 11 5" xfId="17167"/>
    <cellStyle name="요약 2 3 2 11 5 2" xfId="45026"/>
    <cellStyle name="요약 2 3 2 11 6" xfId="19664"/>
    <cellStyle name="요약 2 3 2 11 6 2" xfId="47523"/>
    <cellStyle name="요약 2 3 2 11 7" xfId="22846"/>
    <cellStyle name="요약 2 3 2 11 7 2" xfId="50705"/>
    <cellStyle name="요약 2 3 2 11 8" xfId="25989"/>
    <cellStyle name="요약 2 3 2 11 8 2" xfId="53848"/>
    <cellStyle name="요약 2 3 2 11 9" xfId="30748"/>
    <cellStyle name="요약 2 3 2 12" xfId="2877"/>
    <cellStyle name="요약 2 3 2 12 2" xfId="6328"/>
    <cellStyle name="요약 2 3 2 12 2 2" xfId="34187"/>
    <cellStyle name="요약 2 3 2 12 3" xfId="9584"/>
    <cellStyle name="요약 2 3 2 12 3 2" xfId="37443"/>
    <cellStyle name="요약 2 3 2 12 4" xfId="12848"/>
    <cellStyle name="요약 2 3 2 12 4 2" xfId="40707"/>
    <cellStyle name="요약 2 3 2 12 5" xfId="16083"/>
    <cellStyle name="요약 2 3 2 12 5 2" xfId="43942"/>
    <cellStyle name="요약 2 3 2 12 6" xfId="19652"/>
    <cellStyle name="요약 2 3 2 12 6 2" xfId="47511"/>
    <cellStyle name="요약 2 3 2 12 7" xfId="22834"/>
    <cellStyle name="요약 2 3 2 12 7 2" xfId="50693"/>
    <cellStyle name="요약 2 3 2 12 8" xfId="25978"/>
    <cellStyle name="요약 2 3 2 12 8 2" xfId="53837"/>
    <cellStyle name="요약 2 3 2 12 9" xfId="30736"/>
    <cellStyle name="요약 2 3 2 13" xfId="1363"/>
    <cellStyle name="요약 2 3 2 13 2" xfId="29222"/>
    <cellStyle name="요약 2 3 2 14" xfId="4819"/>
    <cellStyle name="요약 2 3 2 14 2" xfId="32678"/>
    <cellStyle name="요약 2 3 2 15" xfId="5625"/>
    <cellStyle name="요약 2 3 2 15 2" xfId="33484"/>
    <cellStyle name="요약 2 3 2 16" xfId="8525"/>
    <cellStyle name="요약 2 3 2 16 2" xfId="36384"/>
    <cellStyle name="요약 2 3 2 17" xfId="11788"/>
    <cellStyle name="요약 2 3 2 17 2" xfId="39647"/>
    <cellStyle name="요약 2 3 2 18" xfId="16832"/>
    <cellStyle name="요약 2 3 2 18 2" xfId="44691"/>
    <cellStyle name="요약 2 3 2 19" xfId="1350"/>
    <cellStyle name="요약 2 3 2 19 2" xfId="29209"/>
    <cellStyle name="요약 2 3 2 2" xfId="451"/>
    <cellStyle name="요약 2 3 2 2 10" xfId="4579"/>
    <cellStyle name="요약 2 3 2 2 10 2" xfId="8030"/>
    <cellStyle name="요약 2 3 2 2 10 2 2" xfId="35889"/>
    <cellStyle name="요약 2 3 2 2 10 3" xfId="11286"/>
    <cellStyle name="요약 2 3 2 2 10 3 2" xfId="39145"/>
    <cellStyle name="요약 2 3 2 2 10 4" xfId="14550"/>
    <cellStyle name="요약 2 3 2 2 10 4 2" xfId="42409"/>
    <cellStyle name="요약 2 3 2 2 10 5" xfId="18121"/>
    <cellStyle name="요약 2 3 2 2 10 5 2" xfId="45980"/>
    <cellStyle name="요약 2 3 2 2 10 6" xfId="21354"/>
    <cellStyle name="요약 2 3 2 2 10 6 2" xfId="49213"/>
    <cellStyle name="요약 2 3 2 2 10 7" xfId="24536"/>
    <cellStyle name="요약 2 3 2 2 10 7 2" xfId="52395"/>
    <cellStyle name="요약 2 3 2 2 10 8" xfId="27564"/>
    <cellStyle name="요약 2 3 2 2 10 8 2" xfId="55423"/>
    <cellStyle name="요약 2 3 2 2 10 9" xfId="32438"/>
    <cellStyle name="요약 2 3 2 2 11" xfId="1566"/>
    <cellStyle name="요약 2 3 2 2 11 2" xfId="29425"/>
    <cellStyle name="요약 2 3 2 2 12" xfId="5022"/>
    <cellStyle name="요약 2 3 2 2 12 2" xfId="32881"/>
    <cellStyle name="요약 2 3 2 2 13" xfId="8276"/>
    <cellStyle name="요약 2 3 2 2 13 2" xfId="36135"/>
    <cellStyle name="요약 2 3 2 2 14" xfId="11541"/>
    <cellStyle name="요약 2 3 2 2 14 2" xfId="39400"/>
    <cellStyle name="요약 2 3 2 2 15" xfId="14804"/>
    <cellStyle name="요약 2 3 2 2 15 2" xfId="42663"/>
    <cellStyle name="요약 2 3 2 2 16" xfId="15798"/>
    <cellStyle name="요약 2 3 2 2 16 2" xfId="43657"/>
    <cellStyle name="요약 2 3 2 2 17" xfId="18371"/>
    <cellStyle name="요약 2 3 2 2 17 2" xfId="46230"/>
    <cellStyle name="요약 2 3 2 2 18" xfId="21589"/>
    <cellStyle name="요약 2 3 2 2 18 2" xfId="49448"/>
    <cellStyle name="요약 2 3 2 2 19" xfId="24786"/>
    <cellStyle name="요약 2 3 2 2 19 2" xfId="52645"/>
    <cellStyle name="요약 2 3 2 2 2" xfId="596"/>
    <cellStyle name="요약 2 3 2 2 2 10" xfId="1711"/>
    <cellStyle name="요약 2 3 2 2 2 10 2" xfId="29570"/>
    <cellStyle name="요약 2 3 2 2 2 11" xfId="5166"/>
    <cellStyle name="요약 2 3 2 2 2 11 2" xfId="33025"/>
    <cellStyle name="요약 2 3 2 2 2 12" xfId="8421"/>
    <cellStyle name="요약 2 3 2 2 2 12 2" xfId="36280"/>
    <cellStyle name="요약 2 3 2 2 2 13" xfId="11686"/>
    <cellStyle name="요약 2 3 2 2 2 13 2" xfId="39545"/>
    <cellStyle name="요약 2 3 2 2 2 14" xfId="14949"/>
    <cellStyle name="요약 2 3 2 2 2 14 2" xfId="42808"/>
    <cellStyle name="요약 2 3 2 2 2 15" xfId="15032"/>
    <cellStyle name="요약 2 3 2 2 2 15 2" xfId="42891"/>
    <cellStyle name="요약 2 3 2 2 2 16" xfId="18513"/>
    <cellStyle name="요약 2 3 2 2 2 16 2" xfId="46372"/>
    <cellStyle name="요약 2 3 2 2 2 17" xfId="21730"/>
    <cellStyle name="요약 2 3 2 2 2 17 2" xfId="49589"/>
    <cellStyle name="요약 2 3 2 2 2 18" xfId="24925"/>
    <cellStyle name="요약 2 3 2 2 2 18 2" xfId="52784"/>
    <cellStyle name="요약 2 3 2 2 2 19" xfId="26227"/>
    <cellStyle name="요약 2 3 2 2 2 19 2" xfId="54086"/>
    <cellStyle name="요약 2 3 2 2 2 2" xfId="2348"/>
    <cellStyle name="요약 2 3 2 2 2 2 2" xfId="5800"/>
    <cellStyle name="요약 2 3 2 2 2 2 2 2" xfId="33659"/>
    <cellStyle name="요약 2 3 2 2 2 2 3" xfId="9056"/>
    <cellStyle name="요약 2 3 2 2 2 2 3 2" xfId="36915"/>
    <cellStyle name="요약 2 3 2 2 2 2 4" xfId="12319"/>
    <cellStyle name="요약 2 3 2 2 2 2 4 2" xfId="40178"/>
    <cellStyle name="요약 2 3 2 2 2 2 5" xfId="16658"/>
    <cellStyle name="요약 2 3 2 2 2 2 5 2" xfId="44517"/>
    <cellStyle name="요약 2 3 2 2 2 2 6" xfId="19126"/>
    <cellStyle name="요약 2 3 2 2 2 2 6 2" xfId="46985"/>
    <cellStyle name="요약 2 3 2 2 2 2 7" xfId="22311"/>
    <cellStyle name="요약 2 3 2 2 2 2 7 2" xfId="50170"/>
    <cellStyle name="요약 2 3 2 2 2 2 8" xfId="25486"/>
    <cellStyle name="요약 2 3 2 2 2 2 8 2" xfId="53345"/>
    <cellStyle name="요약 2 3 2 2 2 2 9" xfId="30207"/>
    <cellStyle name="요약 2 3 2 2 2 20" xfId="27982"/>
    <cellStyle name="요약 2 3 2 2 2 20 2" xfId="55841"/>
    <cellStyle name="요약 2 3 2 2 2 21" xfId="1058"/>
    <cellStyle name="요약 2 3 2 2 2 21 2" xfId="28917"/>
    <cellStyle name="요약 2 3 2 2 2 22" xfId="28456"/>
    <cellStyle name="요약 2 3 2 2 2 3" xfId="2807"/>
    <cellStyle name="요약 2 3 2 2 2 3 2" xfId="6258"/>
    <cellStyle name="요약 2 3 2 2 2 3 2 2" xfId="34117"/>
    <cellStyle name="요약 2 3 2 2 2 3 3" xfId="9514"/>
    <cellStyle name="요약 2 3 2 2 2 3 3 2" xfId="37373"/>
    <cellStyle name="요약 2 3 2 2 2 3 4" xfId="12778"/>
    <cellStyle name="요약 2 3 2 2 2 3 4 2" xfId="40637"/>
    <cellStyle name="요약 2 3 2 2 2 3 5" xfId="15193"/>
    <cellStyle name="요약 2 3 2 2 2 3 5 2" xfId="43052"/>
    <cellStyle name="요약 2 3 2 2 2 3 6" xfId="19582"/>
    <cellStyle name="요약 2 3 2 2 2 3 6 2" xfId="47441"/>
    <cellStyle name="요약 2 3 2 2 2 3 7" xfId="22764"/>
    <cellStyle name="요약 2 3 2 2 2 3 7 2" xfId="50623"/>
    <cellStyle name="요약 2 3 2 2 2 3 8" xfId="25912"/>
    <cellStyle name="요약 2 3 2 2 2 3 8 2" xfId="53771"/>
    <cellStyle name="요약 2 3 2 2 2 3 9" xfId="30666"/>
    <cellStyle name="요약 2 3 2 2 2 4" xfId="3157"/>
    <cellStyle name="요약 2 3 2 2 2 4 2" xfId="6608"/>
    <cellStyle name="요약 2 3 2 2 2 4 2 2" xfId="34467"/>
    <cellStyle name="요약 2 3 2 2 2 4 3" xfId="9864"/>
    <cellStyle name="요약 2 3 2 2 2 4 3 2" xfId="37723"/>
    <cellStyle name="요약 2 3 2 2 2 4 4" xfId="13128"/>
    <cellStyle name="요약 2 3 2 2 2 4 4 2" xfId="40987"/>
    <cellStyle name="요약 2 3 2 2 2 4 5" xfId="17708"/>
    <cellStyle name="요약 2 3 2 2 2 4 5 2" xfId="45567"/>
    <cellStyle name="요약 2 3 2 2 2 4 6" xfId="19932"/>
    <cellStyle name="요약 2 3 2 2 2 4 6 2" xfId="47791"/>
    <cellStyle name="요약 2 3 2 2 2 4 7" xfId="23114"/>
    <cellStyle name="요약 2 3 2 2 2 4 7 2" xfId="50973"/>
    <cellStyle name="요약 2 3 2 2 2 4 8" xfId="26236"/>
    <cellStyle name="요약 2 3 2 2 2 4 8 2" xfId="54095"/>
    <cellStyle name="요약 2 3 2 2 2 4 9" xfId="31016"/>
    <cellStyle name="요약 2 3 2 2 2 5" xfId="3494"/>
    <cellStyle name="요약 2 3 2 2 2 5 2" xfId="6945"/>
    <cellStyle name="요약 2 3 2 2 2 5 2 2" xfId="34804"/>
    <cellStyle name="요약 2 3 2 2 2 5 3" xfId="10201"/>
    <cellStyle name="요약 2 3 2 2 2 5 3 2" xfId="38060"/>
    <cellStyle name="요약 2 3 2 2 2 5 4" xfId="13465"/>
    <cellStyle name="요약 2 3 2 2 2 5 4 2" xfId="41324"/>
    <cellStyle name="요약 2 3 2 2 2 5 5" xfId="15815"/>
    <cellStyle name="요약 2 3 2 2 2 5 5 2" xfId="43674"/>
    <cellStyle name="요약 2 3 2 2 2 5 6" xfId="20269"/>
    <cellStyle name="요약 2 3 2 2 2 5 6 2" xfId="48128"/>
    <cellStyle name="요약 2 3 2 2 2 5 7" xfId="23451"/>
    <cellStyle name="요약 2 3 2 2 2 5 7 2" xfId="51310"/>
    <cellStyle name="요약 2 3 2 2 2 5 8" xfId="26553"/>
    <cellStyle name="요약 2 3 2 2 2 5 8 2" xfId="54412"/>
    <cellStyle name="요약 2 3 2 2 2 5 9" xfId="31353"/>
    <cellStyle name="요약 2 3 2 2 2 6" xfId="3827"/>
    <cellStyle name="요약 2 3 2 2 2 6 2" xfId="7278"/>
    <cellStyle name="요약 2 3 2 2 2 6 2 2" xfId="35137"/>
    <cellStyle name="요약 2 3 2 2 2 6 3" xfId="10534"/>
    <cellStyle name="요약 2 3 2 2 2 6 3 2" xfId="38393"/>
    <cellStyle name="요약 2 3 2 2 2 6 4" xfId="13798"/>
    <cellStyle name="요약 2 3 2 2 2 6 4 2" xfId="41657"/>
    <cellStyle name="요약 2 3 2 2 2 6 5" xfId="16605"/>
    <cellStyle name="요약 2 3 2 2 2 6 5 2" xfId="44464"/>
    <cellStyle name="요약 2 3 2 2 2 6 6" xfId="20602"/>
    <cellStyle name="요약 2 3 2 2 2 6 6 2" xfId="48461"/>
    <cellStyle name="요약 2 3 2 2 2 6 7" xfId="23784"/>
    <cellStyle name="요약 2 3 2 2 2 6 7 2" xfId="51643"/>
    <cellStyle name="요약 2 3 2 2 2 6 8" xfId="26864"/>
    <cellStyle name="요약 2 3 2 2 2 6 8 2" xfId="54723"/>
    <cellStyle name="요약 2 3 2 2 2 6 9" xfId="31686"/>
    <cellStyle name="요약 2 3 2 2 2 7" xfId="4123"/>
    <cellStyle name="요약 2 3 2 2 2 7 2" xfId="7574"/>
    <cellStyle name="요약 2 3 2 2 2 7 2 2" xfId="35433"/>
    <cellStyle name="요약 2 3 2 2 2 7 3" xfId="10830"/>
    <cellStyle name="요약 2 3 2 2 2 7 3 2" xfId="38689"/>
    <cellStyle name="요약 2 3 2 2 2 7 4" xfId="14094"/>
    <cellStyle name="요약 2 3 2 2 2 7 4 2" xfId="41953"/>
    <cellStyle name="요약 2 3 2 2 2 7 5" xfId="16463"/>
    <cellStyle name="요약 2 3 2 2 2 7 5 2" xfId="44322"/>
    <cellStyle name="요약 2 3 2 2 2 7 6" xfId="20898"/>
    <cellStyle name="요약 2 3 2 2 2 7 6 2" xfId="48757"/>
    <cellStyle name="요약 2 3 2 2 2 7 7" xfId="24080"/>
    <cellStyle name="요약 2 3 2 2 2 7 7 2" xfId="51939"/>
    <cellStyle name="요약 2 3 2 2 2 7 8" xfId="27141"/>
    <cellStyle name="요약 2 3 2 2 2 7 8 2" xfId="55000"/>
    <cellStyle name="요약 2 3 2 2 2 7 9" xfId="31982"/>
    <cellStyle name="요약 2 3 2 2 2 8" xfId="4420"/>
    <cellStyle name="요약 2 3 2 2 2 8 2" xfId="7871"/>
    <cellStyle name="요약 2 3 2 2 2 8 2 2" xfId="35730"/>
    <cellStyle name="요약 2 3 2 2 2 8 3" xfId="11127"/>
    <cellStyle name="요약 2 3 2 2 2 8 3 2" xfId="38986"/>
    <cellStyle name="요약 2 3 2 2 2 8 4" xfId="14391"/>
    <cellStyle name="요약 2 3 2 2 2 8 4 2" xfId="42250"/>
    <cellStyle name="요약 2 3 2 2 2 8 5" xfId="17962"/>
    <cellStyle name="요약 2 3 2 2 2 8 5 2" xfId="45821"/>
    <cellStyle name="요약 2 3 2 2 2 8 6" xfId="21195"/>
    <cellStyle name="요약 2 3 2 2 2 8 6 2" xfId="49054"/>
    <cellStyle name="요약 2 3 2 2 2 8 7" xfId="24377"/>
    <cellStyle name="요약 2 3 2 2 2 8 7 2" xfId="52236"/>
    <cellStyle name="요약 2 3 2 2 2 8 8" xfId="27416"/>
    <cellStyle name="요약 2 3 2 2 2 8 8 2" xfId="55275"/>
    <cellStyle name="요약 2 3 2 2 2 8 9" xfId="32279"/>
    <cellStyle name="요약 2 3 2 2 2 9" xfId="4715"/>
    <cellStyle name="요약 2 3 2 2 2 9 2" xfId="8166"/>
    <cellStyle name="요약 2 3 2 2 2 9 2 2" xfId="36025"/>
    <cellStyle name="요약 2 3 2 2 2 9 3" xfId="11422"/>
    <cellStyle name="요약 2 3 2 2 2 9 3 2" xfId="39281"/>
    <cellStyle name="요약 2 3 2 2 2 9 4" xfId="14686"/>
    <cellStyle name="요약 2 3 2 2 2 9 4 2" xfId="42545"/>
    <cellStyle name="요약 2 3 2 2 2 9 5" xfId="18257"/>
    <cellStyle name="요약 2 3 2 2 2 9 5 2" xfId="46116"/>
    <cellStyle name="요약 2 3 2 2 2 9 6" xfId="21490"/>
    <cellStyle name="요약 2 3 2 2 2 9 6 2" xfId="49349"/>
    <cellStyle name="요약 2 3 2 2 2 9 7" xfId="24672"/>
    <cellStyle name="요약 2 3 2 2 2 9 7 2" xfId="52531"/>
    <cellStyle name="요약 2 3 2 2 2 9 8" xfId="27692"/>
    <cellStyle name="요약 2 3 2 2 2 9 8 2" xfId="55551"/>
    <cellStyle name="요약 2 3 2 2 2 9 9" xfId="32574"/>
    <cellStyle name="요약 2 3 2 2 20" xfId="26826"/>
    <cellStyle name="요약 2 3 2 2 20 2" xfId="54685"/>
    <cellStyle name="요약 2 3 2 2 21" xfId="27846"/>
    <cellStyle name="요약 2 3 2 2 21 2" xfId="55705"/>
    <cellStyle name="요약 2 3 2 2 22" xfId="913"/>
    <cellStyle name="요약 2 3 2 2 22 2" xfId="28772"/>
    <cellStyle name="요약 2 3 2 2 23" xfId="28311"/>
    <cellStyle name="요약 2 3 2 2 3" xfId="2203"/>
    <cellStyle name="요약 2 3 2 2 3 2" xfId="5655"/>
    <cellStyle name="요약 2 3 2 2 3 2 2" xfId="33514"/>
    <cellStyle name="요약 2 3 2 2 3 3" xfId="8911"/>
    <cellStyle name="요약 2 3 2 2 3 3 2" xfId="36770"/>
    <cellStyle name="요약 2 3 2 2 3 4" xfId="12174"/>
    <cellStyle name="요약 2 3 2 2 3 4 2" xfId="40033"/>
    <cellStyle name="요약 2 3 2 2 3 5" xfId="17619"/>
    <cellStyle name="요약 2 3 2 2 3 5 2" xfId="45478"/>
    <cellStyle name="요약 2 3 2 2 3 6" xfId="18986"/>
    <cellStyle name="요약 2 3 2 2 3 6 2" xfId="46845"/>
    <cellStyle name="요약 2 3 2 2 3 7" xfId="22170"/>
    <cellStyle name="요약 2 3 2 2 3 7 2" xfId="50029"/>
    <cellStyle name="요약 2 3 2 2 3 8" xfId="25353"/>
    <cellStyle name="요약 2 3 2 2 3 8 2" xfId="53212"/>
    <cellStyle name="요약 2 3 2 2 3 9" xfId="30062"/>
    <cellStyle name="요약 2 3 2 2 4" xfId="2662"/>
    <cellStyle name="요약 2 3 2 2 4 2" xfId="6113"/>
    <cellStyle name="요약 2 3 2 2 4 2 2" xfId="33972"/>
    <cellStyle name="요약 2 3 2 2 4 3" xfId="9369"/>
    <cellStyle name="요약 2 3 2 2 4 3 2" xfId="37228"/>
    <cellStyle name="요약 2 3 2 2 4 4" xfId="12633"/>
    <cellStyle name="요약 2 3 2 2 4 4 2" xfId="40492"/>
    <cellStyle name="요약 2 3 2 2 4 5" xfId="15744"/>
    <cellStyle name="요약 2 3 2 2 4 5 2" xfId="43603"/>
    <cellStyle name="요약 2 3 2 2 4 6" xfId="19437"/>
    <cellStyle name="요약 2 3 2 2 4 6 2" xfId="47296"/>
    <cellStyle name="요약 2 3 2 2 4 7" xfId="22619"/>
    <cellStyle name="요약 2 3 2 2 4 7 2" xfId="50478"/>
    <cellStyle name="요약 2 3 2 2 4 8" xfId="25775"/>
    <cellStyle name="요약 2 3 2 2 4 8 2" xfId="53634"/>
    <cellStyle name="요약 2 3 2 2 4 9" xfId="30521"/>
    <cellStyle name="요약 2 3 2 2 5" xfId="3013"/>
    <cellStyle name="요약 2 3 2 2 5 2" xfId="6464"/>
    <cellStyle name="요약 2 3 2 2 5 2 2" xfId="34323"/>
    <cellStyle name="요약 2 3 2 2 5 3" xfId="9720"/>
    <cellStyle name="요약 2 3 2 2 5 3 2" xfId="37579"/>
    <cellStyle name="요약 2 3 2 2 5 4" xfId="12984"/>
    <cellStyle name="요약 2 3 2 2 5 4 2" xfId="40843"/>
    <cellStyle name="요약 2 3 2 2 5 5" xfId="17649"/>
    <cellStyle name="요약 2 3 2 2 5 5 2" xfId="45508"/>
    <cellStyle name="요약 2 3 2 2 5 6" xfId="19788"/>
    <cellStyle name="요약 2 3 2 2 5 6 2" xfId="47647"/>
    <cellStyle name="요약 2 3 2 2 5 7" xfId="22970"/>
    <cellStyle name="요약 2 3 2 2 5 7 2" xfId="50829"/>
    <cellStyle name="요약 2 3 2 2 5 8" xfId="26102"/>
    <cellStyle name="요약 2 3 2 2 5 8 2" xfId="53961"/>
    <cellStyle name="요약 2 3 2 2 5 9" xfId="30872"/>
    <cellStyle name="요약 2 3 2 2 6" xfId="3352"/>
    <cellStyle name="요약 2 3 2 2 6 2" xfId="6803"/>
    <cellStyle name="요약 2 3 2 2 6 2 2" xfId="34662"/>
    <cellStyle name="요약 2 3 2 2 6 3" xfId="10059"/>
    <cellStyle name="요약 2 3 2 2 6 3 2" xfId="37918"/>
    <cellStyle name="요약 2 3 2 2 6 4" xfId="13323"/>
    <cellStyle name="요약 2 3 2 2 6 4 2" xfId="41182"/>
    <cellStyle name="요약 2 3 2 2 6 5" xfId="12036"/>
    <cellStyle name="요약 2 3 2 2 6 5 2" xfId="39895"/>
    <cellStyle name="요약 2 3 2 2 6 6" xfId="20127"/>
    <cellStyle name="요약 2 3 2 2 6 6 2" xfId="47986"/>
    <cellStyle name="요약 2 3 2 2 6 7" xfId="23309"/>
    <cellStyle name="요약 2 3 2 2 6 7 2" xfId="51168"/>
    <cellStyle name="요약 2 3 2 2 6 8" xfId="26419"/>
    <cellStyle name="요약 2 3 2 2 6 8 2" xfId="54278"/>
    <cellStyle name="요약 2 3 2 2 6 9" xfId="31211"/>
    <cellStyle name="요약 2 3 2 2 7" xfId="3685"/>
    <cellStyle name="요약 2 3 2 2 7 2" xfId="7136"/>
    <cellStyle name="요약 2 3 2 2 7 2 2" xfId="34995"/>
    <cellStyle name="요약 2 3 2 2 7 3" xfId="10392"/>
    <cellStyle name="요약 2 3 2 2 7 3 2" xfId="38251"/>
    <cellStyle name="요약 2 3 2 2 7 4" xfId="13656"/>
    <cellStyle name="요약 2 3 2 2 7 4 2" xfId="41515"/>
    <cellStyle name="요약 2 3 2 2 7 5" xfId="16110"/>
    <cellStyle name="요약 2 3 2 2 7 5 2" xfId="43969"/>
    <cellStyle name="요약 2 3 2 2 7 6" xfId="20460"/>
    <cellStyle name="요약 2 3 2 2 7 6 2" xfId="48319"/>
    <cellStyle name="요약 2 3 2 2 7 7" xfId="23642"/>
    <cellStyle name="요약 2 3 2 2 7 7 2" xfId="51501"/>
    <cellStyle name="요약 2 3 2 2 7 8" xfId="26730"/>
    <cellStyle name="요약 2 3 2 2 7 8 2" xfId="54589"/>
    <cellStyle name="요약 2 3 2 2 7 9" xfId="31544"/>
    <cellStyle name="요약 2 3 2 2 8" xfId="3987"/>
    <cellStyle name="요약 2 3 2 2 8 2" xfId="7438"/>
    <cellStyle name="요약 2 3 2 2 8 2 2" xfId="35297"/>
    <cellStyle name="요약 2 3 2 2 8 3" xfId="10694"/>
    <cellStyle name="요약 2 3 2 2 8 3 2" xfId="38553"/>
    <cellStyle name="요약 2 3 2 2 8 4" xfId="13958"/>
    <cellStyle name="요약 2 3 2 2 8 4 2" xfId="41817"/>
    <cellStyle name="요약 2 3 2 2 8 5" xfId="15646"/>
    <cellStyle name="요약 2 3 2 2 8 5 2" xfId="43505"/>
    <cellStyle name="요약 2 3 2 2 8 6" xfId="20762"/>
    <cellStyle name="요약 2 3 2 2 8 6 2" xfId="48621"/>
    <cellStyle name="요약 2 3 2 2 8 7" xfId="23944"/>
    <cellStyle name="요약 2 3 2 2 8 7 2" xfId="51803"/>
    <cellStyle name="요약 2 3 2 2 8 8" xfId="27013"/>
    <cellStyle name="요약 2 3 2 2 8 8 2" xfId="54872"/>
    <cellStyle name="요약 2 3 2 2 8 9" xfId="31846"/>
    <cellStyle name="요약 2 3 2 2 9" xfId="4284"/>
    <cellStyle name="요약 2 3 2 2 9 2" xfId="7735"/>
    <cellStyle name="요약 2 3 2 2 9 2 2" xfId="35594"/>
    <cellStyle name="요약 2 3 2 2 9 3" xfId="10991"/>
    <cellStyle name="요약 2 3 2 2 9 3 2" xfId="38850"/>
    <cellStyle name="요약 2 3 2 2 9 4" xfId="14255"/>
    <cellStyle name="요약 2 3 2 2 9 4 2" xfId="42114"/>
    <cellStyle name="요약 2 3 2 2 9 5" xfId="17387"/>
    <cellStyle name="요약 2 3 2 2 9 5 2" xfId="45246"/>
    <cellStyle name="요약 2 3 2 2 9 6" xfId="21059"/>
    <cellStyle name="요약 2 3 2 2 9 6 2" xfId="48918"/>
    <cellStyle name="요약 2 3 2 2 9 7" xfId="24241"/>
    <cellStyle name="요약 2 3 2 2 9 7 2" xfId="52100"/>
    <cellStyle name="요약 2 3 2 2 9 8" xfId="27288"/>
    <cellStyle name="요약 2 3 2 2 9 8 2" xfId="55147"/>
    <cellStyle name="요약 2 3 2 2 9 9" xfId="32143"/>
    <cellStyle name="요약 2 3 2 20" xfId="18610"/>
    <cellStyle name="요약 2 3 2 20 2" xfId="46469"/>
    <cellStyle name="요약 2 3 2 21" xfId="21561"/>
    <cellStyle name="요약 2 3 2 21 2" xfId="49420"/>
    <cellStyle name="요약 2 3 2 22" xfId="25017"/>
    <cellStyle name="요약 2 3 2 22 2" xfId="52876"/>
    <cellStyle name="요약 2 3 2 23" xfId="18335"/>
    <cellStyle name="요약 2 3 2 23 2" xfId="46194"/>
    <cellStyle name="요약 2 3 2 24" xfId="711"/>
    <cellStyle name="요약 2 3 2 24 2" xfId="28570"/>
    <cellStyle name="요약 2 3 2 25" xfId="28109"/>
    <cellStyle name="요약 2 3 2 3" xfId="351"/>
    <cellStyle name="요약 2 3 2 3 10" xfId="1466"/>
    <cellStyle name="요약 2 3 2 3 10 2" xfId="29325"/>
    <cellStyle name="요약 2 3 2 3 11" xfId="4922"/>
    <cellStyle name="요약 2 3 2 3 11 2" xfId="32781"/>
    <cellStyle name="요약 2 3 2 3 12" xfId="1196"/>
    <cellStyle name="요약 2 3 2 3 12 2" xfId="29055"/>
    <cellStyle name="요약 2 3 2 3 13" xfId="5627"/>
    <cellStyle name="요약 2 3 2 3 13 2" xfId="33486"/>
    <cellStyle name="요약 2 3 2 3 14" xfId="8883"/>
    <cellStyle name="요약 2 3 2 3 14 2" xfId="36742"/>
    <cellStyle name="요약 2 3 2 3 15" xfId="16191"/>
    <cellStyle name="요약 2 3 2 3 15 2" xfId="44050"/>
    <cellStyle name="요약 2 3 2 3 16" xfId="15399"/>
    <cellStyle name="요약 2 3 2 3 16 2" xfId="43258"/>
    <cellStyle name="요약 2 3 2 3 17" xfId="15841"/>
    <cellStyle name="요약 2 3 2 3 17 2" xfId="43700"/>
    <cellStyle name="요약 2 3 2 3 18" xfId="18860"/>
    <cellStyle name="요약 2 3 2 3 18 2" xfId="46719"/>
    <cellStyle name="요약 2 3 2 3 19" xfId="26079"/>
    <cellStyle name="요약 2 3 2 3 19 2" xfId="53938"/>
    <cellStyle name="요약 2 3 2 3 2" xfId="2103"/>
    <cellStyle name="요약 2 3 2 3 2 2" xfId="5557"/>
    <cellStyle name="요약 2 3 2 3 2 2 2" xfId="33416"/>
    <cellStyle name="요약 2 3 2 3 2 3" xfId="8812"/>
    <cellStyle name="요약 2 3 2 3 2 3 2" xfId="36671"/>
    <cellStyle name="요약 2 3 2 3 2 4" xfId="12075"/>
    <cellStyle name="요약 2 3 2 3 2 4 2" xfId="39934"/>
    <cellStyle name="요약 2 3 2 3 2 5" xfId="15509"/>
    <cellStyle name="요약 2 3 2 3 2 5 2" xfId="43368"/>
    <cellStyle name="요약 2 3 2 3 2 6" xfId="18891"/>
    <cellStyle name="요약 2 3 2 3 2 6 2" xfId="46750"/>
    <cellStyle name="요약 2 3 2 3 2 7" xfId="22089"/>
    <cellStyle name="요약 2 3 2 3 2 7 2" xfId="49948"/>
    <cellStyle name="요약 2 3 2 3 2 8" xfId="25269"/>
    <cellStyle name="요약 2 3 2 3 2 8 2" xfId="53128"/>
    <cellStyle name="요약 2 3 2 3 2 9" xfId="29962"/>
    <cellStyle name="요약 2 3 2 3 20" xfId="27774"/>
    <cellStyle name="요약 2 3 2 3 20 2" xfId="55633"/>
    <cellStyle name="요약 2 3 2 3 21" xfId="813"/>
    <cellStyle name="요약 2 3 2 3 21 2" xfId="28672"/>
    <cellStyle name="요약 2 3 2 3 22" xfId="28211"/>
    <cellStyle name="요약 2 3 2 3 3" xfId="2564"/>
    <cellStyle name="요약 2 3 2 3 3 2" xfId="6015"/>
    <cellStyle name="요약 2 3 2 3 3 2 2" xfId="33874"/>
    <cellStyle name="요약 2 3 2 3 3 3" xfId="9271"/>
    <cellStyle name="요약 2 3 2 3 3 3 2" xfId="37130"/>
    <cellStyle name="요약 2 3 2 3 3 4" xfId="12535"/>
    <cellStyle name="요약 2 3 2 3 3 4 2" xfId="40394"/>
    <cellStyle name="요약 2 3 2 3 3 5" xfId="16240"/>
    <cellStyle name="요약 2 3 2 3 3 5 2" xfId="44099"/>
    <cellStyle name="요약 2 3 2 3 3 6" xfId="19339"/>
    <cellStyle name="요약 2 3 2 3 3 6 2" xfId="47198"/>
    <cellStyle name="요약 2 3 2 3 3 7" xfId="22521"/>
    <cellStyle name="요약 2 3 2 3 3 7 2" xfId="50380"/>
    <cellStyle name="요약 2 3 2 3 3 8" xfId="25684"/>
    <cellStyle name="요약 2 3 2 3 3 8 2" xfId="53543"/>
    <cellStyle name="요약 2 3 2 3 3 9" xfId="30423"/>
    <cellStyle name="요약 2 3 2 3 4" xfId="2917"/>
    <cellStyle name="요약 2 3 2 3 4 2" xfId="6368"/>
    <cellStyle name="요약 2 3 2 3 4 2 2" xfId="34227"/>
    <cellStyle name="요약 2 3 2 3 4 3" xfId="9624"/>
    <cellStyle name="요약 2 3 2 3 4 3 2" xfId="37483"/>
    <cellStyle name="요약 2 3 2 3 4 4" xfId="12888"/>
    <cellStyle name="요약 2 3 2 3 4 4 2" xfId="40747"/>
    <cellStyle name="요약 2 3 2 3 4 5" xfId="17726"/>
    <cellStyle name="요약 2 3 2 3 4 5 2" xfId="45585"/>
    <cellStyle name="요약 2 3 2 3 4 6" xfId="19692"/>
    <cellStyle name="요약 2 3 2 3 4 6 2" xfId="47551"/>
    <cellStyle name="요약 2 3 2 3 4 7" xfId="22874"/>
    <cellStyle name="요약 2 3 2 3 4 7 2" xfId="50733"/>
    <cellStyle name="요약 2 3 2 3 4 8" xfId="26013"/>
    <cellStyle name="요약 2 3 2 3 4 8 2" xfId="53872"/>
    <cellStyle name="요약 2 3 2 3 4 9" xfId="30776"/>
    <cellStyle name="요약 2 3 2 3 5" xfId="3263"/>
    <cellStyle name="요약 2 3 2 3 5 2" xfId="6714"/>
    <cellStyle name="요약 2 3 2 3 5 2 2" xfId="34573"/>
    <cellStyle name="요약 2 3 2 3 5 3" xfId="9970"/>
    <cellStyle name="요약 2 3 2 3 5 3 2" xfId="37829"/>
    <cellStyle name="요약 2 3 2 3 5 4" xfId="13234"/>
    <cellStyle name="요약 2 3 2 3 5 4 2" xfId="41093"/>
    <cellStyle name="요약 2 3 2 3 5 5" xfId="17771"/>
    <cellStyle name="요약 2 3 2 3 5 5 2" xfId="45630"/>
    <cellStyle name="요약 2 3 2 3 5 6" xfId="20038"/>
    <cellStyle name="요약 2 3 2 3 5 6 2" xfId="47897"/>
    <cellStyle name="요약 2 3 2 3 5 7" xfId="23220"/>
    <cellStyle name="요약 2 3 2 3 5 7 2" xfId="51079"/>
    <cellStyle name="요약 2 3 2 3 5 8" xfId="26335"/>
    <cellStyle name="요약 2 3 2 3 5 8 2" xfId="54194"/>
    <cellStyle name="요약 2 3 2 3 5 9" xfId="31122"/>
    <cellStyle name="요약 2 3 2 3 6" xfId="3599"/>
    <cellStyle name="요약 2 3 2 3 6 2" xfId="7050"/>
    <cellStyle name="요약 2 3 2 3 6 2 2" xfId="34909"/>
    <cellStyle name="요약 2 3 2 3 6 3" xfId="10306"/>
    <cellStyle name="요약 2 3 2 3 6 3 2" xfId="38165"/>
    <cellStyle name="요약 2 3 2 3 6 4" xfId="13570"/>
    <cellStyle name="요약 2 3 2 3 6 4 2" xfId="41429"/>
    <cellStyle name="요약 2 3 2 3 6 5" xfId="15228"/>
    <cellStyle name="요약 2 3 2 3 6 5 2" xfId="43087"/>
    <cellStyle name="요약 2 3 2 3 6 6" xfId="20374"/>
    <cellStyle name="요약 2 3 2 3 6 6 2" xfId="48233"/>
    <cellStyle name="요약 2 3 2 3 6 7" xfId="23556"/>
    <cellStyle name="요약 2 3 2 3 6 7 2" xfId="51415"/>
    <cellStyle name="요약 2 3 2 3 6 8" xfId="26651"/>
    <cellStyle name="요약 2 3 2 3 6 8 2" xfId="54510"/>
    <cellStyle name="요약 2 3 2 3 6 9" xfId="31458"/>
    <cellStyle name="요약 2 3 2 3 7" xfId="3913"/>
    <cellStyle name="요약 2 3 2 3 7 2" xfId="7364"/>
    <cellStyle name="요약 2 3 2 3 7 2 2" xfId="35223"/>
    <cellStyle name="요약 2 3 2 3 7 3" xfId="10620"/>
    <cellStyle name="요약 2 3 2 3 7 3 2" xfId="38479"/>
    <cellStyle name="요약 2 3 2 3 7 4" xfId="13884"/>
    <cellStyle name="요약 2 3 2 3 7 4 2" xfId="41743"/>
    <cellStyle name="요약 2 3 2 3 7 5" xfId="17276"/>
    <cellStyle name="요약 2 3 2 3 7 5 2" xfId="45135"/>
    <cellStyle name="요약 2 3 2 3 7 6" xfId="20688"/>
    <cellStyle name="요약 2 3 2 3 7 6 2" xfId="48547"/>
    <cellStyle name="요약 2 3 2 3 7 7" xfId="23870"/>
    <cellStyle name="요약 2 3 2 3 7 7 2" xfId="51729"/>
    <cellStyle name="요약 2 3 2 3 7 8" xfId="26945"/>
    <cellStyle name="요약 2 3 2 3 7 8 2" xfId="54804"/>
    <cellStyle name="요약 2 3 2 3 7 9" xfId="31772"/>
    <cellStyle name="요약 2 3 2 3 8" xfId="4211"/>
    <cellStyle name="요약 2 3 2 3 8 2" xfId="7662"/>
    <cellStyle name="요약 2 3 2 3 8 2 2" xfId="35521"/>
    <cellStyle name="요약 2 3 2 3 8 3" xfId="10918"/>
    <cellStyle name="요약 2 3 2 3 8 3 2" xfId="38777"/>
    <cellStyle name="요약 2 3 2 3 8 4" xfId="14182"/>
    <cellStyle name="요약 2 3 2 3 8 4 2" xfId="42041"/>
    <cellStyle name="요약 2 3 2 3 8 5" xfId="16219"/>
    <cellStyle name="요약 2 3 2 3 8 5 2" xfId="44078"/>
    <cellStyle name="요약 2 3 2 3 8 6" xfId="20986"/>
    <cellStyle name="요약 2 3 2 3 8 6 2" xfId="48845"/>
    <cellStyle name="요약 2 3 2 3 8 7" xfId="24168"/>
    <cellStyle name="요약 2 3 2 3 8 7 2" xfId="52027"/>
    <cellStyle name="요약 2 3 2 3 8 8" xfId="27221"/>
    <cellStyle name="요약 2 3 2 3 8 8 2" xfId="55080"/>
    <cellStyle name="요약 2 3 2 3 8 9" xfId="32070"/>
    <cellStyle name="요약 2 3 2 3 9" xfId="4507"/>
    <cellStyle name="요약 2 3 2 3 9 2" xfId="7958"/>
    <cellStyle name="요약 2 3 2 3 9 2 2" xfId="35817"/>
    <cellStyle name="요약 2 3 2 3 9 3" xfId="11214"/>
    <cellStyle name="요약 2 3 2 3 9 3 2" xfId="39073"/>
    <cellStyle name="요약 2 3 2 3 9 4" xfId="14478"/>
    <cellStyle name="요약 2 3 2 3 9 4 2" xfId="42337"/>
    <cellStyle name="요약 2 3 2 3 9 5" xfId="18049"/>
    <cellStyle name="요약 2 3 2 3 9 5 2" xfId="45908"/>
    <cellStyle name="요약 2 3 2 3 9 6" xfId="21282"/>
    <cellStyle name="요약 2 3 2 3 9 6 2" xfId="49141"/>
    <cellStyle name="요약 2 3 2 3 9 7" xfId="24464"/>
    <cellStyle name="요약 2 3 2 3 9 7 2" xfId="52323"/>
    <cellStyle name="요약 2 3 2 3 9 8" xfId="27497"/>
    <cellStyle name="요약 2 3 2 3 9 8 2" xfId="55356"/>
    <cellStyle name="요약 2 3 2 3 9 9" xfId="32366"/>
    <cellStyle name="요약 2 3 2 4" xfId="524"/>
    <cellStyle name="요약 2 3 2 4 10" xfId="1639"/>
    <cellStyle name="요약 2 3 2 4 10 2" xfId="29498"/>
    <cellStyle name="요약 2 3 2 4 11" xfId="5094"/>
    <cellStyle name="요약 2 3 2 4 11 2" xfId="32953"/>
    <cellStyle name="요약 2 3 2 4 12" xfId="8349"/>
    <cellStyle name="요약 2 3 2 4 12 2" xfId="36208"/>
    <cellStyle name="요약 2 3 2 4 13" xfId="11614"/>
    <cellStyle name="요약 2 3 2 4 13 2" xfId="39473"/>
    <cellStyle name="요약 2 3 2 4 14" xfId="14877"/>
    <cellStyle name="요약 2 3 2 4 14 2" xfId="42736"/>
    <cellStyle name="요약 2 3 2 4 15" xfId="15506"/>
    <cellStyle name="요약 2 3 2 4 15 2" xfId="43365"/>
    <cellStyle name="요약 2 3 2 4 16" xfId="18441"/>
    <cellStyle name="요약 2 3 2 4 16 2" xfId="46300"/>
    <cellStyle name="요약 2 3 2 4 17" xfId="21658"/>
    <cellStyle name="요약 2 3 2 4 17 2" xfId="49517"/>
    <cellStyle name="요약 2 3 2 4 18" xfId="24853"/>
    <cellStyle name="요약 2 3 2 4 18 2" xfId="52712"/>
    <cellStyle name="요약 2 3 2 4 19" xfId="24989"/>
    <cellStyle name="요약 2 3 2 4 19 2" xfId="52848"/>
    <cellStyle name="요약 2 3 2 4 2" xfId="2276"/>
    <cellStyle name="요약 2 3 2 4 2 2" xfId="5728"/>
    <cellStyle name="요약 2 3 2 4 2 2 2" xfId="33587"/>
    <cellStyle name="요약 2 3 2 4 2 3" xfId="8984"/>
    <cellStyle name="요약 2 3 2 4 2 3 2" xfId="36843"/>
    <cellStyle name="요약 2 3 2 4 2 4" xfId="12247"/>
    <cellStyle name="요약 2 3 2 4 2 4 2" xfId="40106"/>
    <cellStyle name="요약 2 3 2 4 2 5" xfId="16520"/>
    <cellStyle name="요약 2 3 2 4 2 5 2" xfId="44379"/>
    <cellStyle name="요약 2 3 2 4 2 6" xfId="19054"/>
    <cellStyle name="요약 2 3 2 4 2 6 2" xfId="46913"/>
    <cellStyle name="요약 2 3 2 4 2 7" xfId="22239"/>
    <cellStyle name="요약 2 3 2 4 2 7 2" xfId="50098"/>
    <cellStyle name="요약 2 3 2 4 2 8" xfId="25419"/>
    <cellStyle name="요약 2 3 2 4 2 8 2" xfId="53278"/>
    <cellStyle name="요약 2 3 2 4 2 9" xfId="30135"/>
    <cellStyle name="요약 2 3 2 4 20" xfId="27910"/>
    <cellStyle name="요약 2 3 2 4 20 2" xfId="55769"/>
    <cellStyle name="요약 2 3 2 4 21" xfId="986"/>
    <cellStyle name="요약 2 3 2 4 21 2" xfId="28845"/>
    <cellStyle name="요약 2 3 2 4 22" xfId="28384"/>
    <cellStyle name="요약 2 3 2 4 3" xfId="2735"/>
    <cellStyle name="요약 2 3 2 4 3 2" xfId="6186"/>
    <cellStyle name="요약 2 3 2 4 3 2 2" xfId="34045"/>
    <cellStyle name="요약 2 3 2 4 3 3" xfId="9442"/>
    <cellStyle name="요약 2 3 2 4 3 3 2" xfId="37301"/>
    <cellStyle name="요약 2 3 2 4 3 4" xfId="12706"/>
    <cellStyle name="요약 2 3 2 4 3 4 2" xfId="40565"/>
    <cellStyle name="요약 2 3 2 4 3 5" xfId="16213"/>
    <cellStyle name="요약 2 3 2 4 3 5 2" xfId="44072"/>
    <cellStyle name="요약 2 3 2 4 3 6" xfId="19510"/>
    <cellStyle name="요약 2 3 2 4 3 6 2" xfId="47369"/>
    <cellStyle name="요약 2 3 2 4 3 7" xfId="22692"/>
    <cellStyle name="요약 2 3 2 4 3 7 2" xfId="50551"/>
    <cellStyle name="요약 2 3 2 4 3 8" xfId="25845"/>
    <cellStyle name="요약 2 3 2 4 3 8 2" xfId="53704"/>
    <cellStyle name="요약 2 3 2 4 3 9" xfId="30594"/>
    <cellStyle name="요약 2 3 2 4 4" xfId="3085"/>
    <cellStyle name="요약 2 3 2 4 4 2" xfId="6536"/>
    <cellStyle name="요약 2 3 2 4 4 2 2" xfId="34395"/>
    <cellStyle name="요약 2 3 2 4 4 3" xfId="9792"/>
    <cellStyle name="요약 2 3 2 4 4 3 2" xfId="37651"/>
    <cellStyle name="요약 2 3 2 4 4 4" xfId="13056"/>
    <cellStyle name="요약 2 3 2 4 4 4 2" xfId="40915"/>
    <cellStyle name="요약 2 3 2 4 4 5" xfId="17498"/>
    <cellStyle name="요약 2 3 2 4 4 5 2" xfId="45357"/>
    <cellStyle name="요약 2 3 2 4 4 6" xfId="19860"/>
    <cellStyle name="요약 2 3 2 4 4 6 2" xfId="47719"/>
    <cellStyle name="요약 2 3 2 4 4 7" xfId="23042"/>
    <cellStyle name="요약 2 3 2 4 4 7 2" xfId="50901"/>
    <cellStyle name="요약 2 3 2 4 4 8" xfId="26169"/>
    <cellStyle name="요약 2 3 2 4 4 8 2" xfId="54028"/>
    <cellStyle name="요약 2 3 2 4 4 9" xfId="30944"/>
    <cellStyle name="요약 2 3 2 4 5" xfId="3422"/>
    <cellStyle name="요약 2 3 2 4 5 2" xfId="6873"/>
    <cellStyle name="요약 2 3 2 4 5 2 2" xfId="34732"/>
    <cellStyle name="요약 2 3 2 4 5 3" xfId="10129"/>
    <cellStyle name="요약 2 3 2 4 5 3 2" xfId="37988"/>
    <cellStyle name="요약 2 3 2 4 5 4" xfId="13393"/>
    <cellStyle name="요약 2 3 2 4 5 4 2" xfId="41252"/>
    <cellStyle name="요약 2 3 2 4 5 5" xfId="15451"/>
    <cellStyle name="요약 2 3 2 4 5 5 2" xfId="43310"/>
    <cellStyle name="요약 2 3 2 4 5 6" xfId="20197"/>
    <cellStyle name="요약 2 3 2 4 5 6 2" xfId="48056"/>
    <cellStyle name="요약 2 3 2 4 5 7" xfId="23379"/>
    <cellStyle name="요약 2 3 2 4 5 7 2" xfId="51238"/>
    <cellStyle name="요약 2 3 2 4 5 8" xfId="26486"/>
    <cellStyle name="요약 2 3 2 4 5 8 2" xfId="54345"/>
    <cellStyle name="요약 2 3 2 4 5 9" xfId="31281"/>
    <cellStyle name="요약 2 3 2 4 6" xfId="3755"/>
    <cellStyle name="요약 2 3 2 4 6 2" xfId="7206"/>
    <cellStyle name="요약 2 3 2 4 6 2 2" xfId="35065"/>
    <cellStyle name="요약 2 3 2 4 6 3" xfId="10462"/>
    <cellStyle name="요약 2 3 2 4 6 3 2" xfId="38321"/>
    <cellStyle name="요약 2 3 2 4 6 4" xfId="13726"/>
    <cellStyle name="요약 2 3 2 4 6 4 2" xfId="41585"/>
    <cellStyle name="요약 2 3 2 4 6 5" xfId="15729"/>
    <cellStyle name="요약 2 3 2 4 6 5 2" xfId="43588"/>
    <cellStyle name="요약 2 3 2 4 6 6" xfId="20530"/>
    <cellStyle name="요약 2 3 2 4 6 6 2" xfId="48389"/>
    <cellStyle name="요약 2 3 2 4 6 7" xfId="23712"/>
    <cellStyle name="요약 2 3 2 4 6 7 2" xfId="51571"/>
    <cellStyle name="요약 2 3 2 4 6 8" xfId="26797"/>
    <cellStyle name="요약 2 3 2 4 6 8 2" xfId="54656"/>
    <cellStyle name="요약 2 3 2 4 6 9" xfId="31614"/>
    <cellStyle name="요약 2 3 2 4 7" xfId="4051"/>
    <cellStyle name="요약 2 3 2 4 7 2" xfId="7502"/>
    <cellStyle name="요약 2 3 2 4 7 2 2" xfId="35361"/>
    <cellStyle name="요약 2 3 2 4 7 3" xfId="10758"/>
    <cellStyle name="요약 2 3 2 4 7 3 2" xfId="38617"/>
    <cellStyle name="요약 2 3 2 4 7 4" xfId="14022"/>
    <cellStyle name="요약 2 3 2 4 7 4 2" xfId="41881"/>
    <cellStyle name="요약 2 3 2 4 7 5" xfId="16220"/>
    <cellStyle name="요약 2 3 2 4 7 5 2" xfId="44079"/>
    <cellStyle name="요약 2 3 2 4 7 6" xfId="20826"/>
    <cellStyle name="요약 2 3 2 4 7 6 2" xfId="48685"/>
    <cellStyle name="요약 2 3 2 4 7 7" xfId="24008"/>
    <cellStyle name="요약 2 3 2 4 7 7 2" xfId="51867"/>
    <cellStyle name="요약 2 3 2 4 7 8" xfId="27074"/>
    <cellStyle name="요약 2 3 2 4 7 8 2" xfId="54933"/>
    <cellStyle name="요약 2 3 2 4 7 9" xfId="31910"/>
    <cellStyle name="요약 2 3 2 4 8" xfId="4348"/>
    <cellStyle name="요약 2 3 2 4 8 2" xfId="7799"/>
    <cellStyle name="요약 2 3 2 4 8 2 2" xfId="35658"/>
    <cellStyle name="요약 2 3 2 4 8 3" xfId="11055"/>
    <cellStyle name="요약 2 3 2 4 8 3 2" xfId="38914"/>
    <cellStyle name="요약 2 3 2 4 8 4" xfId="14319"/>
    <cellStyle name="요약 2 3 2 4 8 4 2" xfId="42178"/>
    <cellStyle name="요약 2 3 2 4 8 5" xfId="16409"/>
    <cellStyle name="요약 2 3 2 4 8 5 2" xfId="44268"/>
    <cellStyle name="요약 2 3 2 4 8 6" xfId="21123"/>
    <cellStyle name="요약 2 3 2 4 8 6 2" xfId="48982"/>
    <cellStyle name="요약 2 3 2 4 8 7" xfId="24305"/>
    <cellStyle name="요약 2 3 2 4 8 7 2" xfId="52164"/>
    <cellStyle name="요약 2 3 2 4 8 8" xfId="27349"/>
    <cellStyle name="요약 2 3 2 4 8 8 2" xfId="55208"/>
    <cellStyle name="요약 2 3 2 4 8 9" xfId="32207"/>
    <cellStyle name="요약 2 3 2 4 9" xfId="4643"/>
    <cellStyle name="요약 2 3 2 4 9 2" xfId="8094"/>
    <cellStyle name="요약 2 3 2 4 9 2 2" xfId="35953"/>
    <cellStyle name="요약 2 3 2 4 9 3" xfId="11350"/>
    <cellStyle name="요약 2 3 2 4 9 3 2" xfId="39209"/>
    <cellStyle name="요약 2 3 2 4 9 4" xfId="14614"/>
    <cellStyle name="요약 2 3 2 4 9 4 2" xfId="42473"/>
    <cellStyle name="요약 2 3 2 4 9 5" xfId="18185"/>
    <cellStyle name="요약 2 3 2 4 9 5 2" xfId="46044"/>
    <cellStyle name="요약 2 3 2 4 9 6" xfId="21418"/>
    <cellStyle name="요약 2 3 2 4 9 6 2" xfId="49277"/>
    <cellStyle name="요약 2 3 2 4 9 7" xfId="24600"/>
    <cellStyle name="요약 2 3 2 4 9 7 2" xfId="52459"/>
    <cellStyle name="요약 2 3 2 4 9 8" xfId="27625"/>
    <cellStyle name="요약 2 3 2 4 9 8 2" xfId="55484"/>
    <cellStyle name="요약 2 3 2 4 9 9" xfId="32502"/>
    <cellStyle name="요약 2 3 2 5" xfId="2001"/>
    <cellStyle name="요약 2 3 2 5 2" xfId="5455"/>
    <cellStyle name="요약 2 3 2 5 2 2" xfId="33314"/>
    <cellStyle name="요약 2 3 2 5 3" xfId="8710"/>
    <cellStyle name="요약 2 3 2 5 3 2" xfId="36569"/>
    <cellStyle name="요약 2 3 2 5 4" xfId="11973"/>
    <cellStyle name="요약 2 3 2 5 4 2" xfId="39832"/>
    <cellStyle name="요약 2 3 2 5 5" xfId="17344"/>
    <cellStyle name="요약 2 3 2 5 5 2" xfId="45203"/>
    <cellStyle name="요약 2 3 2 5 6" xfId="18795"/>
    <cellStyle name="요약 2 3 2 5 6 2" xfId="46654"/>
    <cellStyle name="요약 2 3 2 5 7" xfId="22002"/>
    <cellStyle name="요약 2 3 2 5 7 2" xfId="49861"/>
    <cellStyle name="요약 2 3 2 5 8" xfId="25185"/>
    <cellStyle name="요약 2 3 2 5 8 2" xfId="53044"/>
    <cellStyle name="요약 2 3 2 5 9" xfId="29860"/>
    <cellStyle name="요약 2 3 2 6" xfId="2468"/>
    <cellStyle name="요약 2 3 2 6 2" xfId="5919"/>
    <cellStyle name="요약 2 3 2 6 2 2" xfId="33778"/>
    <cellStyle name="요약 2 3 2 6 3" xfId="9175"/>
    <cellStyle name="요약 2 3 2 6 3 2" xfId="37034"/>
    <cellStyle name="요약 2 3 2 6 4" xfId="12439"/>
    <cellStyle name="요약 2 3 2 6 4 2" xfId="40298"/>
    <cellStyle name="요약 2 3 2 6 5" xfId="16652"/>
    <cellStyle name="요약 2 3 2 6 5 2" xfId="44511"/>
    <cellStyle name="요약 2 3 2 6 6" xfId="19243"/>
    <cellStyle name="요약 2 3 2 6 6 2" xfId="47102"/>
    <cellStyle name="요약 2 3 2 6 7" xfId="22425"/>
    <cellStyle name="요약 2 3 2 6 7 2" xfId="50284"/>
    <cellStyle name="요약 2 3 2 6 8" xfId="25594"/>
    <cellStyle name="요약 2 3 2 6 8 2" xfId="53453"/>
    <cellStyle name="요약 2 3 2 6 9" xfId="30327"/>
    <cellStyle name="요약 2 3 2 7" xfId="1946"/>
    <cellStyle name="요약 2 3 2 7 2" xfId="5400"/>
    <cellStyle name="요약 2 3 2 7 2 2" xfId="33259"/>
    <cellStyle name="요약 2 3 2 7 3" xfId="8655"/>
    <cellStyle name="요약 2 3 2 7 3 2" xfId="36514"/>
    <cellStyle name="요약 2 3 2 7 4" xfId="11918"/>
    <cellStyle name="요약 2 3 2 7 4 2" xfId="39777"/>
    <cellStyle name="요약 2 3 2 7 5" xfId="17150"/>
    <cellStyle name="요약 2 3 2 7 5 2" xfId="45009"/>
    <cellStyle name="요약 2 3 2 7 6" xfId="18740"/>
    <cellStyle name="요약 2 3 2 7 6 2" xfId="46599"/>
    <cellStyle name="요약 2 3 2 7 7" xfId="21948"/>
    <cellStyle name="요약 2 3 2 7 7 2" xfId="49807"/>
    <cellStyle name="요약 2 3 2 7 8" xfId="25136"/>
    <cellStyle name="요약 2 3 2 7 8 2" xfId="52995"/>
    <cellStyle name="요약 2 3 2 7 9" xfId="29805"/>
    <cellStyle name="요약 2 3 2 8" xfId="1827"/>
    <cellStyle name="요약 2 3 2 8 2" xfId="5281"/>
    <cellStyle name="요약 2 3 2 8 2 2" xfId="33140"/>
    <cellStyle name="요약 2 3 2 8 3" xfId="8536"/>
    <cellStyle name="요약 2 3 2 8 3 2" xfId="36395"/>
    <cellStyle name="요약 2 3 2 8 4" xfId="11799"/>
    <cellStyle name="요약 2 3 2 8 4 2" xfId="39658"/>
    <cellStyle name="요약 2 3 2 8 5" xfId="17689"/>
    <cellStyle name="요약 2 3 2 8 5 2" xfId="45548"/>
    <cellStyle name="요약 2 3 2 8 6" xfId="18621"/>
    <cellStyle name="요약 2 3 2 8 6 2" xfId="46480"/>
    <cellStyle name="요약 2 3 2 8 7" xfId="21829"/>
    <cellStyle name="요약 2 3 2 8 7 2" xfId="49688"/>
    <cellStyle name="요약 2 3 2 8 8" xfId="25027"/>
    <cellStyle name="요약 2 3 2 8 8 2" xfId="52886"/>
    <cellStyle name="요약 2 3 2 8 9" xfId="29686"/>
    <cellStyle name="요약 2 3 2 9" xfId="2524"/>
    <cellStyle name="요약 2 3 2 9 2" xfId="5975"/>
    <cellStyle name="요약 2 3 2 9 2 2" xfId="33834"/>
    <cellStyle name="요약 2 3 2 9 3" xfId="9231"/>
    <cellStyle name="요약 2 3 2 9 3 2" xfId="37090"/>
    <cellStyle name="요약 2 3 2 9 4" xfId="12495"/>
    <cellStyle name="요약 2 3 2 9 4 2" xfId="40354"/>
    <cellStyle name="요약 2 3 2 9 5" xfId="16244"/>
    <cellStyle name="요약 2 3 2 9 5 2" xfId="44103"/>
    <cellStyle name="요약 2 3 2 9 6" xfId="19299"/>
    <cellStyle name="요약 2 3 2 9 6 2" xfId="47158"/>
    <cellStyle name="요약 2 3 2 9 7" xfId="22481"/>
    <cellStyle name="요약 2 3 2 9 7 2" xfId="50340"/>
    <cellStyle name="요약 2 3 2 9 8" xfId="25649"/>
    <cellStyle name="요약 2 3 2 9 8 2" xfId="53508"/>
    <cellStyle name="요약 2 3 2 9 9" xfId="30383"/>
    <cellStyle name="요약 2 3 20" xfId="3323"/>
    <cellStyle name="요약 2 3 20 2" xfId="6774"/>
    <cellStyle name="요약 2 3 20 2 2" xfId="34633"/>
    <cellStyle name="요약 2 3 20 3" xfId="10030"/>
    <cellStyle name="요약 2 3 20 3 2" xfId="37889"/>
    <cellStyle name="요약 2 3 20 4" xfId="13294"/>
    <cellStyle name="요약 2 3 20 4 2" xfId="41153"/>
    <cellStyle name="요약 2 3 20 5" xfId="15998"/>
    <cellStyle name="요약 2 3 20 5 2" xfId="43857"/>
    <cellStyle name="요약 2 3 20 6" xfId="20098"/>
    <cellStyle name="요약 2 3 20 6 2" xfId="47957"/>
    <cellStyle name="요약 2 3 20 7" xfId="23280"/>
    <cellStyle name="요약 2 3 20 7 2" xfId="51139"/>
    <cellStyle name="요약 2 3 20 8" xfId="26393"/>
    <cellStyle name="요약 2 3 20 8 2" xfId="54252"/>
    <cellStyle name="요약 2 3 20 9" xfId="31182"/>
    <cellStyle name="요약 2 3 21" xfId="2995"/>
    <cellStyle name="요약 2 3 21 2" xfId="6446"/>
    <cellStyle name="요약 2 3 21 2 2" xfId="34305"/>
    <cellStyle name="요약 2 3 21 3" xfId="9702"/>
    <cellStyle name="요약 2 3 21 3 2" xfId="37561"/>
    <cellStyle name="요약 2 3 21 4" xfId="12966"/>
    <cellStyle name="요약 2 3 21 4 2" xfId="40825"/>
    <cellStyle name="요약 2 3 21 5" xfId="15987"/>
    <cellStyle name="요약 2 3 21 5 2" xfId="43846"/>
    <cellStyle name="요약 2 3 21 6" xfId="19770"/>
    <cellStyle name="요약 2 3 21 6 2" xfId="47629"/>
    <cellStyle name="요약 2 3 21 7" xfId="22952"/>
    <cellStyle name="요약 2 3 21 7 2" xfId="50811"/>
    <cellStyle name="요약 2 3 21 8" xfId="26086"/>
    <cellStyle name="요약 2 3 21 8 2" xfId="53945"/>
    <cellStyle name="요약 2 3 21 9" xfId="30854"/>
    <cellStyle name="요약 2 3 22" xfId="2432"/>
    <cellStyle name="요약 2 3 22 2" xfId="5883"/>
    <cellStyle name="요약 2 3 22 2 2" xfId="33742"/>
    <cellStyle name="요약 2 3 22 3" xfId="9139"/>
    <cellStyle name="요약 2 3 22 3 2" xfId="36998"/>
    <cellStyle name="요약 2 3 22 4" xfId="12403"/>
    <cellStyle name="요약 2 3 22 4 2" xfId="40262"/>
    <cellStyle name="요약 2 3 22 5" xfId="17734"/>
    <cellStyle name="요약 2 3 22 5 2" xfId="45593"/>
    <cellStyle name="요약 2 3 22 6" xfId="19207"/>
    <cellStyle name="요약 2 3 22 6 2" xfId="47066"/>
    <cellStyle name="요약 2 3 22 7" xfId="22389"/>
    <cellStyle name="요약 2 3 22 7 2" xfId="50248"/>
    <cellStyle name="요약 2 3 22 8" xfId="25562"/>
    <cellStyle name="요약 2 3 22 8 2" xfId="53421"/>
    <cellStyle name="요약 2 3 22 9" xfId="30291"/>
    <cellStyle name="요약 2 3 23" xfId="1346"/>
    <cellStyle name="요약 2 3 23 2" xfId="29205"/>
    <cellStyle name="요약 2 3 24" xfId="4802"/>
    <cellStyle name="요약 2 3 24 2" xfId="32661"/>
    <cellStyle name="요약 2 3 25" xfId="5073"/>
    <cellStyle name="요약 2 3 25 2" xfId="32932"/>
    <cellStyle name="요약 2 3 26" xfId="8854"/>
    <cellStyle name="요약 2 3 26 2" xfId="36713"/>
    <cellStyle name="요약 2 3 27" xfId="12117"/>
    <cellStyle name="요약 2 3 27 2" xfId="39976"/>
    <cellStyle name="요약 2 3 28" xfId="17753"/>
    <cellStyle name="요약 2 3 28 2" xfId="45612"/>
    <cellStyle name="요약 2 3 29" xfId="17416"/>
    <cellStyle name="요약 2 3 29 2" xfId="45275"/>
    <cellStyle name="요약 2 3 3" xfId="252"/>
    <cellStyle name="요약 2 3 3 10" xfId="2528"/>
    <cellStyle name="요약 2 3 3 10 2" xfId="5979"/>
    <cellStyle name="요약 2 3 3 10 2 2" xfId="33838"/>
    <cellStyle name="요약 2 3 3 10 3" xfId="9235"/>
    <cellStyle name="요약 2 3 3 10 3 2" xfId="37094"/>
    <cellStyle name="요약 2 3 3 10 4" xfId="12499"/>
    <cellStyle name="요약 2 3 3 10 4 2" xfId="40358"/>
    <cellStyle name="요약 2 3 3 10 5" xfId="17633"/>
    <cellStyle name="요약 2 3 3 10 5 2" xfId="45492"/>
    <cellStyle name="요약 2 3 3 10 6" xfId="19303"/>
    <cellStyle name="요약 2 3 3 10 6 2" xfId="47162"/>
    <cellStyle name="요약 2 3 3 10 7" xfId="22485"/>
    <cellStyle name="요약 2 3 3 10 7 2" xfId="50344"/>
    <cellStyle name="요약 2 3 3 10 8" xfId="25653"/>
    <cellStyle name="요약 2 3 3 10 8 2" xfId="53512"/>
    <cellStyle name="요약 2 3 3 10 9" xfId="30387"/>
    <cellStyle name="요약 2 3 3 11" xfId="3230"/>
    <cellStyle name="요약 2 3 3 11 2" xfId="6681"/>
    <cellStyle name="요약 2 3 3 11 2 2" xfId="34540"/>
    <cellStyle name="요약 2 3 3 11 3" xfId="9937"/>
    <cellStyle name="요약 2 3 3 11 3 2" xfId="37796"/>
    <cellStyle name="요약 2 3 3 11 4" xfId="13201"/>
    <cellStyle name="요약 2 3 3 11 4 2" xfId="41060"/>
    <cellStyle name="요약 2 3 3 11 5" xfId="15687"/>
    <cellStyle name="요약 2 3 3 11 5 2" xfId="43546"/>
    <cellStyle name="요약 2 3 3 11 6" xfId="20005"/>
    <cellStyle name="요약 2 3 3 11 6 2" xfId="47864"/>
    <cellStyle name="요약 2 3 3 11 7" xfId="23187"/>
    <cellStyle name="요약 2 3 3 11 7 2" xfId="51046"/>
    <cellStyle name="요약 2 3 3 11 8" xfId="26307"/>
    <cellStyle name="요약 2 3 3 11 8 2" xfId="54166"/>
    <cellStyle name="요약 2 3 3 11 9" xfId="31089"/>
    <cellStyle name="요약 2 3 3 12" xfId="1890"/>
    <cellStyle name="요약 2 3 3 12 2" xfId="5344"/>
    <cellStyle name="요약 2 3 3 12 2 2" xfId="33203"/>
    <cellStyle name="요약 2 3 3 12 3" xfId="8599"/>
    <cellStyle name="요약 2 3 3 12 3 2" xfId="36458"/>
    <cellStyle name="요약 2 3 3 12 4" xfId="11862"/>
    <cellStyle name="요약 2 3 3 12 4 2" xfId="39721"/>
    <cellStyle name="요약 2 3 3 12 5" xfId="15120"/>
    <cellStyle name="요약 2 3 3 12 5 2" xfId="42979"/>
    <cellStyle name="요약 2 3 3 12 6" xfId="18684"/>
    <cellStyle name="요약 2 3 3 12 6 2" xfId="46543"/>
    <cellStyle name="요약 2 3 3 12 7" xfId="21892"/>
    <cellStyle name="요약 2 3 3 12 7 2" xfId="49751"/>
    <cellStyle name="요약 2 3 3 12 8" xfId="25087"/>
    <cellStyle name="요약 2 3 3 12 8 2" xfId="52946"/>
    <cellStyle name="요약 2 3 3 12 9" xfId="29749"/>
    <cellStyle name="요약 2 3 3 13" xfId="1367"/>
    <cellStyle name="요약 2 3 3 13 2" xfId="29226"/>
    <cellStyle name="요약 2 3 3 14" xfId="4823"/>
    <cellStyle name="요약 2 3 3 14 2" xfId="32682"/>
    <cellStyle name="요약 2 3 3 15" xfId="5522"/>
    <cellStyle name="요약 2 3 3 15 2" xfId="33381"/>
    <cellStyle name="요약 2 3 3 16" xfId="8243"/>
    <cellStyle name="요약 2 3 3 16 2" xfId="36102"/>
    <cellStyle name="요약 2 3 3 17" xfId="11508"/>
    <cellStyle name="요약 2 3 3 17 2" xfId="39367"/>
    <cellStyle name="요약 2 3 3 18" xfId="15359"/>
    <cellStyle name="요약 2 3 3 18 2" xfId="43218"/>
    <cellStyle name="요약 2 3 3 19" xfId="15900"/>
    <cellStyle name="요약 2 3 3 19 2" xfId="43759"/>
    <cellStyle name="요약 2 3 3 2" xfId="455"/>
    <cellStyle name="요약 2 3 3 2 10" xfId="4583"/>
    <cellStyle name="요약 2 3 3 2 10 2" xfId="8034"/>
    <cellStyle name="요약 2 3 3 2 10 2 2" xfId="35893"/>
    <cellStyle name="요약 2 3 3 2 10 3" xfId="11290"/>
    <cellStyle name="요약 2 3 3 2 10 3 2" xfId="39149"/>
    <cellStyle name="요약 2 3 3 2 10 4" xfId="14554"/>
    <cellStyle name="요약 2 3 3 2 10 4 2" xfId="42413"/>
    <cellStyle name="요약 2 3 3 2 10 5" xfId="18125"/>
    <cellStyle name="요약 2 3 3 2 10 5 2" xfId="45984"/>
    <cellStyle name="요약 2 3 3 2 10 6" xfId="21358"/>
    <cellStyle name="요약 2 3 3 2 10 6 2" xfId="49217"/>
    <cellStyle name="요약 2 3 3 2 10 7" xfId="24540"/>
    <cellStyle name="요약 2 3 3 2 10 7 2" xfId="52399"/>
    <cellStyle name="요약 2 3 3 2 10 8" xfId="27568"/>
    <cellStyle name="요약 2 3 3 2 10 8 2" xfId="55427"/>
    <cellStyle name="요약 2 3 3 2 10 9" xfId="32442"/>
    <cellStyle name="요약 2 3 3 2 11" xfId="1570"/>
    <cellStyle name="요약 2 3 3 2 11 2" xfId="29429"/>
    <cellStyle name="요약 2 3 3 2 12" xfId="5026"/>
    <cellStyle name="요약 2 3 3 2 12 2" xfId="32885"/>
    <cellStyle name="요약 2 3 3 2 13" xfId="8280"/>
    <cellStyle name="요약 2 3 3 2 13 2" xfId="36139"/>
    <cellStyle name="요약 2 3 3 2 14" xfId="11545"/>
    <cellStyle name="요약 2 3 3 2 14 2" xfId="39404"/>
    <cellStyle name="요약 2 3 3 2 15" xfId="14808"/>
    <cellStyle name="요약 2 3 3 2 15 2" xfId="42667"/>
    <cellStyle name="요약 2 3 3 2 16" xfId="16903"/>
    <cellStyle name="요약 2 3 3 2 16 2" xfId="44762"/>
    <cellStyle name="요약 2 3 3 2 17" xfId="18375"/>
    <cellStyle name="요약 2 3 3 2 17 2" xfId="46234"/>
    <cellStyle name="요약 2 3 3 2 18" xfId="21593"/>
    <cellStyle name="요약 2 3 3 2 18 2" xfId="49452"/>
    <cellStyle name="요약 2 3 3 2 19" xfId="24790"/>
    <cellStyle name="요약 2 3 3 2 19 2" xfId="52649"/>
    <cellStyle name="요약 2 3 3 2 2" xfId="600"/>
    <cellStyle name="요약 2 3 3 2 2 10" xfId="1715"/>
    <cellStyle name="요약 2 3 3 2 2 10 2" xfId="29574"/>
    <cellStyle name="요약 2 3 3 2 2 11" xfId="5170"/>
    <cellStyle name="요약 2 3 3 2 2 11 2" xfId="33029"/>
    <cellStyle name="요약 2 3 3 2 2 12" xfId="8425"/>
    <cellStyle name="요약 2 3 3 2 2 12 2" xfId="36284"/>
    <cellStyle name="요약 2 3 3 2 2 13" xfId="11690"/>
    <cellStyle name="요약 2 3 3 2 2 13 2" xfId="39549"/>
    <cellStyle name="요약 2 3 3 2 2 14" xfId="14953"/>
    <cellStyle name="요약 2 3 3 2 2 14 2" xfId="42812"/>
    <cellStyle name="요약 2 3 3 2 2 15" xfId="17961"/>
    <cellStyle name="요약 2 3 3 2 2 15 2" xfId="45820"/>
    <cellStyle name="요약 2 3 3 2 2 16" xfId="18517"/>
    <cellStyle name="요약 2 3 3 2 2 16 2" xfId="46376"/>
    <cellStyle name="요약 2 3 3 2 2 17" xfId="21734"/>
    <cellStyle name="요약 2 3 3 2 2 17 2" xfId="49593"/>
    <cellStyle name="요약 2 3 3 2 2 18" xfId="24929"/>
    <cellStyle name="요약 2 3 3 2 2 18 2" xfId="52788"/>
    <cellStyle name="요약 2 3 3 2 2 19" xfId="26626"/>
    <cellStyle name="요약 2 3 3 2 2 19 2" xfId="54485"/>
    <cellStyle name="요약 2 3 3 2 2 2" xfId="2352"/>
    <cellStyle name="요약 2 3 3 2 2 2 2" xfId="5804"/>
    <cellStyle name="요약 2 3 3 2 2 2 2 2" xfId="33663"/>
    <cellStyle name="요약 2 3 3 2 2 2 3" xfId="9060"/>
    <cellStyle name="요약 2 3 3 2 2 2 3 2" xfId="36919"/>
    <cellStyle name="요약 2 3 3 2 2 2 4" xfId="12323"/>
    <cellStyle name="요약 2 3 3 2 2 2 4 2" xfId="40182"/>
    <cellStyle name="요약 2 3 3 2 2 2 5" xfId="17727"/>
    <cellStyle name="요약 2 3 3 2 2 2 5 2" xfId="45586"/>
    <cellStyle name="요약 2 3 3 2 2 2 6" xfId="19130"/>
    <cellStyle name="요약 2 3 3 2 2 2 6 2" xfId="46989"/>
    <cellStyle name="요약 2 3 3 2 2 2 7" xfId="22315"/>
    <cellStyle name="요약 2 3 3 2 2 2 7 2" xfId="50174"/>
    <cellStyle name="요약 2 3 3 2 2 2 8" xfId="25490"/>
    <cellStyle name="요약 2 3 3 2 2 2 8 2" xfId="53349"/>
    <cellStyle name="요약 2 3 3 2 2 2 9" xfId="30211"/>
    <cellStyle name="요약 2 3 3 2 2 20" xfId="27986"/>
    <cellStyle name="요약 2 3 3 2 2 20 2" xfId="55845"/>
    <cellStyle name="요약 2 3 3 2 2 21" xfId="1062"/>
    <cellStyle name="요약 2 3 3 2 2 21 2" xfId="28921"/>
    <cellStyle name="요약 2 3 3 2 2 22" xfId="28460"/>
    <cellStyle name="요약 2 3 3 2 2 3" xfId="2811"/>
    <cellStyle name="요약 2 3 3 2 2 3 2" xfId="6262"/>
    <cellStyle name="요약 2 3 3 2 2 3 2 2" xfId="34121"/>
    <cellStyle name="요약 2 3 3 2 2 3 3" xfId="9518"/>
    <cellStyle name="요약 2 3 3 2 2 3 3 2" xfId="37377"/>
    <cellStyle name="요약 2 3 3 2 2 3 4" xfId="12782"/>
    <cellStyle name="요약 2 3 3 2 2 3 4 2" xfId="40641"/>
    <cellStyle name="요약 2 3 3 2 2 3 5" xfId="14784"/>
    <cellStyle name="요약 2 3 3 2 2 3 5 2" xfId="42643"/>
    <cellStyle name="요약 2 3 3 2 2 3 6" xfId="19586"/>
    <cellStyle name="요약 2 3 3 2 2 3 6 2" xfId="47445"/>
    <cellStyle name="요약 2 3 3 2 2 3 7" xfId="22768"/>
    <cellStyle name="요약 2 3 3 2 2 3 7 2" xfId="50627"/>
    <cellStyle name="요약 2 3 3 2 2 3 8" xfId="25916"/>
    <cellStyle name="요약 2 3 3 2 2 3 8 2" xfId="53775"/>
    <cellStyle name="요약 2 3 3 2 2 3 9" xfId="30670"/>
    <cellStyle name="요약 2 3 3 2 2 4" xfId="3161"/>
    <cellStyle name="요약 2 3 3 2 2 4 2" xfId="6612"/>
    <cellStyle name="요약 2 3 3 2 2 4 2 2" xfId="34471"/>
    <cellStyle name="요약 2 3 3 2 2 4 3" xfId="9868"/>
    <cellStyle name="요약 2 3 3 2 2 4 3 2" xfId="37727"/>
    <cellStyle name="요약 2 3 3 2 2 4 4" xfId="13132"/>
    <cellStyle name="요약 2 3 3 2 2 4 4 2" xfId="40991"/>
    <cellStyle name="요약 2 3 3 2 2 4 5" xfId="16481"/>
    <cellStyle name="요약 2 3 3 2 2 4 5 2" xfId="44340"/>
    <cellStyle name="요약 2 3 3 2 2 4 6" xfId="19936"/>
    <cellStyle name="요약 2 3 3 2 2 4 6 2" xfId="47795"/>
    <cellStyle name="요약 2 3 3 2 2 4 7" xfId="23118"/>
    <cellStyle name="요약 2 3 3 2 2 4 7 2" xfId="50977"/>
    <cellStyle name="요약 2 3 3 2 2 4 8" xfId="26240"/>
    <cellStyle name="요약 2 3 3 2 2 4 8 2" xfId="54099"/>
    <cellStyle name="요약 2 3 3 2 2 4 9" xfId="31020"/>
    <cellStyle name="요약 2 3 3 2 2 5" xfId="3498"/>
    <cellStyle name="요약 2 3 3 2 2 5 2" xfId="6949"/>
    <cellStyle name="요약 2 3 3 2 2 5 2 2" xfId="34808"/>
    <cellStyle name="요약 2 3 3 2 2 5 3" xfId="10205"/>
    <cellStyle name="요약 2 3 3 2 2 5 3 2" xfId="38064"/>
    <cellStyle name="요약 2 3 3 2 2 5 4" xfId="13469"/>
    <cellStyle name="요약 2 3 3 2 2 5 4 2" xfId="41328"/>
    <cellStyle name="요약 2 3 3 2 2 5 5" xfId="16920"/>
    <cellStyle name="요약 2 3 3 2 2 5 5 2" xfId="44779"/>
    <cellStyle name="요약 2 3 3 2 2 5 6" xfId="20273"/>
    <cellStyle name="요약 2 3 3 2 2 5 6 2" xfId="48132"/>
    <cellStyle name="요약 2 3 3 2 2 5 7" xfId="23455"/>
    <cellStyle name="요약 2 3 3 2 2 5 7 2" xfId="51314"/>
    <cellStyle name="요약 2 3 3 2 2 5 8" xfId="26557"/>
    <cellStyle name="요약 2 3 3 2 2 5 8 2" xfId="54416"/>
    <cellStyle name="요약 2 3 3 2 2 5 9" xfId="31357"/>
    <cellStyle name="요약 2 3 3 2 2 6" xfId="3831"/>
    <cellStyle name="요약 2 3 3 2 2 6 2" xfId="7282"/>
    <cellStyle name="요약 2 3 3 2 2 6 2 2" xfId="35141"/>
    <cellStyle name="요약 2 3 3 2 2 6 3" xfId="10538"/>
    <cellStyle name="요약 2 3 3 2 2 6 3 2" xfId="38397"/>
    <cellStyle name="요약 2 3 3 2 2 6 4" xfId="13802"/>
    <cellStyle name="요약 2 3 3 2 2 6 4 2" xfId="41661"/>
    <cellStyle name="요약 2 3 3 2 2 6 5" xfId="17945"/>
    <cellStyle name="요약 2 3 3 2 2 6 5 2" xfId="45804"/>
    <cellStyle name="요약 2 3 3 2 2 6 6" xfId="20606"/>
    <cellStyle name="요약 2 3 3 2 2 6 6 2" xfId="48465"/>
    <cellStyle name="요약 2 3 3 2 2 6 7" xfId="23788"/>
    <cellStyle name="요약 2 3 3 2 2 6 7 2" xfId="51647"/>
    <cellStyle name="요약 2 3 3 2 2 6 8" xfId="26868"/>
    <cellStyle name="요약 2 3 3 2 2 6 8 2" xfId="54727"/>
    <cellStyle name="요약 2 3 3 2 2 6 9" xfId="31690"/>
    <cellStyle name="요약 2 3 3 2 2 7" xfId="4127"/>
    <cellStyle name="요약 2 3 3 2 2 7 2" xfId="7578"/>
    <cellStyle name="요약 2 3 3 2 2 7 2 2" xfId="35437"/>
    <cellStyle name="요약 2 3 3 2 2 7 3" xfId="10834"/>
    <cellStyle name="요약 2 3 3 2 2 7 3 2" xfId="38693"/>
    <cellStyle name="요약 2 3 3 2 2 7 4" xfId="14098"/>
    <cellStyle name="요약 2 3 3 2 2 7 4 2" xfId="41957"/>
    <cellStyle name="요약 2 3 3 2 2 7 5" xfId="17472"/>
    <cellStyle name="요약 2 3 3 2 2 7 5 2" xfId="45331"/>
    <cellStyle name="요약 2 3 3 2 2 7 6" xfId="20902"/>
    <cellStyle name="요약 2 3 3 2 2 7 6 2" xfId="48761"/>
    <cellStyle name="요약 2 3 3 2 2 7 7" xfId="24084"/>
    <cellStyle name="요약 2 3 3 2 2 7 7 2" xfId="51943"/>
    <cellStyle name="요약 2 3 3 2 2 7 8" xfId="27145"/>
    <cellStyle name="요약 2 3 3 2 2 7 8 2" xfId="55004"/>
    <cellStyle name="요약 2 3 3 2 2 7 9" xfId="31986"/>
    <cellStyle name="요약 2 3 3 2 2 8" xfId="4424"/>
    <cellStyle name="요약 2 3 3 2 2 8 2" xfId="7875"/>
    <cellStyle name="요약 2 3 3 2 2 8 2 2" xfId="35734"/>
    <cellStyle name="요약 2 3 3 2 2 8 3" xfId="11131"/>
    <cellStyle name="요약 2 3 3 2 2 8 3 2" xfId="38990"/>
    <cellStyle name="요약 2 3 3 2 2 8 4" xfId="14395"/>
    <cellStyle name="요약 2 3 3 2 2 8 4 2" xfId="42254"/>
    <cellStyle name="요약 2 3 3 2 2 8 5" xfId="17966"/>
    <cellStyle name="요약 2 3 3 2 2 8 5 2" xfId="45825"/>
    <cellStyle name="요약 2 3 3 2 2 8 6" xfId="21199"/>
    <cellStyle name="요약 2 3 3 2 2 8 6 2" xfId="49058"/>
    <cellStyle name="요약 2 3 3 2 2 8 7" xfId="24381"/>
    <cellStyle name="요약 2 3 3 2 2 8 7 2" xfId="52240"/>
    <cellStyle name="요약 2 3 3 2 2 8 8" xfId="27420"/>
    <cellStyle name="요약 2 3 3 2 2 8 8 2" xfId="55279"/>
    <cellStyle name="요약 2 3 3 2 2 8 9" xfId="32283"/>
    <cellStyle name="요약 2 3 3 2 2 9" xfId="4719"/>
    <cellStyle name="요약 2 3 3 2 2 9 2" xfId="8170"/>
    <cellStyle name="요약 2 3 3 2 2 9 2 2" xfId="36029"/>
    <cellStyle name="요약 2 3 3 2 2 9 3" xfId="11426"/>
    <cellStyle name="요약 2 3 3 2 2 9 3 2" xfId="39285"/>
    <cellStyle name="요약 2 3 3 2 2 9 4" xfId="14690"/>
    <cellStyle name="요약 2 3 3 2 2 9 4 2" xfId="42549"/>
    <cellStyle name="요약 2 3 3 2 2 9 5" xfId="18261"/>
    <cellStyle name="요약 2 3 3 2 2 9 5 2" xfId="46120"/>
    <cellStyle name="요약 2 3 3 2 2 9 6" xfId="21494"/>
    <cellStyle name="요약 2 3 3 2 2 9 6 2" xfId="49353"/>
    <cellStyle name="요약 2 3 3 2 2 9 7" xfId="24676"/>
    <cellStyle name="요약 2 3 3 2 2 9 7 2" xfId="52535"/>
    <cellStyle name="요약 2 3 3 2 2 9 8" xfId="27696"/>
    <cellStyle name="요약 2 3 3 2 2 9 8 2" xfId="55555"/>
    <cellStyle name="요약 2 3 3 2 2 9 9" xfId="32578"/>
    <cellStyle name="요약 2 3 3 2 20" xfId="25448"/>
    <cellStyle name="요약 2 3 3 2 20 2" xfId="53307"/>
    <cellStyle name="요약 2 3 3 2 21" xfId="27850"/>
    <cellStyle name="요약 2 3 3 2 21 2" xfId="55709"/>
    <cellStyle name="요약 2 3 3 2 22" xfId="917"/>
    <cellStyle name="요약 2 3 3 2 22 2" xfId="28776"/>
    <cellStyle name="요약 2 3 3 2 23" xfId="28315"/>
    <cellStyle name="요약 2 3 3 2 3" xfId="2207"/>
    <cellStyle name="요약 2 3 3 2 3 2" xfId="5659"/>
    <cellStyle name="요약 2 3 3 2 3 2 2" xfId="33518"/>
    <cellStyle name="요약 2 3 3 2 3 3" xfId="8915"/>
    <cellStyle name="요약 2 3 3 2 3 3 2" xfId="36774"/>
    <cellStyle name="요약 2 3 3 2 3 4" xfId="12178"/>
    <cellStyle name="요약 2 3 3 2 3 4 2" xfId="40037"/>
    <cellStyle name="요약 2 3 3 2 3 5" xfId="16370"/>
    <cellStyle name="요약 2 3 3 2 3 5 2" xfId="44229"/>
    <cellStyle name="요약 2 3 3 2 3 6" xfId="18990"/>
    <cellStyle name="요약 2 3 3 2 3 6 2" xfId="46849"/>
    <cellStyle name="요약 2 3 3 2 3 7" xfId="22174"/>
    <cellStyle name="요약 2 3 3 2 3 7 2" xfId="50033"/>
    <cellStyle name="요약 2 3 3 2 3 8" xfId="25357"/>
    <cellStyle name="요약 2 3 3 2 3 8 2" xfId="53216"/>
    <cellStyle name="요약 2 3 3 2 3 9" xfId="30066"/>
    <cellStyle name="요약 2 3 3 2 4" xfId="2666"/>
    <cellStyle name="요약 2 3 3 2 4 2" xfId="6117"/>
    <cellStyle name="요약 2 3 3 2 4 2 2" xfId="33976"/>
    <cellStyle name="요약 2 3 3 2 4 3" xfId="9373"/>
    <cellStyle name="요약 2 3 3 2 4 3 2" xfId="37232"/>
    <cellStyle name="요약 2 3 3 2 4 4" xfId="12637"/>
    <cellStyle name="요약 2 3 3 2 4 4 2" xfId="40496"/>
    <cellStyle name="요약 2 3 3 2 4 5" xfId="15233"/>
    <cellStyle name="요약 2 3 3 2 4 5 2" xfId="43092"/>
    <cellStyle name="요약 2 3 3 2 4 6" xfId="19441"/>
    <cellStyle name="요약 2 3 3 2 4 6 2" xfId="47300"/>
    <cellStyle name="요약 2 3 3 2 4 7" xfId="22623"/>
    <cellStyle name="요약 2 3 3 2 4 7 2" xfId="50482"/>
    <cellStyle name="요약 2 3 3 2 4 8" xfId="25779"/>
    <cellStyle name="요약 2 3 3 2 4 8 2" xfId="53638"/>
    <cellStyle name="요약 2 3 3 2 4 9" xfId="30525"/>
    <cellStyle name="요약 2 3 3 2 5" xfId="3017"/>
    <cellStyle name="요약 2 3 3 2 5 2" xfId="6468"/>
    <cellStyle name="요약 2 3 3 2 5 2 2" xfId="34327"/>
    <cellStyle name="요약 2 3 3 2 5 3" xfId="9724"/>
    <cellStyle name="요약 2 3 3 2 5 3 2" xfId="37583"/>
    <cellStyle name="요약 2 3 3 2 5 4" xfId="12988"/>
    <cellStyle name="요약 2 3 3 2 5 4 2" xfId="40847"/>
    <cellStyle name="요약 2 3 3 2 5 5" xfId="16401"/>
    <cellStyle name="요약 2 3 3 2 5 5 2" xfId="44260"/>
    <cellStyle name="요약 2 3 3 2 5 6" xfId="19792"/>
    <cellStyle name="요약 2 3 3 2 5 6 2" xfId="47651"/>
    <cellStyle name="요약 2 3 3 2 5 7" xfId="22974"/>
    <cellStyle name="요약 2 3 3 2 5 7 2" xfId="50833"/>
    <cellStyle name="요약 2 3 3 2 5 8" xfId="26106"/>
    <cellStyle name="요약 2 3 3 2 5 8 2" xfId="53965"/>
    <cellStyle name="요약 2 3 3 2 5 9" xfId="30876"/>
    <cellStyle name="요약 2 3 3 2 6" xfId="3356"/>
    <cellStyle name="요약 2 3 3 2 6 2" xfId="6807"/>
    <cellStyle name="요약 2 3 3 2 6 2 2" xfId="34666"/>
    <cellStyle name="요약 2 3 3 2 6 3" xfId="10063"/>
    <cellStyle name="요약 2 3 3 2 6 3 2" xfId="37922"/>
    <cellStyle name="요약 2 3 3 2 6 4" xfId="13327"/>
    <cellStyle name="요약 2 3 3 2 6 4 2" xfId="41186"/>
    <cellStyle name="요약 2 3 3 2 6 5" xfId="15127"/>
    <cellStyle name="요약 2 3 3 2 6 5 2" xfId="42986"/>
    <cellStyle name="요약 2 3 3 2 6 6" xfId="20131"/>
    <cellStyle name="요약 2 3 3 2 6 6 2" xfId="47990"/>
    <cellStyle name="요약 2 3 3 2 6 7" xfId="23313"/>
    <cellStyle name="요약 2 3 3 2 6 7 2" xfId="51172"/>
    <cellStyle name="요약 2 3 3 2 6 8" xfId="26423"/>
    <cellStyle name="요약 2 3 3 2 6 8 2" xfId="54282"/>
    <cellStyle name="요약 2 3 3 2 6 9" xfId="31215"/>
    <cellStyle name="요약 2 3 3 2 7" xfId="3689"/>
    <cellStyle name="요약 2 3 3 2 7 2" xfId="7140"/>
    <cellStyle name="요약 2 3 3 2 7 2 2" xfId="34999"/>
    <cellStyle name="요약 2 3 3 2 7 3" xfId="10396"/>
    <cellStyle name="요약 2 3 3 2 7 3 2" xfId="38255"/>
    <cellStyle name="요약 2 3 3 2 7 4" xfId="13660"/>
    <cellStyle name="요약 2 3 3 2 7 4 2" xfId="41519"/>
    <cellStyle name="요약 2 3 3 2 7 5" xfId="17391"/>
    <cellStyle name="요약 2 3 3 2 7 5 2" xfId="45250"/>
    <cellStyle name="요약 2 3 3 2 7 6" xfId="20464"/>
    <cellStyle name="요약 2 3 3 2 7 6 2" xfId="48323"/>
    <cellStyle name="요약 2 3 3 2 7 7" xfId="23646"/>
    <cellStyle name="요약 2 3 3 2 7 7 2" xfId="51505"/>
    <cellStyle name="요약 2 3 3 2 7 8" xfId="26734"/>
    <cellStyle name="요약 2 3 3 2 7 8 2" xfId="54593"/>
    <cellStyle name="요약 2 3 3 2 7 9" xfId="31548"/>
    <cellStyle name="요약 2 3 3 2 8" xfId="3991"/>
    <cellStyle name="요약 2 3 3 2 8 2" xfId="7442"/>
    <cellStyle name="요약 2 3 3 2 8 2 2" xfId="35301"/>
    <cellStyle name="요약 2 3 3 2 8 3" xfId="10698"/>
    <cellStyle name="요약 2 3 3 2 8 3 2" xfId="38557"/>
    <cellStyle name="요약 2 3 3 2 8 4" xfId="13962"/>
    <cellStyle name="요약 2 3 3 2 8 4 2" xfId="41821"/>
    <cellStyle name="요약 2 3 3 2 8 5" xfId="17865"/>
    <cellStyle name="요약 2 3 3 2 8 5 2" xfId="45724"/>
    <cellStyle name="요약 2 3 3 2 8 6" xfId="20766"/>
    <cellStyle name="요약 2 3 3 2 8 6 2" xfId="48625"/>
    <cellStyle name="요약 2 3 3 2 8 7" xfId="23948"/>
    <cellStyle name="요약 2 3 3 2 8 7 2" xfId="51807"/>
    <cellStyle name="요약 2 3 3 2 8 8" xfId="27017"/>
    <cellStyle name="요약 2 3 3 2 8 8 2" xfId="54876"/>
    <cellStyle name="요약 2 3 3 2 8 9" xfId="31850"/>
    <cellStyle name="요약 2 3 3 2 9" xfId="4288"/>
    <cellStyle name="요약 2 3 3 2 9 2" xfId="7739"/>
    <cellStyle name="요약 2 3 3 2 9 2 2" xfId="35598"/>
    <cellStyle name="요약 2 3 3 2 9 3" xfId="10995"/>
    <cellStyle name="요약 2 3 3 2 9 3 2" xfId="38854"/>
    <cellStyle name="요약 2 3 3 2 9 4" xfId="14259"/>
    <cellStyle name="요약 2 3 3 2 9 4 2" xfId="42118"/>
    <cellStyle name="요약 2 3 3 2 9 5" xfId="16109"/>
    <cellStyle name="요약 2 3 3 2 9 5 2" xfId="43968"/>
    <cellStyle name="요약 2 3 3 2 9 6" xfId="21063"/>
    <cellStyle name="요약 2 3 3 2 9 6 2" xfId="48922"/>
    <cellStyle name="요약 2 3 3 2 9 7" xfId="24245"/>
    <cellStyle name="요약 2 3 3 2 9 7 2" xfId="52104"/>
    <cellStyle name="요약 2 3 3 2 9 8" xfId="27292"/>
    <cellStyle name="요약 2 3 3 2 9 8 2" xfId="55151"/>
    <cellStyle name="요약 2 3 3 2 9 9" xfId="32147"/>
    <cellStyle name="요약 2 3 3 20" xfId="18338"/>
    <cellStyle name="요약 2 3 3 20 2" xfId="46197"/>
    <cellStyle name="요약 2 3 3 21" xfId="16512"/>
    <cellStyle name="요약 2 3 3 21 2" xfId="44371"/>
    <cellStyle name="요약 2 3 3 22" xfId="24753"/>
    <cellStyle name="요약 2 3 3 22 2" xfId="52612"/>
    <cellStyle name="요약 2 3 3 23" xfId="22130"/>
    <cellStyle name="요약 2 3 3 23 2" xfId="49989"/>
    <cellStyle name="요약 2 3 3 24" xfId="715"/>
    <cellStyle name="요약 2 3 3 24 2" xfId="28574"/>
    <cellStyle name="요약 2 3 3 25" xfId="28113"/>
    <cellStyle name="요약 2 3 3 3" xfId="355"/>
    <cellStyle name="요약 2 3 3 3 10" xfId="1470"/>
    <cellStyle name="요약 2 3 3 3 10 2" xfId="29329"/>
    <cellStyle name="요약 2 3 3 3 11" xfId="4926"/>
    <cellStyle name="요약 2 3 3 3 11 2" xfId="32785"/>
    <cellStyle name="요약 2 3 3 3 12" xfId="1313"/>
    <cellStyle name="요약 2 3 3 3 12 2" xfId="29172"/>
    <cellStyle name="요약 2 3 3 3 13" xfId="4981"/>
    <cellStyle name="요약 2 3 3 3 13 2" xfId="32840"/>
    <cellStyle name="요약 2 3 3 3 14" xfId="8237"/>
    <cellStyle name="요약 2 3 3 3 14 2" xfId="36096"/>
    <cellStyle name="요약 2 3 3 3 15" xfId="15710"/>
    <cellStyle name="요약 2 3 3 3 15 2" xfId="43569"/>
    <cellStyle name="요약 2 3 3 3 16" xfId="14764"/>
    <cellStyle name="요약 2 3 3 3 16 2" xfId="42623"/>
    <cellStyle name="요약 2 3 3 3 17" xfId="15162"/>
    <cellStyle name="요약 2 3 3 3 17 2" xfId="43021"/>
    <cellStyle name="요약 2 3 3 3 18" xfId="18331"/>
    <cellStyle name="요약 2 3 3 3 18 2" xfId="46190"/>
    <cellStyle name="요약 2 3 3 3 19" xfId="27394"/>
    <cellStyle name="요약 2 3 3 3 19 2" xfId="55253"/>
    <cellStyle name="요약 2 3 3 3 2" xfId="2107"/>
    <cellStyle name="요약 2 3 3 3 2 2" xfId="5561"/>
    <cellStyle name="요약 2 3 3 3 2 2 2" xfId="33420"/>
    <cellStyle name="요약 2 3 3 3 2 3" xfId="8816"/>
    <cellStyle name="요약 2 3 3 3 2 3 2" xfId="36675"/>
    <cellStyle name="요약 2 3 3 3 2 4" xfId="12079"/>
    <cellStyle name="요약 2 3 3 3 2 4 2" xfId="39938"/>
    <cellStyle name="요약 2 3 3 3 2 5" xfId="16813"/>
    <cellStyle name="요약 2 3 3 3 2 5 2" xfId="44672"/>
    <cellStyle name="요약 2 3 3 3 2 6" xfId="18895"/>
    <cellStyle name="요약 2 3 3 3 2 6 2" xfId="46754"/>
    <cellStyle name="요약 2 3 3 3 2 7" xfId="22093"/>
    <cellStyle name="요약 2 3 3 3 2 7 2" xfId="49952"/>
    <cellStyle name="요약 2 3 3 3 2 8" xfId="25273"/>
    <cellStyle name="요약 2 3 3 3 2 8 2" xfId="53132"/>
    <cellStyle name="요약 2 3 3 3 2 9" xfId="29966"/>
    <cellStyle name="요약 2 3 3 3 20" xfId="27778"/>
    <cellStyle name="요약 2 3 3 3 20 2" xfId="55637"/>
    <cellStyle name="요약 2 3 3 3 21" xfId="817"/>
    <cellStyle name="요약 2 3 3 3 21 2" xfId="28676"/>
    <cellStyle name="요약 2 3 3 3 22" xfId="28215"/>
    <cellStyle name="요약 2 3 3 3 3" xfId="2568"/>
    <cellStyle name="요약 2 3 3 3 3 2" xfId="6019"/>
    <cellStyle name="요약 2 3 3 3 3 2 2" xfId="33878"/>
    <cellStyle name="요약 2 3 3 3 3 3" xfId="9275"/>
    <cellStyle name="요약 2 3 3 3 3 3 2" xfId="37134"/>
    <cellStyle name="요약 2 3 3 3 3 4" xfId="12539"/>
    <cellStyle name="요약 2 3 3 3 3 4 2" xfId="40398"/>
    <cellStyle name="요약 2 3 3 3 3 5" xfId="17629"/>
    <cellStyle name="요약 2 3 3 3 3 5 2" xfId="45488"/>
    <cellStyle name="요약 2 3 3 3 3 6" xfId="19343"/>
    <cellStyle name="요약 2 3 3 3 3 6 2" xfId="47202"/>
    <cellStyle name="요약 2 3 3 3 3 7" xfId="22525"/>
    <cellStyle name="요약 2 3 3 3 3 7 2" xfId="50384"/>
    <cellStyle name="요약 2 3 3 3 3 8" xfId="25688"/>
    <cellStyle name="요약 2 3 3 3 3 8 2" xfId="53547"/>
    <cellStyle name="요약 2 3 3 3 3 9" xfId="30427"/>
    <cellStyle name="요약 2 3 3 3 4" xfId="2921"/>
    <cellStyle name="요약 2 3 3 3 4 2" xfId="6372"/>
    <cellStyle name="요약 2 3 3 3 4 2 2" xfId="34231"/>
    <cellStyle name="요약 2 3 3 3 4 3" xfId="9628"/>
    <cellStyle name="요약 2 3 3 3 4 3 2" xfId="37487"/>
    <cellStyle name="요약 2 3 3 3 4 4" xfId="12892"/>
    <cellStyle name="요약 2 3 3 3 4 4 2" xfId="40751"/>
    <cellStyle name="요약 2 3 3 3 4 5" xfId="16499"/>
    <cellStyle name="요약 2 3 3 3 4 5 2" xfId="44358"/>
    <cellStyle name="요약 2 3 3 3 4 6" xfId="19696"/>
    <cellStyle name="요약 2 3 3 3 4 6 2" xfId="47555"/>
    <cellStyle name="요약 2 3 3 3 4 7" xfId="22878"/>
    <cellStyle name="요약 2 3 3 3 4 7 2" xfId="50737"/>
    <cellStyle name="요약 2 3 3 3 4 8" xfId="26017"/>
    <cellStyle name="요약 2 3 3 3 4 8 2" xfId="53876"/>
    <cellStyle name="요약 2 3 3 3 4 9" xfId="30780"/>
    <cellStyle name="요약 2 3 3 3 5" xfId="3267"/>
    <cellStyle name="요약 2 3 3 3 5 2" xfId="6718"/>
    <cellStyle name="요약 2 3 3 3 5 2 2" xfId="34577"/>
    <cellStyle name="요약 2 3 3 3 5 3" xfId="9974"/>
    <cellStyle name="요약 2 3 3 3 5 3 2" xfId="37833"/>
    <cellStyle name="요약 2 3 3 3 5 4" xfId="13238"/>
    <cellStyle name="요약 2 3 3 3 5 4 2" xfId="41097"/>
    <cellStyle name="요약 2 3 3 3 5 5" xfId="15110"/>
    <cellStyle name="요약 2 3 3 3 5 5 2" xfId="42969"/>
    <cellStyle name="요약 2 3 3 3 5 6" xfId="20042"/>
    <cellStyle name="요약 2 3 3 3 5 6 2" xfId="47901"/>
    <cellStyle name="요약 2 3 3 3 5 7" xfId="23224"/>
    <cellStyle name="요약 2 3 3 3 5 7 2" xfId="51083"/>
    <cellStyle name="요약 2 3 3 3 5 8" xfId="26339"/>
    <cellStyle name="요약 2 3 3 3 5 8 2" xfId="54198"/>
    <cellStyle name="요약 2 3 3 3 5 9" xfId="31126"/>
    <cellStyle name="요약 2 3 3 3 6" xfId="3603"/>
    <cellStyle name="요약 2 3 3 3 6 2" xfId="7054"/>
    <cellStyle name="요약 2 3 3 3 6 2 2" xfId="34913"/>
    <cellStyle name="요약 2 3 3 3 6 3" xfId="10310"/>
    <cellStyle name="요약 2 3 3 3 6 3 2" xfId="38169"/>
    <cellStyle name="요약 2 3 3 3 6 4" xfId="13574"/>
    <cellStyle name="요약 2 3 3 3 6 4 2" xfId="41433"/>
    <cellStyle name="요약 2 3 3 3 6 5" xfId="16954"/>
    <cellStyle name="요약 2 3 3 3 6 5 2" xfId="44813"/>
    <cellStyle name="요약 2 3 3 3 6 6" xfId="20378"/>
    <cellStyle name="요약 2 3 3 3 6 6 2" xfId="48237"/>
    <cellStyle name="요약 2 3 3 3 6 7" xfId="23560"/>
    <cellStyle name="요약 2 3 3 3 6 7 2" xfId="51419"/>
    <cellStyle name="요약 2 3 3 3 6 8" xfId="26655"/>
    <cellStyle name="요약 2 3 3 3 6 8 2" xfId="54514"/>
    <cellStyle name="요약 2 3 3 3 6 9" xfId="31462"/>
    <cellStyle name="요약 2 3 3 3 7" xfId="3917"/>
    <cellStyle name="요약 2 3 3 3 7 2" xfId="7368"/>
    <cellStyle name="요약 2 3 3 3 7 2 2" xfId="35227"/>
    <cellStyle name="요약 2 3 3 3 7 3" xfId="10624"/>
    <cellStyle name="요약 2 3 3 3 7 3 2" xfId="38483"/>
    <cellStyle name="요약 2 3 3 3 7 4" xfId="13888"/>
    <cellStyle name="요약 2 3 3 3 7 4 2" xfId="41747"/>
    <cellStyle name="요약 2 3 3 3 7 5" xfId="15978"/>
    <cellStyle name="요약 2 3 3 3 7 5 2" xfId="43837"/>
    <cellStyle name="요약 2 3 3 3 7 6" xfId="20692"/>
    <cellStyle name="요약 2 3 3 3 7 6 2" xfId="48551"/>
    <cellStyle name="요약 2 3 3 3 7 7" xfId="23874"/>
    <cellStyle name="요약 2 3 3 3 7 7 2" xfId="51733"/>
    <cellStyle name="요약 2 3 3 3 7 8" xfId="26949"/>
    <cellStyle name="요약 2 3 3 3 7 8 2" xfId="54808"/>
    <cellStyle name="요약 2 3 3 3 7 9" xfId="31776"/>
    <cellStyle name="요약 2 3 3 3 8" xfId="4215"/>
    <cellStyle name="요약 2 3 3 3 8 2" xfId="7666"/>
    <cellStyle name="요약 2 3 3 3 8 2 2" xfId="35525"/>
    <cellStyle name="요약 2 3 3 3 8 3" xfId="10922"/>
    <cellStyle name="요약 2 3 3 3 8 3 2" xfId="38781"/>
    <cellStyle name="요약 2 3 3 3 8 4" xfId="14186"/>
    <cellStyle name="요약 2 3 3 3 8 4 2" xfId="42045"/>
    <cellStyle name="요약 2 3 3 3 8 5" xfId="17609"/>
    <cellStyle name="요약 2 3 3 3 8 5 2" xfId="45468"/>
    <cellStyle name="요약 2 3 3 3 8 6" xfId="20990"/>
    <cellStyle name="요약 2 3 3 3 8 6 2" xfId="48849"/>
    <cellStyle name="요약 2 3 3 3 8 7" xfId="24172"/>
    <cellStyle name="요약 2 3 3 3 8 7 2" xfId="52031"/>
    <cellStyle name="요약 2 3 3 3 8 8" xfId="27225"/>
    <cellStyle name="요약 2 3 3 3 8 8 2" xfId="55084"/>
    <cellStyle name="요약 2 3 3 3 8 9" xfId="32074"/>
    <cellStyle name="요약 2 3 3 3 9" xfId="4511"/>
    <cellStyle name="요약 2 3 3 3 9 2" xfId="7962"/>
    <cellStyle name="요약 2 3 3 3 9 2 2" xfId="35821"/>
    <cellStyle name="요약 2 3 3 3 9 3" xfId="11218"/>
    <cellStyle name="요약 2 3 3 3 9 3 2" xfId="39077"/>
    <cellStyle name="요약 2 3 3 3 9 4" xfId="14482"/>
    <cellStyle name="요약 2 3 3 3 9 4 2" xfId="42341"/>
    <cellStyle name="요약 2 3 3 3 9 5" xfId="18053"/>
    <cellStyle name="요약 2 3 3 3 9 5 2" xfId="45912"/>
    <cellStyle name="요약 2 3 3 3 9 6" xfId="21286"/>
    <cellStyle name="요약 2 3 3 3 9 6 2" xfId="49145"/>
    <cellStyle name="요약 2 3 3 3 9 7" xfId="24468"/>
    <cellStyle name="요약 2 3 3 3 9 7 2" xfId="52327"/>
    <cellStyle name="요약 2 3 3 3 9 8" xfId="27501"/>
    <cellStyle name="요약 2 3 3 3 9 8 2" xfId="55360"/>
    <cellStyle name="요약 2 3 3 3 9 9" xfId="32370"/>
    <cellStyle name="요약 2 3 3 4" xfId="528"/>
    <cellStyle name="요약 2 3 3 4 10" xfId="1643"/>
    <cellStyle name="요약 2 3 3 4 10 2" xfId="29502"/>
    <cellStyle name="요약 2 3 3 4 11" xfId="5098"/>
    <cellStyle name="요약 2 3 3 4 11 2" xfId="32957"/>
    <cellStyle name="요약 2 3 3 4 12" xfId="8353"/>
    <cellStyle name="요약 2 3 3 4 12 2" xfId="36212"/>
    <cellStyle name="요약 2 3 3 4 13" xfId="11618"/>
    <cellStyle name="요약 2 3 3 4 13 2" xfId="39477"/>
    <cellStyle name="요약 2 3 3 4 14" xfId="14881"/>
    <cellStyle name="요약 2 3 3 4 14 2" xfId="42740"/>
    <cellStyle name="요약 2 3 3 4 15" xfId="16810"/>
    <cellStyle name="요약 2 3 3 4 15 2" xfId="44669"/>
    <cellStyle name="요약 2 3 3 4 16" xfId="18445"/>
    <cellStyle name="요약 2 3 3 4 16 2" xfId="46304"/>
    <cellStyle name="요약 2 3 3 4 17" xfId="21662"/>
    <cellStyle name="요약 2 3 3 4 17 2" xfId="49521"/>
    <cellStyle name="요약 2 3 3 4 18" xfId="24857"/>
    <cellStyle name="요약 2 3 3 4 18 2" xfId="52716"/>
    <cellStyle name="요약 2 3 3 4 19" xfId="27622"/>
    <cellStyle name="요약 2 3 3 4 19 2" xfId="55481"/>
    <cellStyle name="요약 2 3 3 4 2" xfId="2280"/>
    <cellStyle name="요약 2 3 3 4 2 2" xfId="5732"/>
    <cellStyle name="요약 2 3 3 4 2 2 2" xfId="33591"/>
    <cellStyle name="요약 2 3 3 4 2 3" xfId="8988"/>
    <cellStyle name="요약 2 3 3 4 2 3 2" xfId="36847"/>
    <cellStyle name="요약 2 3 3 4 2 4" xfId="12251"/>
    <cellStyle name="요약 2 3 3 4 2 4 2" xfId="40110"/>
    <cellStyle name="요약 2 3 3 4 2 5" xfId="17528"/>
    <cellStyle name="요약 2 3 3 4 2 5 2" xfId="45387"/>
    <cellStyle name="요약 2 3 3 4 2 6" xfId="19058"/>
    <cellStyle name="요약 2 3 3 4 2 6 2" xfId="46917"/>
    <cellStyle name="요약 2 3 3 4 2 7" xfId="22243"/>
    <cellStyle name="요약 2 3 3 4 2 7 2" xfId="50102"/>
    <cellStyle name="요약 2 3 3 4 2 8" xfId="25423"/>
    <cellStyle name="요약 2 3 3 4 2 8 2" xfId="53282"/>
    <cellStyle name="요약 2 3 3 4 2 9" xfId="30139"/>
    <cellStyle name="요약 2 3 3 4 20" xfId="27914"/>
    <cellStyle name="요약 2 3 3 4 20 2" xfId="55773"/>
    <cellStyle name="요약 2 3 3 4 21" xfId="990"/>
    <cellStyle name="요약 2 3 3 4 21 2" xfId="28849"/>
    <cellStyle name="요약 2 3 3 4 22" xfId="28388"/>
    <cellStyle name="요약 2 3 3 4 3" xfId="2739"/>
    <cellStyle name="요약 2 3 3 4 3 2" xfId="6190"/>
    <cellStyle name="요약 2 3 3 4 3 2 2" xfId="34049"/>
    <cellStyle name="요약 2 3 3 4 3 3" xfId="9446"/>
    <cellStyle name="요약 2 3 3 4 3 3 2" xfId="37305"/>
    <cellStyle name="요약 2 3 3 4 3 4" xfId="12710"/>
    <cellStyle name="요약 2 3 3 4 3 4 2" xfId="40569"/>
    <cellStyle name="요약 2 3 3 4 3 5" xfId="17603"/>
    <cellStyle name="요약 2 3 3 4 3 5 2" xfId="45462"/>
    <cellStyle name="요약 2 3 3 4 3 6" xfId="19514"/>
    <cellStyle name="요약 2 3 3 4 3 6 2" xfId="47373"/>
    <cellStyle name="요약 2 3 3 4 3 7" xfId="22696"/>
    <cellStyle name="요약 2 3 3 4 3 7 2" xfId="50555"/>
    <cellStyle name="요약 2 3 3 4 3 8" xfId="25849"/>
    <cellStyle name="요약 2 3 3 4 3 8 2" xfId="53708"/>
    <cellStyle name="요약 2 3 3 4 3 9" xfId="30598"/>
    <cellStyle name="요약 2 3 3 4 4" xfId="3089"/>
    <cellStyle name="요약 2 3 3 4 4 2" xfId="6540"/>
    <cellStyle name="요약 2 3 3 4 4 2 2" xfId="34399"/>
    <cellStyle name="요약 2 3 3 4 4 3" xfId="9796"/>
    <cellStyle name="요약 2 3 3 4 4 3 2" xfId="37655"/>
    <cellStyle name="요약 2 3 3 4 4 4" xfId="13060"/>
    <cellStyle name="요약 2 3 3 4 4 4 2" xfId="40919"/>
    <cellStyle name="요약 2 3 3 4 4 5" xfId="16243"/>
    <cellStyle name="요약 2 3 3 4 4 5 2" xfId="44102"/>
    <cellStyle name="요약 2 3 3 4 4 6" xfId="19864"/>
    <cellStyle name="요약 2 3 3 4 4 6 2" xfId="47723"/>
    <cellStyle name="요약 2 3 3 4 4 7" xfId="23046"/>
    <cellStyle name="요약 2 3 3 4 4 7 2" xfId="50905"/>
    <cellStyle name="요약 2 3 3 4 4 8" xfId="26173"/>
    <cellStyle name="요약 2 3 3 4 4 8 2" xfId="54032"/>
    <cellStyle name="요약 2 3 3 4 4 9" xfId="30948"/>
    <cellStyle name="요약 2 3 3 4 5" xfId="3426"/>
    <cellStyle name="요약 2 3 3 4 5 2" xfId="6877"/>
    <cellStyle name="요약 2 3 3 4 5 2 2" xfId="34736"/>
    <cellStyle name="요약 2 3 3 4 5 3" xfId="10133"/>
    <cellStyle name="요약 2 3 3 4 5 3 2" xfId="37992"/>
    <cellStyle name="요약 2 3 3 4 5 4" xfId="13397"/>
    <cellStyle name="요약 2 3 3 4 5 4 2" xfId="41256"/>
    <cellStyle name="요약 2 3 3 4 5 5" xfId="17054"/>
    <cellStyle name="요약 2 3 3 4 5 5 2" xfId="44913"/>
    <cellStyle name="요약 2 3 3 4 5 6" xfId="20201"/>
    <cellStyle name="요약 2 3 3 4 5 6 2" xfId="48060"/>
    <cellStyle name="요약 2 3 3 4 5 7" xfId="23383"/>
    <cellStyle name="요약 2 3 3 4 5 7 2" xfId="51242"/>
    <cellStyle name="요약 2 3 3 4 5 8" xfId="26490"/>
    <cellStyle name="요약 2 3 3 4 5 8 2" xfId="54349"/>
    <cellStyle name="요약 2 3 3 4 5 9" xfId="31285"/>
    <cellStyle name="요약 2 3 3 4 6" xfId="3759"/>
    <cellStyle name="요약 2 3 3 4 6 2" xfId="7210"/>
    <cellStyle name="요약 2 3 3 4 6 2 2" xfId="35069"/>
    <cellStyle name="요약 2 3 3 4 6 3" xfId="10466"/>
    <cellStyle name="요약 2 3 3 4 6 3 2" xfId="38325"/>
    <cellStyle name="요약 2 3 3 4 6 4" xfId="13730"/>
    <cellStyle name="요약 2 3 3 4 6 4 2" xfId="41589"/>
    <cellStyle name="요약 2 3 3 4 6 5" xfId="15095"/>
    <cellStyle name="요약 2 3 3 4 6 5 2" xfId="42954"/>
    <cellStyle name="요약 2 3 3 4 6 6" xfId="20534"/>
    <cellStyle name="요약 2 3 3 4 6 6 2" xfId="48393"/>
    <cellStyle name="요약 2 3 3 4 6 7" xfId="23716"/>
    <cellStyle name="요약 2 3 3 4 6 7 2" xfId="51575"/>
    <cellStyle name="요약 2 3 3 4 6 8" xfId="26801"/>
    <cellStyle name="요약 2 3 3 4 6 8 2" xfId="54660"/>
    <cellStyle name="요약 2 3 3 4 6 9" xfId="31618"/>
    <cellStyle name="요약 2 3 3 4 7" xfId="4055"/>
    <cellStyle name="요약 2 3 3 4 7 2" xfId="7506"/>
    <cellStyle name="요약 2 3 3 4 7 2 2" xfId="35365"/>
    <cellStyle name="요약 2 3 3 4 7 3" xfId="10762"/>
    <cellStyle name="요약 2 3 3 4 7 3 2" xfId="38621"/>
    <cellStyle name="요약 2 3 3 4 7 4" xfId="14026"/>
    <cellStyle name="요약 2 3 3 4 7 4 2" xfId="41885"/>
    <cellStyle name="요약 2 3 3 4 7 5" xfId="17610"/>
    <cellStyle name="요약 2 3 3 4 7 5 2" xfId="45469"/>
    <cellStyle name="요약 2 3 3 4 7 6" xfId="20830"/>
    <cellStyle name="요약 2 3 3 4 7 6 2" xfId="48689"/>
    <cellStyle name="요약 2 3 3 4 7 7" xfId="24012"/>
    <cellStyle name="요약 2 3 3 4 7 7 2" xfId="51871"/>
    <cellStyle name="요약 2 3 3 4 7 8" xfId="27078"/>
    <cellStyle name="요약 2 3 3 4 7 8 2" xfId="54937"/>
    <cellStyle name="요약 2 3 3 4 7 9" xfId="31914"/>
    <cellStyle name="요약 2 3 3 4 8" xfId="4352"/>
    <cellStyle name="요약 2 3 3 4 8 2" xfId="7803"/>
    <cellStyle name="요약 2 3 3 4 8 2 2" xfId="35662"/>
    <cellStyle name="요약 2 3 3 4 8 3" xfId="11059"/>
    <cellStyle name="요약 2 3 3 4 8 3 2" xfId="38918"/>
    <cellStyle name="요약 2 3 3 4 8 4" xfId="14323"/>
    <cellStyle name="요약 2 3 3 4 8 4 2" xfId="42182"/>
    <cellStyle name="요약 2 3 3 4 8 5" xfId="16854"/>
    <cellStyle name="요약 2 3 3 4 8 5 2" xfId="44713"/>
    <cellStyle name="요약 2 3 3 4 8 6" xfId="21127"/>
    <cellStyle name="요약 2 3 3 4 8 6 2" xfId="48986"/>
    <cellStyle name="요약 2 3 3 4 8 7" xfId="24309"/>
    <cellStyle name="요약 2 3 3 4 8 7 2" xfId="52168"/>
    <cellStyle name="요약 2 3 3 4 8 8" xfId="27353"/>
    <cellStyle name="요약 2 3 3 4 8 8 2" xfId="55212"/>
    <cellStyle name="요약 2 3 3 4 8 9" xfId="32211"/>
    <cellStyle name="요약 2 3 3 4 9" xfId="4647"/>
    <cellStyle name="요약 2 3 3 4 9 2" xfId="8098"/>
    <cellStyle name="요약 2 3 3 4 9 2 2" xfId="35957"/>
    <cellStyle name="요약 2 3 3 4 9 3" xfId="11354"/>
    <cellStyle name="요약 2 3 3 4 9 3 2" xfId="39213"/>
    <cellStyle name="요약 2 3 3 4 9 4" xfId="14618"/>
    <cellStyle name="요약 2 3 3 4 9 4 2" xfId="42477"/>
    <cellStyle name="요약 2 3 3 4 9 5" xfId="18189"/>
    <cellStyle name="요약 2 3 3 4 9 5 2" xfId="46048"/>
    <cellStyle name="요약 2 3 3 4 9 6" xfId="21422"/>
    <cellStyle name="요약 2 3 3 4 9 6 2" xfId="49281"/>
    <cellStyle name="요약 2 3 3 4 9 7" xfId="24604"/>
    <cellStyle name="요약 2 3 3 4 9 7 2" xfId="52463"/>
    <cellStyle name="요약 2 3 3 4 9 8" xfId="27629"/>
    <cellStyle name="요약 2 3 3 4 9 8 2" xfId="55488"/>
    <cellStyle name="요약 2 3 3 4 9 9" xfId="32506"/>
    <cellStyle name="요약 2 3 3 5" xfId="2005"/>
    <cellStyle name="요약 2 3 3 5 2" xfId="5459"/>
    <cellStyle name="요약 2 3 3 5 2 2" xfId="33318"/>
    <cellStyle name="요약 2 3 3 5 3" xfId="8714"/>
    <cellStyle name="요약 2 3 3 5 3 2" xfId="36573"/>
    <cellStyle name="요약 2 3 3 5 4" xfId="11977"/>
    <cellStyle name="요약 2 3 3 5 4 2" xfId="39836"/>
    <cellStyle name="요약 2 3 3 5 5" xfId="16047"/>
    <cellStyle name="요약 2 3 3 5 5 2" xfId="43906"/>
    <cellStyle name="요약 2 3 3 5 6" xfId="18799"/>
    <cellStyle name="요약 2 3 3 5 6 2" xfId="46658"/>
    <cellStyle name="요약 2 3 3 5 7" xfId="22006"/>
    <cellStyle name="요약 2 3 3 5 7 2" xfId="49865"/>
    <cellStyle name="요약 2 3 3 5 8" xfId="25189"/>
    <cellStyle name="요약 2 3 3 5 8 2" xfId="53048"/>
    <cellStyle name="요약 2 3 3 5 9" xfId="29864"/>
    <cellStyle name="요약 2 3 3 6" xfId="2472"/>
    <cellStyle name="요약 2 3 3 6 2" xfId="5923"/>
    <cellStyle name="요약 2 3 3 6 2 2" xfId="33782"/>
    <cellStyle name="요약 2 3 3 6 3" xfId="9179"/>
    <cellStyle name="요약 2 3 3 6 3 2" xfId="37038"/>
    <cellStyle name="요약 2 3 3 6 4" xfId="12443"/>
    <cellStyle name="요약 2 3 3 6 4 2" xfId="40302"/>
    <cellStyle name="요약 2 3 3 6 5" xfId="17721"/>
    <cellStyle name="요약 2 3 3 6 5 2" xfId="45580"/>
    <cellStyle name="요약 2 3 3 6 6" xfId="19247"/>
    <cellStyle name="요약 2 3 3 6 6 2" xfId="47106"/>
    <cellStyle name="요약 2 3 3 6 7" xfId="22429"/>
    <cellStyle name="요약 2 3 3 6 7 2" xfId="50288"/>
    <cellStyle name="요약 2 3 3 6 8" xfId="25598"/>
    <cellStyle name="요약 2 3 3 6 8 2" xfId="53457"/>
    <cellStyle name="요약 2 3 3 6 9" xfId="30331"/>
    <cellStyle name="요약 2 3 3 7" xfId="1905"/>
    <cellStyle name="요약 2 3 3 7 2" xfId="5359"/>
    <cellStyle name="요약 2 3 3 7 2 2" xfId="33218"/>
    <cellStyle name="요약 2 3 3 7 3" xfId="8614"/>
    <cellStyle name="요약 2 3 3 7 3 2" xfId="36473"/>
    <cellStyle name="요약 2 3 3 7 4" xfId="11877"/>
    <cellStyle name="요약 2 3 3 7 4 2" xfId="39736"/>
    <cellStyle name="요약 2 3 3 7 5" xfId="17450"/>
    <cellStyle name="요약 2 3 3 7 5 2" xfId="45309"/>
    <cellStyle name="요약 2 3 3 7 6" xfId="18699"/>
    <cellStyle name="요약 2 3 3 7 6 2" xfId="46558"/>
    <cellStyle name="요약 2 3 3 7 7" xfId="21907"/>
    <cellStyle name="요약 2 3 3 7 7 2" xfId="49766"/>
    <cellStyle name="요약 2 3 3 7 8" xfId="25100"/>
    <cellStyle name="요약 2 3 3 7 8 2" xfId="52959"/>
    <cellStyle name="요약 2 3 3 7 9" xfId="29764"/>
    <cellStyle name="요약 2 3 3 8" xfId="1882"/>
    <cellStyle name="요약 2 3 3 8 2" xfId="5336"/>
    <cellStyle name="요약 2 3 3 8 2 2" xfId="33195"/>
    <cellStyle name="요약 2 3 3 8 3" xfId="8591"/>
    <cellStyle name="요약 2 3 3 8 3 2" xfId="36450"/>
    <cellStyle name="요약 2 3 3 8 4" xfId="11854"/>
    <cellStyle name="요약 2 3 3 8 4 2" xfId="39713"/>
    <cellStyle name="요약 2 3 3 8 5" xfId="17057"/>
    <cellStyle name="요약 2 3 3 8 5 2" xfId="44916"/>
    <cellStyle name="요약 2 3 3 8 6" xfId="18676"/>
    <cellStyle name="요약 2 3 3 8 6 2" xfId="46535"/>
    <cellStyle name="요약 2 3 3 8 7" xfId="21884"/>
    <cellStyle name="요약 2 3 3 8 7 2" xfId="49743"/>
    <cellStyle name="요약 2 3 3 8 8" xfId="25079"/>
    <cellStyle name="요약 2 3 3 8 8 2" xfId="52938"/>
    <cellStyle name="요약 2 3 3 8 9" xfId="29741"/>
    <cellStyle name="요약 2 3 3 9" xfId="1804"/>
    <cellStyle name="요약 2 3 3 9 2" xfId="5258"/>
    <cellStyle name="요약 2 3 3 9 2 2" xfId="33117"/>
    <cellStyle name="요약 2 3 3 9 3" xfId="8513"/>
    <cellStyle name="요약 2 3 3 9 3 2" xfId="36372"/>
    <cellStyle name="요약 2 3 3 9 4" xfId="11776"/>
    <cellStyle name="요약 2 3 3 9 4 2" xfId="39635"/>
    <cellStyle name="요약 2 3 3 9 5" xfId="4777"/>
    <cellStyle name="요약 2 3 3 9 5 2" xfId="32636"/>
    <cellStyle name="요약 2 3 3 9 6" xfId="18599"/>
    <cellStyle name="요약 2 3 3 9 6 2" xfId="46458"/>
    <cellStyle name="요약 2 3 3 9 7" xfId="21814"/>
    <cellStyle name="요약 2 3 3 9 7 2" xfId="49673"/>
    <cellStyle name="요약 2 3 3 9 8" xfId="25008"/>
    <cellStyle name="요약 2 3 3 9 8 2" xfId="52867"/>
    <cellStyle name="요약 2 3 3 9 9" xfId="29663"/>
    <cellStyle name="요약 2 3 30" xfId="18932"/>
    <cellStyle name="요약 2 3 30 2" xfId="46791"/>
    <cellStyle name="요약 2 3 31" xfId="15860"/>
    <cellStyle name="요약 2 3 31 2" xfId="43719"/>
    <cellStyle name="요약 2 3 32" xfId="25309"/>
    <cellStyle name="요약 2 3 32 2" xfId="53168"/>
    <cellStyle name="요약 2 3 33" xfId="25014"/>
    <cellStyle name="요약 2 3 33 2" xfId="52873"/>
    <cellStyle name="요약 2 3 34" xfId="696"/>
    <cellStyle name="요약 2 3 34 2" xfId="28555"/>
    <cellStyle name="요약 2 3 35" xfId="28094"/>
    <cellStyle name="요약 2 3 4" xfId="256"/>
    <cellStyle name="요약 2 3 4 10" xfId="2982"/>
    <cellStyle name="요약 2 3 4 10 2" xfId="6433"/>
    <cellStyle name="요약 2 3 4 10 2 2" xfId="34292"/>
    <cellStyle name="요약 2 3 4 10 3" xfId="9689"/>
    <cellStyle name="요약 2 3 4 10 3 2" xfId="37548"/>
    <cellStyle name="요약 2 3 4 10 4" xfId="12953"/>
    <cellStyle name="요약 2 3 4 10 4 2" xfId="40812"/>
    <cellStyle name="요약 2 3 4 10 5" xfId="16103"/>
    <cellStyle name="요약 2 3 4 10 5 2" xfId="43962"/>
    <cellStyle name="요약 2 3 4 10 6" xfId="19757"/>
    <cellStyle name="요약 2 3 4 10 6 2" xfId="47616"/>
    <cellStyle name="요약 2 3 4 10 7" xfId="22939"/>
    <cellStyle name="요약 2 3 4 10 7 2" xfId="50798"/>
    <cellStyle name="요약 2 3 4 10 8" xfId="26076"/>
    <cellStyle name="요약 2 3 4 10 8 2" xfId="53935"/>
    <cellStyle name="요약 2 3 4 10 9" xfId="30841"/>
    <cellStyle name="요약 2 3 4 11" xfId="1919"/>
    <cellStyle name="요약 2 3 4 11 2" xfId="5373"/>
    <cellStyle name="요약 2 3 4 11 2 2" xfId="33232"/>
    <cellStyle name="요약 2 3 4 11 3" xfId="8628"/>
    <cellStyle name="요약 2 3 4 11 3 2" xfId="36487"/>
    <cellStyle name="요약 2 3 4 11 4" xfId="11891"/>
    <cellStyle name="요약 2 3 4 11 4 2" xfId="39750"/>
    <cellStyle name="요약 2 3 4 11 5" xfId="17942"/>
    <cellStyle name="요약 2 3 4 11 5 2" xfId="45801"/>
    <cellStyle name="요약 2 3 4 11 6" xfId="18713"/>
    <cellStyle name="요약 2 3 4 11 6 2" xfId="46572"/>
    <cellStyle name="요약 2 3 4 11 7" xfId="21921"/>
    <cellStyle name="요약 2 3 4 11 7 2" xfId="49780"/>
    <cellStyle name="요약 2 3 4 11 8" xfId="25113"/>
    <cellStyle name="요약 2 3 4 11 8 2" xfId="52972"/>
    <cellStyle name="요약 2 3 4 11 9" xfId="29778"/>
    <cellStyle name="요약 2 3 4 12" xfId="2520"/>
    <cellStyle name="요약 2 3 4 12 2" xfId="5971"/>
    <cellStyle name="요약 2 3 4 12 2 2" xfId="33830"/>
    <cellStyle name="요약 2 3 4 12 3" xfId="9227"/>
    <cellStyle name="요약 2 3 4 12 3 2" xfId="37086"/>
    <cellStyle name="요약 2 3 4 12 4" xfId="12491"/>
    <cellStyle name="요약 2 3 4 12 4 2" xfId="40350"/>
    <cellStyle name="요약 2 3 4 12 5" xfId="17499"/>
    <cellStyle name="요약 2 3 4 12 5 2" xfId="45358"/>
    <cellStyle name="요약 2 3 4 12 6" xfId="19295"/>
    <cellStyle name="요약 2 3 4 12 6 2" xfId="47154"/>
    <cellStyle name="요약 2 3 4 12 7" xfId="22477"/>
    <cellStyle name="요약 2 3 4 12 7 2" xfId="50336"/>
    <cellStyle name="요약 2 3 4 12 8" xfId="25645"/>
    <cellStyle name="요약 2 3 4 12 8 2" xfId="53504"/>
    <cellStyle name="요약 2 3 4 12 9" xfId="30379"/>
    <cellStyle name="요약 2 3 4 13" xfId="1371"/>
    <cellStyle name="요약 2 3 4 13 2" xfId="29230"/>
    <cellStyle name="요약 2 3 4 14" xfId="4827"/>
    <cellStyle name="요약 2 3 4 14 2" xfId="32686"/>
    <cellStyle name="요약 2 3 4 15" xfId="1129"/>
    <cellStyle name="요약 2 3 4 15 2" xfId="28988"/>
    <cellStyle name="요약 2 3 4 16" xfId="1190"/>
    <cellStyle name="요약 2 3 4 16 2" xfId="29049"/>
    <cellStyle name="요약 2 3 4 17" xfId="5265"/>
    <cellStyle name="요약 2 3 4 17 2" xfId="33124"/>
    <cellStyle name="요약 2 3 4 18" xfId="16590"/>
    <cellStyle name="요약 2 3 4 18 2" xfId="44449"/>
    <cellStyle name="요약 2 3 4 19" xfId="15086"/>
    <cellStyle name="요약 2 3 4 19 2" xfId="42945"/>
    <cellStyle name="요약 2 3 4 2" xfId="459"/>
    <cellStyle name="요약 2 3 4 2 10" xfId="4587"/>
    <cellStyle name="요약 2 3 4 2 10 2" xfId="8038"/>
    <cellStyle name="요약 2 3 4 2 10 2 2" xfId="35897"/>
    <cellStyle name="요약 2 3 4 2 10 3" xfId="11294"/>
    <cellStyle name="요약 2 3 4 2 10 3 2" xfId="39153"/>
    <cellStyle name="요약 2 3 4 2 10 4" xfId="14558"/>
    <cellStyle name="요약 2 3 4 2 10 4 2" xfId="42417"/>
    <cellStyle name="요약 2 3 4 2 10 5" xfId="18129"/>
    <cellStyle name="요약 2 3 4 2 10 5 2" xfId="45988"/>
    <cellStyle name="요약 2 3 4 2 10 6" xfId="21362"/>
    <cellStyle name="요약 2 3 4 2 10 6 2" xfId="49221"/>
    <cellStyle name="요약 2 3 4 2 10 7" xfId="24544"/>
    <cellStyle name="요약 2 3 4 2 10 7 2" xfId="52403"/>
    <cellStyle name="요약 2 3 4 2 10 8" xfId="27572"/>
    <cellStyle name="요약 2 3 4 2 10 8 2" xfId="55431"/>
    <cellStyle name="요약 2 3 4 2 10 9" xfId="32446"/>
    <cellStyle name="요약 2 3 4 2 11" xfId="1574"/>
    <cellStyle name="요약 2 3 4 2 11 2" xfId="29433"/>
    <cellStyle name="요약 2 3 4 2 12" xfId="5030"/>
    <cellStyle name="요약 2 3 4 2 12 2" xfId="32889"/>
    <cellStyle name="요약 2 3 4 2 13" xfId="8284"/>
    <cellStyle name="요약 2 3 4 2 13 2" xfId="36143"/>
    <cellStyle name="요약 2 3 4 2 14" xfId="11549"/>
    <cellStyle name="요약 2 3 4 2 14 2" xfId="39408"/>
    <cellStyle name="요약 2 3 4 2 15" xfId="14812"/>
    <cellStyle name="요약 2 3 4 2 15 2" xfId="42671"/>
    <cellStyle name="요약 2 3 4 2 16" xfId="15441"/>
    <cellStyle name="요약 2 3 4 2 16 2" xfId="43300"/>
    <cellStyle name="요약 2 3 4 2 17" xfId="18379"/>
    <cellStyle name="요약 2 3 4 2 17 2" xfId="46238"/>
    <cellStyle name="요약 2 3 4 2 18" xfId="21597"/>
    <cellStyle name="요약 2 3 4 2 18 2" xfId="49456"/>
    <cellStyle name="요약 2 3 4 2 19" xfId="24794"/>
    <cellStyle name="요약 2 3 4 2 19 2" xfId="52653"/>
    <cellStyle name="요약 2 3 4 2 2" xfId="604"/>
    <cellStyle name="요약 2 3 4 2 2 10" xfId="1719"/>
    <cellStyle name="요약 2 3 4 2 2 10 2" xfId="29578"/>
    <cellStyle name="요약 2 3 4 2 2 11" xfId="5174"/>
    <cellStyle name="요약 2 3 4 2 2 11 2" xfId="33033"/>
    <cellStyle name="요약 2 3 4 2 2 12" xfId="8429"/>
    <cellStyle name="요약 2 3 4 2 2 12 2" xfId="36288"/>
    <cellStyle name="요약 2 3 4 2 2 13" xfId="11694"/>
    <cellStyle name="요약 2 3 4 2 2 13 2" xfId="39553"/>
    <cellStyle name="요약 2 3 4 2 2 14" xfId="14957"/>
    <cellStyle name="요약 2 3 4 2 2 14 2" xfId="42816"/>
    <cellStyle name="요약 2 3 4 2 2 15" xfId="16432"/>
    <cellStyle name="요약 2 3 4 2 2 15 2" xfId="44291"/>
    <cellStyle name="요약 2 3 4 2 2 16" xfId="18521"/>
    <cellStyle name="요약 2 3 4 2 2 16 2" xfId="46380"/>
    <cellStyle name="요약 2 3 4 2 2 17" xfId="21738"/>
    <cellStyle name="요약 2 3 4 2 2 17 2" xfId="49597"/>
    <cellStyle name="요약 2 3 4 2 2 18" xfId="24933"/>
    <cellStyle name="요약 2 3 4 2 2 18 2" xfId="52792"/>
    <cellStyle name="요약 2 3 4 2 2 19" xfId="25001"/>
    <cellStyle name="요약 2 3 4 2 2 19 2" xfId="52860"/>
    <cellStyle name="요약 2 3 4 2 2 2" xfId="2356"/>
    <cellStyle name="요약 2 3 4 2 2 2 2" xfId="5808"/>
    <cellStyle name="요약 2 3 4 2 2 2 2 2" xfId="33667"/>
    <cellStyle name="요약 2 3 4 2 2 2 3" xfId="9064"/>
    <cellStyle name="요약 2 3 4 2 2 2 3 2" xfId="36923"/>
    <cellStyle name="요약 2 3 4 2 2 2 4" xfId="12327"/>
    <cellStyle name="요약 2 3 4 2 2 2 4 2" xfId="40186"/>
    <cellStyle name="요약 2 3 4 2 2 2 5" xfId="16500"/>
    <cellStyle name="요약 2 3 4 2 2 2 5 2" xfId="44359"/>
    <cellStyle name="요약 2 3 4 2 2 2 6" xfId="19134"/>
    <cellStyle name="요약 2 3 4 2 2 2 6 2" xfId="46993"/>
    <cellStyle name="요약 2 3 4 2 2 2 7" xfId="22319"/>
    <cellStyle name="요약 2 3 4 2 2 2 7 2" xfId="50178"/>
    <cellStyle name="요약 2 3 4 2 2 2 8" xfId="25494"/>
    <cellStyle name="요약 2 3 4 2 2 2 8 2" xfId="53353"/>
    <cellStyle name="요약 2 3 4 2 2 2 9" xfId="30215"/>
    <cellStyle name="요약 2 3 4 2 2 20" xfId="27990"/>
    <cellStyle name="요약 2 3 4 2 2 20 2" xfId="55849"/>
    <cellStyle name="요약 2 3 4 2 2 21" xfId="1066"/>
    <cellStyle name="요약 2 3 4 2 2 21 2" xfId="28925"/>
    <cellStyle name="요약 2 3 4 2 2 22" xfId="28464"/>
    <cellStyle name="요약 2 3 4 2 2 3" xfId="2815"/>
    <cellStyle name="요약 2 3 4 2 2 3 2" xfId="6266"/>
    <cellStyle name="요약 2 3 4 2 2 3 2 2" xfId="34125"/>
    <cellStyle name="요약 2 3 4 2 2 3 3" xfId="9522"/>
    <cellStyle name="요약 2 3 4 2 2 3 3 2" xfId="37381"/>
    <cellStyle name="요약 2 3 4 2 2 3 4" xfId="12786"/>
    <cellStyle name="요약 2 3 4 2 2 3 4 2" xfId="40645"/>
    <cellStyle name="요약 2 3 4 2 2 3 5" xfId="8963"/>
    <cellStyle name="요약 2 3 4 2 2 3 5 2" xfId="36822"/>
    <cellStyle name="요약 2 3 4 2 2 3 6" xfId="19590"/>
    <cellStyle name="요약 2 3 4 2 2 3 6 2" xfId="47449"/>
    <cellStyle name="요약 2 3 4 2 2 3 7" xfId="22772"/>
    <cellStyle name="요약 2 3 4 2 2 3 7 2" xfId="50631"/>
    <cellStyle name="요약 2 3 4 2 2 3 8" xfId="25920"/>
    <cellStyle name="요약 2 3 4 2 2 3 8 2" xfId="53779"/>
    <cellStyle name="요약 2 3 4 2 2 3 9" xfId="30674"/>
    <cellStyle name="요약 2 3 4 2 2 4" xfId="3165"/>
    <cellStyle name="요약 2 3 4 2 2 4 2" xfId="6616"/>
    <cellStyle name="요약 2 3 4 2 2 4 2 2" xfId="34475"/>
    <cellStyle name="요약 2 3 4 2 2 4 3" xfId="9872"/>
    <cellStyle name="요약 2 3 4 2 2 4 3 2" xfId="37731"/>
    <cellStyle name="요약 2 3 4 2 2 4 4" xfId="13136"/>
    <cellStyle name="요약 2 3 4 2 2 4 4 2" xfId="40995"/>
    <cellStyle name="요약 2 3 4 2 2 4 5" xfId="17490"/>
    <cellStyle name="요약 2 3 4 2 2 4 5 2" xfId="45349"/>
    <cellStyle name="요약 2 3 4 2 2 4 6" xfId="19940"/>
    <cellStyle name="요약 2 3 4 2 2 4 6 2" xfId="47799"/>
    <cellStyle name="요약 2 3 4 2 2 4 7" xfId="23122"/>
    <cellStyle name="요약 2 3 4 2 2 4 7 2" xfId="50981"/>
    <cellStyle name="요약 2 3 4 2 2 4 8" xfId="26244"/>
    <cellStyle name="요약 2 3 4 2 2 4 8 2" xfId="54103"/>
    <cellStyle name="요약 2 3 4 2 2 4 9" xfId="31024"/>
    <cellStyle name="요약 2 3 4 2 2 5" xfId="3502"/>
    <cellStyle name="요약 2 3 4 2 2 5 2" xfId="6953"/>
    <cellStyle name="요약 2 3 4 2 2 5 2 2" xfId="34812"/>
    <cellStyle name="요약 2 3 4 2 2 5 3" xfId="10209"/>
    <cellStyle name="요약 2 3 4 2 2 5 3 2" xfId="38068"/>
    <cellStyle name="요약 2 3 4 2 2 5 4" xfId="13473"/>
    <cellStyle name="요약 2 3 4 2 2 5 4 2" xfId="41332"/>
    <cellStyle name="요약 2 3 4 2 2 5 5" xfId="15458"/>
    <cellStyle name="요약 2 3 4 2 2 5 5 2" xfId="43317"/>
    <cellStyle name="요약 2 3 4 2 2 5 6" xfId="20277"/>
    <cellStyle name="요약 2 3 4 2 2 5 6 2" xfId="48136"/>
    <cellStyle name="요약 2 3 4 2 2 5 7" xfId="23459"/>
    <cellStyle name="요약 2 3 4 2 2 5 7 2" xfId="51318"/>
    <cellStyle name="요약 2 3 4 2 2 5 8" xfId="26561"/>
    <cellStyle name="요약 2 3 4 2 2 5 8 2" xfId="54420"/>
    <cellStyle name="요약 2 3 4 2 2 5 9" xfId="31361"/>
    <cellStyle name="요약 2 3 4 2 2 6" xfId="3835"/>
    <cellStyle name="요약 2 3 4 2 2 6 2" xfId="7286"/>
    <cellStyle name="요약 2 3 4 2 2 6 2 2" xfId="35145"/>
    <cellStyle name="요약 2 3 4 2 2 6 3" xfId="10542"/>
    <cellStyle name="요약 2 3 4 2 2 6 3 2" xfId="38401"/>
    <cellStyle name="요약 2 3 4 2 2 6 4" xfId="13806"/>
    <cellStyle name="요약 2 3 4 2 2 6 4 2" xfId="41665"/>
    <cellStyle name="요약 2 3 4 2 2 6 5" xfId="16742"/>
    <cellStyle name="요약 2 3 4 2 2 6 5 2" xfId="44601"/>
    <cellStyle name="요약 2 3 4 2 2 6 6" xfId="20610"/>
    <cellStyle name="요약 2 3 4 2 2 6 6 2" xfId="48469"/>
    <cellStyle name="요약 2 3 4 2 2 6 7" xfId="23792"/>
    <cellStyle name="요약 2 3 4 2 2 6 7 2" xfId="51651"/>
    <cellStyle name="요약 2 3 4 2 2 6 8" xfId="26872"/>
    <cellStyle name="요약 2 3 4 2 2 6 8 2" xfId="54731"/>
    <cellStyle name="요약 2 3 4 2 2 6 9" xfId="31694"/>
    <cellStyle name="요약 2 3 4 2 2 7" xfId="4131"/>
    <cellStyle name="요약 2 3 4 2 2 7 2" xfId="7582"/>
    <cellStyle name="요약 2 3 4 2 2 7 2 2" xfId="35441"/>
    <cellStyle name="요약 2 3 4 2 2 7 3" xfId="10838"/>
    <cellStyle name="요약 2 3 4 2 2 7 3 2" xfId="38697"/>
    <cellStyle name="요약 2 3 4 2 2 7 4" xfId="14102"/>
    <cellStyle name="요약 2 3 4 2 2 7 4 2" xfId="41961"/>
    <cellStyle name="요약 2 3 4 2 2 7 5" xfId="16217"/>
    <cellStyle name="요약 2 3 4 2 2 7 5 2" xfId="44076"/>
    <cellStyle name="요약 2 3 4 2 2 7 6" xfId="20906"/>
    <cellStyle name="요약 2 3 4 2 2 7 6 2" xfId="48765"/>
    <cellStyle name="요약 2 3 4 2 2 7 7" xfId="24088"/>
    <cellStyle name="요약 2 3 4 2 2 7 7 2" xfId="51947"/>
    <cellStyle name="요약 2 3 4 2 2 7 8" xfId="27149"/>
    <cellStyle name="요약 2 3 4 2 2 7 8 2" xfId="55008"/>
    <cellStyle name="요약 2 3 4 2 2 7 9" xfId="31990"/>
    <cellStyle name="요약 2 3 4 2 2 8" xfId="4428"/>
    <cellStyle name="요약 2 3 4 2 2 8 2" xfId="7879"/>
    <cellStyle name="요약 2 3 4 2 2 8 2 2" xfId="35738"/>
    <cellStyle name="요약 2 3 4 2 2 8 3" xfId="11135"/>
    <cellStyle name="요약 2 3 4 2 2 8 3 2" xfId="38994"/>
    <cellStyle name="요약 2 3 4 2 2 8 4" xfId="14399"/>
    <cellStyle name="요약 2 3 4 2 2 8 4 2" xfId="42258"/>
    <cellStyle name="요약 2 3 4 2 2 8 5" xfId="17970"/>
    <cellStyle name="요약 2 3 4 2 2 8 5 2" xfId="45829"/>
    <cellStyle name="요약 2 3 4 2 2 8 6" xfId="21203"/>
    <cellStyle name="요약 2 3 4 2 2 8 6 2" xfId="49062"/>
    <cellStyle name="요약 2 3 4 2 2 8 7" xfId="24385"/>
    <cellStyle name="요약 2 3 4 2 2 8 7 2" xfId="52244"/>
    <cellStyle name="요약 2 3 4 2 2 8 8" xfId="27424"/>
    <cellStyle name="요약 2 3 4 2 2 8 8 2" xfId="55283"/>
    <cellStyle name="요약 2 3 4 2 2 8 9" xfId="32287"/>
    <cellStyle name="요약 2 3 4 2 2 9" xfId="4723"/>
    <cellStyle name="요약 2 3 4 2 2 9 2" xfId="8174"/>
    <cellStyle name="요약 2 3 4 2 2 9 2 2" xfId="36033"/>
    <cellStyle name="요약 2 3 4 2 2 9 3" xfId="11430"/>
    <cellStyle name="요약 2 3 4 2 2 9 3 2" xfId="39289"/>
    <cellStyle name="요약 2 3 4 2 2 9 4" xfId="14694"/>
    <cellStyle name="요약 2 3 4 2 2 9 4 2" xfId="42553"/>
    <cellStyle name="요약 2 3 4 2 2 9 5" xfId="18265"/>
    <cellStyle name="요약 2 3 4 2 2 9 5 2" xfId="46124"/>
    <cellStyle name="요약 2 3 4 2 2 9 6" xfId="21498"/>
    <cellStyle name="요약 2 3 4 2 2 9 6 2" xfId="49357"/>
    <cellStyle name="요약 2 3 4 2 2 9 7" xfId="24680"/>
    <cellStyle name="요약 2 3 4 2 2 9 7 2" xfId="52539"/>
    <cellStyle name="요약 2 3 4 2 2 9 8" xfId="27700"/>
    <cellStyle name="요약 2 3 4 2 2 9 8 2" xfId="55559"/>
    <cellStyle name="요약 2 3 4 2 2 9 9" xfId="32582"/>
    <cellStyle name="요약 2 3 4 2 20" xfId="26680"/>
    <cellStyle name="요약 2 3 4 2 20 2" xfId="54539"/>
    <cellStyle name="요약 2 3 4 2 21" xfId="27854"/>
    <cellStyle name="요약 2 3 4 2 21 2" xfId="55713"/>
    <cellStyle name="요약 2 3 4 2 22" xfId="921"/>
    <cellStyle name="요약 2 3 4 2 22 2" xfId="28780"/>
    <cellStyle name="요약 2 3 4 2 23" xfId="28319"/>
    <cellStyle name="요약 2 3 4 2 3" xfId="2211"/>
    <cellStyle name="요약 2 3 4 2 3 2" xfId="5663"/>
    <cellStyle name="요약 2 3 4 2 3 2 2" xfId="33522"/>
    <cellStyle name="요약 2 3 4 2 3 3" xfId="8919"/>
    <cellStyle name="요약 2 3 4 2 3 3 2" xfId="36778"/>
    <cellStyle name="요약 2 3 4 2 3 4" xfId="12182"/>
    <cellStyle name="요약 2 3 4 2 3 4 2" xfId="40041"/>
    <cellStyle name="요약 2 3 4 2 3 5" xfId="17078"/>
    <cellStyle name="요약 2 3 4 2 3 5 2" xfId="44937"/>
    <cellStyle name="요약 2 3 4 2 3 6" xfId="18994"/>
    <cellStyle name="요약 2 3 4 2 3 6 2" xfId="46853"/>
    <cellStyle name="요약 2 3 4 2 3 7" xfId="22178"/>
    <cellStyle name="요약 2 3 4 2 3 7 2" xfId="50037"/>
    <cellStyle name="요약 2 3 4 2 3 8" xfId="25361"/>
    <cellStyle name="요약 2 3 4 2 3 8 2" xfId="53220"/>
    <cellStyle name="요약 2 3 4 2 3 9" xfId="30070"/>
    <cellStyle name="요약 2 3 4 2 4" xfId="2670"/>
    <cellStyle name="요약 2 3 4 2 4 2" xfId="6121"/>
    <cellStyle name="요약 2 3 4 2 4 2 2" xfId="33980"/>
    <cellStyle name="요약 2 3 4 2 4 3" xfId="9377"/>
    <cellStyle name="요약 2 3 4 2 4 3 2" xfId="37236"/>
    <cellStyle name="요약 2 3 4 2 4 4" xfId="12641"/>
    <cellStyle name="요약 2 3 4 2 4 4 2" xfId="40500"/>
    <cellStyle name="요약 2 3 4 2 4 5" xfId="16959"/>
    <cellStyle name="요약 2 3 4 2 4 5 2" xfId="44818"/>
    <cellStyle name="요약 2 3 4 2 4 6" xfId="19445"/>
    <cellStyle name="요약 2 3 4 2 4 6 2" xfId="47304"/>
    <cellStyle name="요약 2 3 4 2 4 7" xfId="22627"/>
    <cellStyle name="요약 2 3 4 2 4 7 2" xfId="50486"/>
    <cellStyle name="요약 2 3 4 2 4 8" xfId="25783"/>
    <cellStyle name="요약 2 3 4 2 4 8 2" xfId="53642"/>
    <cellStyle name="요약 2 3 4 2 4 9" xfId="30529"/>
    <cellStyle name="요약 2 3 4 2 5" xfId="3021"/>
    <cellStyle name="요약 2 3 4 2 5 2" xfId="6472"/>
    <cellStyle name="요약 2 3 4 2 5 2 2" xfId="34331"/>
    <cellStyle name="요약 2 3 4 2 5 3" xfId="9728"/>
    <cellStyle name="요약 2 3 4 2 5 3 2" xfId="37587"/>
    <cellStyle name="요약 2 3 4 2 5 4" xfId="12992"/>
    <cellStyle name="요약 2 3 4 2 5 4 2" xfId="40851"/>
    <cellStyle name="요약 2 3 4 2 5 5" xfId="16771"/>
    <cellStyle name="요약 2 3 4 2 5 5 2" xfId="44630"/>
    <cellStyle name="요약 2 3 4 2 5 6" xfId="19796"/>
    <cellStyle name="요약 2 3 4 2 5 6 2" xfId="47655"/>
    <cellStyle name="요약 2 3 4 2 5 7" xfId="22978"/>
    <cellStyle name="요약 2 3 4 2 5 7 2" xfId="50837"/>
    <cellStyle name="요약 2 3 4 2 5 8" xfId="26110"/>
    <cellStyle name="요약 2 3 4 2 5 8 2" xfId="53969"/>
    <cellStyle name="요약 2 3 4 2 5 9" xfId="30880"/>
    <cellStyle name="요약 2 3 4 2 6" xfId="3360"/>
    <cellStyle name="요약 2 3 4 2 6 2" xfId="6811"/>
    <cellStyle name="요약 2 3 4 2 6 2 2" xfId="34670"/>
    <cellStyle name="요약 2 3 4 2 6 3" xfId="10067"/>
    <cellStyle name="요약 2 3 4 2 6 3 2" xfId="37926"/>
    <cellStyle name="요약 2 3 4 2 6 4" xfId="13331"/>
    <cellStyle name="요약 2 3 4 2 6 4 2" xfId="41190"/>
    <cellStyle name="요약 2 3 4 2 6 5" xfId="11773"/>
    <cellStyle name="요약 2 3 4 2 6 5 2" xfId="39632"/>
    <cellStyle name="요약 2 3 4 2 6 6" xfId="20135"/>
    <cellStyle name="요약 2 3 4 2 6 6 2" xfId="47994"/>
    <cellStyle name="요약 2 3 4 2 6 7" xfId="23317"/>
    <cellStyle name="요약 2 3 4 2 6 7 2" xfId="51176"/>
    <cellStyle name="요약 2 3 4 2 6 8" xfId="26427"/>
    <cellStyle name="요약 2 3 4 2 6 8 2" xfId="54286"/>
    <cellStyle name="요약 2 3 4 2 6 9" xfId="31219"/>
    <cellStyle name="요약 2 3 4 2 7" xfId="3693"/>
    <cellStyle name="요약 2 3 4 2 7 2" xfId="7144"/>
    <cellStyle name="요약 2 3 4 2 7 2 2" xfId="35003"/>
    <cellStyle name="요약 2 3 4 2 7 3" xfId="10400"/>
    <cellStyle name="요약 2 3 4 2 7 3 2" xfId="38259"/>
    <cellStyle name="요약 2 3 4 2 7 4" xfId="13664"/>
    <cellStyle name="요약 2 3 4 2 7 4 2" xfId="41523"/>
    <cellStyle name="요약 2 3 4 2 7 5" xfId="16113"/>
    <cellStyle name="요약 2 3 4 2 7 5 2" xfId="43972"/>
    <cellStyle name="요약 2 3 4 2 7 6" xfId="20468"/>
    <cellStyle name="요약 2 3 4 2 7 6 2" xfId="48327"/>
    <cellStyle name="요약 2 3 4 2 7 7" xfId="23650"/>
    <cellStyle name="요약 2 3 4 2 7 7 2" xfId="51509"/>
    <cellStyle name="요약 2 3 4 2 7 8" xfId="26738"/>
    <cellStyle name="요약 2 3 4 2 7 8 2" xfId="54597"/>
    <cellStyle name="요약 2 3 4 2 7 9" xfId="31552"/>
    <cellStyle name="요약 2 3 4 2 8" xfId="3995"/>
    <cellStyle name="요약 2 3 4 2 8 2" xfId="7446"/>
    <cellStyle name="요약 2 3 4 2 8 2 2" xfId="35305"/>
    <cellStyle name="요약 2 3 4 2 8 3" xfId="10702"/>
    <cellStyle name="요약 2 3 4 2 8 3 2" xfId="38561"/>
    <cellStyle name="요약 2 3 4 2 8 4" xfId="13966"/>
    <cellStyle name="요약 2 3 4 2 8 4 2" xfId="41825"/>
    <cellStyle name="요약 2 3 4 2 8 5" xfId="16662"/>
    <cellStyle name="요약 2 3 4 2 8 5 2" xfId="44521"/>
    <cellStyle name="요약 2 3 4 2 8 6" xfId="20770"/>
    <cellStyle name="요약 2 3 4 2 8 6 2" xfId="48629"/>
    <cellStyle name="요약 2 3 4 2 8 7" xfId="23952"/>
    <cellStyle name="요약 2 3 4 2 8 7 2" xfId="51811"/>
    <cellStyle name="요약 2 3 4 2 8 8" xfId="27021"/>
    <cellStyle name="요약 2 3 4 2 8 8 2" xfId="54880"/>
    <cellStyle name="요약 2 3 4 2 8 9" xfId="31854"/>
    <cellStyle name="요약 2 3 4 2 9" xfId="4292"/>
    <cellStyle name="요약 2 3 4 2 9 2" xfId="7743"/>
    <cellStyle name="요약 2 3 4 2 9 2 2" xfId="35602"/>
    <cellStyle name="요약 2 3 4 2 9 3" xfId="10999"/>
    <cellStyle name="요약 2 3 4 2 9 3 2" xfId="38858"/>
    <cellStyle name="요약 2 3 4 2 9 4" xfId="14263"/>
    <cellStyle name="요약 2 3 4 2 9 4 2" xfId="42122"/>
    <cellStyle name="요약 2 3 4 2 9 5" xfId="17392"/>
    <cellStyle name="요약 2 3 4 2 9 5 2" xfId="45251"/>
    <cellStyle name="요약 2 3 4 2 9 6" xfId="21067"/>
    <cellStyle name="요약 2 3 4 2 9 6 2" xfId="48926"/>
    <cellStyle name="요약 2 3 4 2 9 7" xfId="24249"/>
    <cellStyle name="요약 2 3 4 2 9 7 2" xfId="52108"/>
    <cellStyle name="요약 2 3 4 2 9 8" xfId="27296"/>
    <cellStyle name="요약 2 3 4 2 9 8 2" xfId="55155"/>
    <cellStyle name="요약 2 3 4 2 9 9" xfId="32151"/>
    <cellStyle name="요약 2 3 4 20" xfId="15045"/>
    <cellStyle name="요약 2 3 4 20 2" xfId="42904"/>
    <cellStyle name="요약 2 3 4 21" xfId="21820"/>
    <cellStyle name="요약 2 3 4 21 2" xfId="49679"/>
    <cellStyle name="요약 2 3 4 22" xfId="18605"/>
    <cellStyle name="요약 2 3 4 22 2" xfId="46464"/>
    <cellStyle name="요약 2 3 4 23" xfId="24758"/>
    <cellStyle name="요약 2 3 4 23 2" xfId="52617"/>
    <cellStyle name="요약 2 3 4 24" xfId="719"/>
    <cellStyle name="요약 2 3 4 24 2" xfId="28578"/>
    <cellStyle name="요약 2 3 4 25" xfId="28117"/>
    <cellStyle name="요약 2 3 4 3" xfId="359"/>
    <cellStyle name="요약 2 3 4 3 10" xfId="1474"/>
    <cellStyle name="요약 2 3 4 3 10 2" xfId="29333"/>
    <cellStyle name="요약 2 3 4 3 11" xfId="4930"/>
    <cellStyle name="요약 2 3 4 3 11 2" xfId="32789"/>
    <cellStyle name="요약 2 3 4 3 12" xfId="1201"/>
    <cellStyle name="요약 2 3 4 3 12 2" xfId="29060"/>
    <cellStyle name="요약 2 3 4 3 13" xfId="5514"/>
    <cellStyle name="요약 2 3 4 3 13 2" xfId="33373"/>
    <cellStyle name="요약 2 3 4 3 14" xfId="8769"/>
    <cellStyle name="요약 2 3 4 3 14 2" xfId="36628"/>
    <cellStyle name="요약 2 3 4 3 15" xfId="17275"/>
    <cellStyle name="요약 2 3 4 3 15 2" xfId="45134"/>
    <cellStyle name="요약 2 3 4 3 16" xfId="15289"/>
    <cellStyle name="요약 2 3 4 3 16 2" xfId="43148"/>
    <cellStyle name="요약 2 3 4 3 17" xfId="16151"/>
    <cellStyle name="요약 2 3 4 3 17 2" xfId="44010"/>
    <cellStyle name="요약 2 3 4 3 18" xfId="15294"/>
    <cellStyle name="요약 2 3 4 3 18 2" xfId="43153"/>
    <cellStyle name="요약 2 3 4 3 19" xfId="26214"/>
    <cellStyle name="요약 2 3 4 3 19 2" xfId="54073"/>
    <cellStyle name="요약 2 3 4 3 2" xfId="2111"/>
    <cellStyle name="요약 2 3 4 3 2 2" xfId="5565"/>
    <cellStyle name="요약 2 3 4 3 2 2 2" xfId="33424"/>
    <cellStyle name="요약 2 3 4 3 2 3" xfId="8820"/>
    <cellStyle name="요약 2 3 4 3 2 3 2" xfId="36679"/>
    <cellStyle name="요약 2 3 4 3 2 4" xfId="12083"/>
    <cellStyle name="요약 2 3 4 3 2 4 2" xfId="39942"/>
    <cellStyle name="요약 2 3 4 3 2 5" xfId="15340"/>
    <cellStyle name="요약 2 3 4 3 2 5 2" xfId="43199"/>
    <cellStyle name="요약 2 3 4 3 2 6" xfId="18899"/>
    <cellStyle name="요약 2 3 4 3 2 6 2" xfId="46758"/>
    <cellStyle name="요약 2 3 4 3 2 7" xfId="22097"/>
    <cellStyle name="요약 2 3 4 3 2 7 2" xfId="49956"/>
    <cellStyle name="요약 2 3 4 3 2 8" xfId="25277"/>
    <cellStyle name="요약 2 3 4 3 2 8 2" xfId="53136"/>
    <cellStyle name="요약 2 3 4 3 2 9" xfId="29970"/>
    <cellStyle name="요약 2 3 4 3 20" xfId="27782"/>
    <cellStyle name="요약 2 3 4 3 20 2" xfId="55641"/>
    <cellStyle name="요약 2 3 4 3 21" xfId="821"/>
    <cellStyle name="요약 2 3 4 3 21 2" xfId="28680"/>
    <cellStyle name="요약 2 3 4 3 22" xfId="28219"/>
    <cellStyle name="요약 2 3 4 3 3" xfId="2572"/>
    <cellStyle name="요약 2 3 4 3 3 2" xfId="6023"/>
    <cellStyle name="요약 2 3 4 3 3 2 2" xfId="33882"/>
    <cellStyle name="요약 2 3 4 3 3 3" xfId="9279"/>
    <cellStyle name="요약 2 3 4 3 3 3 2" xfId="37138"/>
    <cellStyle name="요약 2 3 4 3 3 4" xfId="12543"/>
    <cellStyle name="요약 2 3 4 3 3 4 2" xfId="40402"/>
    <cellStyle name="요약 2 3 4 3 3 5" xfId="16381"/>
    <cellStyle name="요약 2 3 4 3 3 5 2" xfId="44240"/>
    <cellStyle name="요약 2 3 4 3 3 6" xfId="19347"/>
    <cellStyle name="요약 2 3 4 3 3 6 2" xfId="47206"/>
    <cellStyle name="요약 2 3 4 3 3 7" xfId="22529"/>
    <cellStyle name="요약 2 3 4 3 3 7 2" xfId="50388"/>
    <cellStyle name="요약 2 3 4 3 3 8" xfId="25692"/>
    <cellStyle name="요약 2 3 4 3 3 8 2" xfId="53551"/>
    <cellStyle name="요약 2 3 4 3 3 9" xfId="30431"/>
    <cellStyle name="요약 2 3 4 3 4" xfId="2925"/>
    <cellStyle name="요약 2 3 4 3 4 2" xfId="6376"/>
    <cellStyle name="요약 2 3 4 3 4 2 2" xfId="34235"/>
    <cellStyle name="요약 2 3 4 3 4 3" xfId="9632"/>
    <cellStyle name="요약 2 3 4 3 4 3 2" xfId="37491"/>
    <cellStyle name="요약 2 3 4 3 4 4" xfId="12896"/>
    <cellStyle name="요약 2 3 4 3 4 4 2" xfId="40755"/>
    <cellStyle name="요약 2 3 4 3 4 5" xfId="17508"/>
    <cellStyle name="요약 2 3 4 3 4 5 2" xfId="45367"/>
    <cellStyle name="요약 2 3 4 3 4 6" xfId="19700"/>
    <cellStyle name="요약 2 3 4 3 4 6 2" xfId="47559"/>
    <cellStyle name="요약 2 3 4 3 4 7" xfId="22882"/>
    <cellStyle name="요약 2 3 4 3 4 7 2" xfId="50741"/>
    <cellStyle name="요약 2 3 4 3 4 8" xfId="26021"/>
    <cellStyle name="요약 2 3 4 3 4 8 2" xfId="53880"/>
    <cellStyle name="요약 2 3 4 3 4 9" xfId="30784"/>
    <cellStyle name="요약 2 3 4 3 5" xfId="3271"/>
    <cellStyle name="요약 2 3 4 3 5 2" xfId="6722"/>
    <cellStyle name="요약 2 3 4 3 5 2 2" xfId="34581"/>
    <cellStyle name="요약 2 3 4 3 5 3" xfId="9978"/>
    <cellStyle name="요약 2 3 4 3 5 3 2" xfId="37837"/>
    <cellStyle name="요약 2 3 4 3 5 4" xfId="13242"/>
    <cellStyle name="요약 2 3 4 3 5 4 2" xfId="41101"/>
    <cellStyle name="요약 2 3 4 3 5 5" xfId="15215"/>
    <cellStyle name="요약 2 3 4 3 5 5 2" xfId="43074"/>
    <cellStyle name="요약 2 3 4 3 5 6" xfId="20046"/>
    <cellStyle name="요약 2 3 4 3 5 6 2" xfId="47905"/>
    <cellStyle name="요약 2 3 4 3 5 7" xfId="23228"/>
    <cellStyle name="요약 2 3 4 3 5 7 2" xfId="51087"/>
    <cellStyle name="요약 2 3 4 3 5 8" xfId="26343"/>
    <cellStyle name="요약 2 3 4 3 5 8 2" xfId="54202"/>
    <cellStyle name="요약 2 3 4 3 5 9" xfId="31130"/>
    <cellStyle name="요약 2 3 4 3 6" xfId="3607"/>
    <cellStyle name="요약 2 3 4 3 6 2" xfId="7058"/>
    <cellStyle name="요약 2 3 4 3 6 2 2" xfId="34917"/>
    <cellStyle name="요약 2 3 4 3 6 3" xfId="10314"/>
    <cellStyle name="요약 2 3 4 3 6 3 2" xfId="38173"/>
    <cellStyle name="요약 2 3 4 3 6 4" xfId="13578"/>
    <cellStyle name="요약 2 3 4 3 6 4 2" xfId="41437"/>
    <cellStyle name="요약 2 3 4 3 6 5" xfId="15495"/>
    <cellStyle name="요약 2 3 4 3 6 5 2" xfId="43354"/>
    <cellStyle name="요약 2 3 4 3 6 6" xfId="20382"/>
    <cellStyle name="요약 2 3 4 3 6 6 2" xfId="48241"/>
    <cellStyle name="요약 2 3 4 3 6 7" xfId="23564"/>
    <cellStyle name="요약 2 3 4 3 6 7 2" xfId="51423"/>
    <cellStyle name="요약 2 3 4 3 6 8" xfId="26659"/>
    <cellStyle name="요약 2 3 4 3 6 8 2" xfId="54518"/>
    <cellStyle name="요약 2 3 4 3 6 9" xfId="31466"/>
    <cellStyle name="요약 2 3 4 3 7" xfId="3921"/>
    <cellStyle name="요약 2 3 4 3 7 2" xfId="7372"/>
    <cellStyle name="요약 2 3 4 3 7 2 2" xfId="35231"/>
    <cellStyle name="요약 2 3 4 3 7 3" xfId="10628"/>
    <cellStyle name="요약 2 3 4 3 7 3 2" xfId="38487"/>
    <cellStyle name="요약 2 3 4 3 7 4" xfId="13892"/>
    <cellStyle name="요약 2 3 4 3 7 4 2" xfId="41751"/>
    <cellStyle name="요약 2 3 4 3 7 5" xfId="17139"/>
    <cellStyle name="요약 2 3 4 3 7 5 2" xfId="44998"/>
    <cellStyle name="요약 2 3 4 3 7 6" xfId="20696"/>
    <cellStyle name="요약 2 3 4 3 7 6 2" xfId="48555"/>
    <cellStyle name="요약 2 3 4 3 7 7" xfId="23878"/>
    <cellStyle name="요약 2 3 4 3 7 7 2" xfId="51737"/>
    <cellStyle name="요약 2 3 4 3 7 8" xfId="26953"/>
    <cellStyle name="요약 2 3 4 3 7 8 2" xfId="54812"/>
    <cellStyle name="요약 2 3 4 3 7 9" xfId="31780"/>
    <cellStyle name="요약 2 3 4 3 8" xfId="4219"/>
    <cellStyle name="요약 2 3 4 3 8 2" xfId="7670"/>
    <cellStyle name="요약 2 3 4 3 8 2 2" xfId="35529"/>
    <cellStyle name="요약 2 3 4 3 8 3" xfId="10926"/>
    <cellStyle name="요약 2 3 4 3 8 3 2" xfId="38785"/>
    <cellStyle name="요약 2 3 4 3 8 4" xfId="14190"/>
    <cellStyle name="요약 2 3 4 3 8 4 2" xfId="42049"/>
    <cellStyle name="요약 2 3 4 3 8 5" xfId="16360"/>
    <cellStyle name="요약 2 3 4 3 8 5 2" xfId="44219"/>
    <cellStyle name="요약 2 3 4 3 8 6" xfId="20994"/>
    <cellStyle name="요약 2 3 4 3 8 6 2" xfId="48853"/>
    <cellStyle name="요약 2 3 4 3 8 7" xfId="24176"/>
    <cellStyle name="요약 2 3 4 3 8 7 2" xfId="52035"/>
    <cellStyle name="요약 2 3 4 3 8 8" xfId="27229"/>
    <cellStyle name="요약 2 3 4 3 8 8 2" xfId="55088"/>
    <cellStyle name="요약 2 3 4 3 8 9" xfId="32078"/>
    <cellStyle name="요약 2 3 4 3 9" xfId="4515"/>
    <cellStyle name="요약 2 3 4 3 9 2" xfId="7966"/>
    <cellStyle name="요약 2 3 4 3 9 2 2" xfId="35825"/>
    <cellStyle name="요약 2 3 4 3 9 3" xfId="11222"/>
    <cellStyle name="요약 2 3 4 3 9 3 2" xfId="39081"/>
    <cellStyle name="요약 2 3 4 3 9 4" xfId="14486"/>
    <cellStyle name="요약 2 3 4 3 9 4 2" xfId="42345"/>
    <cellStyle name="요약 2 3 4 3 9 5" xfId="18057"/>
    <cellStyle name="요약 2 3 4 3 9 5 2" xfId="45916"/>
    <cellStyle name="요약 2 3 4 3 9 6" xfId="21290"/>
    <cellStyle name="요약 2 3 4 3 9 6 2" xfId="49149"/>
    <cellStyle name="요약 2 3 4 3 9 7" xfId="24472"/>
    <cellStyle name="요약 2 3 4 3 9 7 2" xfId="52331"/>
    <cellStyle name="요약 2 3 4 3 9 8" xfId="27505"/>
    <cellStyle name="요약 2 3 4 3 9 8 2" xfId="55364"/>
    <cellStyle name="요약 2 3 4 3 9 9" xfId="32374"/>
    <cellStyle name="요약 2 3 4 4" xfId="532"/>
    <cellStyle name="요약 2 3 4 4 10" xfId="1647"/>
    <cellStyle name="요약 2 3 4 4 10 2" xfId="29506"/>
    <cellStyle name="요약 2 3 4 4 11" xfId="5102"/>
    <cellStyle name="요약 2 3 4 4 11 2" xfId="32961"/>
    <cellStyle name="요약 2 3 4 4 12" xfId="8357"/>
    <cellStyle name="요약 2 3 4 4 12 2" xfId="36216"/>
    <cellStyle name="요약 2 3 4 4 13" xfId="11622"/>
    <cellStyle name="요약 2 3 4 4 13 2" xfId="39481"/>
    <cellStyle name="요약 2 3 4 4 14" xfId="14885"/>
    <cellStyle name="요약 2 3 4 4 14 2" xfId="42744"/>
    <cellStyle name="요약 2 3 4 4 15" xfId="15337"/>
    <cellStyle name="요약 2 3 4 4 15 2" xfId="43196"/>
    <cellStyle name="요약 2 3 4 4 16" xfId="18449"/>
    <cellStyle name="요약 2 3 4 4 16 2" xfId="46308"/>
    <cellStyle name="요약 2 3 4 4 17" xfId="21666"/>
    <cellStyle name="요약 2 3 4 4 17 2" xfId="49525"/>
    <cellStyle name="요약 2 3 4 4 18" xfId="24861"/>
    <cellStyle name="요약 2 3 4 4 18 2" xfId="52720"/>
    <cellStyle name="요약 2 3 4 4 19" xfId="26483"/>
    <cellStyle name="요약 2 3 4 4 19 2" xfId="54342"/>
    <cellStyle name="요약 2 3 4 4 2" xfId="2284"/>
    <cellStyle name="요약 2 3 4 4 2 2" xfId="5736"/>
    <cellStyle name="요약 2 3 4 4 2 2 2" xfId="33595"/>
    <cellStyle name="요약 2 3 4 4 2 3" xfId="8992"/>
    <cellStyle name="요약 2 3 4 4 2 3 2" xfId="36851"/>
    <cellStyle name="요약 2 3 4 4 2 4" xfId="12255"/>
    <cellStyle name="요약 2 3 4 4 2 4 2" xfId="40114"/>
    <cellStyle name="요약 2 3 4 4 2 5" xfId="16274"/>
    <cellStyle name="요약 2 3 4 4 2 5 2" xfId="44133"/>
    <cellStyle name="요약 2 3 4 4 2 6" xfId="19062"/>
    <cellStyle name="요약 2 3 4 4 2 6 2" xfId="46921"/>
    <cellStyle name="요약 2 3 4 4 2 7" xfId="22247"/>
    <cellStyle name="요약 2 3 4 4 2 7 2" xfId="50106"/>
    <cellStyle name="요약 2 3 4 4 2 8" xfId="25427"/>
    <cellStyle name="요약 2 3 4 4 2 8 2" xfId="53286"/>
    <cellStyle name="요약 2 3 4 4 2 9" xfId="30143"/>
    <cellStyle name="요약 2 3 4 4 20" xfId="27918"/>
    <cellStyle name="요약 2 3 4 4 20 2" xfId="55777"/>
    <cellStyle name="요약 2 3 4 4 21" xfId="994"/>
    <cellStyle name="요약 2 3 4 4 21 2" xfId="28853"/>
    <cellStyle name="요약 2 3 4 4 22" xfId="28392"/>
    <cellStyle name="요약 2 3 4 4 3" xfId="2743"/>
    <cellStyle name="요약 2 3 4 4 3 2" xfId="6194"/>
    <cellStyle name="요약 2 3 4 4 3 2 2" xfId="34053"/>
    <cellStyle name="요약 2 3 4 4 3 3" xfId="9450"/>
    <cellStyle name="요약 2 3 4 4 3 3 2" xfId="37309"/>
    <cellStyle name="요약 2 3 4 4 3 4" xfId="12714"/>
    <cellStyle name="요약 2 3 4 4 3 4 2" xfId="40573"/>
    <cellStyle name="요약 2 3 4 4 3 5" xfId="16355"/>
    <cellStyle name="요약 2 3 4 4 3 5 2" xfId="44214"/>
    <cellStyle name="요약 2 3 4 4 3 6" xfId="19518"/>
    <cellStyle name="요약 2 3 4 4 3 6 2" xfId="47377"/>
    <cellStyle name="요약 2 3 4 4 3 7" xfId="22700"/>
    <cellStyle name="요약 2 3 4 4 3 7 2" xfId="50559"/>
    <cellStyle name="요약 2 3 4 4 3 8" xfId="25853"/>
    <cellStyle name="요약 2 3 4 4 3 8 2" xfId="53712"/>
    <cellStyle name="요약 2 3 4 4 3 9" xfId="30602"/>
    <cellStyle name="요약 2 3 4 4 4" xfId="3093"/>
    <cellStyle name="요약 2 3 4 4 4 2" xfId="6544"/>
    <cellStyle name="요약 2 3 4 4 4 2 2" xfId="34403"/>
    <cellStyle name="요약 2 3 4 4 4 3" xfId="9800"/>
    <cellStyle name="요약 2 3 4 4 4 3 2" xfId="37659"/>
    <cellStyle name="요약 2 3 4 4 4 4" xfId="13064"/>
    <cellStyle name="요약 2 3 4 4 4 4 2" xfId="40923"/>
    <cellStyle name="요약 2 3 4 4 4 5" xfId="17632"/>
    <cellStyle name="요약 2 3 4 4 4 5 2" xfId="45491"/>
    <cellStyle name="요약 2 3 4 4 4 6" xfId="19868"/>
    <cellStyle name="요약 2 3 4 4 4 6 2" xfId="47727"/>
    <cellStyle name="요약 2 3 4 4 4 7" xfId="23050"/>
    <cellStyle name="요약 2 3 4 4 4 7 2" xfId="50909"/>
    <cellStyle name="요약 2 3 4 4 4 8" xfId="26177"/>
    <cellStyle name="요약 2 3 4 4 4 8 2" xfId="54036"/>
    <cellStyle name="요약 2 3 4 4 4 9" xfId="30952"/>
    <cellStyle name="요약 2 3 4 4 5" xfId="3430"/>
    <cellStyle name="요약 2 3 4 4 5 2" xfId="6881"/>
    <cellStyle name="요약 2 3 4 4 5 2 2" xfId="34740"/>
    <cellStyle name="요약 2 3 4 4 5 3" xfId="10137"/>
    <cellStyle name="요약 2 3 4 4 5 3 2" xfId="37996"/>
    <cellStyle name="요약 2 3 4 4 5 4" xfId="13401"/>
    <cellStyle name="요약 2 3 4 4 5 4 2" xfId="41260"/>
    <cellStyle name="요약 2 3 4 4 5 5" xfId="15595"/>
    <cellStyle name="요약 2 3 4 4 5 5 2" xfId="43454"/>
    <cellStyle name="요약 2 3 4 4 5 6" xfId="20205"/>
    <cellStyle name="요약 2 3 4 4 5 6 2" xfId="48064"/>
    <cellStyle name="요약 2 3 4 4 5 7" xfId="23387"/>
    <cellStyle name="요약 2 3 4 4 5 7 2" xfId="51246"/>
    <cellStyle name="요약 2 3 4 4 5 8" xfId="26494"/>
    <cellStyle name="요약 2 3 4 4 5 8 2" xfId="54353"/>
    <cellStyle name="요약 2 3 4 4 5 9" xfId="31289"/>
    <cellStyle name="요약 2 3 4 4 6" xfId="3763"/>
    <cellStyle name="요약 2 3 4 4 6 2" xfId="7214"/>
    <cellStyle name="요약 2 3 4 4 6 2 2" xfId="35073"/>
    <cellStyle name="요약 2 3 4 4 6 3" xfId="10470"/>
    <cellStyle name="요약 2 3 4 4 6 3 2" xfId="38329"/>
    <cellStyle name="요약 2 3 4 4 6 4" xfId="13734"/>
    <cellStyle name="요약 2 3 4 4 6 4 2" xfId="41593"/>
    <cellStyle name="요약 2 3 4 4 6 5" xfId="17953"/>
    <cellStyle name="요약 2 3 4 4 6 5 2" xfId="45812"/>
    <cellStyle name="요약 2 3 4 4 6 6" xfId="20538"/>
    <cellStyle name="요약 2 3 4 4 6 6 2" xfId="48397"/>
    <cellStyle name="요약 2 3 4 4 6 7" xfId="23720"/>
    <cellStyle name="요약 2 3 4 4 6 7 2" xfId="51579"/>
    <cellStyle name="요약 2 3 4 4 6 8" xfId="26805"/>
    <cellStyle name="요약 2 3 4 4 6 8 2" xfId="54664"/>
    <cellStyle name="요약 2 3 4 4 6 9" xfId="31622"/>
    <cellStyle name="요약 2 3 4 4 7" xfId="4059"/>
    <cellStyle name="요약 2 3 4 4 7 2" xfId="7510"/>
    <cellStyle name="요약 2 3 4 4 7 2 2" xfId="35369"/>
    <cellStyle name="요약 2 3 4 4 7 3" xfId="10766"/>
    <cellStyle name="요약 2 3 4 4 7 3 2" xfId="38625"/>
    <cellStyle name="요약 2 3 4 4 7 4" xfId="14030"/>
    <cellStyle name="요약 2 3 4 4 7 4 2" xfId="41889"/>
    <cellStyle name="요약 2 3 4 4 7 5" xfId="16361"/>
    <cellStyle name="요약 2 3 4 4 7 5 2" xfId="44220"/>
    <cellStyle name="요약 2 3 4 4 7 6" xfId="20834"/>
    <cellStyle name="요약 2 3 4 4 7 6 2" xfId="48693"/>
    <cellStyle name="요약 2 3 4 4 7 7" xfId="24016"/>
    <cellStyle name="요약 2 3 4 4 7 7 2" xfId="51875"/>
    <cellStyle name="요약 2 3 4 4 7 8" xfId="27082"/>
    <cellStyle name="요약 2 3 4 4 7 8 2" xfId="54941"/>
    <cellStyle name="요약 2 3 4 4 7 9" xfId="31918"/>
    <cellStyle name="요약 2 3 4 4 8" xfId="4356"/>
    <cellStyle name="요약 2 3 4 4 8 2" xfId="7807"/>
    <cellStyle name="요약 2 3 4 4 8 2 2" xfId="35666"/>
    <cellStyle name="요약 2 3 4 4 8 3" xfId="11063"/>
    <cellStyle name="요약 2 3 4 4 8 3 2" xfId="38922"/>
    <cellStyle name="요약 2 3 4 4 8 4" xfId="14327"/>
    <cellStyle name="요약 2 3 4 4 8 4 2" xfId="42186"/>
    <cellStyle name="요약 2 3 4 4 8 5" xfId="11596"/>
    <cellStyle name="요약 2 3 4 4 8 5 2" xfId="39455"/>
    <cellStyle name="요약 2 3 4 4 8 6" xfId="21131"/>
    <cellStyle name="요약 2 3 4 4 8 6 2" xfId="48990"/>
    <cellStyle name="요약 2 3 4 4 8 7" xfId="24313"/>
    <cellStyle name="요약 2 3 4 4 8 7 2" xfId="52172"/>
    <cellStyle name="요약 2 3 4 4 8 8" xfId="27357"/>
    <cellStyle name="요약 2 3 4 4 8 8 2" xfId="55216"/>
    <cellStyle name="요약 2 3 4 4 8 9" xfId="32215"/>
    <cellStyle name="요약 2 3 4 4 9" xfId="4651"/>
    <cellStyle name="요약 2 3 4 4 9 2" xfId="8102"/>
    <cellStyle name="요약 2 3 4 4 9 2 2" xfId="35961"/>
    <cellStyle name="요약 2 3 4 4 9 3" xfId="11358"/>
    <cellStyle name="요약 2 3 4 4 9 3 2" xfId="39217"/>
    <cellStyle name="요약 2 3 4 4 9 4" xfId="14622"/>
    <cellStyle name="요약 2 3 4 4 9 4 2" xfId="42481"/>
    <cellStyle name="요약 2 3 4 4 9 5" xfId="18193"/>
    <cellStyle name="요약 2 3 4 4 9 5 2" xfId="46052"/>
    <cellStyle name="요약 2 3 4 4 9 6" xfId="21426"/>
    <cellStyle name="요약 2 3 4 4 9 6 2" xfId="49285"/>
    <cellStyle name="요약 2 3 4 4 9 7" xfId="24608"/>
    <cellStyle name="요약 2 3 4 4 9 7 2" xfId="52467"/>
    <cellStyle name="요약 2 3 4 4 9 8" xfId="27633"/>
    <cellStyle name="요약 2 3 4 4 9 8 2" xfId="55492"/>
    <cellStyle name="요약 2 3 4 4 9 9" xfId="32510"/>
    <cellStyle name="요약 2 3 4 5" xfId="2009"/>
    <cellStyle name="요약 2 3 4 5 2" xfId="5463"/>
    <cellStyle name="요약 2 3 4 5 2 2" xfId="33322"/>
    <cellStyle name="요약 2 3 4 5 3" xfId="8718"/>
    <cellStyle name="요약 2 3 4 5 3 2" xfId="36577"/>
    <cellStyle name="요약 2 3 4 5 4" xfId="11981"/>
    <cellStyle name="요약 2 3 4 5 4 2" xfId="39840"/>
    <cellStyle name="요약 2 3 4 5 5" xfId="17086"/>
    <cellStyle name="요약 2 3 4 5 5 2" xfId="44945"/>
    <cellStyle name="요약 2 3 4 5 6" xfId="18803"/>
    <cellStyle name="요약 2 3 4 5 6 2" xfId="46662"/>
    <cellStyle name="요약 2 3 4 5 7" xfId="22010"/>
    <cellStyle name="요약 2 3 4 5 7 2" xfId="49869"/>
    <cellStyle name="요약 2 3 4 5 8" xfId="25193"/>
    <cellStyle name="요약 2 3 4 5 8 2" xfId="53052"/>
    <cellStyle name="요약 2 3 4 5 9" xfId="29868"/>
    <cellStyle name="요약 2 3 4 6" xfId="2476"/>
    <cellStyle name="요약 2 3 4 6 2" xfId="5927"/>
    <cellStyle name="요약 2 3 4 6 2 2" xfId="33786"/>
    <cellStyle name="요약 2 3 4 6 3" xfId="9183"/>
    <cellStyle name="요약 2 3 4 6 3 2" xfId="37042"/>
    <cellStyle name="요약 2 3 4 6 4" xfId="12447"/>
    <cellStyle name="요약 2 3 4 6 4 2" xfId="40306"/>
    <cellStyle name="요약 2 3 4 6 5" xfId="16494"/>
    <cellStyle name="요약 2 3 4 6 5 2" xfId="44353"/>
    <cellStyle name="요약 2 3 4 6 6" xfId="19251"/>
    <cellStyle name="요약 2 3 4 6 6 2" xfId="47110"/>
    <cellStyle name="요약 2 3 4 6 7" xfId="22433"/>
    <cellStyle name="요약 2 3 4 6 7 2" xfId="50292"/>
    <cellStyle name="요약 2 3 4 6 8" xfId="25602"/>
    <cellStyle name="요약 2 3 4 6 8 2" xfId="53461"/>
    <cellStyle name="요약 2 3 4 6 9" xfId="30335"/>
    <cellStyle name="요약 2 3 4 7" xfId="1907"/>
    <cellStyle name="요약 2 3 4 7 2" xfId="5361"/>
    <cellStyle name="요약 2 3 4 7 2 2" xfId="33220"/>
    <cellStyle name="요약 2 3 4 7 3" xfId="8616"/>
    <cellStyle name="요약 2 3 4 7 3 2" xfId="36475"/>
    <cellStyle name="요약 2 3 4 7 4" xfId="11879"/>
    <cellStyle name="요약 2 3 4 7 4 2" xfId="39738"/>
    <cellStyle name="요약 2 3 4 7 5" xfId="16843"/>
    <cellStyle name="요약 2 3 4 7 5 2" xfId="44702"/>
    <cellStyle name="요약 2 3 4 7 6" xfId="18701"/>
    <cellStyle name="요약 2 3 4 7 6 2" xfId="46560"/>
    <cellStyle name="요약 2 3 4 7 7" xfId="21909"/>
    <cellStyle name="요약 2 3 4 7 7 2" xfId="49768"/>
    <cellStyle name="요약 2 3 4 7 8" xfId="25102"/>
    <cellStyle name="요약 2 3 4 7 8 2" xfId="52961"/>
    <cellStyle name="요약 2 3 4 7 9" xfId="29766"/>
    <cellStyle name="요약 2 3 4 8" xfId="2436"/>
    <cellStyle name="요약 2 3 4 8 2" xfId="5887"/>
    <cellStyle name="요약 2 3 4 8 2 2" xfId="33746"/>
    <cellStyle name="요약 2 3 4 8 3" xfId="9143"/>
    <cellStyle name="요약 2 3 4 8 3 2" xfId="37002"/>
    <cellStyle name="요약 2 3 4 8 4" xfId="12407"/>
    <cellStyle name="요약 2 3 4 8 4 2" xfId="40266"/>
    <cellStyle name="요약 2 3 4 8 5" xfId="16507"/>
    <cellStyle name="요약 2 3 4 8 5 2" xfId="44366"/>
    <cellStyle name="요약 2 3 4 8 6" xfId="19211"/>
    <cellStyle name="요약 2 3 4 8 6 2" xfId="47070"/>
    <cellStyle name="요약 2 3 4 8 7" xfId="22393"/>
    <cellStyle name="요약 2 3 4 8 7 2" xfId="50252"/>
    <cellStyle name="요약 2 3 4 8 8" xfId="25566"/>
    <cellStyle name="요약 2 3 4 8 8 2" xfId="53425"/>
    <cellStyle name="요약 2 3 4 8 9" xfId="30295"/>
    <cellStyle name="요약 2 3 4 9" xfId="1896"/>
    <cellStyle name="요약 2 3 4 9 2" xfId="5350"/>
    <cellStyle name="요약 2 3 4 9 2 2" xfId="33209"/>
    <cellStyle name="요약 2 3 4 9 3" xfId="8605"/>
    <cellStyle name="요약 2 3 4 9 3 2" xfId="36464"/>
    <cellStyle name="요약 2 3 4 9 4" xfId="11868"/>
    <cellStyle name="요약 2 3 4 9 4 2" xfId="39727"/>
    <cellStyle name="요약 2 3 4 9 5" xfId="17874"/>
    <cellStyle name="요약 2 3 4 9 5 2" xfId="45733"/>
    <cellStyle name="요약 2 3 4 9 6" xfId="18690"/>
    <cellStyle name="요약 2 3 4 9 6 2" xfId="46549"/>
    <cellStyle name="요약 2 3 4 9 7" xfId="21898"/>
    <cellStyle name="요약 2 3 4 9 7 2" xfId="49757"/>
    <cellStyle name="요약 2 3 4 9 8" xfId="25091"/>
    <cellStyle name="요약 2 3 4 9 8 2" xfId="52950"/>
    <cellStyle name="요약 2 3 4 9 9" xfId="29755"/>
    <cellStyle name="요약 2 3 5" xfId="260"/>
    <cellStyle name="요약 2 3 5 10" xfId="2965"/>
    <cellStyle name="요약 2 3 5 10 2" xfId="6416"/>
    <cellStyle name="요약 2 3 5 10 2 2" xfId="34275"/>
    <cellStyle name="요약 2 3 5 10 3" xfId="9672"/>
    <cellStyle name="요약 2 3 5 10 3 2" xfId="37531"/>
    <cellStyle name="요약 2 3 5 10 4" xfId="12936"/>
    <cellStyle name="요약 2 3 5 10 4 2" xfId="40795"/>
    <cellStyle name="요약 2 3 5 10 5" xfId="17520"/>
    <cellStyle name="요약 2 3 5 10 5 2" xfId="45379"/>
    <cellStyle name="요약 2 3 5 10 6" xfId="19740"/>
    <cellStyle name="요약 2 3 5 10 6 2" xfId="47599"/>
    <cellStyle name="요약 2 3 5 10 7" xfId="22922"/>
    <cellStyle name="요약 2 3 5 10 7 2" xfId="50781"/>
    <cellStyle name="요약 2 3 5 10 8" xfId="26059"/>
    <cellStyle name="요약 2 3 5 10 8 2" xfId="53918"/>
    <cellStyle name="요약 2 3 5 10 9" xfId="30824"/>
    <cellStyle name="요약 2 3 5 11" xfId="3223"/>
    <cellStyle name="요약 2 3 5 11 2" xfId="6674"/>
    <cellStyle name="요약 2 3 5 11 2 2" xfId="34533"/>
    <cellStyle name="요약 2 3 5 11 3" xfId="9930"/>
    <cellStyle name="요약 2 3 5 11 3 2" xfId="37789"/>
    <cellStyle name="요약 2 3 5 11 4" xfId="13194"/>
    <cellStyle name="요약 2 3 5 11 4 2" xfId="41053"/>
    <cellStyle name="요약 2 3 5 11 5" xfId="16417"/>
    <cellStyle name="요약 2 3 5 11 5 2" xfId="44276"/>
    <cellStyle name="요약 2 3 5 11 6" xfId="19998"/>
    <cellStyle name="요약 2 3 5 11 6 2" xfId="47857"/>
    <cellStyle name="요약 2 3 5 11 7" xfId="23180"/>
    <cellStyle name="요약 2 3 5 11 7 2" xfId="51039"/>
    <cellStyle name="요약 2 3 5 11 8" xfId="26300"/>
    <cellStyle name="요약 2 3 5 11 8 2" xfId="54159"/>
    <cellStyle name="요약 2 3 5 11 9" xfId="31082"/>
    <cellStyle name="요약 2 3 5 12" xfId="3393"/>
    <cellStyle name="요약 2 3 5 12 2" xfId="6844"/>
    <cellStyle name="요약 2 3 5 12 2 2" xfId="34703"/>
    <cellStyle name="요약 2 3 5 12 3" xfId="10100"/>
    <cellStyle name="요약 2 3 5 12 3 2" xfId="37959"/>
    <cellStyle name="요약 2 3 5 12 4" xfId="13364"/>
    <cellStyle name="요약 2 3 5 12 4 2" xfId="41223"/>
    <cellStyle name="요약 2 3 5 12 5" xfId="15547"/>
    <cellStyle name="요약 2 3 5 12 5 2" xfId="43406"/>
    <cellStyle name="요약 2 3 5 12 6" xfId="20168"/>
    <cellStyle name="요약 2 3 5 12 6 2" xfId="48027"/>
    <cellStyle name="요약 2 3 5 12 7" xfId="23350"/>
    <cellStyle name="요약 2 3 5 12 7 2" xfId="51209"/>
    <cellStyle name="요약 2 3 5 12 8" xfId="26460"/>
    <cellStyle name="요약 2 3 5 12 8 2" xfId="54319"/>
    <cellStyle name="요약 2 3 5 12 9" xfId="31252"/>
    <cellStyle name="요약 2 3 5 13" xfId="1375"/>
    <cellStyle name="요약 2 3 5 13 2" xfId="29234"/>
    <cellStyle name="요약 2 3 5 14" xfId="4831"/>
    <cellStyle name="요약 2 3 5 14 2" xfId="32690"/>
    <cellStyle name="요약 2 3 5 15" xfId="5620"/>
    <cellStyle name="요약 2 3 5 15 2" xfId="33479"/>
    <cellStyle name="요약 2 3 5 16" xfId="8519"/>
    <cellStyle name="요약 2 3 5 16 2" xfId="36378"/>
    <cellStyle name="요약 2 3 5 17" xfId="11782"/>
    <cellStyle name="요약 2 3 5 17 2" xfId="39641"/>
    <cellStyle name="요약 2 3 5 18" xfId="17931"/>
    <cellStyle name="요약 2 3 5 18 2" xfId="45790"/>
    <cellStyle name="요약 2 3 5 19" xfId="4877"/>
    <cellStyle name="요약 2 3 5 19 2" xfId="32736"/>
    <cellStyle name="요약 2 3 5 2" xfId="463"/>
    <cellStyle name="요약 2 3 5 2 10" xfId="4591"/>
    <cellStyle name="요약 2 3 5 2 10 2" xfId="8042"/>
    <cellStyle name="요약 2 3 5 2 10 2 2" xfId="35901"/>
    <cellStyle name="요약 2 3 5 2 10 3" xfId="11298"/>
    <cellStyle name="요약 2 3 5 2 10 3 2" xfId="39157"/>
    <cellStyle name="요약 2 3 5 2 10 4" xfId="14562"/>
    <cellStyle name="요약 2 3 5 2 10 4 2" xfId="42421"/>
    <cellStyle name="요약 2 3 5 2 10 5" xfId="18133"/>
    <cellStyle name="요약 2 3 5 2 10 5 2" xfId="45992"/>
    <cellStyle name="요약 2 3 5 2 10 6" xfId="21366"/>
    <cellStyle name="요약 2 3 5 2 10 6 2" xfId="49225"/>
    <cellStyle name="요약 2 3 5 2 10 7" xfId="24548"/>
    <cellStyle name="요약 2 3 5 2 10 7 2" xfId="52407"/>
    <cellStyle name="요약 2 3 5 2 10 8" xfId="27576"/>
    <cellStyle name="요약 2 3 5 2 10 8 2" xfId="55435"/>
    <cellStyle name="요약 2 3 5 2 10 9" xfId="32450"/>
    <cellStyle name="요약 2 3 5 2 11" xfId="1578"/>
    <cellStyle name="요약 2 3 5 2 11 2" xfId="29437"/>
    <cellStyle name="요약 2 3 5 2 12" xfId="5034"/>
    <cellStyle name="요약 2 3 5 2 12 2" xfId="32893"/>
    <cellStyle name="요약 2 3 5 2 13" xfId="8288"/>
    <cellStyle name="요약 2 3 5 2 13 2" xfId="36147"/>
    <cellStyle name="요약 2 3 5 2 14" xfId="11553"/>
    <cellStyle name="요약 2 3 5 2 14 2" xfId="39412"/>
    <cellStyle name="요약 2 3 5 2 15" xfId="14816"/>
    <cellStyle name="요약 2 3 5 2 15 2" xfId="42675"/>
    <cellStyle name="요약 2 3 5 2 16" xfId="17044"/>
    <cellStyle name="요약 2 3 5 2 16 2" xfId="44903"/>
    <cellStyle name="요약 2 3 5 2 17" xfId="18383"/>
    <cellStyle name="요약 2 3 5 2 17 2" xfId="46242"/>
    <cellStyle name="요약 2 3 5 2 18" xfId="21601"/>
    <cellStyle name="요약 2 3 5 2 18 2" xfId="49460"/>
    <cellStyle name="요약 2 3 5 2 19" xfId="24798"/>
    <cellStyle name="요약 2 3 5 2 19 2" xfId="52657"/>
    <cellStyle name="요약 2 3 5 2 2" xfId="608"/>
    <cellStyle name="요약 2 3 5 2 2 10" xfId="1723"/>
    <cellStyle name="요약 2 3 5 2 2 10 2" xfId="29582"/>
    <cellStyle name="요약 2 3 5 2 2 11" xfId="5178"/>
    <cellStyle name="요약 2 3 5 2 2 11 2" xfId="33037"/>
    <cellStyle name="요약 2 3 5 2 2 12" xfId="8433"/>
    <cellStyle name="요약 2 3 5 2 2 12 2" xfId="36292"/>
    <cellStyle name="요약 2 3 5 2 2 13" xfId="11698"/>
    <cellStyle name="요약 2 3 5 2 2 13 2" xfId="39557"/>
    <cellStyle name="요약 2 3 5 2 2 14" xfId="14961"/>
    <cellStyle name="요약 2 3 5 2 2 14 2" xfId="42820"/>
    <cellStyle name="요약 2 3 5 2 2 15" xfId="17822"/>
    <cellStyle name="요약 2 3 5 2 2 15 2" xfId="45681"/>
    <cellStyle name="요약 2 3 5 2 2 16" xfId="18525"/>
    <cellStyle name="요약 2 3 5 2 2 16 2" xfId="46384"/>
    <cellStyle name="요약 2 3 5 2 2 17" xfId="21742"/>
    <cellStyle name="요약 2 3 5 2 2 17 2" xfId="49601"/>
    <cellStyle name="요약 2 3 5 2 2 18" xfId="24937"/>
    <cellStyle name="요약 2 3 5 2 2 18 2" xfId="52796"/>
    <cellStyle name="요약 2 3 5 2 2 19" xfId="27615"/>
    <cellStyle name="요약 2 3 5 2 2 19 2" xfId="55474"/>
    <cellStyle name="요약 2 3 5 2 2 2" xfId="2360"/>
    <cellStyle name="요약 2 3 5 2 2 2 2" xfId="5812"/>
    <cellStyle name="요약 2 3 5 2 2 2 2 2" xfId="33671"/>
    <cellStyle name="요약 2 3 5 2 2 2 3" xfId="9068"/>
    <cellStyle name="요약 2 3 5 2 2 2 3 2" xfId="36927"/>
    <cellStyle name="요약 2 3 5 2 2 2 4" xfId="12331"/>
    <cellStyle name="요약 2 3 5 2 2 2 4 2" xfId="40190"/>
    <cellStyle name="요약 2 3 5 2 2 2 5" xfId="17509"/>
    <cellStyle name="요약 2 3 5 2 2 2 5 2" xfId="45368"/>
    <cellStyle name="요약 2 3 5 2 2 2 6" xfId="19138"/>
    <cellStyle name="요약 2 3 5 2 2 2 6 2" xfId="46997"/>
    <cellStyle name="요약 2 3 5 2 2 2 7" xfId="22323"/>
    <cellStyle name="요약 2 3 5 2 2 2 7 2" xfId="50182"/>
    <cellStyle name="요약 2 3 5 2 2 2 8" xfId="25498"/>
    <cellStyle name="요약 2 3 5 2 2 2 8 2" xfId="53357"/>
    <cellStyle name="요약 2 3 5 2 2 2 9" xfId="30219"/>
    <cellStyle name="요약 2 3 5 2 2 20" xfId="27994"/>
    <cellStyle name="요약 2 3 5 2 2 20 2" xfId="55853"/>
    <cellStyle name="요약 2 3 5 2 2 21" xfId="1070"/>
    <cellStyle name="요약 2 3 5 2 2 21 2" xfId="28929"/>
    <cellStyle name="요약 2 3 5 2 2 22" xfId="28468"/>
    <cellStyle name="요약 2 3 5 2 2 3" xfId="2819"/>
    <cellStyle name="요약 2 3 5 2 2 3 2" xfId="6270"/>
    <cellStyle name="요약 2 3 5 2 2 3 2 2" xfId="34129"/>
    <cellStyle name="요약 2 3 5 2 2 3 3" xfId="9526"/>
    <cellStyle name="요약 2 3 5 2 2 3 3 2" xfId="37385"/>
    <cellStyle name="요약 2 3 5 2 2 3 4" xfId="12790"/>
    <cellStyle name="요약 2 3 5 2 2 3 4 2" xfId="40649"/>
    <cellStyle name="요약 2 3 5 2 2 3 5" xfId="15050"/>
    <cellStyle name="요약 2 3 5 2 2 3 5 2" xfId="42909"/>
    <cellStyle name="요약 2 3 5 2 2 3 6" xfId="19594"/>
    <cellStyle name="요약 2 3 5 2 2 3 6 2" xfId="47453"/>
    <cellStyle name="요약 2 3 5 2 2 3 7" xfId="22776"/>
    <cellStyle name="요약 2 3 5 2 2 3 7 2" xfId="50635"/>
    <cellStyle name="요약 2 3 5 2 2 3 8" xfId="25924"/>
    <cellStyle name="요약 2 3 5 2 2 3 8 2" xfId="53783"/>
    <cellStyle name="요약 2 3 5 2 2 3 9" xfId="30678"/>
    <cellStyle name="요약 2 3 5 2 2 4" xfId="3169"/>
    <cellStyle name="요약 2 3 5 2 2 4 2" xfId="6620"/>
    <cellStyle name="요약 2 3 5 2 2 4 2 2" xfId="34479"/>
    <cellStyle name="요약 2 3 5 2 2 4 3" xfId="9876"/>
    <cellStyle name="요약 2 3 5 2 2 4 3 2" xfId="37735"/>
    <cellStyle name="요약 2 3 5 2 2 4 4" xfId="13140"/>
    <cellStyle name="요약 2 3 5 2 2 4 4 2" xfId="40999"/>
    <cellStyle name="요약 2 3 5 2 2 4 5" xfId="16235"/>
    <cellStyle name="요약 2 3 5 2 2 4 5 2" xfId="44094"/>
    <cellStyle name="요약 2 3 5 2 2 4 6" xfId="19944"/>
    <cellStyle name="요약 2 3 5 2 2 4 6 2" xfId="47803"/>
    <cellStyle name="요약 2 3 5 2 2 4 7" xfId="23126"/>
    <cellStyle name="요약 2 3 5 2 2 4 7 2" xfId="50985"/>
    <cellStyle name="요약 2 3 5 2 2 4 8" xfId="26248"/>
    <cellStyle name="요약 2 3 5 2 2 4 8 2" xfId="54107"/>
    <cellStyle name="요약 2 3 5 2 2 4 9" xfId="31028"/>
    <cellStyle name="요약 2 3 5 2 2 5" xfId="3506"/>
    <cellStyle name="요약 2 3 5 2 2 5 2" xfId="6957"/>
    <cellStyle name="요약 2 3 5 2 2 5 2 2" xfId="34816"/>
    <cellStyle name="요약 2 3 5 2 2 5 3" xfId="10213"/>
    <cellStyle name="요약 2 3 5 2 2 5 3 2" xfId="38072"/>
    <cellStyle name="요약 2 3 5 2 2 5 4" xfId="13477"/>
    <cellStyle name="요약 2 3 5 2 2 5 4 2" xfId="41336"/>
    <cellStyle name="요약 2 3 5 2 2 5 5" xfId="17061"/>
    <cellStyle name="요약 2 3 5 2 2 5 5 2" xfId="44920"/>
    <cellStyle name="요약 2 3 5 2 2 5 6" xfId="20281"/>
    <cellStyle name="요약 2 3 5 2 2 5 6 2" xfId="48140"/>
    <cellStyle name="요약 2 3 5 2 2 5 7" xfId="23463"/>
    <cellStyle name="요약 2 3 5 2 2 5 7 2" xfId="51322"/>
    <cellStyle name="요약 2 3 5 2 2 5 8" xfId="26565"/>
    <cellStyle name="요약 2 3 5 2 2 5 8 2" xfId="54424"/>
    <cellStyle name="요약 2 3 5 2 2 5 9" xfId="31365"/>
    <cellStyle name="요약 2 3 5 2 2 6" xfId="3839"/>
    <cellStyle name="요약 2 3 5 2 2 6 2" xfId="7290"/>
    <cellStyle name="요약 2 3 5 2 2 6 2 2" xfId="35149"/>
    <cellStyle name="요약 2 3 5 2 2 6 3" xfId="10546"/>
    <cellStyle name="요약 2 3 5 2 2 6 3 2" xfId="38405"/>
    <cellStyle name="요약 2 3 5 2 2 6 4" xfId="13810"/>
    <cellStyle name="요약 2 3 5 2 2 6 4 2" xfId="41669"/>
    <cellStyle name="요약 2 3 5 2 2 6 5" xfId="17813"/>
    <cellStyle name="요약 2 3 5 2 2 6 5 2" xfId="45672"/>
    <cellStyle name="요약 2 3 5 2 2 6 6" xfId="20614"/>
    <cellStyle name="요약 2 3 5 2 2 6 6 2" xfId="48473"/>
    <cellStyle name="요약 2 3 5 2 2 6 7" xfId="23796"/>
    <cellStyle name="요약 2 3 5 2 2 6 7 2" xfId="51655"/>
    <cellStyle name="요약 2 3 5 2 2 6 8" xfId="26876"/>
    <cellStyle name="요약 2 3 5 2 2 6 8 2" xfId="54735"/>
    <cellStyle name="요약 2 3 5 2 2 6 9" xfId="31698"/>
    <cellStyle name="요약 2 3 5 2 2 7" xfId="4135"/>
    <cellStyle name="요약 2 3 5 2 2 7 2" xfId="7586"/>
    <cellStyle name="요약 2 3 5 2 2 7 2 2" xfId="35445"/>
    <cellStyle name="요약 2 3 5 2 2 7 3" xfId="10842"/>
    <cellStyle name="요약 2 3 5 2 2 7 3 2" xfId="38701"/>
    <cellStyle name="요약 2 3 5 2 2 7 4" xfId="14106"/>
    <cellStyle name="요약 2 3 5 2 2 7 4 2" xfId="41965"/>
    <cellStyle name="요약 2 3 5 2 2 7 5" xfId="17607"/>
    <cellStyle name="요약 2 3 5 2 2 7 5 2" xfId="45466"/>
    <cellStyle name="요약 2 3 5 2 2 7 6" xfId="20910"/>
    <cellStyle name="요약 2 3 5 2 2 7 6 2" xfId="48769"/>
    <cellStyle name="요약 2 3 5 2 2 7 7" xfId="24092"/>
    <cellStyle name="요약 2 3 5 2 2 7 7 2" xfId="51951"/>
    <cellStyle name="요약 2 3 5 2 2 7 8" xfId="27153"/>
    <cellStyle name="요약 2 3 5 2 2 7 8 2" xfId="55012"/>
    <cellStyle name="요약 2 3 5 2 2 7 9" xfId="31994"/>
    <cellStyle name="요약 2 3 5 2 2 8" xfId="4432"/>
    <cellStyle name="요약 2 3 5 2 2 8 2" xfId="7883"/>
    <cellStyle name="요약 2 3 5 2 2 8 2 2" xfId="35742"/>
    <cellStyle name="요약 2 3 5 2 2 8 3" xfId="11139"/>
    <cellStyle name="요약 2 3 5 2 2 8 3 2" xfId="38998"/>
    <cellStyle name="요약 2 3 5 2 2 8 4" xfId="14403"/>
    <cellStyle name="요약 2 3 5 2 2 8 4 2" xfId="42262"/>
    <cellStyle name="요약 2 3 5 2 2 8 5" xfId="17974"/>
    <cellStyle name="요약 2 3 5 2 2 8 5 2" xfId="45833"/>
    <cellStyle name="요약 2 3 5 2 2 8 6" xfId="21207"/>
    <cellStyle name="요약 2 3 5 2 2 8 6 2" xfId="49066"/>
    <cellStyle name="요약 2 3 5 2 2 8 7" xfId="24389"/>
    <cellStyle name="요약 2 3 5 2 2 8 7 2" xfId="52248"/>
    <cellStyle name="요약 2 3 5 2 2 8 8" xfId="27428"/>
    <cellStyle name="요약 2 3 5 2 2 8 8 2" xfId="55287"/>
    <cellStyle name="요약 2 3 5 2 2 8 9" xfId="32291"/>
    <cellStyle name="요약 2 3 5 2 2 9" xfId="4727"/>
    <cellStyle name="요약 2 3 5 2 2 9 2" xfId="8178"/>
    <cellStyle name="요약 2 3 5 2 2 9 2 2" xfId="36037"/>
    <cellStyle name="요약 2 3 5 2 2 9 3" xfId="11434"/>
    <cellStyle name="요약 2 3 5 2 2 9 3 2" xfId="39293"/>
    <cellStyle name="요약 2 3 5 2 2 9 4" xfId="14698"/>
    <cellStyle name="요약 2 3 5 2 2 9 4 2" xfId="42557"/>
    <cellStyle name="요약 2 3 5 2 2 9 5" xfId="18269"/>
    <cellStyle name="요약 2 3 5 2 2 9 5 2" xfId="46128"/>
    <cellStyle name="요약 2 3 5 2 2 9 6" xfId="21502"/>
    <cellStyle name="요약 2 3 5 2 2 9 6 2" xfId="49361"/>
    <cellStyle name="요약 2 3 5 2 2 9 7" xfId="24684"/>
    <cellStyle name="요약 2 3 5 2 2 9 7 2" xfId="52543"/>
    <cellStyle name="요약 2 3 5 2 2 9 8" xfId="27704"/>
    <cellStyle name="요약 2 3 5 2 2 9 8 2" xfId="55563"/>
    <cellStyle name="요약 2 3 5 2 2 9 9" xfId="32586"/>
    <cellStyle name="요약 2 3 5 2 20" xfId="25298"/>
    <cellStyle name="요약 2 3 5 2 20 2" xfId="53157"/>
    <cellStyle name="요약 2 3 5 2 21" xfId="27858"/>
    <cellStyle name="요약 2 3 5 2 21 2" xfId="55717"/>
    <cellStyle name="요약 2 3 5 2 22" xfId="925"/>
    <cellStyle name="요약 2 3 5 2 22 2" xfId="28784"/>
    <cellStyle name="요약 2 3 5 2 23" xfId="28323"/>
    <cellStyle name="요약 2 3 5 2 3" xfId="2215"/>
    <cellStyle name="요약 2 3 5 2 3 2" xfId="5667"/>
    <cellStyle name="요약 2 3 5 2 3 2 2" xfId="33526"/>
    <cellStyle name="요약 2 3 5 2 3 3" xfId="8923"/>
    <cellStyle name="요약 2 3 5 2 3 3 2" xfId="36782"/>
    <cellStyle name="요약 2 3 5 2 3 4" xfId="12186"/>
    <cellStyle name="요약 2 3 5 2 3 4 2" xfId="40045"/>
    <cellStyle name="요약 2 3 5 2 3 5" xfId="15117"/>
    <cellStyle name="요약 2 3 5 2 3 5 2" xfId="42976"/>
    <cellStyle name="요약 2 3 5 2 3 6" xfId="18998"/>
    <cellStyle name="요약 2 3 5 2 3 6 2" xfId="46857"/>
    <cellStyle name="요약 2 3 5 2 3 7" xfId="22182"/>
    <cellStyle name="요약 2 3 5 2 3 7 2" xfId="50041"/>
    <cellStyle name="요약 2 3 5 2 3 8" xfId="25365"/>
    <cellStyle name="요약 2 3 5 2 3 8 2" xfId="53224"/>
    <cellStyle name="요약 2 3 5 2 3 9" xfId="30074"/>
    <cellStyle name="요약 2 3 5 2 4" xfId="2674"/>
    <cellStyle name="요약 2 3 5 2 4 2" xfId="6125"/>
    <cellStyle name="요약 2 3 5 2 4 2 2" xfId="33984"/>
    <cellStyle name="요약 2 3 5 2 4 3" xfId="9381"/>
    <cellStyle name="요약 2 3 5 2 4 3 2" xfId="37240"/>
    <cellStyle name="요약 2 3 5 2 4 4" xfId="12645"/>
    <cellStyle name="요약 2 3 5 2 4 4 2" xfId="40504"/>
    <cellStyle name="요약 2 3 5 2 4 5" xfId="15500"/>
    <cellStyle name="요약 2 3 5 2 4 5 2" xfId="43359"/>
    <cellStyle name="요약 2 3 5 2 4 6" xfId="19449"/>
    <cellStyle name="요약 2 3 5 2 4 6 2" xfId="47308"/>
    <cellStyle name="요약 2 3 5 2 4 7" xfId="22631"/>
    <cellStyle name="요약 2 3 5 2 4 7 2" xfId="50490"/>
    <cellStyle name="요약 2 3 5 2 4 8" xfId="25787"/>
    <cellStyle name="요약 2 3 5 2 4 8 2" xfId="53646"/>
    <cellStyle name="요약 2 3 5 2 4 9" xfId="30533"/>
    <cellStyle name="요약 2 3 5 2 5" xfId="3025"/>
    <cellStyle name="요약 2 3 5 2 5 2" xfId="6476"/>
    <cellStyle name="요약 2 3 5 2 5 2 2" xfId="34335"/>
    <cellStyle name="요약 2 3 5 2 5 3" xfId="9732"/>
    <cellStyle name="요약 2 3 5 2 5 3 2" xfId="37591"/>
    <cellStyle name="요약 2 3 5 2 5 4" xfId="12996"/>
    <cellStyle name="요약 2 3 5 2 5 4 2" xfId="40855"/>
    <cellStyle name="요약 2 3 5 2 5 5" xfId="15159"/>
    <cellStyle name="요약 2 3 5 2 5 5 2" xfId="43018"/>
    <cellStyle name="요약 2 3 5 2 5 6" xfId="19800"/>
    <cellStyle name="요약 2 3 5 2 5 6 2" xfId="47659"/>
    <cellStyle name="요약 2 3 5 2 5 7" xfId="22982"/>
    <cellStyle name="요약 2 3 5 2 5 7 2" xfId="50841"/>
    <cellStyle name="요약 2 3 5 2 5 8" xfId="26114"/>
    <cellStyle name="요약 2 3 5 2 5 8 2" xfId="53973"/>
    <cellStyle name="요약 2 3 5 2 5 9" xfId="30884"/>
    <cellStyle name="요약 2 3 5 2 6" xfId="3364"/>
    <cellStyle name="요약 2 3 5 2 6 2" xfId="6815"/>
    <cellStyle name="요약 2 3 5 2 6 2 2" xfId="34674"/>
    <cellStyle name="요약 2 3 5 2 6 3" xfId="10071"/>
    <cellStyle name="요약 2 3 5 2 6 3 2" xfId="37930"/>
    <cellStyle name="요약 2 3 5 2 6 4" xfId="13335"/>
    <cellStyle name="요약 2 3 5 2 6 4 2" xfId="41194"/>
    <cellStyle name="요약 2 3 5 2 6 5" xfId="17666"/>
    <cellStyle name="요약 2 3 5 2 6 5 2" xfId="45525"/>
    <cellStyle name="요약 2 3 5 2 6 6" xfId="20139"/>
    <cellStyle name="요약 2 3 5 2 6 6 2" xfId="47998"/>
    <cellStyle name="요약 2 3 5 2 6 7" xfId="23321"/>
    <cellStyle name="요약 2 3 5 2 6 7 2" xfId="51180"/>
    <cellStyle name="요약 2 3 5 2 6 8" xfId="26431"/>
    <cellStyle name="요약 2 3 5 2 6 8 2" xfId="54290"/>
    <cellStyle name="요약 2 3 5 2 6 9" xfId="31223"/>
    <cellStyle name="요약 2 3 5 2 7" xfId="3697"/>
    <cellStyle name="요약 2 3 5 2 7 2" xfId="7148"/>
    <cellStyle name="요약 2 3 5 2 7 2 2" xfId="35007"/>
    <cellStyle name="요약 2 3 5 2 7 3" xfId="10404"/>
    <cellStyle name="요약 2 3 5 2 7 3 2" xfId="38263"/>
    <cellStyle name="요약 2 3 5 2 7 4" xfId="13668"/>
    <cellStyle name="요약 2 3 5 2 7 4 2" xfId="41527"/>
    <cellStyle name="요약 2 3 5 2 7 5" xfId="17170"/>
    <cellStyle name="요약 2 3 5 2 7 5 2" xfId="45029"/>
    <cellStyle name="요약 2 3 5 2 7 6" xfId="20472"/>
    <cellStyle name="요약 2 3 5 2 7 6 2" xfId="48331"/>
    <cellStyle name="요약 2 3 5 2 7 7" xfId="23654"/>
    <cellStyle name="요약 2 3 5 2 7 7 2" xfId="51513"/>
    <cellStyle name="요약 2 3 5 2 7 8" xfId="26742"/>
    <cellStyle name="요약 2 3 5 2 7 8 2" xfId="54601"/>
    <cellStyle name="요약 2 3 5 2 7 9" xfId="31556"/>
    <cellStyle name="요약 2 3 5 2 8" xfId="3999"/>
    <cellStyle name="요약 2 3 5 2 8 2" xfId="7450"/>
    <cellStyle name="요약 2 3 5 2 8 2 2" xfId="35309"/>
    <cellStyle name="요약 2 3 5 2 8 3" xfId="10706"/>
    <cellStyle name="요약 2 3 5 2 8 3 2" xfId="38565"/>
    <cellStyle name="요약 2 3 5 2 8 4" xfId="13970"/>
    <cellStyle name="요약 2 3 5 2 8 4 2" xfId="41829"/>
    <cellStyle name="요약 2 3 5 2 8 5" xfId="17731"/>
    <cellStyle name="요약 2 3 5 2 8 5 2" xfId="45590"/>
    <cellStyle name="요약 2 3 5 2 8 6" xfId="20774"/>
    <cellStyle name="요약 2 3 5 2 8 6 2" xfId="48633"/>
    <cellStyle name="요약 2 3 5 2 8 7" xfId="23956"/>
    <cellStyle name="요약 2 3 5 2 8 7 2" xfId="51815"/>
    <cellStyle name="요약 2 3 5 2 8 8" xfId="27025"/>
    <cellStyle name="요약 2 3 5 2 8 8 2" xfId="54884"/>
    <cellStyle name="요약 2 3 5 2 8 9" xfId="31858"/>
    <cellStyle name="요약 2 3 5 2 9" xfId="4296"/>
    <cellStyle name="요약 2 3 5 2 9 2" xfId="7747"/>
    <cellStyle name="요약 2 3 5 2 9 2 2" xfId="35606"/>
    <cellStyle name="요약 2 3 5 2 9 3" xfId="11003"/>
    <cellStyle name="요약 2 3 5 2 9 3 2" xfId="38862"/>
    <cellStyle name="요약 2 3 5 2 9 4" xfId="14267"/>
    <cellStyle name="요약 2 3 5 2 9 4 2" xfId="42126"/>
    <cellStyle name="요약 2 3 5 2 9 5" xfId="16114"/>
    <cellStyle name="요약 2 3 5 2 9 5 2" xfId="43973"/>
    <cellStyle name="요약 2 3 5 2 9 6" xfId="21071"/>
    <cellStyle name="요약 2 3 5 2 9 6 2" xfId="48930"/>
    <cellStyle name="요약 2 3 5 2 9 7" xfId="24253"/>
    <cellStyle name="요약 2 3 5 2 9 7 2" xfId="52112"/>
    <cellStyle name="요약 2 3 5 2 9 8" xfId="27300"/>
    <cellStyle name="요약 2 3 5 2 9 8 2" xfId="55159"/>
    <cellStyle name="요약 2 3 5 2 9 9" xfId="32155"/>
    <cellStyle name="요약 2 3 5 20" xfId="18604"/>
    <cellStyle name="요약 2 3 5 20 2" xfId="46463"/>
    <cellStyle name="요약 2 3 5 21" xfId="21558"/>
    <cellStyle name="요약 2 3 5 21 2" xfId="49417"/>
    <cellStyle name="요약 2 3 5 22" xfId="25013"/>
    <cellStyle name="요약 2 3 5 22 2" xfId="52872"/>
    <cellStyle name="요약 2 3 5 23" xfId="25020"/>
    <cellStyle name="요약 2 3 5 23 2" xfId="52879"/>
    <cellStyle name="요약 2 3 5 24" xfId="723"/>
    <cellStyle name="요약 2 3 5 24 2" xfId="28582"/>
    <cellStyle name="요약 2 3 5 25" xfId="28121"/>
    <cellStyle name="요약 2 3 5 3" xfId="363"/>
    <cellStyle name="요약 2 3 5 3 10" xfId="1478"/>
    <cellStyle name="요약 2 3 5 3 10 2" xfId="29337"/>
    <cellStyle name="요약 2 3 5 3 11" xfId="4934"/>
    <cellStyle name="요약 2 3 5 3 11 2" xfId="32793"/>
    <cellStyle name="요약 2 3 5 3 12" xfId="1204"/>
    <cellStyle name="요약 2 3 5 3 12 2" xfId="29063"/>
    <cellStyle name="요약 2 3 5 3 13" xfId="1154"/>
    <cellStyle name="요약 2 3 5 3 13 2" xfId="29013"/>
    <cellStyle name="요약 2 3 5 3 14" xfId="1285"/>
    <cellStyle name="요약 2 3 5 3 14 2" xfId="29144"/>
    <cellStyle name="요약 2 3 5 3 15" xfId="15977"/>
    <cellStyle name="요약 2 3 5 3 15 2" xfId="43836"/>
    <cellStyle name="요약 2 3 5 3 16" xfId="1289"/>
    <cellStyle name="요약 2 3 5 3 16 2" xfId="29148"/>
    <cellStyle name="요약 2 3 5 3 17" xfId="16645"/>
    <cellStyle name="요약 2 3 5 3 17 2" xfId="44504"/>
    <cellStyle name="요약 2 3 5 3 18" xfId="19177"/>
    <cellStyle name="요약 2 3 5 3 18 2" xfId="47036"/>
    <cellStyle name="요약 2 3 5 3 19" xfId="25093"/>
    <cellStyle name="요약 2 3 5 3 19 2" xfId="52952"/>
    <cellStyle name="요약 2 3 5 3 2" xfId="2115"/>
    <cellStyle name="요약 2 3 5 3 2 2" xfId="5569"/>
    <cellStyle name="요약 2 3 5 3 2 2 2" xfId="33428"/>
    <cellStyle name="요약 2 3 5 3 2 3" xfId="8824"/>
    <cellStyle name="요약 2 3 5 3 2 3 2" xfId="36683"/>
    <cellStyle name="요약 2 3 5 3 2 4" xfId="12087"/>
    <cellStyle name="요약 2 3 5 3 2 4 2" xfId="39946"/>
    <cellStyle name="요약 2 3 5 3 2 5" xfId="16571"/>
    <cellStyle name="요약 2 3 5 3 2 5 2" xfId="44430"/>
    <cellStyle name="요약 2 3 5 3 2 6" xfId="18903"/>
    <cellStyle name="요약 2 3 5 3 2 6 2" xfId="46762"/>
    <cellStyle name="요약 2 3 5 3 2 7" xfId="22101"/>
    <cellStyle name="요약 2 3 5 3 2 7 2" xfId="49960"/>
    <cellStyle name="요약 2 3 5 3 2 8" xfId="25281"/>
    <cellStyle name="요약 2 3 5 3 2 8 2" xfId="53140"/>
    <cellStyle name="요약 2 3 5 3 2 9" xfId="29974"/>
    <cellStyle name="요약 2 3 5 3 20" xfId="27786"/>
    <cellStyle name="요약 2 3 5 3 20 2" xfId="55645"/>
    <cellStyle name="요약 2 3 5 3 21" xfId="825"/>
    <cellStyle name="요약 2 3 5 3 21 2" xfId="28684"/>
    <cellStyle name="요약 2 3 5 3 22" xfId="28223"/>
    <cellStyle name="요약 2 3 5 3 3" xfId="2576"/>
    <cellStyle name="요약 2 3 5 3 3 2" xfId="6027"/>
    <cellStyle name="요약 2 3 5 3 3 2 2" xfId="33886"/>
    <cellStyle name="요약 2 3 5 3 3 3" xfId="9283"/>
    <cellStyle name="요약 2 3 5 3 3 3 2" xfId="37142"/>
    <cellStyle name="요약 2 3 5 3 3 4" xfId="12547"/>
    <cellStyle name="요약 2 3 5 3 3 4 2" xfId="40406"/>
    <cellStyle name="요약 2 3 5 3 3 5" xfId="16603"/>
    <cellStyle name="요약 2 3 5 3 3 5 2" xfId="44462"/>
    <cellStyle name="요약 2 3 5 3 3 6" xfId="19351"/>
    <cellStyle name="요약 2 3 5 3 3 6 2" xfId="47210"/>
    <cellStyle name="요약 2 3 5 3 3 7" xfId="22533"/>
    <cellStyle name="요약 2 3 5 3 3 7 2" xfId="50392"/>
    <cellStyle name="요약 2 3 5 3 3 8" xfId="25696"/>
    <cellStyle name="요약 2 3 5 3 3 8 2" xfId="53555"/>
    <cellStyle name="요약 2 3 5 3 3 9" xfId="30435"/>
    <cellStyle name="요약 2 3 5 3 4" xfId="2929"/>
    <cellStyle name="요약 2 3 5 3 4 2" xfId="6380"/>
    <cellStyle name="요약 2 3 5 3 4 2 2" xfId="34239"/>
    <cellStyle name="요약 2 3 5 3 4 3" xfId="9636"/>
    <cellStyle name="요약 2 3 5 3 4 3 2" xfId="37495"/>
    <cellStyle name="요약 2 3 5 3 4 4" xfId="12900"/>
    <cellStyle name="요약 2 3 5 3 4 4 2" xfId="40759"/>
    <cellStyle name="요약 2 3 5 3 4 5" xfId="16253"/>
    <cellStyle name="요약 2 3 5 3 4 5 2" xfId="44112"/>
    <cellStyle name="요약 2 3 5 3 4 6" xfId="19704"/>
    <cellStyle name="요약 2 3 5 3 4 6 2" xfId="47563"/>
    <cellStyle name="요약 2 3 5 3 4 7" xfId="22886"/>
    <cellStyle name="요약 2 3 5 3 4 7 2" xfId="50745"/>
    <cellStyle name="요약 2 3 5 3 4 8" xfId="26025"/>
    <cellStyle name="요약 2 3 5 3 4 8 2" xfId="53884"/>
    <cellStyle name="요약 2 3 5 3 4 9" xfId="30788"/>
    <cellStyle name="요약 2 3 5 3 5" xfId="3275"/>
    <cellStyle name="요약 2 3 5 3 5 2" xfId="6726"/>
    <cellStyle name="요약 2 3 5 3 5 2 2" xfId="34585"/>
    <cellStyle name="요약 2 3 5 3 5 3" xfId="9982"/>
    <cellStyle name="요약 2 3 5 3 5 3 2" xfId="37841"/>
    <cellStyle name="요약 2 3 5 3 5 4" xfId="13246"/>
    <cellStyle name="요약 2 3 5 3 5 4 2" xfId="41105"/>
    <cellStyle name="요약 2 3 5 3 5 5" xfId="16757"/>
    <cellStyle name="요약 2 3 5 3 5 5 2" xfId="44616"/>
    <cellStyle name="요약 2 3 5 3 5 6" xfId="20050"/>
    <cellStyle name="요약 2 3 5 3 5 6 2" xfId="47909"/>
    <cellStyle name="요약 2 3 5 3 5 7" xfId="23232"/>
    <cellStyle name="요약 2 3 5 3 5 7 2" xfId="51091"/>
    <cellStyle name="요약 2 3 5 3 5 8" xfId="26347"/>
    <cellStyle name="요약 2 3 5 3 5 8 2" xfId="54206"/>
    <cellStyle name="요약 2 3 5 3 5 9" xfId="31134"/>
    <cellStyle name="요약 2 3 5 3 6" xfId="3611"/>
    <cellStyle name="요약 2 3 5 3 6 2" xfId="7062"/>
    <cellStyle name="요약 2 3 5 3 6 2 2" xfId="34921"/>
    <cellStyle name="요약 2 3 5 3 6 3" xfId="10318"/>
    <cellStyle name="요약 2 3 5 3 6 3 2" xfId="38177"/>
    <cellStyle name="요약 2 3 5 3 6 4" xfId="13582"/>
    <cellStyle name="요약 2 3 5 3 6 4 2" xfId="41441"/>
    <cellStyle name="요약 2 3 5 3 6 5" xfId="16799"/>
    <cellStyle name="요약 2 3 5 3 6 5 2" xfId="44658"/>
    <cellStyle name="요약 2 3 5 3 6 6" xfId="20386"/>
    <cellStyle name="요약 2 3 5 3 6 6 2" xfId="48245"/>
    <cellStyle name="요약 2 3 5 3 6 7" xfId="23568"/>
    <cellStyle name="요약 2 3 5 3 6 7 2" xfId="51427"/>
    <cellStyle name="요약 2 3 5 3 6 8" xfId="26663"/>
    <cellStyle name="요약 2 3 5 3 6 8 2" xfId="54522"/>
    <cellStyle name="요약 2 3 5 3 6 9" xfId="31470"/>
    <cellStyle name="요약 2 3 5 3 7" xfId="3925"/>
    <cellStyle name="요약 2 3 5 3 7 2" xfId="7376"/>
    <cellStyle name="요약 2 3 5 3 7 2 2" xfId="35235"/>
    <cellStyle name="요약 2 3 5 3 7 3" xfId="10632"/>
    <cellStyle name="요약 2 3 5 3 7 3 2" xfId="38491"/>
    <cellStyle name="요약 2 3 5 3 7 4" xfId="13896"/>
    <cellStyle name="요약 2 3 5 3 7 4 2" xfId="41755"/>
    <cellStyle name="요약 2 3 5 3 7 5" xfId="15807"/>
    <cellStyle name="요약 2 3 5 3 7 5 2" xfId="43666"/>
    <cellStyle name="요약 2 3 5 3 7 6" xfId="20700"/>
    <cellStyle name="요약 2 3 5 3 7 6 2" xfId="48559"/>
    <cellStyle name="요약 2 3 5 3 7 7" xfId="23882"/>
    <cellStyle name="요약 2 3 5 3 7 7 2" xfId="51741"/>
    <cellStyle name="요약 2 3 5 3 7 8" xfId="26957"/>
    <cellStyle name="요약 2 3 5 3 7 8 2" xfId="54816"/>
    <cellStyle name="요약 2 3 5 3 7 9" xfId="31784"/>
    <cellStyle name="요약 2 3 5 3 8" xfId="4223"/>
    <cellStyle name="요약 2 3 5 3 8 2" xfId="7674"/>
    <cellStyle name="요약 2 3 5 3 8 2 2" xfId="35533"/>
    <cellStyle name="요약 2 3 5 3 8 3" xfId="10930"/>
    <cellStyle name="요약 2 3 5 3 8 3 2" xfId="38789"/>
    <cellStyle name="요약 2 3 5 3 8 4" xfId="14194"/>
    <cellStyle name="요약 2 3 5 3 8 4 2" xfId="42053"/>
    <cellStyle name="요약 2 3 5 3 8 5" xfId="16076"/>
    <cellStyle name="요약 2 3 5 3 8 5 2" xfId="43935"/>
    <cellStyle name="요약 2 3 5 3 8 6" xfId="20998"/>
    <cellStyle name="요약 2 3 5 3 8 6 2" xfId="48857"/>
    <cellStyle name="요약 2 3 5 3 8 7" xfId="24180"/>
    <cellStyle name="요약 2 3 5 3 8 7 2" xfId="52039"/>
    <cellStyle name="요약 2 3 5 3 8 8" xfId="27233"/>
    <cellStyle name="요약 2 3 5 3 8 8 2" xfId="55092"/>
    <cellStyle name="요약 2 3 5 3 8 9" xfId="32082"/>
    <cellStyle name="요약 2 3 5 3 9" xfId="4519"/>
    <cellStyle name="요약 2 3 5 3 9 2" xfId="7970"/>
    <cellStyle name="요약 2 3 5 3 9 2 2" xfId="35829"/>
    <cellStyle name="요약 2 3 5 3 9 3" xfId="11226"/>
    <cellStyle name="요약 2 3 5 3 9 3 2" xfId="39085"/>
    <cellStyle name="요약 2 3 5 3 9 4" xfId="14490"/>
    <cellStyle name="요약 2 3 5 3 9 4 2" xfId="42349"/>
    <cellStyle name="요약 2 3 5 3 9 5" xfId="18061"/>
    <cellStyle name="요약 2 3 5 3 9 5 2" xfId="45920"/>
    <cellStyle name="요약 2 3 5 3 9 6" xfId="21294"/>
    <cellStyle name="요약 2 3 5 3 9 6 2" xfId="49153"/>
    <cellStyle name="요약 2 3 5 3 9 7" xfId="24476"/>
    <cellStyle name="요약 2 3 5 3 9 7 2" xfId="52335"/>
    <cellStyle name="요약 2 3 5 3 9 8" xfId="27509"/>
    <cellStyle name="요약 2 3 5 3 9 8 2" xfId="55368"/>
    <cellStyle name="요약 2 3 5 3 9 9" xfId="32378"/>
    <cellStyle name="요약 2 3 5 4" xfId="536"/>
    <cellStyle name="요약 2 3 5 4 10" xfId="1651"/>
    <cellStyle name="요약 2 3 5 4 10 2" xfId="29510"/>
    <cellStyle name="요약 2 3 5 4 11" xfId="5106"/>
    <cellStyle name="요약 2 3 5 4 11 2" xfId="32965"/>
    <cellStyle name="요약 2 3 5 4 12" xfId="8361"/>
    <cellStyle name="요약 2 3 5 4 12 2" xfId="36220"/>
    <cellStyle name="요약 2 3 5 4 13" xfId="11626"/>
    <cellStyle name="요약 2 3 5 4 13 2" xfId="39485"/>
    <cellStyle name="요약 2 3 5 4 14" xfId="14889"/>
    <cellStyle name="요약 2 3 5 4 14 2" xfId="42748"/>
    <cellStyle name="요약 2 3 5 4 15" xfId="16568"/>
    <cellStyle name="요약 2 3 5 4 15 2" xfId="44427"/>
    <cellStyle name="요약 2 3 5 4 16" xfId="18453"/>
    <cellStyle name="요약 2 3 5 4 16 2" xfId="46312"/>
    <cellStyle name="요약 2 3 5 4 17" xfId="21670"/>
    <cellStyle name="요약 2 3 5 4 17 2" xfId="49529"/>
    <cellStyle name="요약 2 3 5 4 18" xfId="24865"/>
    <cellStyle name="요약 2 3 5 4 18 2" xfId="52724"/>
    <cellStyle name="요약 2 3 5 4 19" xfId="27494"/>
    <cellStyle name="요약 2 3 5 4 19 2" xfId="55353"/>
    <cellStyle name="요약 2 3 5 4 2" xfId="2288"/>
    <cellStyle name="요약 2 3 5 4 2 2" xfId="5740"/>
    <cellStyle name="요약 2 3 5 4 2 2 2" xfId="33599"/>
    <cellStyle name="요약 2 3 5 4 2 3" xfId="8996"/>
    <cellStyle name="요약 2 3 5 4 2 3 2" xfId="36855"/>
    <cellStyle name="요약 2 3 5 4 2 4" xfId="12259"/>
    <cellStyle name="요약 2 3 5 4 2 4 2" xfId="40118"/>
    <cellStyle name="요약 2 3 5 4 2 5" xfId="17661"/>
    <cellStyle name="요약 2 3 5 4 2 5 2" xfId="45520"/>
    <cellStyle name="요약 2 3 5 4 2 6" xfId="19066"/>
    <cellStyle name="요약 2 3 5 4 2 6 2" xfId="46925"/>
    <cellStyle name="요약 2 3 5 4 2 7" xfId="22251"/>
    <cellStyle name="요약 2 3 5 4 2 7 2" xfId="50110"/>
    <cellStyle name="요약 2 3 5 4 2 8" xfId="25431"/>
    <cellStyle name="요약 2 3 5 4 2 8 2" xfId="53290"/>
    <cellStyle name="요약 2 3 5 4 2 9" xfId="30147"/>
    <cellStyle name="요약 2 3 5 4 20" xfId="27922"/>
    <cellStyle name="요약 2 3 5 4 20 2" xfId="55781"/>
    <cellStyle name="요약 2 3 5 4 21" xfId="998"/>
    <cellStyle name="요약 2 3 5 4 21 2" xfId="28857"/>
    <cellStyle name="요약 2 3 5 4 22" xfId="28396"/>
    <cellStyle name="요약 2 3 5 4 3" xfId="2747"/>
    <cellStyle name="요약 2 3 5 4 3 2" xfId="6198"/>
    <cellStyle name="요약 2 3 5 4 3 2 2" xfId="34057"/>
    <cellStyle name="요약 2 3 5 4 3 3" xfId="9454"/>
    <cellStyle name="요약 2 3 5 4 3 3 2" xfId="37313"/>
    <cellStyle name="요약 2 3 5 4 3 4" xfId="12718"/>
    <cellStyle name="요약 2 3 5 4 3 4 2" xfId="40577"/>
    <cellStyle name="요약 2 3 5 4 3 5" xfId="16182"/>
    <cellStyle name="요약 2 3 5 4 3 5 2" xfId="44041"/>
    <cellStyle name="요약 2 3 5 4 3 6" xfId="19522"/>
    <cellStyle name="요약 2 3 5 4 3 6 2" xfId="47381"/>
    <cellStyle name="요약 2 3 5 4 3 7" xfId="22704"/>
    <cellStyle name="요약 2 3 5 4 3 7 2" xfId="50563"/>
    <cellStyle name="요약 2 3 5 4 3 8" xfId="25857"/>
    <cellStyle name="요약 2 3 5 4 3 8 2" xfId="53716"/>
    <cellStyle name="요약 2 3 5 4 3 9" xfId="30606"/>
    <cellStyle name="요약 2 3 5 4 4" xfId="3097"/>
    <cellStyle name="요약 2 3 5 4 4 2" xfId="6548"/>
    <cellStyle name="요약 2 3 5 4 4 2 2" xfId="34407"/>
    <cellStyle name="요약 2 3 5 4 4 3" xfId="9804"/>
    <cellStyle name="요약 2 3 5 4 4 3 2" xfId="37663"/>
    <cellStyle name="요약 2 3 5 4 4 4" xfId="13068"/>
    <cellStyle name="요약 2 3 5 4 4 4 2" xfId="40927"/>
    <cellStyle name="요약 2 3 5 4 4 5" xfId="16384"/>
    <cellStyle name="요약 2 3 5 4 4 5 2" xfId="44243"/>
    <cellStyle name="요약 2 3 5 4 4 6" xfId="19872"/>
    <cellStyle name="요약 2 3 5 4 4 6 2" xfId="47731"/>
    <cellStyle name="요약 2 3 5 4 4 7" xfId="23054"/>
    <cellStyle name="요약 2 3 5 4 4 7 2" xfId="50913"/>
    <cellStyle name="요약 2 3 5 4 4 8" xfId="26181"/>
    <cellStyle name="요약 2 3 5 4 4 8 2" xfId="54040"/>
    <cellStyle name="요약 2 3 5 4 4 9" xfId="30956"/>
    <cellStyle name="요약 2 3 5 4 5" xfId="3434"/>
    <cellStyle name="요약 2 3 5 4 5 2" xfId="6885"/>
    <cellStyle name="요약 2 3 5 4 5 2 2" xfId="34744"/>
    <cellStyle name="요약 2 3 5 4 5 3" xfId="10141"/>
    <cellStyle name="요약 2 3 5 4 5 3 2" xfId="38000"/>
    <cellStyle name="요약 2 3 5 4 5 4" xfId="13405"/>
    <cellStyle name="요약 2 3 5 4 5 4 2" xfId="41264"/>
    <cellStyle name="요약 2 3 5 4 5 5" xfId="15654"/>
    <cellStyle name="요약 2 3 5 4 5 5 2" xfId="43513"/>
    <cellStyle name="요약 2 3 5 4 5 6" xfId="20209"/>
    <cellStyle name="요약 2 3 5 4 5 6 2" xfId="48068"/>
    <cellStyle name="요약 2 3 5 4 5 7" xfId="23391"/>
    <cellStyle name="요약 2 3 5 4 5 7 2" xfId="51250"/>
    <cellStyle name="요약 2 3 5 4 5 8" xfId="26498"/>
    <cellStyle name="요약 2 3 5 4 5 8 2" xfId="54357"/>
    <cellStyle name="요약 2 3 5 4 5 9" xfId="31293"/>
    <cellStyle name="요약 2 3 5 4 6" xfId="3767"/>
    <cellStyle name="요약 2 3 5 4 6 2" xfId="7218"/>
    <cellStyle name="요약 2 3 5 4 6 2 2" xfId="35077"/>
    <cellStyle name="요약 2 3 5 4 6 3" xfId="10474"/>
    <cellStyle name="요약 2 3 5 4 6 3 2" xfId="38333"/>
    <cellStyle name="요약 2 3 5 4 6 4" xfId="13738"/>
    <cellStyle name="요약 2 3 5 4 6 4 2" xfId="41597"/>
    <cellStyle name="요약 2 3 5 4 6 5" xfId="16424"/>
    <cellStyle name="요약 2 3 5 4 6 5 2" xfId="44283"/>
    <cellStyle name="요약 2 3 5 4 6 6" xfId="20542"/>
    <cellStyle name="요약 2 3 5 4 6 6 2" xfId="48401"/>
    <cellStyle name="요약 2 3 5 4 6 7" xfId="23724"/>
    <cellStyle name="요약 2 3 5 4 6 7 2" xfId="51583"/>
    <cellStyle name="요약 2 3 5 4 6 8" xfId="26809"/>
    <cellStyle name="요약 2 3 5 4 6 8 2" xfId="54668"/>
    <cellStyle name="요약 2 3 5 4 6 9" xfId="31626"/>
    <cellStyle name="요약 2 3 5 4 7" xfId="4063"/>
    <cellStyle name="요약 2 3 5 4 7 2" xfId="7514"/>
    <cellStyle name="요약 2 3 5 4 7 2 2" xfId="35373"/>
    <cellStyle name="요약 2 3 5 4 7 3" xfId="10770"/>
    <cellStyle name="요약 2 3 5 4 7 3 2" xfId="38629"/>
    <cellStyle name="요약 2 3 5 4 7 4" xfId="14034"/>
    <cellStyle name="요약 2 3 5 4 7 4 2" xfId="41893"/>
    <cellStyle name="요약 2 3 5 4 7 5" xfId="16765"/>
    <cellStyle name="요약 2 3 5 4 7 5 2" xfId="44624"/>
    <cellStyle name="요약 2 3 5 4 7 6" xfId="20838"/>
    <cellStyle name="요약 2 3 5 4 7 6 2" xfId="48697"/>
    <cellStyle name="요약 2 3 5 4 7 7" xfId="24020"/>
    <cellStyle name="요약 2 3 5 4 7 7 2" xfId="51879"/>
    <cellStyle name="요약 2 3 5 4 7 8" xfId="27086"/>
    <cellStyle name="요약 2 3 5 4 7 8 2" xfId="54945"/>
    <cellStyle name="요약 2 3 5 4 7 9" xfId="31922"/>
    <cellStyle name="요약 2 3 5 4 8" xfId="4360"/>
    <cellStyle name="요약 2 3 5 4 8 2" xfId="7811"/>
    <cellStyle name="요약 2 3 5 4 8 2 2" xfId="35670"/>
    <cellStyle name="요약 2 3 5 4 8 3" xfId="11067"/>
    <cellStyle name="요약 2 3 5 4 8 3 2" xfId="38926"/>
    <cellStyle name="요약 2 3 5 4 8 4" xfId="14331"/>
    <cellStyle name="요약 2 3 5 4 8 4 2" xfId="42190"/>
    <cellStyle name="요약 2 3 5 4 8 5" xfId="12028"/>
    <cellStyle name="요약 2 3 5 4 8 5 2" xfId="39887"/>
    <cellStyle name="요약 2 3 5 4 8 6" xfId="21135"/>
    <cellStyle name="요약 2 3 5 4 8 6 2" xfId="48994"/>
    <cellStyle name="요약 2 3 5 4 8 7" xfId="24317"/>
    <cellStyle name="요약 2 3 5 4 8 7 2" xfId="52176"/>
    <cellStyle name="요약 2 3 5 4 8 8" xfId="27361"/>
    <cellStyle name="요약 2 3 5 4 8 8 2" xfId="55220"/>
    <cellStyle name="요약 2 3 5 4 8 9" xfId="32219"/>
    <cellStyle name="요약 2 3 5 4 9" xfId="4655"/>
    <cellStyle name="요약 2 3 5 4 9 2" xfId="8106"/>
    <cellStyle name="요약 2 3 5 4 9 2 2" xfId="35965"/>
    <cellStyle name="요약 2 3 5 4 9 3" xfId="11362"/>
    <cellStyle name="요약 2 3 5 4 9 3 2" xfId="39221"/>
    <cellStyle name="요약 2 3 5 4 9 4" xfId="14626"/>
    <cellStyle name="요약 2 3 5 4 9 4 2" xfId="42485"/>
    <cellStyle name="요약 2 3 5 4 9 5" xfId="18197"/>
    <cellStyle name="요약 2 3 5 4 9 5 2" xfId="46056"/>
    <cellStyle name="요약 2 3 5 4 9 6" xfId="21430"/>
    <cellStyle name="요약 2 3 5 4 9 6 2" xfId="49289"/>
    <cellStyle name="요약 2 3 5 4 9 7" xfId="24612"/>
    <cellStyle name="요약 2 3 5 4 9 7 2" xfId="52471"/>
    <cellStyle name="요약 2 3 5 4 9 8" xfId="27637"/>
    <cellStyle name="요약 2 3 5 4 9 8 2" xfId="55496"/>
    <cellStyle name="요약 2 3 5 4 9 9" xfId="32514"/>
    <cellStyle name="요약 2 3 5 5" xfId="2013"/>
    <cellStyle name="요약 2 3 5 5 2" xfId="5467"/>
    <cellStyle name="요약 2 3 5 5 2 2" xfId="33326"/>
    <cellStyle name="요약 2 3 5 5 3" xfId="8722"/>
    <cellStyle name="요약 2 3 5 5 3 2" xfId="36581"/>
    <cellStyle name="요약 2 3 5 5 4" xfId="11985"/>
    <cellStyle name="요약 2 3 5 5 4 2" xfId="39844"/>
    <cellStyle name="요약 2 3 5 5 5" xfId="15143"/>
    <cellStyle name="요약 2 3 5 5 5 2" xfId="43002"/>
    <cellStyle name="요약 2 3 5 5 6" xfId="18807"/>
    <cellStyle name="요약 2 3 5 5 6 2" xfId="46666"/>
    <cellStyle name="요약 2 3 5 5 7" xfId="22014"/>
    <cellStyle name="요약 2 3 5 5 7 2" xfId="49873"/>
    <cellStyle name="요약 2 3 5 5 8" xfId="25197"/>
    <cellStyle name="요약 2 3 5 5 8 2" xfId="53056"/>
    <cellStyle name="요약 2 3 5 5 9" xfId="29872"/>
    <cellStyle name="요약 2 3 5 6" xfId="2480"/>
    <cellStyle name="요약 2 3 5 6 2" xfId="5931"/>
    <cellStyle name="요약 2 3 5 6 2 2" xfId="33790"/>
    <cellStyle name="요약 2 3 5 6 3" xfId="9187"/>
    <cellStyle name="요약 2 3 5 6 3 2" xfId="37046"/>
    <cellStyle name="요약 2 3 5 6 4" xfId="12451"/>
    <cellStyle name="요약 2 3 5 6 4 2" xfId="40310"/>
    <cellStyle name="요약 2 3 5 6 5" xfId="17503"/>
    <cellStyle name="요약 2 3 5 6 5 2" xfId="45362"/>
    <cellStyle name="요약 2 3 5 6 6" xfId="19255"/>
    <cellStyle name="요약 2 3 5 6 6 2" xfId="47114"/>
    <cellStyle name="요약 2 3 5 6 7" xfId="22437"/>
    <cellStyle name="요약 2 3 5 6 7 2" xfId="50296"/>
    <cellStyle name="요약 2 3 5 6 8" xfId="25606"/>
    <cellStyle name="요약 2 3 5 6 8 2" xfId="53465"/>
    <cellStyle name="요약 2 3 5 6 9" xfId="30339"/>
    <cellStyle name="요약 2 3 5 7" xfId="1950"/>
    <cellStyle name="요약 2 3 5 7 2" xfId="5404"/>
    <cellStyle name="요약 2 3 5 7 2 2" xfId="33263"/>
    <cellStyle name="요약 2 3 5 7 3" xfId="8659"/>
    <cellStyle name="요약 2 3 5 7 3 2" xfId="36518"/>
    <cellStyle name="요약 2 3 5 7 4" xfId="11922"/>
    <cellStyle name="요약 2 3 5 7 4 2" xfId="39781"/>
    <cellStyle name="요약 2 3 5 7 5" xfId="15818"/>
    <cellStyle name="요약 2 3 5 7 5 2" xfId="43677"/>
    <cellStyle name="요약 2 3 5 7 6" xfId="18744"/>
    <cellStyle name="요약 2 3 5 7 6 2" xfId="46603"/>
    <cellStyle name="요약 2 3 5 7 7" xfId="21952"/>
    <cellStyle name="요약 2 3 5 7 7 2" xfId="49811"/>
    <cellStyle name="요약 2 3 5 7 8" xfId="25140"/>
    <cellStyle name="요약 2 3 5 7 8 2" xfId="52999"/>
    <cellStyle name="요약 2 3 5 7 9" xfId="29809"/>
    <cellStyle name="요약 2 3 5 8" xfId="1880"/>
    <cellStyle name="요약 2 3 5 8 2" xfId="5334"/>
    <cellStyle name="요약 2 3 5 8 2 2" xfId="33193"/>
    <cellStyle name="요약 2 3 5 8 3" xfId="8589"/>
    <cellStyle name="요약 2 3 5 8 3 2" xfId="36448"/>
    <cellStyle name="요약 2 3 5 8 4" xfId="11852"/>
    <cellStyle name="요약 2 3 5 8 4 2" xfId="39711"/>
    <cellStyle name="요약 2 3 5 8 5" xfId="17644"/>
    <cellStyle name="요약 2 3 5 8 5 2" xfId="45503"/>
    <cellStyle name="요약 2 3 5 8 6" xfId="18674"/>
    <cellStyle name="요약 2 3 5 8 6 2" xfId="46533"/>
    <cellStyle name="요약 2 3 5 8 7" xfId="21882"/>
    <cellStyle name="요약 2 3 5 8 7 2" xfId="49741"/>
    <cellStyle name="요약 2 3 5 8 8" xfId="25077"/>
    <cellStyle name="요약 2 3 5 8 8 2" xfId="52936"/>
    <cellStyle name="요약 2 3 5 8 9" xfId="29739"/>
    <cellStyle name="요약 2 3 5 9" xfId="2627"/>
    <cellStyle name="요약 2 3 5 9 2" xfId="6078"/>
    <cellStyle name="요약 2 3 5 9 2 2" xfId="33937"/>
    <cellStyle name="요약 2 3 5 9 3" xfId="9334"/>
    <cellStyle name="요약 2 3 5 9 3 2" xfId="37193"/>
    <cellStyle name="요약 2 3 5 9 4" xfId="12598"/>
    <cellStyle name="요약 2 3 5 9 4 2" xfId="40457"/>
    <cellStyle name="요약 2 3 5 9 5" xfId="16963"/>
    <cellStyle name="요약 2 3 5 9 5 2" xfId="44822"/>
    <cellStyle name="요약 2 3 5 9 6" xfId="19402"/>
    <cellStyle name="요약 2 3 5 9 6 2" xfId="47261"/>
    <cellStyle name="요약 2 3 5 9 7" xfId="22584"/>
    <cellStyle name="요약 2 3 5 9 7 2" xfId="50443"/>
    <cellStyle name="요약 2 3 5 9 8" xfId="25744"/>
    <cellStyle name="요약 2 3 5 9 8 2" xfId="53603"/>
    <cellStyle name="요약 2 3 5 9 9" xfId="30486"/>
    <cellStyle name="요약 2 3 6" xfId="264"/>
    <cellStyle name="요약 2 3 6 10" xfId="3209"/>
    <cellStyle name="요약 2 3 6 10 2" xfId="6660"/>
    <cellStyle name="요약 2 3 6 10 2 2" xfId="34519"/>
    <cellStyle name="요약 2 3 6 10 3" xfId="9916"/>
    <cellStyle name="요약 2 3 6 10 3 2" xfId="37775"/>
    <cellStyle name="요약 2 3 6 10 4" xfId="13180"/>
    <cellStyle name="요약 2 3 6 10 4 2" xfId="41039"/>
    <cellStyle name="요약 2 3 6 10 5" xfId="16231"/>
    <cellStyle name="요약 2 3 6 10 5 2" xfId="44090"/>
    <cellStyle name="요약 2 3 6 10 6" xfId="19984"/>
    <cellStyle name="요약 2 3 6 10 6 2" xfId="47843"/>
    <cellStyle name="요약 2 3 6 10 7" xfId="23166"/>
    <cellStyle name="요약 2 3 6 10 7 2" xfId="51025"/>
    <cellStyle name="요약 2 3 6 10 8" xfId="26287"/>
    <cellStyle name="요약 2 3 6 10 8 2" xfId="54146"/>
    <cellStyle name="요약 2 3 6 10 9" xfId="31068"/>
    <cellStyle name="요약 2 3 6 11" xfId="2979"/>
    <cellStyle name="요약 2 3 6 11 2" xfId="6430"/>
    <cellStyle name="요약 2 3 6 11 2 2" xfId="34289"/>
    <cellStyle name="요약 2 3 6 11 3" xfId="9686"/>
    <cellStyle name="요약 2 3 6 11 3 2" xfId="37545"/>
    <cellStyle name="요약 2 3 6 11 4" xfId="12950"/>
    <cellStyle name="요약 2 3 6 11 4 2" xfId="40809"/>
    <cellStyle name="요약 2 3 6 11 5" xfId="15608"/>
    <cellStyle name="요약 2 3 6 11 5 2" xfId="43467"/>
    <cellStyle name="요약 2 3 6 11 6" xfId="19754"/>
    <cellStyle name="요약 2 3 6 11 6 2" xfId="47613"/>
    <cellStyle name="요약 2 3 6 11 7" xfId="22936"/>
    <cellStyle name="요약 2 3 6 11 7 2" xfId="50795"/>
    <cellStyle name="요약 2 3 6 11 8" xfId="26073"/>
    <cellStyle name="요약 2 3 6 11 8 2" xfId="53932"/>
    <cellStyle name="요약 2 3 6 11 9" xfId="30838"/>
    <cellStyle name="요약 2 3 6 12" xfId="2861"/>
    <cellStyle name="요약 2 3 6 12 2" xfId="6312"/>
    <cellStyle name="요약 2 3 6 12 2 2" xfId="34171"/>
    <cellStyle name="요약 2 3 6 12 3" xfId="9568"/>
    <cellStyle name="요약 2 3 6 12 3 2" xfId="37427"/>
    <cellStyle name="요약 2 3 6 12 4" xfId="12832"/>
    <cellStyle name="요약 2 3 6 12 4 2" xfId="40691"/>
    <cellStyle name="요약 2 3 6 12 5" xfId="4982"/>
    <cellStyle name="요약 2 3 6 12 5 2" xfId="32841"/>
    <cellStyle name="요약 2 3 6 12 6" xfId="19636"/>
    <cellStyle name="요약 2 3 6 12 6 2" xfId="47495"/>
    <cellStyle name="요약 2 3 6 12 7" xfId="22818"/>
    <cellStyle name="요약 2 3 6 12 7 2" xfId="50677"/>
    <cellStyle name="요약 2 3 6 12 8" xfId="25964"/>
    <cellStyle name="요약 2 3 6 12 8 2" xfId="53823"/>
    <cellStyle name="요약 2 3 6 12 9" xfId="30720"/>
    <cellStyle name="요약 2 3 6 13" xfId="1379"/>
    <cellStyle name="요약 2 3 6 13 2" xfId="29238"/>
    <cellStyle name="요약 2 3 6 14" xfId="4835"/>
    <cellStyle name="요약 2 3 6 14 2" xfId="32694"/>
    <cellStyle name="요약 2 3 6 15" xfId="5516"/>
    <cellStyle name="요약 2 3 6 15 2" xfId="33375"/>
    <cellStyle name="요약 2 3 6 16" xfId="8238"/>
    <cellStyle name="요약 2 3 6 16 2" xfId="36097"/>
    <cellStyle name="요약 2 3 6 17" xfId="11502"/>
    <cellStyle name="요약 2 3 6 17 2" xfId="39361"/>
    <cellStyle name="요약 2 3 6 18" xfId="16728"/>
    <cellStyle name="요약 2 3 6 18 2" xfId="44587"/>
    <cellStyle name="요약 2 3 6 19" xfId="15349"/>
    <cellStyle name="요약 2 3 6 19 2" xfId="43208"/>
    <cellStyle name="요약 2 3 6 2" xfId="467"/>
    <cellStyle name="요약 2 3 6 2 10" xfId="4595"/>
    <cellStyle name="요약 2 3 6 2 10 2" xfId="8046"/>
    <cellStyle name="요약 2 3 6 2 10 2 2" xfId="35905"/>
    <cellStyle name="요약 2 3 6 2 10 3" xfId="11302"/>
    <cellStyle name="요약 2 3 6 2 10 3 2" xfId="39161"/>
    <cellStyle name="요약 2 3 6 2 10 4" xfId="14566"/>
    <cellStyle name="요약 2 3 6 2 10 4 2" xfId="42425"/>
    <cellStyle name="요약 2 3 6 2 10 5" xfId="18137"/>
    <cellStyle name="요약 2 3 6 2 10 5 2" xfId="45996"/>
    <cellStyle name="요약 2 3 6 2 10 6" xfId="21370"/>
    <cellStyle name="요약 2 3 6 2 10 6 2" xfId="49229"/>
    <cellStyle name="요약 2 3 6 2 10 7" xfId="24552"/>
    <cellStyle name="요약 2 3 6 2 10 7 2" xfId="52411"/>
    <cellStyle name="요약 2 3 6 2 10 8" xfId="27580"/>
    <cellStyle name="요약 2 3 6 2 10 8 2" xfId="55439"/>
    <cellStyle name="요약 2 3 6 2 10 9" xfId="32454"/>
    <cellStyle name="요약 2 3 6 2 11" xfId="1582"/>
    <cellStyle name="요약 2 3 6 2 11 2" xfId="29441"/>
    <cellStyle name="요약 2 3 6 2 12" xfId="5038"/>
    <cellStyle name="요약 2 3 6 2 12 2" xfId="32897"/>
    <cellStyle name="요약 2 3 6 2 13" xfId="8292"/>
    <cellStyle name="요약 2 3 6 2 13 2" xfId="36151"/>
    <cellStyle name="요약 2 3 6 2 14" xfId="11557"/>
    <cellStyle name="요약 2 3 6 2 14 2" xfId="39416"/>
    <cellStyle name="요약 2 3 6 2 15" xfId="14820"/>
    <cellStyle name="요약 2 3 6 2 15 2" xfId="42679"/>
    <cellStyle name="요약 2 3 6 2 16" xfId="15585"/>
    <cellStyle name="요약 2 3 6 2 16 2" xfId="43444"/>
    <cellStyle name="요약 2 3 6 2 17" xfId="18387"/>
    <cellStyle name="요약 2 3 6 2 17 2" xfId="46246"/>
    <cellStyle name="요약 2 3 6 2 18" xfId="21605"/>
    <cellStyle name="요약 2 3 6 2 18 2" xfId="49464"/>
    <cellStyle name="요약 2 3 6 2 19" xfId="24802"/>
    <cellStyle name="요약 2 3 6 2 19 2" xfId="52661"/>
    <cellStyle name="요약 2 3 6 2 2" xfId="612"/>
    <cellStyle name="요약 2 3 6 2 2 10" xfId="1727"/>
    <cellStyle name="요약 2 3 6 2 2 10 2" xfId="29586"/>
    <cellStyle name="요약 2 3 6 2 2 11" xfId="5182"/>
    <cellStyle name="요약 2 3 6 2 2 11 2" xfId="33041"/>
    <cellStyle name="요약 2 3 6 2 2 12" xfId="8437"/>
    <cellStyle name="요약 2 3 6 2 2 12 2" xfId="36296"/>
    <cellStyle name="요약 2 3 6 2 2 13" xfId="11702"/>
    <cellStyle name="요약 2 3 6 2 2 13 2" xfId="39561"/>
    <cellStyle name="요약 2 3 6 2 2 14" xfId="14965"/>
    <cellStyle name="요약 2 3 6 2 2 14 2" xfId="42824"/>
    <cellStyle name="요약 2 3 6 2 2 15" xfId="16619"/>
    <cellStyle name="요약 2 3 6 2 2 15 2" xfId="44478"/>
    <cellStyle name="요약 2 3 6 2 2 16" xfId="18529"/>
    <cellStyle name="요약 2 3 6 2 2 16 2" xfId="46388"/>
    <cellStyle name="요약 2 3 6 2 2 17" xfId="21746"/>
    <cellStyle name="요약 2 3 6 2 2 17 2" xfId="49605"/>
    <cellStyle name="요약 2 3 6 2 2 18" xfId="24941"/>
    <cellStyle name="요약 2 3 6 2 2 18 2" xfId="52800"/>
    <cellStyle name="요약 2 3 6 2 2 19" xfId="26476"/>
    <cellStyle name="요약 2 3 6 2 2 19 2" xfId="54335"/>
    <cellStyle name="요약 2 3 6 2 2 2" xfId="2364"/>
    <cellStyle name="요약 2 3 6 2 2 2 2" xfId="5816"/>
    <cellStyle name="요약 2 3 6 2 2 2 2 2" xfId="33675"/>
    <cellStyle name="요약 2 3 6 2 2 2 3" xfId="9072"/>
    <cellStyle name="요약 2 3 6 2 2 2 3 2" xfId="36931"/>
    <cellStyle name="요약 2 3 6 2 2 2 4" xfId="12335"/>
    <cellStyle name="요약 2 3 6 2 2 2 4 2" xfId="40194"/>
    <cellStyle name="요약 2 3 6 2 2 2 5" xfId="16254"/>
    <cellStyle name="요약 2 3 6 2 2 2 5 2" xfId="44113"/>
    <cellStyle name="요약 2 3 6 2 2 2 6" xfId="19142"/>
    <cellStyle name="요약 2 3 6 2 2 2 6 2" xfId="47001"/>
    <cellStyle name="요약 2 3 6 2 2 2 7" xfId="22327"/>
    <cellStyle name="요약 2 3 6 2 2 2 7 2" xfId="50186"/>
    <cellStyle name="요약 2 3 6 2 2 2 8" xfId="25502"/>
    <cellStyle name="요약 2 3 6 2 2 2 8 2" xfId="53361"/>
    <cellStyle name="요약 2 3 6 2 2 2 9" xfId="30223"/>
    <cellStyle name="요약 2 3 6 2 2 20" xfId="27998"/>
    <cellStyle name="요약 2 3 6 2 2 20 2" xfId="55857"/>
    <cellStyle name="요약 2 3 6 2 2 21" xfId="1074"/>
    <cellStyle name="요약 2 3 6 2 2 21 2" xfId="28933"/>
    <cellStyle name="요약 2 3 6 2 2 22" xfId="28472"/>
    <cellStyle name="요약 2 3 6 2 2 3" xfId="2823"/>
    <cellStyle name="요약 2 3 6 2 2 3 2" xfId="6274"/>
    <cellStyle name="요약 2 3 6 2 2 3 2 2" xfId="34133"/>
    <cellStyle name="요약 2 3 6 2 2 3 3" xfId="9530"/>
    <cellStyle name="요약 2 3 6 2 2 3 3 2" xfId="37389"/>
    <cellStyle name="요약 2 3 6 2 2 3 4" xfId="12794"/>
    <cellStyle name="요약 2 3 6 2 2 3 4 2" xfId="40653"/>
    <cellStyle name="요약 2 3 6 2 2 3 5" xfId="14771"/>
    <cellStyle name="요약 2 3 6 2 2 3 5 2" xfId="42630"/>
    <cellStyle name="요약 2 3 6 2 2 3 6" xfId="19598"/>
    <cellStyle name="요약 2 3 6 2 2 3 6 2" xfId="47457"/>
    <cellStyle name="요약 2 3 6 2 2 3 7" xfId="22780"/>
    <cellStyle name="요약 2 3 6 2 2 3 7 2" xfId="50639"/>
    <cellStyle name="요약 2 3 6 2 2 3 8" xfId="25928"/>
    <cellStyle name="요약 2 3 6 2 2 3 8 2" xfId="53787"/>
    <cellStyle name="요약 2 3 6 2 2 3 9" xfId="30682"/>
    <cellStyle name="요약 2 3 6 2 2 4" xfId="3173"/>
    <cellStyle name="요약 2 3 6 2 2 4 2" xfId="6624"/>
    <cellStyle name="요약 2 3 6 2 2 4 2 2" xfId="34483"/>
    <cellStyle name="요약 2 3 6 2 2 4 3" xfId="9880"/>
    <cellStyle name="요약 2 3 6 2 2 4 3 2" xfId="37739"/>
    <cellStyle name="요약 2 3 6 2 2 4 4" xfId="13144"/>
    <cellStyle name="요약 2 3 6 2 2 4 4 2" xfId="41003"/>
    <cellStyle name="요약 2 3 6 2 2 4 5" xfId="17624"/>
    <cellStyle name="요약 2 3 6 2 2 4 5 2" xfId="45483"/>
    <cellStyle name="요약 2 3 6 2 2 4 6" xfId="19948"/>
    <cellStyle name="요약 2 3 6 2 2 4 6 2" xfId="47807"/>
    <cellStyle name="요약 2 3 6 2 2 4 7" xfId="23130"/>
    <cellStyle name="요약 2 3 6 2 2 4 7 2" xfId="50989"/>
    <cellStyle name="요약 2 3 6 2 2 4 8" xfId="26252"/>
    <cellStyle name="요약 2 3 6 2 2 4 8 2" xfId="54111"/>
    <cellStyle name="요약 2 3 6 2 2 4 9" xfId="31032"/>
    <cellStyle name="요약 2 3 6 2 2 5" xfId="3510"/>
    <cellStyle name="요약 2 3 6 2 2 5 2" xfId="6961"/>
    <cellStyle name="요약 2 3 6 2 2 5 2 2" xfId="34820"/>
    <cellStyle name="요약 2 3 6 2 2 5 3" xfId="10217"/>
    <cellStyle name="요약 2 3 6 2 2 5 3 2" xfId="38076"/>
    <cellStyle name="요약 2 3 6 2 2 5 4" xfId="13481"/>
    <cellStyle name="요약 2 3 6 2 2 5 4 2" xfId="41340"/>
    <cellStyle name="요약 2 3 6 2 2 5 5" xfId="15602"/>
    <cellStyle name="요약 2 3 6 2 2 5 5 2" xfId="43461"/>
    <cellStyle name="요약 2 3 6 2 2 5 6" xfId="20285"/>
    <cellStyle name="요약 2 3 6 2 2 5 6 2" xfId="48144"/>
    <cellStyle name="요약 2 3 6 2 2 5 7" xfId="23467"/>
    <cellStyle name="요약 2 3 6 2 2 5 7 2" xfId="51326"/>
    <cellStyle name="요약 2 3 6 2 2 5 8" xfId="26569"/>
    <cellStyle name="요약 2 3 6 2 2 5 8 2" xfId="54428"/>
    <cellStyle name="요약 2 3 6 2 2 5 9" xfId="31369"/>
    <cellStyle name="요약 2 3 6 2 2 6" xfId="3843"/>
    <cellStyle name="요약 2 3 6 2 2 6 2" xfId="7294"/>
    <cellStyle name="요약 2 3 6 2 2 6 2 2" xfId="35153"/>
    <cellStyle name="요약 2 3 6 2 2 6 3" xfId="10550"/>
    <cellStyle name="요약 2 3 6 2 2 6 3 2" xfId="38409"/>
    <cellStyle name="요약 2 3 6 2 2 6 4" xfId="13814"/>
    <cellStyle name="요약 2 3 6 2 2 6 4 2" xfId="41673"/>
    <cellStyle name="요약 2 3 6 2 2 6 5" xfId="8468"/>
    <cellStyle name="요약 2 3 6 2 2 6 5 2" xfId="36327"/>
    <cellStyle name="요약 2 3 6 2 2 6 6" xfId="20618"/>
    <cellStyle name="요약 2 3 6 2 2 6 6 2" xfId="48477"/>
    <cellStyle name="요약 2 3 6 2 2 6 7" xfId="23800"/>
    <cellStyle name="요약 2 3 6 2 2 6 7 2" xfId="51659"/>
    <cellStyle name="요약 2 3 6 2 2 6 8" xfId="26880"/>
    <cellStyle name="요약 2 3 6 2 2 6 8 2" xfId="54739"/>
    <cellStyle name="요약 2 3 6 2 2 6 9" xfId="31702"/>
    <cellStyle name="요약 2 3 6 2 2 7" xfId="4139"/>
    <cellStyle name="요약 2 3 6 2 2 7 2" xfId="7590"/>
    <cellStyle name="요약 2 3 6 2 2 7 2 2" xfId="35449"/>
    <cellStyle name="요약 2 3 6 2 2 7 3" xfId="10846"/>
    <cellStyle name="요약 2 3 6 2 2 7 3 2" xfId="38705"/>
    <cellStyle name="요약 2 3 6 2 2 7 4" xfId="14110"/>
    <cellStyle name="요약 2 3 6 2 2 7 4 2" xfId="41969"/>
    <cellStyle name="요약 2 3 6 2 2 7 5" xfId="16358"/>
    <cellStyle name="요약 2 3 6 2 2 7 5 2" xfId="44217"/>
    <cellStyle name="요약 2 3 6 2 2 7 6" xfId="20914"/>
    <cellStyle name="요약 2 3 6 2 2 7 6 2" xfId="48773"/>
    <cellStyle name="요약 2 3 6 2 2 7 7" xfId="24096"/>
    <cellStyle name="요약 2 3 6 2 2 7 7 2" xfId="51955"/>
    <cellStyle name="요약 2 3 6 2 2 7 8" xfId="27157"/>
    <cellStyle name="요약 2 3 6 2 2 7 8 2" xfId="55016"/>
    <cellStyle name="요약 2 3 6 2 2 7 9" xfId="31998"/>
    <cellStyle name="요약 2 3 6 2 2 8" xfId="4436"/>
    <cellStyle name="요약 2 3 6 2 2 8 2" xfId="7887"/>
    <cellStyle name="요약 2 3 6 2 2 8 2 2" xfId="35746"/>
    <cellStyle name="요약 2 3 6 2 2 8 3" xfId="11143"/>
    <cellStyle name="요약 2 3 6 2 2 8 3 2" xfId="39002"/>
    <cellStyle name="요약 2 3 6 2 2 8 4" xfId="14407"/>
    <cellStyle name="요약 2 3 6 2 2 8 4 2" xfId="42266"/>
    <cellStyle name="요약 2 3 6 2 2 8 5" xfId="17978"/>
    <cellStyle name="요약 2 3 6 2 2 8 5 2" xfId="45837"/>
    <cellStyle name="요약 2 3 6 2 2 8 6" xfId="21211"/>
    <cellStyle name="요약 2 3 6 2 2 8 6 2" xfId="49070"/>
    <cellStyle name="요약 2 3 6 2 2 8 7" xfId="24393"/>
    <cellStyle name="요약 2 3 6 2 2 8 7 2" xfId="52252"/>
    <cellStyle name="요약 2 3 6 2 2 8 8" xfId="27432"/>
    <cellStyle name="요약 2 3 6 2 2 8 8 2" xfId="55291"/>
    <cellStyle name="요약 2 3 6 2 2 8 9" xfId="32295"/>
    <cellStyle name="요약 2 3 6 2 2 9" xfId="4731"/>
    <cellStyle name="요약 2 3 6 2 2 9 2" xfId="8182"/>
    <cellStyle name="요약 2 3 6 2 2 9 2 2" xfId="36041"/>
    <cellStyle name="요약 2 3 6 2 2 9 3" xfId="11438"/>
    <cellStyle name="요약 2 3 6 2 2 9 3 2" xfId="39297"/>
    <cellStyle name="요약 2 3 6 2 2 9 4" xfId="14702"/>
    <cellStyle name="요약 2 3 6 2 2 9 4 2" xfId="42561"/>
    <cellStyle name="요약 2 3 6 2 2 9 5" xfId="18273"/>
    <cellStyle name="요약 2 3 6 2 2 9 5 2" xfId="46132"/>
    <cellStyle name="요약 2 3 6 2 2 9 6" xfId="21506"/>
    <cellStyle name="요약 2 3 6 2 2 9 6 2" xfId="49365"/>
    <cellStyle name="요약 2 3 6 2 2 9 7" xfId="24688"/>
    <cellStyle name="요약 2 3 6 2 2 9 7 2" xfId="52547"/>
    <cellStyle name="요약 2 3 6 2 2 9 8" xfId="27708"/>
    <cellStyle name="요약 2 3 6 2 2 9 8 2" xfId="55567"/>
    <cellStyle name="요약 2 3 6 2 2 9 9" xfId="32590"/>
    <cellStyle name="요약 2 3 6 2 20" xfId="26449"/>
    <cellStyle name="요약 2 3 6 2 20 2" xfId="54308"/>
    <cellStyle name="요약 2 3 6 2 21" xfId="27862"/>
    <cellStyle name="요약 2 3 6 2 21 2" xfId="55721"/>
    <cellStyle name="요약 2 3 6 2 22" xfId="929"/>
    <cellStyle name="요약 2 3 6 2 22 2" xfId="28788"/>
    <cellStyle name="요약 2 3 6 2 23" xfId="28327"/>
    <cellStyle name="요약 2 3 6 2 3" xfId="2219"/>
    <cellStyle name="요약 2 3 6 2 3 2" xfId="5671"/>
    <cellStyle name="요약 2 3 6 2 3 2 2" xfId="33530"/>
    <cellStyle name="요약 2 3 6 2 3 3" xfId="8927"/>
    <cellStyle name="요약 2 3 6 2 3 3 2" xfId="36786"/>
    <cellStyle name="요약 2 3 6 2 3 4" xfId="12190"/>
    <cellStyle name="요약 2 3 6 2 3 4 2" xfId="40049"/>
    <cellStyle name="요약 2 3 6 2 3 5" xfId="17959"/>
    <cellStyle name="요약 2 3 6 2 3 5 2" xfId="45818"/>
    <cellStyle name="요약 2 3 6 2 3 6" xfId="19002"/>
    <cellStyle name="요약 2 3 6 2 3 6 2" xfId="46861"/>
    <cellStyle name="요약 2 3 6 2 3 7" xfId="22186"/>
    <cellStyle name="요약 2 3 6 2 3 7 2" xfId="50045"/>
    <cellStyle name="요약 2 3 6 2 3 8" xfId="25369"/>
    <cellStyle name="요약 2 3 6 2 3 8 2" xfId="53228"/>
    <cellStyle name="요약 2 3 6 2 3 9" xfId="30078"/>
    <cellStyle name="요약 2 3 6 2 4" xfId="2678"/>
    <cellStyle name="요약 2 3 6 2 4 2" xfId="6129"/>
    <cellStyle name="요약 2 3 6 2 4 2 2" xfId="33988"/>
    <cellStyle name="요약 2 3 6 2 4 3" xfId="9385"/>
    <cellStyle name="요약 2 3 6 2 4 3 2" xfId="37244"/>
    <cellStyle name="요약 2 3 6 2 4 4" xfId="12649"/>
    <cellStyle name="요약 2 3 6 2 4 4 2" xfId="40508"/>
    <cellStyle name="요약 2 3 6 2 4 5" xfId="16804"/>
    <cellStyle name="요약 2 3 6 2 4 5 2" xfId="44663"/>
    <cellStyle name="요약 2 3 6 2 4 6" xfId="19453"/>
    <cellStyle name="요약 2 3 6 2 4 6 2" xfId="47312"/>
    <cellStyle name="요약 2 3 6 2 4 7" xfId="22635"/>
    <cellStyle name="요약 2 3 6 2 4 7 2" xfId="50494"/>
    <cellStyle name="요약 2 3 6 2 4 8" xfId="25791"/>
    <cellStyle name="요약 2 3 6 2 4 8 2" xfId="53650"/>
    <cellStyle name="요약 2 3 6 2 4 9" xfId="30537"/>
    <cellStyle name="요약 2 3 6 2 5" xfId="3029"/>
    <cellStyle name="요약 2 3 6 2 5 2" xfId="6480"/>
    <cellStyle name="요약 2 3 6 2 5 2 2" xfId="34339"/>
    <cellStyle name="요약 2 3 6 2 5 3" xfId="9736"/>
    <cellStyle name="요약 2 3 6 2 5 3 2" xfId="37595"/>
    <cellStyle name="요약 2 3 6 2 5 4" xfId="13000"/>
    <cellStyle name="요약 2 3 6 2 5 4 2" xfId="40859"/>
    <cellStyle name="요약 2 3 6 2 5 5" xfId="17854"/>
    <cellStyle name="요약 2 3 6 2 5 5 2" xfId="45713"/>
    <cellStyle name="요약 2 3 6 2 5 6" xfId="19804"/>
    <cellStyle name="요약 2 3 6 2 5 6 2" xfId="47663"/>
    <cellStyle name="요약 2 3 6 2 5 7" xfId="22986"/>
    <cellStyle name="요약 2 3 6 2 5 7 2" xfId="50845"/>
    <cellStyle name="요약 2 3 6 2 5 8" xfId="26118"/>
    <cellStyle name="요약 2 3 6 2 5 8 2" xfId="53977"/>
    <cellStyle name="요약 2 3 6 2 5 9" xfId="30888"/>
    <cellStyle name="요약 2 3 6 2 6" xfId="3368"/>
    <cellStyle name="요약 2 3 6 2 6 2" xfId="6819"/>
    <cellStyle name="요약 2 3 6 2 6 2 2" xfId="34678"/>
    <cellStyle name="요약 2 3 6 2 6 3" xfId="10075"/>
    <cellStyle name="요약 2 3 6 2 6 3 2" xfId="37934"/>
    <cellStyle name="요약 2 3 6 2 6 4" xfId="13339"/>
    <cellStyle name="요약 2 3 6 2 6 4 2" xfId="41198"/>
    <cellStyle name="요약 2 3 6 2 6 5" xfId="16081"/>
    <cellStyle name="요약 2 3 6 2 6 5 2" xfId="43940"/>
    <cellStyle name="요약 2 3 6 2 6 6" xfId="20143"/>
    <cellStyle name="요약 2 3 6 2 6 6 2" xfId="48002"/>
    <cellStyle name="요약 2 3 6 2 6 7" xfId="23325"/>
    <cellStyle name="요약 2 3 6 2 6 7 2" xfId="51184"/>
    <cellStyle name="요약 2 3 6 2 6 8" xfId="26435"/>
    <cellStyle name="요약 2 3 6 2 6 8 2" xfId="54294"/>
    <cellStyle name="요약 2 3 6 2 6 9" xfId="31227"/>
    <cellStyle name="요약 2 3 6 2 7" xfId="3701"/>
    <cellStyle name="요약 2 3 6 2 7 2" xfId="7152"/>
    <cellStyle name="요약 2 3 6 2 7 2 2" xfId="35011"/>
    <cellStyle name="요약 2 3 6 2 7 3" xfId="10408"/>
    <cellStyle name="요약 2 3 6 2 7 3 2" xfId="38267"/>
    <cellStyle name="요약 2 3 6 2 7 4" xfId="13672"/>
    <cellStyle name="요약 2 3 6 2 7 4 2" xfId="41531"/>
    <cellStyle name="요약 2 3 6 2 7 5" xfId="15861"/>
    <cellStyle name="요약 2 3 6 2 7 5 2" xfId="43720"/>
    <cellStyle name="요약 2 3 6 2 7 6" xfId="20476"/>
    <cellStyle name="요약 2 3 6 2 7 6 2" xfId="48335"/>
    <cellStyle name="요약 2 3 6 2 7 7" xfId="23658"/>
    <cellStyle name="요약 2 3 6 2 7 7 2" xfId="51517"/>
    <cellStyle name="요약 2 3 6 2 7 8" xfId="26746"/>
    <cellStyle name="요약 2 3 6 2 7 8 2" xfId="54605"/>
    <cellStyle name="요약 2 3 6 2 7 9" xfId="31560"/>
    <cellStyle name="요약 2 3 6 2 8" xfId="4003"/>
    <cellStyle name="요약 2 3 6 2 8 2" xfId="7454"/>
    <cellStyle name="요약 2 3 6 2 8 2 2" xfId="35313"/>
    <cellStyle name="요약 2 3 6 2 8 3" xfId="10710"/>
    <cellStyle name="요약 2 3 6 2 8 3 2" xfId="38569"/>
    <cellStyle name="요약 2 3 6 2 8 4" xfId="13974"/>
    <cellStyle name="요약 2 3 6 2 8 4 2" xfId="41833"/>
    <cellStyle name="요약 2 3 6 2 8 5" xfId="16504"/>
    <cellStyle name="요약 2 3 6 2 8 5 2" xfId="44363"/>
    <cellStyle name="요약 2 3 6 2 8 6" xfId="20778"/>
    <cellStyle name="요약 2 3 6 2 8 6 2" xfId="48637"/>
    <cellStyle name="요약 2 3 6 2 8 7" xfId="23960"/>
    <cellStyle name="요약 2 3 6 2 8 7 2" xfId="51819"/>
    <cellStyle name="요약 2 3 6 2 8 8" xfId="27029"/>
    <cellStyle name="요약 2 3 6 2 8 8 2" xfId="54888"/>
    <cellStyle name="요약 2 3 6 2 8 9" xfId="31862"/>
    <cellStyle name="요약 2 3 6 2 9" xfId="4300"/>
    <cellStyle name="요약 2 3 6 2 9 2" xfId="7751"/>
    <cellStyle name="요약 2 3 6 2 9 2 2" xfId="35610"/>
    <cellStyle name="요약 2 3 6 2 9 3" xfId="11007"/>
    <cellStyle name="요약 2 3 6 2 9 3 2" xfId="38866"/>
    <cellStyle name="요약 2 3 6 2 9 4" xfId="14271"/>
    <cellStyle name="요약 2 3 6 2 9 4 2" xfId="42130"/>
    <cellStyle name="요약 2 3 6 2 9 5" xfId="17171"/>
    <cellStyle name="요약 2 3 6 2 9 5 2" xfId="45030"/>
    <cellStyle name="요약 2 3 6 2 9 6" xfId="21075"/>
    <cellStyle name="요약 2 3 6 2 9 6 2" xfId="48934"/>
    <cellStyle name="요약 2 3 6 2 9 7" xfId="24257"/>
    <cellStyle name="요약 2 3 6 2 9 7 2" xfId="52116"/>
    <cellStyle name="요약 2 3 6 2 9 8" xfId="27304"/>
    <cellStyle name="요약 2 3 6 2 9 8 2" xfId="55163"/>
    <cellStyle name="요약 2 3 6 2 9 9" xfId="32159"/>
    <cellStyle name="요약 2 3 6 20" xfId="18333"/>
    <cellStyle name="요약 2 3 6 20 2" xfId="46192"/>
    <cellStyle name="요약 2 3 6 21" xfId="21805"/>
    <cellStyle name="요약 2 3 6 21 2" xfId="49664"/>
    <cellStyle name="요약 2 3 6 22" xfId="24749"/>
    <cellStyle name="요약 2 3 6 22 2" xfId="52608"/>
    <cellStyle name="요약 2 3 6 23" xfId="25319"/>
    <cellStyle name="요약 2 3 6 23 2" xfId="53178"/>
    <cellStyle name="요약 2 3 6 24" xfId="727"/>
    <cellStyle name="요약 2 3 6 24 2" xfId="28586"/>
    <cellStyle name="요약 2 3 6 25" xfId="28125"/>
    <cellStyle name="요약 2 3 6 3" xfId="367"/>
    <cellStyle name="요약 2 3 6 3 10" xfId="1482"/>
    <cellStyle name="요약 2 3 6 3 10 2" xfId="29341"/>
    <cellStyle name="요약 2 3 6 3 11" xfId="4938"/>
    <cellStyle name="요약 2 3 6 3 11 2" xfId="32797"/>
    <cellStyle name="요약 2 3 6 3 12" xfId="1125"/>
    <cellStyle name="요약 2 3 6 3 12 2" xfId="28984"/>
    <cellStyle name="요약 2 3 6 3 13" xfId="4988"/>
    <cellStyle name="요약 2 3 6 3 13 2" xfId="32847"/>
    <cellStyle name="요약 2 3 6 3 14" xfId="8242"/>
    <cellStyle name="요약 2 3 6 3 14 2" xfId="36101"/>
    <cellStyle name="요약 2 3 6 3 15" xfId="17138"/>
    <cellStyle name="요약 2 3 6 3 15 2" xfId="44997"/>
    <cellStyle name="요약 2 3 6 3 16" xfId="14770"/>
    <cellStyle name="요약 2 3 6 3 16 2" xfId="42629"/>
    <cellStyle name="요약 2 3 6 3 17" xfId="1217"/>
    <cellStyle name="요약 2 3 6 3 17 2" xfId="29076"/>
    <cellStyle name="요약 2 3 6 3 18" xfId="18337"/>
    <cellStyle name="요약 2 3 6 3 18 2" xfId="46196"/>
    <cellStyle name="요약 2 3 6 3 19" xfId="25208"/>
    <cellStyle name="요약 2 3 6 3 19 2" xfId="53067"/>
    <cellStyle name="요약 2 3 6 3 2" xfId="2119"/>
    <cellStyle name="요약 2 3 6 3 2 2" xfId="5573"/>
    <cellStyle name="요약 2 3 6 3 2 2 2" xfId="33432"/>
    <cellStyle name="요약 2 3 6 3 2 3" xfId="8828"/>
    <cellStyle name="요약 2 3 6 3 2 3 2" xfId="36687"/>
    <cellStyle name="요약 2 3 6 3 2 4" xfId="12091"/>
    <cellStyle name="요약 2 3 6 3 2 4 2" xfId="39950"/>
    <cellStyle name="요약 2 3 6 3 2 5" xfId="17913"/>
    <cellStyle name="요약 2 3 6 3 2 5 2" xfId="45772"/>
    <cellStyle name="요약 2 3 6 3 2 6" xfId="18907"/>
    <cellStyle name="요약 2 3 6 3 2 6 2" xfId="46766"/>
    <cellStyle name="요약 2 3 6 3 2 7" xfId="22105"/>
    <cellStyle name="요약 2 3 6 3 2 7 2" xfId="49964"/>
    <cellStyle name="요약 2 3 6 3 2 8" xfId="25285"/>
    <cellStyle name="요약 2 3 6 3 2 8 2" xfId="53144"/>
    <cellStyle name="요약 2 3 6 3 2 9" xfId="29978"/>
    <cellStyle name="요약 2 3 6 3 20" xfId="27790"/>
    <cellStyle name="요약 2 3 6 3 20 2" xfId="55649"/>
    <cellStyle name="요약 2 3 6 3 21" xfId="829"/>
    <cellStyle name="요약 2 3 6 3 21 2" xfId="28688"/>
    <cellStyle name="요약 2 3 6 3 22" xfId="28227"/>
    <cellStyle name="요약 2 3 6 3 3" xfId="2580"/>
    <cellStyle name="요약 2 3 6 3 3 2" xfId="6031"/>
    <cellStyle name="요약 2 3 6 3 3 2 2" xfId="33890"/>
    <cellStyle name="요약 2 3 6 3 3 3" xfId="9287"/>
    <cellStyle name="요약 2 3 6 3 3 3 2" xfId="37146"/>
    <cellStyle name="요약 2 3 6 3 3 4" xfId="12551"/>
    <cellStyle name="요약 2 3 6 3 3 4 2" xfId="40410"/>
    <cellStyle name="요약 2 3 6 3 3 5" xfId="15656"/>
    <cellStyle name="요약 2 3 6 3 3 5 2" xfId="43515"/>
    <cellStyle name="요약 2 3 6 3 3 6" xfId="19355"/>
    <cellStyle name="요약 2 3 6 3 3 6 2" xfId="47214"/>
    <cellStyle name="요약 2 3 6 3 3 7" xfId="22537"/>
    <cellStyle name="요약 2 3 6 3 3 7 2" xfId="50396"/>
    <cellStyle name="요약 2 3 6 3 3 8" xfId="25700"/>
    <cellStyle name="요약 2 3 6 3 3 8 2" xfId="53559"/>
    <cellStyle name="요약 2 3 6 3 3 9" xfId="30439"/>
    <cellStyle name="요약 2 3 6 3 4" xfId="2933"/>
    <cellStyle name="요약 2 3 6 3 4 2" xfId="6384"/>
    <cellStyle name="요약 2 3 6 3 4 2 2" xfId="34243"/>
    <cellStyle name="요약 2 3 6 3 4 3" xfId="9640"/>
    <cellStyle name="요약 2 3 6 3 4 3 2" xfId="37499"/>
    <cellStyle name="요약 2 3 6 3 4 4" xfId="12904"/>
    <cellStyle name="요약 2 3 6 3 4 4 2" xfId="40763"/>
    <cellStyle name="요약 2 3 6 3 4 5" xfId="17642"/>
    <cellStyle name="요약 2 3 6 3 4 5 2" xfId="45501"/>
    <cellStyle name="요약 2 3 6 3 4 6" xfId="19708"/>
    <cellStyle name="요약 2 3 6 3 4 6 2" xfId="47567"/>
    <cellStyle name="요약 2 3 6 3 4 7" xfId="22890"/>
    <cellStyle name="요약 2 3 6 3 4 7 2" xfId="50749"/>
    <cellStyle name="요약 2 3 6 3 4 8" xfId="26029"/>
    <cellStyle name="요약 2 3 6 3 4 8 2" xfId="53888"/>
    <cellStyle name="요약 2 3 6 3 4 9" xfId="30792"/>
    <cellStyle name="요약 2 3 6 3 5" xfId="3279"/>
    <cellStyle name="요약 2 3 6 3 5 2" xfId="6730"/>
    <cellStyle name="요약 2 3 6 3 5 2 2" xfId="34589"/>
    <cellStyle name="요약 2 3 6 3 5 3" xfId="9986"/>
    <cellStyle name="요약 2 3 6 3 5 3 2" xfId="37845"/>
    <cellStyle name="요약 2 3 6 3 5 4" xfId="13250"/>
    <cellStyle name="요약 2 3 6 3 5 4 2" xfId="41109"/>
    <cellStyle name="요약 2 3 6 3 5 5" xfId="15007"/>
    <cellStyle name="요약 2 3 6 3 5 5 2" xfId="42866"/>
    <cellStyle name="요약 2 3 6 3 5 6" xfId="20054"/>
    <cellStyle name="요약 2 3 6 3 5 6 2" xfId="47913"/>
    <cellStyle name="요약 2 3 6 3 5 7" xfId="23236"/>
    <cellStyle name="요약 2 3 6 3 5 7 2" xfId="51095"/>
    <cellStyle name="요약 2 3 6 3 5 8" xfId="26351"/>
    <cellStyle name="요약 2 3 6 3 5 8 2" xfId="54210"/>
    <cellStyle name="요약 2 3 6 3 5 9" xfId="31138"/>
    <cellStyle name="요약 2 3 6 3 6" xfId="3615"/>
    <cellStyle name="요약 2 3 6 3 6 2" xfId="7066"/>
    <cellStyle name="요약 2 3 6 3 6 2 2" xfId="34925"/>
    <cellStyle name="요약 2 3 6 3 6 3" xfId="10322"/>
    <cellStyle name="요약 2 3 6 3 6 3 2" xfId="38181"/>
    <cellStyle name="요약 2 3 6 3 6 4" xfId="13586"/>
    <cellStyle name="요약 2 3 6 3 6 4 2" xfId="41445"/>
    <cellStyle name="요약 2 3 6 3 6 5" xfId="15326"/>
    <cellStyle name="요약 2 3 6 3 6 5 2" xfId="43185"/>
    <cellStyle name="요약 2 3 6 3 6 6" xfId="20390"/>
    <cellStyle name="요약 2 3 6 3 6 6 2" xfId="48249"/>
    <cellStyle name="요약 2 3 6 3 6 7" xfId="23572"/>
    <cellStyle name="요약 2 3 6 3 6 7 2" xfId="51431"/>
    <cellStyle name="요약 2 3 6 3 6 8" xfId="26667"/>
    <cellStyle name="요약 2 3 6 3 6 8 2" xfId="54526"/>
    <cellStyle name="요약 2 3 6 3 6 9" xfId="31474"/>
    <cellStyle name="요약 2 3 6 3 7" xfId="3929"/>
    <cellStyle name="요약 2 3 6 3 7 2" xfId="7380"/>
    <cellStyle name="요약 2 3 6 3 7 2 2" xfId="35239"/>
    <cellStyle name="요약 2 3 6 3 7 3" xfId="10636"/>
    <cellStyle name="요약 2 3 6 3 7 3 2" xfId="38495"/>
    <cellStyle name="요약 2 3 6 3 7 4" xfId="13900"/>
    <cellStyle name="요약 2 3 6 3 7 4 2" xfId="41759"/>
    <cellStyle name="요약 2 3 6 3 7 5" xfId="16912"/>
    <cellStyle name="요약 2 3 6 3 7 5 2" xfId="44771"/>
    <cellStyle name="요약 2 3 6 3 7 6" xfId="20704"/>
    <cellStyle name="요약 2 3 6 3 7 6 2" xfId="48563"/>
    <cellStyle name="요약 2 3 6 3 7 7" xfId="23886"/>
    <cellStyle name="요약 2 3 6 3 7 7 2" xfId="51745"/>
    <cellStyle name="요약 2 3 6 3 7 8" xfId="26961"/>
    <cellStyle name="요약 2 3 6 3 7 8 2" xfId="54820"/>
    <cellStyle name="요약 2 3 6 3 7 9" xfId="31788"/>
    <cellStyle name="요약 2 3 6 3 8" xfId="4227"/>
    <cellStyle name="요약 2 3 6 3 8 2" xfId="7678"/>
    <cellStyle name="요약 2 3 6 3 8 2 2" xfId="35537"/>
    <cellStyle name="요약 2 3 6 3 8 3" xfId="10934"/>
    <cellStyle name="요약 2 3 6 3 8 3 2" xfId="38793"/>
    <cellStyle name="요약 2 3 6 3 8 4" xfId="14198"/>
    <cellStyle name="요약 2 3 6 3 8 4 2" xfId="42057"/>
    <cellStyle name="요약 2 3 6 3 8 5" xfId="16784"/>
    <cellStyle name="요약 2 3 6 3 8 5 2" xfId="44643"/>
    <cellStyle name="요약 2 3 6 3 8 6" xfId="21002"/>
    <cellStyle name="요약 2 3 6 3 8 6 2" xfId="48861"/>
    <cellStyle name="요약 2 3 6 3 8 7" xfId="24184"/>
    <cellStyle name="요약 2 3 6 3 8 7 2" xfId="52043"/>
    <cellStyle name="요약 2 3 6 3 8 8" xfId="27237"/>
    <cellStyle name="요약 2 3 6 3 8 8 2" xfId="55096"/>
    <cellStyle name="요약 2 3 6 3 8 9" xfId="32086"/>
    <cellStyle name="요약 2 3 6 3 9" xfId="4523"/>
    <cellStyle name="요약 2 3 6 3 9 2" xfId="7974"/>
    <cellStyle name="요약 2 3 6 3 9 2 2" xfId="35833"/>
    <cellStyle name="요약 2 3 6 3 9 3" xfId="11230"/>
    <cellStyle name="요약 2 3 6 3 9 3 2" xfId="39089"/>
    <cellStyle name="요약 2 3 6 3 9 4" xfId="14494"/>
    <cellStyle name="요약 2 3 6 3 9 4 2" xfId="42353"/>
    <cellStyle name="요약 2 3 6 3 9 5" xfId="18065"/>
    <cellStyle name="요약 2 3 6 3 9 5 2" xfId="45924"/>
    <cellStyle name="요약 2 3 6 3 9 6" xfId="21298"/>
    <cellStyle name="요약 2 3 6 3 9 6 2" xfId="49157"/>
    <cellStyle name="요약 2 3 6 3 9 7" xfId="24480"/>
    <cellStyle name="요약 2 3 6 3 9 7 2" xfId="52339"/>
    <cellStyle name="요약 2 3 6 3 9 8" xfId="27513"/>
    <cellStyle name="요약 2 3 6 3 9 8 2" xfId="55372"/>
    <cellStyle name="요약 2 3 6 3 9 9" xfId="32382"/>
    <cellStyle name="요약 2 3 6 4" xfId="540"/>
    <cellStyle name="요약 2 3 6 4 10" xfId="1655"/>
    <cellStyle name="요약 2 3 6 4 10 2" xfId="29514"/>
    <cellStyle name="요약 2 3 6 4 11" xfId="5110"/>
    <cellStyle name="요약 2 3 6 4 11 2" xfId="32969"/>
    <cellStyle name="요약 2 3 6 4 12" xfId="8365"/>
    <cellStyle name="요약 2 3 6 4 12 2" xfId="36224"/>
    <cellStyle name="요약 2 3 6 4 13" xfId="11630"/>
    <cellStyle name="요약 2 3 6 4 13 2" xfId="39489"/>
    <cellStyle name="요약 2 3 6 4 14" xfId="14893"/>
    <cellStyle name="요약 2 3 6 4 14 2" xfId="42752"/>
    <cellStyle name="요약 2 3 6 4 15" xfId="17910"/>
    <cellStyle name="요약 2 3 6 4 15 2" xfId="45769"/>
    <cellStyle name="요약 2 3 6 4 16" xfId="18457"/>
    <cellStyle name="요약 2 3 6 4 16 2" xfId="46316"/>
    <cellStyle name="요약 2 3 6 4 17" xfId="21674"/>
    <cellStyle name="요약 2 3 6 4 17 2" xfId="49533"/>
    <cellStyle name="요약 2 3 6 4 18" xfId="24869"/>
    <cellStyle name="요약 2 3 6 4 18 2" xfId="52728"/>
    <cellStyle name="요약 2 3 6 4 19" xfId="26332"/>
    <cellStyle name="요약 2 3 6 4 19 2" xfId="54191"/>
    <cellStyle name="요약 2 3 6 4 2" xfId="2292"/>
    <cellStyle name="요약 2 3 6 4 2 2" xfId="5744"/>
    <cellStyle name="요약 2 3 6 4 2 2 2" xfId="33603"/>
    <cellStyle name="요약 2 3 6 4 2 3" xfId="9000"/>
    <cellStyle name="요약 2 3 6 4 2 3 2" xfId="36859"/>
    <cellStyle name="요약 2 3 6 4 2 4" xfId="12263"/>
    <cellStyle name="요약 2 3 6 4 2 4 2" xfId="40122"/>
    <cellStyle name="요약 2 3 6 4 2 5" xfId="16413"/>
    <cellStyle name="요약 2 3 6 4 2 5 2" xfId="44272"/>
    <cellStyle name="요약 2 3 6 4 2 6" xfId="19070"/>
    <cellStyle name="요약 2 3 6 4 2 6 2" xfId="46929"/>
    <cellStyle name="요약 2 3 6 4 2 7" xfId="22255"/>
    <cellStyle name="요약 2 3 6 4 2 7 2" xfId="50114"/>
    <cellStyle name="요약 2 3 6 4 2 8" xfId="25435"/>
    <cellStyle name="요약 2 3 6 4 2 8 2" xfId="53294"/>
    <cellStyle name="요약 2 3 6 4 2 9" xfId="30151"/>
    <cellStyle name="요약 2 3 6 4 20" xfId="27926"/>
    <cellStyle name="요약 2 3 6 4 20 2" xfId="55785"/>
    <cellStyle name="요약 2 3 6 4 21" xfId="1002"/>
    <cellStyle name="요약 2 3 6 4 21 2" xfId="28861"/>
    <cellStyle name="요약 2 3 6 4 22" xfId="28400"/>
    <cellStyle name="요약 2 3 6 4 3" xfId="2751"/>
    <cellStyle name="요약 2 3 6 4 3 2" xfId="6202"/>
    <cellStyle name="요약 2 3 6 4 3 2 2" xfId="34061"/>
    <cellStyle name="요약 2 3 6 4 3 3" xfId="9458"/>
    <cellStyle name="요약 2 3 6 4 3 3 2" xfId="37317"/>
    <cellStyle name="요약 2 3 6 4 3 4" xfId="12722"/>
    <cellStyle name="요약 2 3 6 4 3 4 2" xfId="40581"/>
    <cellStyle name="요약 2 3 6 4 3 5" xfId="15279"/>
    <cellStyle name="요약 2 3 6 4 3 5 2" xfId="43138"/>
    <cellStyle name="요약 2 3 6 4 3 6" xfId="19526"/>
    <cellStyle name="요약 2 3 6 4 3 6 2" xfId="47385"/>
    <cellStyle name="요약 2 3 6 4 3 7" xfId="22708"/>
    <cellStyle name="요약 2 3 6 4 3 7 2" xfId="50567"/>
    <cellStyle name="요약 2 3 6 4 3 8" xfId="25861"/>
    <cellStyle name="요약 2 3 6 4 3 8 2" xfId="53720"/>
    <cellStyle name="요약 2 3 6 4 3 9" xfId="30610"/>
    <cellStyle name="요약 2 3 6 4 4" xfId="3101"/>
    <cellStyle name="요약 2 3 6 4 4 2" xfId="6552"/>
    <cellStyle name="요약 2 3 6 4 4 2 2" xfId="34411"/>
    <cellStyle name="요약 2 3 6 4 4 3" xfId="9808"/>
    <cellStyle name="요약 2 3 6 4 4 3 2" xfId="37667"/>
    <cellStyle name="요약 2 3 6 4 4 4" xfId="13072"/>
    <cellStyle name="요약 2 3 6 4 4 4 2" xfId="40931"/>
    <cellStyle name="요약 2 3 6 4 4 5" xfId="16772"/>
    <cellStyle name="요약 2 3 6 4 4 5 2" xfId="44631"/>
    <cellStyle name="요약 2 3 6 4 4 6" xfId="19876"/>
    <cellStyle name="요약 2 3 6 4 4 6 2" xfId="47735"/>
    <cellStyle name="요약 2 3 6 4 4 7" xfId="23058"/>
    <cellStyle name="요약 2 3 6 4 4 7 2" xfId="50917"/>
    <cellStyle name="요약 2 3 6 4 4 8" xfId="26185"/>
    <cellStyle name="요약 2 3 6 4 4 8 2" xfId="54044"/>
    <cellStyle name="요약 2 3 6 4 4 9" xfId="30960"/>
    <cellStyle name="요약 2 3 6 4 5" xfId="3438"/>
    <cellStyle name="요약 2 3 6 4 5 2" xfId="6889"/>
    <cellStyle name="요약 2 3 6 4 5 2 2" xfId="34748"/>
    <cellStyle name="요약 2 3 6 4 5 3" xfId="10145"/>
    <cellStyle name="요약 2 3 6 4 5 3 2" xfId="38004"/>
    <cellStyle name="요약 2 3 6 4 5 4" xfId="13409"/>
    <cellStyle name="요약 2 3 6 4 5 4 2" xfId="41268"/>
    <cellStyle name="요약 2 3 6 4 5 5" xfId="15724"/>
    <cellStyle name="요약 2 3 6 4 5 5 2" xfId="43583"/>
    <cellStyle name="요약 2 3 6 4 5 6" xfId="20213"/>
    <cellStyle name="요약 2 3 6 4 5 6 2" xfId="48072"/>
    <cellStyle name="요약 2 3 6 4 5 7" xfId="23395"/>
    <cellStyle name="요약 2 3 6 4 5 7 2" xfId="51254"/>
    <cellStyle name="요약 2 3 6 4 5 8" xfId="26502"/>
    <cellStyle name="요약 2 3 6 4 5 8 2" xfId="54361"/>
    <cellStyle name="요약 2 3 6 4 5 9" xfId="31297"/>
    <cellStyle name="요약 2 3 6 4 6" xfId="3771"/>
    <cellStyle name="요약 2 3 6 4 6 2" xfId="7222"/>
    <cellStyle name="요약 2 3 6 4 6 2 2" xfId="35081"/>
    <cellStyle name="요약 2 3 6 4 6 3" xfId="10478"/>
    <cellStyle name="요약 2 3 6 4 6 3 2" xfId="38337"/>
    <cellStyle name="요약 2 3 6 4 6 4" xfId="13742"/>
    <cellStyle name="요약 2 3 6 4 6 4 2" xfId="41601"/>
    <cellStyle name="요약 2 3 6 4 6 5" xfId="17818"/>
    <cellStyle name="요약 2 3 6 4 6 5 2" xfId="45677"/>
    <cellStyle name="요약 2 3 6 4 6 6" xfId="20546"/>
    <cellStyle name="요약 2 3 6 4 6 6 2" xfId="48405"/>
    <cellStyle name="요약 2 3 6 4 6 7" xfId="23728"/>
    <cellStyle name="요약 2 3 6 4 6 7 2" xfId="51587"/>
    <cellStyle name="요약 2 3 6 4 6 8" xfId="26813"/>
    <cellStyle name="요약 2 3 6 4 6 8 2" xfId="54672"/>
    <cellStyle name="요약 2 3 6 4 6 9" xfId="31630"/>
    <cellStyle name="요약 2 3 6 4 7" xfId="4067"/>
    <cellStyle name="요약 2 3 6 4 7 2" xfId="7518"/>
    <cellStyle name="요약 2 3 6 4 7 2 2" xfId="35377"/>
    <cellStyle name="요약 2 3 6 4 7 3" xfId="10774"/>
    <cellStyle name="요약 2 3 6 4 7 3 2" xfId="38633"/>
    <cellStyle name="요약 2 3 6 4 7 4" xfId="14038"/>
    <cellStyle name="요약 2 3 6 4 7 4 2" xfId="41897"/>
    <cellStyle name="요약 2 3 6 4 7 5" xfId="15017"/>
    <cellStyle name="요약 2 3 6 4 7 5 2" xfId="42876"/>
    <cellStyle name="요약 2 3 6 4 7 6" xfId="20842"/>
    <cellStyle name="요약 2 3 6 4 7 6 2" xfId="48701"/>
    <cellStyle name="요약 2 3 6 4 7 7" xfId="24024"/>
    <cellStyle name="요약 2 3 6 4 7 7 2" xfId="51883"/>
    <cellStyle name="요약 2 3 6 4 7 8" xfId="27090"/>
    <cellStyle name="요약 2 3 6 4 7 8 2" xfId="54949"/>
    <cellStyle name="요약 2 3 6 4 7 9" xfId="31926"/>
    <cellStyle name="요약 2 3 6 4 8" xfId="4364"/>
    <cellStyle name="요약 2 3 6 4 8 2" xfId="7815"/>
    <cellStyle name="요약 2 3 6 4 8 2 2" xfId="35674"/>
    <cellStyle name="요약 2 3 6 4 8 3" xfId="11071"/>
    <cellStyle name="요약 2 3 6 4 8 3 2" xfId="38930"/>
    <cellStyle name="요약 2 3 6 4 8 4" xfId="14335"/>
    <cellStyle name="요약 2 3 6 4 8 4 2" xfId="42194"/>
    <cellStyle name="요약 2 3 6 4 8 5" xfId="12056"/>
    <cellStyle name="요약 2 3 6 4 8 5 2" xfId="39915"/>
    <cellStyle name="요약 2 3 6 4 8 6" xfId="21139"/>
    <cellStyle name="요약 2 3 6 4 8 6 2" xfId="48998"/>
    <cellStyle name="요약 2 3 6 4 8 7" xfId="24321"/>
    <cellStyle name="요약 2 3 6 4 8 7 2" xfId="52180"/>
    <cellStyle name="요약 2 3 6 4 8 8" xfId="27365"/>
    <cellStyle name="요약 2 3 6 4 8 8 2" xfId="55224"/>
    <cellStyle name="요약 2 3 6 4 8 9" xfId="32223"/>
    <cellStyle name="요약 2 3 6 4 9" xfId="4659"/>
    <cellStyle name="요약 2 3 6 4 9 2" xfId="8110"/>
    <cellStyle name="요약 2 3 6 4 9 2 2" xfId="35969"/>
    <cellStyle name="요약 2 3 6 4 9 3" xfId="11366"/>
    <cellStyle name="요약 2 3 6 4 9 3 2" xfId="39225"/>
    <cellStyle name="요약 2 3 6 4 9 4" xfId="14630"/>
    <cellStyle name="요약 2 3 6 4 9 4 2" xfId="42489"/>
    <cellStyle name="요약 2 3 6 4 9 5" xfId="18201"/>
    <cellStyle name="요약 2 3 6 4 9 5 2" xfId="46060"/>
    <cellStyle name="요약 2 3 6 4 9 6" xfId="21434"/>
    <cellStyle name="요약 2 3 6 4 9 6 2" xfId="49293"/>
    <cellStyle name="요약 2 3 6 4 9 7" xfId="24616"/>
    <cellStyle name="요약 2 3 6 4 9 7 2" xfId="52475"/>
    <cellStyle name="요약 2 3 6 4 9 8" xfId="27641"/>
    <cellStyle name="요약 2 3 6 4 9 8 2" xfId="55500"/>
    <cellStyle name="요약 2 3 6 4 9 9" xfId="32518"/>
    <cellStyle name="요약 2 3 6 5" xfId="2017"/>
    <cellStyle name="요약 2 3 6 5 2" xfId="5471"/>
    <cellStyle name="요약 2 3 6 5 2 2" xfId="33330"/>
    <cellStyle name="요약 2 3 6 5 3" xfId="8726"/>
    <cellStyle name="요약 2 3 6 5 3 2" xfId="36585"/>
    <cellStyle name="요약 2 3 6 5 4" xfId="11989"/>
    <cellStyle name="요약 2 3 6 5 4 2" xfId="39848"/>
    <cellStyle name="요약 2 3 6 5 5" xfId="17564"/>
    <cellStyle name="요약 2 3 6 5 5 2" xfId="45423"/>
    <cellStyle name="요약 2 3 6 5 6" xfId="18811"/>
    <cellStyle name="요약 2 3 6 5 6 2" xfId="46670"/>
    <cellStyle name="요약 2 3 6 5 7" xfId="22018"/>
    <cellStyle name="요약 2 3 6 5 7 2" xfId="49877"/>
    <cellStyle name="요약 2 3 6 5 8" xfId="25201"/>
    <cellStyle name="요약 2 3 6 5 8 2" xfId="53060"/>
    <cellStyle name="요약 2 3 6 5 9" xfId="29876"/>
    <cellStyle name="요약 2 3 6 6" xfId="2484"/>
    <cellStyle name="요약 2 3 6 6 2" xfId="5935"/>
    <cellStyle name="요약 2 3 6 6 2 2" xfId="33794"/>
    <cellStyle name="요약 2 3 6 6 3" xfId="9191"/>
    <cellStyle name="요약 2 3 6 6 3 2" xfId="37050"/>
    <cellStyle name="요약 2 3 6 6 4" xfId="12455"/>
    <cellStyle name="요약 2 3 6 6 4 2" xfId="40314"/>
    <cellStyle name="요약 2 3 6 6 5" xfId="16248"/>
    <cellStyle name="요약 2 3 6 6 5 2" xfId="44107"/>
    <cellStyle name="요약 2 3 6 6 6" xfId="19259"/>
    <cellStyle name="요약 2 3 6 6 6 2" xfId="47118"/>
    <cellStyle name="요약 2 3 6 6 7" xfId="22441"/>
    <cellStyle name="요약 2 3 6 6 7 2" xfId="50300"/>
    <cellStyle name="요약 2 3 6 6 8" xfId="25610"/>
    <cellStyle name="요약 2 3 6 6 8 2" xfId="53469"/>
    <cellStyle name="요약 2 3 6 6 9" xfId="30343"/>
    <cellStyle name="요약 2 3 6 7" xfId="1841"/>
    <cellStyle name="요약 2 3 6 7 2" xfId="5295"/>
    <cellStyle name="요약 2 3 6 7 2 2" xfId="33154"/>
    <cellStyle name="요약 2 3 6 7 3" xfId="8550"/>
    <cellStyle name="요약 2 3 6 7 3 2" xfId="36409"/>
    <cellStyle name="요약 2 3 6 7 4" xfId="11813"/>
    <cellStyle name="요약 2 3 6 7 4 2" xfId="39672"/>
    <cellStyle name="요약 2 3 6 7 5" xfId="15404"/>
    <cellStyle name="요약 2 3 6 7 5 2" xfId="43263"/>
    <cellStyle name="요약 2 3 6 7 6" xfId="18635"/>
    <cellStyle name="요약 2 3 6 7 6 2" xfId="46494"/>
    <cellStyle name="요약 2 3 6 7 7" xfId="21843"/>
    <cellStyle name="요약 2 3 6 7 7 2" xfId="49702"/>
    <cellStyle name="요약 2 3 6 7 8" xfId="25039"/>
    <cellStyle name="요약 2 3 6 7 8 2" xfId="52898"/>
    <cellStyle name="요약 2 3 6 7 9" xfId="29700"/>
    <cellStyle name="요약 2 3 6 8" xfId="2416"/>
    <cellStyle name="요약 2 3 6 8 2" xfId="5867"/>
    <cellStyle name="요약 2 3 6 8 2 2" xfId="33726"/>
    <cellStyle name="요약 2 3 6 8 3" xfId="9123"/>
    <cellStyle name="요약 2 3 6 8 3 2" xfId="36982"/>
    <cellStyle name="요약 2 3 6 8 4" xfId="12387"/>
    <cellStyle name="요약 2 3 6 8 4 2" xfId="40246"/>
    <cellStyle name="요약 2 3 6 8 5" xfId="15091"/>
    <cellStyle name="요약 2 3 6 8 5 2" xfId="42950"/>
    <cellStyle name="요약 2 3 6 8 6" xfId="19191"/>
    <cellStyle name="요약 2 3 6 8 6 2" xfId="47050"/>
    <cellStyle name="요약 2 3 6 8 7" xfId="22373"/>
    <cellStyle name="요약 2 3 6 8 7 2" xfId="50232"/>
    <cellStyle name="요약 2 3 6 8 8" xfId="25548"/>
    <cellStyle name="요약 2 3 6 8 8 2" xfId="53407"/>
    <cellStyle name="요약 2 3 6 8 9" xfId="30275"/>
    <cellStyle name="요약 2 3 6 9" xfId="1971"/>
    <cellStyle name="요약 2 3 6 9 2" xfId="5425"/>
    <cellStyle name="요약 2 3 6 9 2 2" xfId="33284"/>
    <cellStyle name="요약 2 3 6 9 3" xfId="8680"/>
    <cellStyle name="요약 2 3 6 9 3 2" xfId="36539"/>
    <cellStyle name="요약 2 3 6 9 4" xfId="11943"/>
    <cellStyle name="요약 2 3 6 9 4 2" xfId="39802"/>
    <cellStyle name="요약 2 3 6 9 5" xfId="15741"/>
    <cellStyle name="요약 2 3 6 9 5 2" xfId="43600"/>
    <cellStyle name="요약 2 3 6 9 6" xfId="18765"/>
    <cellStyle name="요약 2 3 6 9 6 2" xfId="46624"/>
    <cellStyle name="요약 2 3 6 9 7" xfId="21973"/>
    <cellStyle name="요약 2 3 6 9 7 2" xfId="49832"/>
    <cellStyle name="요약 2 3 6 9 8" xfId="25158"/>
    <cellStyle name="요약 2 3 6 9 8 2" xfId="53017"/>
    <cellStyle name="요약 2 3 6 9 9" xfId="29830"/>
    <cellStyle name="요약 2 3 7" xfId="268"/>
    <cellStyle name="요약 2 3 7 10" xfId="2969"/>
    <cellStyle name="요약 2 3 7 10 2" xfId="6420"/>
    <cellStyle name="요약 2 3 7 10 2 2" xfId="34279"/>
    <cellStyle name="요약 2 3 7 10 3" xfId="9676"/>
    <cellStyle name="요약 2 3 7 10 3 2" xfId="37535"/>
    <cellStyle name="요약 2 3 7 10 4" xfId="12940"/>
    <cellStyle name="요약 2 3 7 10 4 2" xfId="40799"/>
    <cellStyle name="요약 2 3 7 10 5" xfId="16265"/>
    <cellStyle name="요약 2 3 7 10 5 2" xfId="44124"/>
    <cellStyle name="요약 2 3 7 10 6" xfId="19744"/>
    <cellStyle name="요약 2 3 7 10 6 2" xfId="47603"/>
    <cellStyle name="요약 2 3 7 10 7" xfId="22926"/>
    <cellStyle name="요약 2 3 7 10 7 2" xfId="50785"/>
    <cellStyle name="요약 2 3 7 10 8" xfId="26063"/>
    <cellStyle name="요약 2 3 7 10 8 2" xfId="53922"/>
    <cellStyle name="요약 2 3 7 10 9" xfId="30828"/>
    <cellStyle name="요약 2 3 7 11" xfId="2534"/>
    <cellStyle name="요약 2 3 7 11 2" xfId="5985"/>
    <cellStyle name="요약 2 3 7 11 2 2" xfId="33844"/>
    <cellStyle name="요약 2 3 7 11 3" xfId="9241"/>
    <cellStyle name="요약 2 3 7 11 3 2" xfId="37100"/>
    <cellStyle name="요약 2 3 7 11 4" xfId="12505"/>
    <cellStyle name="요약 2 3 7 11 4 2" xfId="40364"/>
    <cellStyle name="요약 2 3 7 11 5" xfId="15587"/>
    <cellStyle name="요약 2 3 7 11 5 2" xfId="43446"/>
    <cellStyle name="요약 2 3 7 11 6" xfId="19309"/>
    <cellStyle name="요약 2 3 7 11 6 2" xfId="47168"/>
    <cellStyle name="요약 2 3 7 11 7" xfId="22491"/>
    <cellStyle name="요약 2 3 7 11 7 2" xfId="50350"/>
    <cellStyle name="요약 2 3 7 11 8" xfId="25658"/>
    <cellStyle name="요약 2 3 7 11 8 2" xfId="53517"/>
    <cellStyle name="요약 2 3 7 11 9" xfId="30393"/>
    <cellStyle name="요약 2 3 7 12" xfId="3655"/>
    <cellStyle name="요약 2 3 7 12 2" xfId="7106"/>
    <cellStyle name="요약 2 3 7 12 2 2" xfId="34965"/>
    <cellStyle name="요약 2 3 7 12 3" xfId="10362"/>
    <cellStyle name="요약 2 3 7 12 3 2" xfId="38221"/>
    <cellStyle name="요약 2 3 7 12 4" xfId="13626"/>
    <cellStyle name="요약 2 3 7 12 4 2" xfId="41485"/>
    <cellStyle name="요약 2 3 7 12 5" xfId="15321"/>
    <cellStyle name="요약 2 3 7 12 5 2" xfId="43180"/>
    <cellStyle name="요약 2 3 7 12 6" xfId="20430"/>
    <cellStyle name="요약 2 3 7 12 6 2" xfId="48289"/>
    <cellStyle name="요약 2 3 7 12 7" xfId="23612"/>
    <cellStyle name="요약 2 3 7 12 7 2" xfId="51471"/>
    <cellStyle name="요약 2 3 7 12 8" xfId="26704"/>
    <cellStyle name="요약 2 3 7 12 8 2" xfId="54563"/>
    <cellStyle name="요약 2 3 7 12 9" xfId="31514"/>
    <cellStyle name="요약 2 3 7 13" xfId="1383"/>
    <cellStyle name="요약 2 3 7 13 2" xfId="29242"/>
    <cellStyle name="요약 2 3 7 14" xfId="4839"/>
    <cellStyle name="요약 2 3 7 14 2" xfId="32698"/>
    <cellStyle name="요약 2 3 7 15" xfId="1236"/>
    <cellStyle name="요약 2 3 7 15 2" xfId="29095"/>
    <cellStyle name="요약 2 3 7 16" xfId="8503"/>
    <cellStyle name="요약 2 3 7 16 2" xfId="36362"/>
    <cellStyle name="요약 2 3 7 17" xfId="11766"/>
    <cellStyle name="요약 2 3 7 17 2" xfId="39625"/>
    <cellStyle name="요약 2 3 7 18" xfId="17799"/>
    <cellStyle name="요약 2 3 7 18 2" xfId="45658"/>
    <cellStyle name="요약 2 3 7 19" xfId="17663"/>
    <cellStyle name="요약 2 3 7 19 2" xfId="45522"/>
    <cellStyle name="요약 2 3 7 2" xfId="471"/>
    <cellStyle name="요약 2 3 7 2 10" xfId="4599"/>
    <cellStyle name="요약 2 3 7 2 10 2" xfId="8050"/>
    <cellStyle name="요약 2 3 7 2 10 2 2" xfId="35909"/>
    <cellStyle name="요약 2 3 7 2 10 3" xfId="11306"/>
    <cellStyle name="요약 2 3 7 2 10 3 2" xfId="39165"/>
    <cellStyle name="요약 2 3 7 2 10 4" xfId="14570"/>
    <cellStyle name="요약 2 3 7 2 10 4 2" xfId="42429"/>
    <cellStyle name="요약 2 3 7 2 10 5" xfId="18141"/>
    <cellStyle name="요약 2 3 7 2 10 5 2" xfId="46000"/>
    <cellStyle name="요약 2 3 7 2 10 6" xfId="21374"/>
    <cellStyle name="요약 2 3 7 2 10 6 2" xfId="49233"/>
    <cellStyle name="요약 2 3 7 2 10 7" xfId="24556"/>
    <cellStyle name="요약 2 3 7 2 10 7 2" xfId="52415"/>
    <cellStyle name="요약 2 3 7 2 10 8" xfId="27584"/>
    <cellStyle name="요약 2 3 7 2 10 8 2" xfId="55443"/>
    <cellStyle name="요약 2 3 7 2 10 9" xfId="32458"/>
    <cellStyle name="요약 2 3 7 2 11" xfId="1586"/>
    <cellStyle name="요약 2 3 7 2 11 2" xfId="29445"/>
    <cellStyle name="요약 2 3 7 2 12" xfId="5042"/>
    <cellStyle name="요약 2 3 7 2 12 2" xfId="32901"/>
    <cellStyle name="요약 2 3 7 2 13" xfId="8296"/>
    <cellStyle name="요약 2 3 7 2 13 2" xfId="36155"/>
    <cellStyle name="요약 2 3 7 2 14" xfId="11561"/>
    <cellStyle name="요약 2 3 7 2 14 2" xfId="39420"/>
    <cellStyle name="요약 2 3 7 2 15" xfId="14824"/>
    <cellStyle name="요약 2 3 7 2 15 2" xfId="42683"/>
    <cellStyle name="요약 2 3 7 2 16" xfId="15192"/>
    <cellStyle name="요약 2 3 7 2 16 2" xfId="43051"/>
    <cellStyle name="요약 2 3 7 2 17" xfId="18391"/>
    <cellStyle name="요약 2 3 7 2 17 2" xfId="46250"/>
    <cellStyle name="요약 2 3 7 2 18" xfId="21609"/>
    <cellStyle name="요약 2 3 7 2 18 2" xfId="49468"/>
    <cellStyle name="요약 2 3 7 2 19" xfId="24806"/>
    <cellStyle name="요약 2 3 7 2 19 2" xfId="52665"/>
    <cellStyle name="요약 2 3 7 2 2" xfId="616"/>
    <cellStyle name="요약 2 3 7 2 2 10" xfId="1731"/>
    <cellStyle name="요약 2 3 7 2 2 10 2" xfId="29590"/>
    <cellStyle name="요약 2 3 7 2 2 11" xfId="5186"/>
    <cellStyle name="요약 2 3 7 2 2 11 2" xfId="33045"/>
    <cellStyle name="요약 2 3 7 2 2 12" xfId="8441"/>
    <cellStyle name="요약 2 3 7 2 2 12 2" xfId="36300"/>
    <cellStyle name="요약 2 3 7 2 2 13" xfId="11706"/>
    <cellStyle name="요약 2 3 7 2 2 13 2" xfId="39565"/>
    <cellStyle name="요약 2 3 7 2 2 14" xfId="14969"/>
    <cellStyle name="요약 2 3 7 2 2 14 2" xfId="42828"/>
    <cellStyle name="요약 2 3 7 2 2 15" xfId="17688"/>
    <cellStyle name="요약 2 3 7 2 2 15 2" xfId="45547"/>
    <cellStyle name="요약 2 3 7 2 2 16" xfId="18533"/>
    <cellStyle name="요약 2 3 7 2 2 16 2" xfId="46392"/>
    <cellStyle name="요약 2 3 7 2 2 17" xfId="21750"/>
    <cellStyle name="요약 2 3 7 2 2 17 2" xfId="49609"/>
    <cellStyle name="요약 2 3 7 2 2 18" xfId="24945"/>
    <cellStyle name="요약 2 3 7 2 2 18 2" xfId="52804"/>
    <cellStyle name="요약 2 3 7 2 2 19" xfId="27486"/>
    <cellStyle name="요약 2 3 7 2 2 19 2" xfId="55345"/>
    <cellStyle name="요약 2 3 7 2 2 2" xfId="2368"/>
    <cellStyle name="요약 2 3 7 2 2 2 2" xfId="5820"/>
    <cellStyle name="요약 2 3 7 2 2 2 2 2" xfId="33679"/>
    <cellStyle name="요약 2 3 7 2 2 2 3" xfId="9076"/>
    <cellStyle name="요약 2 3 7 2 2 2 3 2" xfId="36935"/>
    <cellStyle name="요약 2 3 7 2 2 2 4" xfId="12339"/>
    <cellStyle name="요약 2 3 7 2 2 2 4 2" xfId="40198"/>
    <cellStyle name="요약 2 3 7 2 2 2 5" xfId="17643"/>
    <cellStyle name="요약 2 3 7 2 2 2 5 2" xfId="45502"/>
    <cellStyle name="요약 2 3 7 2 2 2 6" xfId="19146"/>
    <cellStyle name="요약 2 3 7 2 2 2 6 2" xfId="47005"/>
    <cellStyle name="요약 2 3 7 2 2 2 7" xfId="22331"/>
    <cellStyle name="요약 2 3 7 2 2 2 7 2" xfId="50190"/>
    <cellStyle name="요약 2 3 7 2 2 2 8" xfId="25506"/>
    <cellStyle name="요약 2 3 7 2 2 2 8 2" xfId="53365"/>
    <cellStyle name="요약 2 3 7 2 2 2 9" xfId="30227"/>
    <cellStyle name="요약 2 3 7 2 2 20" xfId="28002"/>
    <cellStyle name="요약 2 3 7 2 2 20 2" xfId="55861"/>
    <cellStyle name="요약 2 3 7 2 2 21" xfId="1078"/>
    <cellStyle name="요약 2 3 7 2 2 21 2" xfId="28937"/>
    <cellStyle name="요약 2 3 7 2 2 22" xfId="28476"/>
    <cellStyle name="요약 2 3 7 2 2 3" xfId="2827"/>
    <cellStyle name="요약 2 3 7 2 2 3 2" xfId="6278"/>
    <cellStyle name="요약 2 3 7 2 2 3 2 2" xfId="34137"/>
    <cellStyle name="요약 2 3 7 2 2 3 3" xfId="9534"/>
    <cellStyle name="요약 2 3 7 2 2 3 3 2" xfId="37393"/>
    <cellStyle name="요약 2 3 7 2 2 3 4" xfId="12798"/>
    <cellStyle name="요약 2 3 7 2 2 3 4 2" xfId="40657"/>
    <cellStyle name="요약 2 3 7 2 2 3 5" xfId="8520"/>
    <cellStyle name="요약 2 3 7 2 2 3 5 2" xfId="36379"/>
    <cellStyle name="요약 2 3 7 2 2 3 6" xfId="19602"/>
    <cellStyle name="요약 2 3 7 2 2 3 6 2" xfId="47461"/>
    <cellStyle name="요약 2 3 7 2 2 3 7" xfId="22784"/>
    <cellStyle name="요약 2 3 7 2 2 3 7 2" xfId="50643"/>
    <cellStyle name="요약 2 3 7 2 2 3 8" xfId="25932"/>
    <cellStyle name="요약 2 3 7 2 2 3 8 2" xfId="53791"/>
    <cellStyle name="요약 2 3 7 2 2 3 9" xfId="30686"/>
    <cellStyle name="요약 2 3 7 2 2 4" xfId="3177"/>
    <cellStyle name="요약 2 3 7 2 2 4 2" xfId="6628"/>
    <cellStyle name="요약 2 3 7 2 2 4 2 2" xfId="34487"/>
    <cellStyle name="요약 2 3 7 2 2 4 3" xfId="9884"/>
    <cellStyle name="요약 2 3 7 2 2 4 3 2" xfId="37743"/>
    <cellStyle name="요약 2 3 7 2 2 4 4" xfId="13148"/>
    <cellStyle name="요약 2 3 7 2 2 4 4 2" xfId="41007"/>
    <cellStyle name="요약 2 3 7 2 2 4 5" xfId="16376"/>
    <cellStyle name="요약 2 3 7 2 2 4 5 2" xfId="44235"/>
    <cellStyle name="요약 2 3 7 2 2 4 6" xfId="19952"/>
    <cellStyle name="요약 2 3 7 2 2 4 6 2" xfId="47811"/>
    <cellStyle name="요약 2 3 7 2 2 4 7" xfId="23134"/>
    <cellStyle name="요약 2 3 7 2 2 4 7 2" xfId="50993"/>
    <cellStyle name="요약 2 3 7 2 2 4 8" xfId="26256"/>
    <cellStyle name="요약 2 3 7 2 2 4 8 2" xfId="54115"/>
    <cellStyle name="요약 2 3 7 2 2 4 9" xfId="31036"/>
    <cellStyle name="요약 2 3 7 2 2 5" xfId="3514"/>
    <cellStyle name="요약 2 3 7 2 2 5 2" xfId="6965"/>
    <cellStyle name="요약 2 3 7 2 2 5 2 2" xfId="34824"/>
    <cellStyle name="요약 2 3 7 2 2 5 3" xfId="10221"/>
    <cellStyle name="요약 2 3 7 2 2 5 3 2" xfId="38080"/>
    <cellStyle name="요약 2 3 7 2 2 5 4" xfId="13485"/>
    <cellStyle name="요약 2 3 7 2 2 5 4 2" xfId="41344"/>
    <cellStyle name="요약 2 3 7 2 2 5 5" xfId="15751"/>
    <cellStyle name="요약 2 3 7 2 2 5 5 2" xfId="43610"/>
    <cellStyle name="요약 2 3 7 2 2 5 6" xfId="20289"/>
    <cellStyle name="요약 2 3 7 2 2 5 6 2" xfId="48148"/>
    <cellStyle name="요약 2 3 7 2 2 5 7" xfId="23471"/>
    <cellStyle name="요약 2 3 7 2 2 5 7 2" xfId="51330"/>
    <cellStyle name="요약 2 3 7 2 2 5 8" xfId="26573"/>
    <cellStyle name="요약 2 3 7 2 2 5 8 2" xfId="54432"/>
    <cellStyle name="요약 2 3 7 2 2 5 9" xfId="31373"/>
    <cellStyle name="요약 2 3 7 2 2 6" xfId="3847"/>
    <cellStyle name="요약 2 3 7 2 2 6 2" xfId="7298"/>
    <cellStyle name="요약 2 3 7 2 2 6 2 2" xfId="35157"/>
    <cellStyle name="요약 2 3 7 2 2 6 3" xfId="10554"/>
    <cellStyle name="요약 2 3 7 2 2 6 3 2" xfId="38413"/>
    <cellStyle name="요약 2 3 7 2 2 6 4" xfId="13818"/>
    <cellStyle name="요약 2 3 7 2 2 6 4 2" xfId="41677"/>
    <cellStyle name="요약 2 3 7 2 2 6 5" xfId="16100"/>
    <cellStyle name="요약 2 3 7 2 2 6 5 2" xfId="43959"/>
    <cellStyle name="요약 2 3 7 2 2 6 6" xfId="20622"/>
    <cellStyle name="요약 2 3 7 2 2 6 6 2" xfId="48481"/>
    <cellStyle name="요약 2 3 7 2 2 6 7" xfId="23804"/>
    <cellStyle name="요약 2 3 7 2 2 6 7 2" xfId="51663"/>
    <cellStyle name="요약 2 3 7 2 2 6 8" xfId="26884"/>
    <cellStyle name="요약 2 3 7 2 2 6 8 2" xfId="54743"/>
    <cellStyle name="요약 2 3 7 2 2 6 9" xfId="31706"/>
    <cellStyle name="요약 2 3 7 2 2 7" xfId="4143"/>
    <cellStyle name="요약 2 3 7 2 2 7 2" xfId="7594"/>
    <cellStyle name="요약 2 3 7 2 2 7 2 2" xfId="35453"/>
    <cellStyle name="요약 2 3 7 2 2 7 3" xfId="10850"/>
    <cellStyle name="요약 2 3 7 2 2 7 3 2" xfId="38709"/>
    <cellStyle name="요약 2 3 7 2 2 7 4" xfId="14114"/>
    <cellStyle name="요약 2 3 7 2 2 7 4 2" xfId="41973"/>
    <cellStyle name="요약 2 3 7 2 2 7 5" xfId="16775"/>
    <cellStyle name="요약 2 3 7 2 2 7 5 2" xfId="44634"/>
    <cellStyle name="요약 2 3 7 2 2 7 6" xfId="20918"/>
    <cellStyle name="요약 2 3 7 2 2 7 6 2" xfId="48777"/>
    <cellStyle name="요약 2 3 7 2 2 7 7" xfId="24100"/>
    <cellStyle name="요약 2 3 7 2 2 7 7 2" xfId="51959"/>
    <cellStyle name="요약 2 3 7 2 2 7 8" xfId="27161"/>
    <cellStyle name="요약 2 3 7 2 2 7 8 2" xfId="55020"/>
    <cellStyle name="요약 2 3 7 2 2 7 9" xfId="32002"/>
    <cellStyle name="요약 2 3 7 2 2 8" xfId="4440"/>
    <cellStyle name="요약 2 3 7 2 2 8 2" xfId="7891"/>
    <cellStyle name="요약 2 3 7 2 2 8 2 2" xfId="35750"/>
    <cellStyle name="요약 2 3 7 2 2 8 3" xfId="11147"/>
    <cellStyle name="요약 2 3 7 2 2 8 3 2" xfId="39006"/>
    <cellStyle name="요약 2 3 7 2 2 8 4" xfId="14411"/>
    <cellStyle name="요약 2 3 7 2 2 8 4 2" xfId="42270"/>
    <cellStyle name="요약 2 3 7 2 2 8 5" xfId="17982"/>
    <cellStyle name="요약 2 3 7 2 2 8 5 2" xfId="45841"/>
    <cellStyle name="요약 2 3 7 2 2 8 6" xfId="21215"/>
    <cellStyle name="요약 2 3 7 2 2 8 6 2" xfId="49074"/>
    <cellStyle name="요약 2 3 7 2 2 8 7" xfId="24397"/>
    <cellStyle name="요약 2 3 7 2 2 8 7 2" xfId="52256"/>
    <cellStyle name="요약 2 3 7 2 2 8 8" xfId="27436"/>
    <cellStyle name="요약 2 3 7 2 2 8 8 2" xfId="55295"/>
    <cellStyle name="요약 2 3 7 2 2 8 9" xfId="32299"/>
    <cellStyle name="요약 2 3 7 2 2 9" xfId="4735"/>
    <cellStyle name="요약 2 3 7 2 2 9 2" xfId="8186"/>
    <cellStyle name="요약 2 3 7 2 2 9 2 2" xfId="36045"/>
    <cellStyle name="요약 2 3 7 2 2 9 3" xfId="11442"/>
    <cellStyle name="요약 2 3 7 2 2 9 3 2" xfId="39301"/>
    <cellStyle name="요약 2 3 7 2 2 9 4" xfId="14706"/>
    <cellStyle name="요약 2 3 7 2 2 9 4 2" xfId="42565"/>
    <cellStyle name="요약 2 3 7 2 2 9 5" xfId="18277"/>
    <cellStyle name="요약 2 3 7 2 2 9 5 2" xfId="46136"/>
    <cellStyle name="요약 2 3 7 2 2 9 6" xfId="21510"/>
    <cellStyle name="요약 2 3 7 2 2 9 6 2" xfId="49369"/>
    <cellStyle name="요약 2 3 7 2 2 9 7" xfId="24692"/>
    <cellStyle name="요약 2 3 7 2 2 9 7 2" xfId="52551"/>
    <cellStyle name="요약 2 3 7 2 2 9 8" xfId="27712"/>
    <cellStyle name="요약 2 3 7 2 2 9 8 2" xfId="55571"/>
    <cellStyle name="요약 2 3 7 2 2 9 9" xfId="32594"/>
    <cellStyle name="요약 2 3 7 2 20" xfId="27721"/>
    <cellStyle name="요약 2 3 7 2 20 2" xfId="55580"/>
    <cellStyle name="요약 2 3 7 2 21" xfId="27866"/>
    <cellStyle name="요약 2 3 7 2 21 2" xfId="55725"/>
    <cellStyle name="요약 2 3 7 2 22" xfId="933"/>
    <cellStyle name="요약 2 3 7 2 22 2" xfId="28792"/>
    <cellStyle name="요약 2 3 7 2 23" xfId="28331"/>
    <cellStyle name="요약 2 3 7 2 3" xfId="2223"/>
    <cellStyle name="요약 2 3 7 2 3 2" xfId="5675"/>
    <cellStyle name="요약 2 3 7 2 3 2 2" xfId="33534"/>
    <cellStyle name="요약 2 3 7 2 3 3" xfId="8931"/>
    <cellStyle name="요약 2 3 7 2 3 3 2" xfId="36790"/>
    <cellStyle name="요약 2 3 7 2 3 4" xfId="12194"/>
    <cellStyle name="요약 2 3 7 2 3 4 2" xfId="40053"/>
    <cellStyle name="요약 2 3 7 2 3 5" xfId="16430"/>
    <cellStyle name="요약 2 3 7 2 3 5 2" xfId="44289"/>
    <cellStyle name="요약 2 3 7 2 3 6" xfId="19006"/>
    <cellStyle name="요약 2 3 7 2 3 6 2" xfId="46865"/>
    <cellStyle name="요약 2 3 7 2 3 7" xfId="22190"/>
    <cellStyle name="요약 2 3 7 2 3 7 2" xfId="50049"/>
    <cellStyle name="요약 2 3 7 2 3 8" xfId="25373"/>
    <cellStyle name="요약 2 3 7 2 3 8 2" xfId="53232"/>
    <cellStyle name="요약 2 3 7 2 3 9" xfId="30082"/>
    <cellStyle name="요약 2 3 7 2 4" xfId="2682"/>
    <cellStyle name="요약 2 3 7 2 4 2" xfId="6133"/>
    <cellStyle name="요약 2 3 7 2 4 2 2" xfId="33992"/>
    <cellStyle name="요약 2 3 7 2 4 3" xfId="9389"/>
    <cellStyle name="요약 2 3 7 2 4 3 2" xfId="37248"/>
    <cellStyle name="요약 2 3 7 2 4 4" xfId="12653"/>
    <cellStyle name="요약 2 3 7 2 4 4 2" xfId="40512"/>
    <cellStyle name="요약 2 3 7 2 4 5" xfId="15331"/>
    <cellStyle name="요약 2 3 7 2 4 5 2" xfId="43190"/>
    <cellStyle name="요약 2 3 7 2 4 6" xfId="19457"/>
    <cellStyle name="요약 2 3 7 2 4 6 2" xfId="47316"/>
    <cellStyle name="요약 2 3 7 2 4 7" xfId="22639"/>
    <cellStyle name="요약 2 3 7 2 4 7 2" xfId="50498"/>
    <cellStyle name="요약 2 3 7 2 4 8" xfId="25795"/>
    <cellStyle name="요약 2 3 7 2 4 8 2" xfId="53654"/>
    <cellStyle name="요약 2 3 7 2 4 9" xfId="30541"/>
    <cellStyle name="요약 2 3 7 2 5" xfId="3033"/>
    <cellStyle name="요약 2 3 7 2 5 2" xfId="6484"/>
    <cellStyle name="요약 2 3 7 2 5 2 2" xfId="34343"/>
    <cellStyle name="요약 2 3 7 2 5 3" xfId="9740"/>
    <cellStyle name="요약 2 3 7 2 5 3 2" xfId="37599"/>
    <cellStyle name="요약 2 3 7 2 5 4" xfId="13004"/>
    <cellStyle name="요약 2 3 7 2 5 4 2" xfId="40863"/>
    <cellStyle name="요약 2 3 7 2 5 5" xfId="16651"/>
    <cellStyle name="요약 2 3 7 2 5 5 2" xfId="44510"/>
    <cellStyle name="요약 2 3 7 2 5 6" xfId="19808"/>
    <cellStyle name="요약 2 3 7 2 5 6 2" xfId="47667"/>
    <cellStyle name="요약 2 3 7 2 5 7" xfId="22990"/>
    <cellStyle name="요약 2 3 7 2 5 7 2" xfId="50849"/>
    <cellStyle name="요약 2 3 7 2 5 8" xfId="26122"/>
    <cellStyle name="요약 2 3 7 2 5 8 2" xfId="53981"/>
    <cellStyle name="요약 2 3 7 2 5 9" xfId="30892"/>
    <cellStyle name="요약 2 3 7 2 6" xfId="3372"/>
    <cellStyle name="요약 2 3 7 2 6 2" xfId="6823"/>
    <cellStyle name="요약 2 3 7 2 6 2 2" xfId="34682"/>
    <cellStyle name="요약 2 3 7 2 6 3" xfId="10079"/>
    <cellStyle name="요약 2 3 7 2 6 3 2" xfId="37938"/>
    <cellStyle name="요약 2 3 7 2 6 4" xfId="13343"/>
    <cellStyle name="요약 2 3 7 2 6 4 2" xfId="41202"/>
    <cellStyle name="요약 2 3 7 2 6 5" xfId="17389"/>
    <cellStyle name="요약 2 3 7 2 6 5 2" xfId="45248"/>
    <cellStyle name="요약 2 3 7 2 6 6" xfId="20147"/>
    <cellStyle name="요약 2 3 7 2 6 6 2" xfId="48006"/>
    <cellStyle name="요약 2 3 7 2 6 7" xfId="23329"/>
    <cellStyle name="요약 2 3 7 2 6 7 2" xfId="51188"/>
    <cellStyle name="요약 2 3 7 2 6 8" xfId="26439"/>
    <cellStyle name="요약 2 3 7 2 6 8 2" xfId="54298"/>
    <cellStyle name="요약 2 3 7 2 6 9" xfId="31231"/>
    <cellStyle name="요약 2 3 7 2 7" xfId="3705"/>
    <cellStyle name="요약 2 3 7 2 7 2" xfId="7156"/>
    <cellStyle name="요약 2 3 7 2 7 2 2" xfId="35015"/>
    <cellStyle name="요약 2 3 7 2 7 3" xfId="10412"/>
    <cellStyle name="요약 2 3 7 2 7 3 2" xfId="38271"/>
    <cellStyle name="요약 2 3 7 2 7 4" xfId="13676"/>
    <cellStyle name="요약 2 3 7 2 7 4 2" xfId="41535"/>
    <cellStyle name="요약 2 3 7 2 7 5" xfId="17305"/>
    <cellStyle name="요약 2 3 7 2 7 5 2" xfId="45164"/>
    <cellStyle name="요약 2 3 7 2 7 6" xfId="20480"/>
    <cellStyle name="요약 2 3 7 2 7 6 2" xfId="48339"/>
    <cellStyle name="요약 2 3 7 2 7 7" xfId="23662"/>
    <cellStyle name="요약 2 3 7 2 7 7 2" xfId="51521"/>
    <cellStyle name="요약 2 3 7 2 7 8" xfId="26750"/>
    <cellStyle name="요약 2 3 7 2 7 8 2" xfId="54609"/>
    <cellStyle name="요약 2 3 7 2 7 9" xfId="31564"/>
    <cellStyle name="요약 2 3 7 2 8" xfId="4007"/>
    <cellStyle name="요약 2 3 7 2 8 2" xfId="7458"/>
    <cellStyle name="요약 2 3 7 2 8 2 2" xfId="35317"/>
    <cellStyle name="요약 2 3 7 2 8 3" xfId="10714"/>
    <cellStyle name="요약 2 3 7 2 8 3 2" xfId="38573"/>
    <cellStyle name="요약 2 3 7 2 8 4" xfId="13978"/>
    <cellStyle name="요약 2 3 7 2 8 4 2" xfId="41837"/>
    <cellStyle name="요약 2 3 7 2 8 5" xfId="17513"/>
    <cellStyle name="요약 2 3 7 2 8 5 2" xfId="45372"/>
    <cellStyle name="요약 2 3 7 2 8 6" xfId="20782"/>
    <cellStyle name="요약 2 3 7 2 8 6 2" xfId="48641"/>
    <cellStyle name="요약 2 3 7 2 8 7" xfId="23964"/>
    <cellStyle name="요약 2 3 7 2 8 7 2" xfId="51823"/>
    <cellStyle name="요약 2 3 7 2 8 8" xfId="27033"/>
    <cellStyle name="요약 2 3 7 2 8 8 2" xfId="54892"/>
    <cellStyle name="요약 2 3 7 2 8 9" xfId="31866"/>
    <cellStyle name="요약 2 3 7 2 9" xfId="4304"/>
    <cellStyle name="요약 2 3 7 2 9 2" xfId="7755"/>
    <cellStyle name="요약 2 3 7 2 9 2 2" xfId="35614"/>
    <cellStyle name="요약 2 3 7 2 9 3" xfId="11011"/>
    <cellStyle name="요약 2 3 7 2 9 3 2" xfId="38870"/>
    <cellStyle name="요약 2 3 7 2 9 4" xfId="14275"/>
    <cellStyle name="요약 2 3 7 2 9 4 2" xfId="42134"/>
    <cellStyle name="요약 2 3 7 2 9 5" xfId="15863"/>
    <cellStyle name="요약 2 3 7 2 9 5 2" xfId="43722"/>
    <cellStyle name="요약 2 3 7 2 9 6" xfId="21079"/>
    <cellStyle name="요약 2 3 7 2 9 6 2" xfId="48938"/>
    <cellStyle name="요약 2 3 7 2 9 7" xfId="24261"/>
    <cellStyle name="요약 2 3 7 2 9 7 2" xfId="52120"/>
    <cellStyle name="요약 2 3 7 2 9 8" xfId="27308"/>
    <cellStyle name="요약 2 3 7 2 9 8 2" xfId="55167"/>
    <cellStyle name="요약 2 3 7 2 9 9" xfId="32163"/>
    <cellStyle name="요약 2 3 7 20" xfId="18590"/>
    <cellStyle name="요약 2 3 7 20 2" xfId="46449"/>
    <cellStyle name="요약 2 3 7 21" xfId="21557"/>
    <cellStyle name="요약 2 3 7 21 2" xfId="49416"/>
    <cellStyle name="요약 2 3 7 22" xfId="24999"/>
    <cellStyle name="요약 2 3 7 22 2" xfId="52858"/>
    <cellStyle name="요약 2 3 7 23" xfId="25021"/>
    <cellStyle name="요약 2 3 7 23 2" xfId="52880"/>
    <cellStyle name="요약 2 3 7 24" xfId="731"/>
    <cellStyle name="요약 2 3 7 24 2" xfId="28590"/>
    <cellStyle name="요약 2 3 7 25" xfId="28129"/>
    <cellStyle name="요약 2 3 7 3" xfId="371"/>
    <cellStyle name="요약 2 3 7 3 10" xfId="1486"/>
    <cellStyle name="요약 2 3 7 3 10 2" xfId="29345"/>
    <cellStyle name="요약 2 3 7 3 11" xfId="4942"/>
    <cellStyle name="요약 2 3 7 3 11 2" xfId="32801"/>
    <cellStyle name="요약 2 3 7 3 12" xfId="1208"/>
    <cellStyle name="요약 2 3 7 3 12 2" xfId="29067"/>
    <cellStyle name="요약 2 3 7 3 13" xfId="5521"/>
    <cellStyle name="요약 2 3 7 3 13 2" xfId="33380"/>
    <cellStyle name="요약 2 3 7 3 14" xfId="8776"/>
    <cellStyle name="요약 2 3 7 3 14 2" xfId="36635"/>
    <cellStyle name="요약 2 3 7 3 15" xfId="15806"/>
    <cellStyle name="요약 2 3 7 3 15 2" xfId="43665"/>
    <cellStyle name="요약 2 3 7 3 16" xfId="15296"/>
    <cellStyle name="요약 2 3 7 3 16 2" xfId="43155"/>
    <cellStyle name="요약 2 3 7 3 17" xfId="16246"/>
    <cellStyle name="요약 2 3 7 3 17 2" xfId="44105"/>
    <cellStyle name="요약 2 3 7 3 18" xfId="17266"/>
    <cellStyle name="요약 2 3 7 3 18 2" xfId="45125"/>
    <cellStyle name="요약 2 3 7 3 19" xfId="26820"/>
    <cellStyle name="요약 2 3 7 3 19 2" xfId="54679"/>
    <cellStyle name="요약 2 3 7 3 2" xfId="2123"/>
    <cellStyle name="요약 2 3 7 3 2 2" xfId="5577"/>
    <cellStyle name="요약 2 3 7 3 2 2 2" xfId="33436"/>
    <cellStyle name="요약 2 3 7 3 2 3" xfId="8832"/>
    <cellStyle name="요약 2 3 7 3 2 3 2" xfId="36691"/>
    <cellStyle name="요약 2 3 7 3 2 4" xfId="12095"/>
    <cellStyle name="요약 2 3 7 3 2 4 2" xfId="39954"/>
    <cellStyle name="요약 2 3 7 3 2 5" xfId="16710"/>
    <cellStyle name="요약 2 3 7 3 2 5 2" xfId="44569"/>
    <cellStyle name="요약 2 3 7 3 2 6" xfId="18911"/>
    <cellStyle name="요약 2 3 7 3 2 6 2" xfId="46770"/>
    <cellStyle name="요약 2 3 7 3 2 7" xfId="22109"/>
    <cellStyle name="요약 2 3 7 3 2 7 2" xfId="49968"/>
    <cellStyle name="요약 2 3 7 3 2 8" xfId="25289"/>
    <cellStyle name="요약 2 3 7 3 2 8 2" xfId="53148"/>
    <cellStyle name="요약 2 3 7 3 2 9" xfId="29982"/>
    <cellStyle name="요약 2 3 7 3 20" xfId="27794"/>
    <cellStyle name="요약 2 3 7 3 20 2" xfId="55653"/>
    <cellStyle name="요약 2 3 7 3 21" xfId="833"/>
    <cellStyle name="요약 2 3 7 3 21 2" xfId="28692"/>
    <cellStyle name="요약 2 3 7 3 22" xfId="28231"/>
    <cellStyle name="요약 2 3 7 3 3" xfId="2584"/>
    <cellStyle name="요약 2 3 7 3 3 2" xfId="6035"/>
    <cellStyle name="요약 2 3 7 3 3 2 2" xfId="33894"/>
    <cellStyle name="요약 2 3 7 3 3 3" xfId="9291"/>
    <cellStyle name="요약 2 3 7 3 3 3 2" xfId="37150"/>
    <cellStyle name="요약 2 3 7 3 3 4" xfId="12555"/>
    <cellStyle name="요약 2 3 7 3 3 4 2" xfId="40414"/>
    <cellStyle name="요약 2 3 7 3 3 5" xfId="17843"/>
    <cellStyle name="요약 2 3 7 3 3 5 2" xfId="45702"/>
    <cellStyle name="요약 2 3 7 3 3 6" xfId="19359"/>
    <cellStyle name="요약 2 3 7 3 3 6 2" xfId="47218"/>
    <cellStyle name="요약 2 3 7 3 3 7" xfId="22541"/>
    <cellStyle name="요약 2 3 7 3 3 7 2" xfId="50400"/>
    <cellStyle name="요약 2 3 7 3 3 8" xfId="25704"/>
    <cellStyle name="요약 2 3 7 3 3 8 2" xfId="53563"/>
    <cellStyle name="요약 2 3 7 3 3 9" xfId="30443"/>
    <cellStyle name="요약 2 3 7 3 4" xfId="2937"/>
    <cellStyle name="요약 2 3 7 3 4 2" xfId="6388"/>
    <cellStyle name="요약 2 3 7 3 4 2 2" xfId="34247"/>
    <cellStyle name="요약 2 3 7 3 4 3" xfId="9644"/>
    <cellStyle name="요약 2 3 7 3 4 3 2" xfId="37503"/>
    <cellStyle name="요약 2 3 7 3 4 4" xfId="12908"/>
    <cellStyle name="요약 2 3 7 3 4 4 2" xfId="40767"/>
    <cellStyle name="요약 2 3 7 3 4 5" xfId="16394"/>
    <cellStyle name="요약 2 3 7 3 4 5 2" xfId="44253"/>
    <cellStyle name="요약 2 3 7 3 4 6" xfId="19712"/>
    <cellStyle name="요약 2 3 7 3 4 6 2" xfId="47571"/>
    <cellStyle name="요약 2 3 7 3 4 7" xfId="22894"/>
    <cellStyle name="요약 2 3 7 3 4 7 2" xfId="50753"/>
    <cellStyle name="요약 2 3 7 3 4 8" xfId="26033"/>
    <cellStyle name="요약 2 3 7 3 4 8 2" xfId="53892"/>
    <cellStyle name="요약 2 3 7 3 4 9" xfId="30796"/>
    <cellStyle name="요약 2 3 7 3 5" xfId="3283"/>
    <cellStyle name="요약 2 3 7 3 5 2" xfId="6734"/>
    <cellStyle name="요약 2 3 7 3 5 2 2" xfId="34593"/>
    <cellStyle name="요약 2 3 7 3 5 3" xfId="9990"/>
    <cellStyle name="요약 2 3 7 3 5 3 2" xfId="37849"/>
    <cellStyle name="요약 2 3 7 3 5 4" xfId="13254"/>
    <cellStyle name="요약 2 3 7 3 5 4 2" xfId="41113"/>
    <cellStyle name="요약 2 3 7 3 5 5" xfId="16943"/>
    <cellStyle name="요약 2 3 7 3 5 5 2" xfId="44802"/>
    <cellStyle name="요약 2 3 7 3 5 6" xfId="20058"/>
    <cellStyle name="요약 2 3 7 3 5 6 2" xfId="47917"/>
    <cellStyle name="요약 2 3 7 3 5 7" xfId="23240"/>
    <cellStyle name="요약 2 3 7 3 5 7 2" xfId="51099"/>
    <cellStyle name="요약 2 3 7 3 5 8" xfId="26355"/>
    <cellStyle name="요약 2 3 7 3 5 8 2" xfId="54214"/>
    <cellStyle name="요약 2 3 7 3 5 9" xfId="31142"/>
    <cellStyle name="요약 2 3 7 3 6" xfId="3619"/>
    <cellStyle name="요약 2 3 7 3 6 2" xfId="7070"/>
    <cellStyle name="요약 2 3 7 3 6 2 2" xfId="34929"/>
    <cellStyle name="요약 2 3 7 3 6 3" xfId="10326"/>
    <cellStyle name="요약 2 3 7 3 6 3 2" xfId="38185"/>
    <cellStyle name="요약 2 3 7 3 6 4" xfId="13590"/>
    <cellStyle name="요약 2 3 7 3 6 4 2" xfId="41449"/>
    <cellStyle name="요약 2 3 7 3 6 5" xfId="16557"/>
    <cellStyle name="요약 2 3 7 3 6 5 2" xfId="44416"/>
    <cellStyle name="요약 2 3 7 3 6 6" xfId="20394"/>
    <cellStyle name="요약 2 3 7 3 6 6 2" xfId="48253"/>
    <cellStyle name="요약 2 3 7 3 6 7" xfId="23576"/>
    <cellStyle name="요약 2 3 7 3 6 7 2" xfId="51435"/>
    <cellStyle name="요약 2 3 7 3 6 8" xfId="26671"/>
    <cellStyle name="요약 2 3 7 3 6 8 2" xfId="54530"/>
    <cellStyle name="요약 2 3 7 3 6 9" xfId="31478"/>
    <cellStyle name="요약 2 3 7 3 7" xfId="3933"/>
    <cellStyle name="요약 2 3 7 3 7 2" xfId="7384"/>
    <cellStyle name="요약 2 3 7 3 7 2 2" xfId="35243"/>
    <cellStyle name="요약 2 3 7 3 7 3" xfId="10640"/>
    <cellStyle name="요약 2 3 7 3 7 3 2" xfId="38499"/>
    <cellStyle name="요약 2 3 7 3 7 4" xfId="13904"/>
    <cellStyle name="요약 2 3 7 3 7 4 2" xfId="41763"/>
    <cellStyle name="요약 2 3 7 3 7 5" xfId="15450"/>
    <cellStyle name="요약 2 3 7 3 7 5 2" xfId="43309"/>
    <cellStyle name="요약 2 3 7 3 7 6" xfId="20708"/>
    <cellStyle name="요약 2 3 7 3 7 6 2" xfId="48567"/>
    <cellStyle name="요약 2 3 7 3 7 7" xfId="23890"/>
    <cellStyle name="요약 2 3 7 3 7 7 2" xfId="51749"/>
    <cellStyle name="요약 2 3 7 3 7 8" xfId="26965"/>
    <cellStyle name="요약 2 3 7 3 7 8 2" xfId="54824"/>
    <cellStyle name="요약 2 3 7 3 7 9" xfId="31792"/>
    <cellStyle name="요약 2 3 7 3 8" xfId="4231"/>
    <cellStyle name="요약 2 3 7 3 8 2" xfId="7682"/>
    <cellStyle name="요약 2 3 7 3 8 2 2" xfId="35541"/>
    <cellStyle name="요약 2 3 7 3 8 3" xfId="10938"/>
    <cellStyle name="요약 2 3 7 3 8 3 2" xfId="38797"/>
    <cellStyle name="요약 2 3 7 3 8 4" xfId="14202"/>
    <cellStyle name="요약 2 3 7 3 8 4 2" xfId="42061"/>
    <cellStyle name="요약 2 3 7 3 8 5" xfId="15176"/>
    <cellStyle name="요약 2 3 7 3 8 5 2" xfId="43035"/>
    <cellStyle name="요약 2 3 7 3 8 6" xfId="21006"/>
    <cellStyle name="요약 2 3 7 3 8 6 2" xfId="48865"/>
    <cellStyle name="요약 2 3 7 3 8 7" xfId="24188"/>
    <cellStyle name="요약 2 3 7 3 8 7 2" xfId="52047"/>
    <cellStyle name="요약 2 3 7 3 8 8" xfId="27241"/>
    <cellStyle name="요약 2 3 7 3 8 8 2" xfId="55100"/>
    <cellStyle name="요약 2 3 7 3 8 9" xfId="32090"/>
    <cellStyle name="요약 2 3 7 3 9" xfId="4527"/>
    <cellStyle name="요약 2 3 7 3 9 2" xfId="7978"/>
    <cellStyle name="요약 2 3 7 3 9 2 2" xfId="35837"/>
    <cellStyle name="요약 2 3 7 3 9 3" xfId="11234"/>
    <cellStyle name="요약 2 3 7 3 9 3 2" xfId="39093"/>
    <cellStyle name="요약 2 3 7 3 9 4" xfId="14498"/>
    <cellStyle name="요약 2 3 7 3 9 4 2" xfId="42357"/>
    <cellStyle name="요약 2 3 7 3 9 5" xfId="18069"/>
    <cellStyle name="요약 2 3 7 3 9 5 2" xfId="45928"/>
    <cellStyle name="요약 2 3 7 3 9 6" xfId="21302"/>
    <cellStyle name="요약 2 3 7 3 9 6 2" xfId="49161"/>
    <cellStyle name="요약 2 3 7 3 9 7" xfId="24484"/>
    <cellStyle name="요약 2 3 7 3 9 7 2" xfId="52343"/>
    <cellStyle name="요약 2 3 7 3 9 8" xfId="27517"/>
    <cellStyle name="요약 2 3 7 3 9 8 2" xfId="55376"/>
    <cellStyle name="요약 2 3 7 3 9 9" xfId="32386"/>
    <cellStyle name="요약 2 3 7 4" xfId="544"/>
    <cellStyle name="요약 2 3 7 4 10" xfId="1659"/>
    <cellStyle name="요약 2 3 7 4 10 2" xfId="29518"/>
    <cellStyle name="요약 2 3 7 4 11" xfId="5114"/>
    <cellStyle name="요약 2 3 7 4 11 2" xfId="32973"/>
    <cellStyle name="요약 2 3 7 4 12" xfId="8369"/>
    <cellStyle name="요약 2 3 7 4 12 2" xfId="36228"/>
    <cellStyle name="요약 2 3 7 4 13" xfId="11634"/>
    <cellStyle name="요약 2 3 7 4 13 2" xfId="39493"/>
    <cellStyle name="요약 2 3 7 4 14" xfId="14897"/>
    <cellStyle name="요약 2 3 7 4 14 2" xfId="42756"/>
    <cellStyle name="요약 2 3 7 4 15" xfId="16707"/>
    <cellStyle name="요약 2 3 7 4 15 2" xfId="44566"/>
    <cellStyle name="요약 2 3 7 4 16" xfId="18461"/>
    <cellStyle name="요약 2 3 7 4 16 2" xfId="46320"/>
    <cellStyle name="요약 2 3 7 4 17" xfId="21678"/>
    <cellStyle name="요약 2 3 7 4 17 2" xfId="49537"/>
    <cellStyle name="요약 2 3 7 4 18" xfId="24873"/>
    <cellStyle name="요약 2 3 7 4 18 2" xfId="52732"/>
    <cellStyle name="요약 2 3 7 4 19" xfId="27285"/>
    <cellStyle name="요약 2 3 7 4 19 2" xfId="55144"/>
    <cellStyle name="요약 2 3 7 4 2" xfId="2296"/>
    <cellStyle name="요약 2 3 7 4 2 2" xfId="5748"/>
    <cellStyle name="요약 2 3 7 4 2 2 2" xfId="33607"/>
    <cellStyle name="요약 2 3 7 4 2 3" xfId="9004"/>
    <cellStyle name="요약 2 3 7 4 2 3 2" xfId="36863"/>
    <cellStyle name="요약 2 3 7 4 2 4" xfId="12267"/>
    <cellStyle name="요약 2 3 7 4 2 4 2" xfId="40126"/>
    <cellStyle name="요약 2 3 7 4 2 5" xfId="16751"/>
    <cellStyle name="요약 2 3 7 4 2 5 2" xfId="44610"/>
    <cellStyle name="요약 2 3 7 4 2 6" xfId="19074"/>
    <cellStyle name="요약 2 3 7 4 2 6 2" xfId="46933"/>
    <cellStyle name="요약 2 3 7 4 2 7" xfId="22259"/>
    <cellStyle name="요약 2 3 7 4 2 7 2" xfId="50118"/>
    <cellStyle name="요약 2 3 7 4 2 8" xfId="25439"/>
    <cellStyle name="요약 2 3 7 4 2 8 2" xfId="53298"/>
    <cellStyle name="요약 2 3 7 4 2 9" xfId="30155"/>
    <cellStyle name="요약 2 3 7 4 20" xfId="27930"/>
    <cellStyle name="요약 2 3 7 4 20 2" xfId="55789"/>
    <cellStyle name="요약 2 3 7 4 21" xfId="1006"/>
    <cellStyle name="요약 2 3 7 4 21 2" xfId="28865"/>
    <cellStyle name="요약 2 3 7 4 22" xfId="28404"/>
    <cellStyle name="요약 2 3 7 4 3" xfId="2755"/>
    <cellStyle name="요약 2 3 7 4 3 2" xfId="6206"/>
    <cellStyle name="요약 2 3 7 4 3 2 2" xfId="34065"/>
    <cellStyle name="요약 2 3 7 4 3 3" xfId="9462"/>
    <cellStyle name="요약 2 3 7 4 3 3 2" xfId="37321"/>
    <cellStyle name="요약 2 3 7 4 3 4" xfId="12726"/>
    <cellStyle name="요약 2 3 7 4 3 4 2" xfId="40585"/>
    <cellStyle name="요약 2 3 7 4 3 5" xfId="17003"/>
    <cellStyle name="요약 2 3 7 4 3 5 2" xfId="44862"/>
    <cellStyle name="요약 2 3 7 4 3 6" xfId="19530"/>
    <cellStyle name="요약 2 3 7 4 3 6 2" xfId="47389"/>
    <cellStyle name="요약 2 3 7 4 3 7" xfId="22712"/>
    <cellStyle name="요약 2 3 7 4 3 7 2" xfId="50571"/>
    <cellStyle name="요약 2 3 7 4 3 8" xfId="25865"/>
    <cellStyle name="요약 2 3 7 4 3 8 2" xfId="53724"/>
    <cellStyle name="요약 2 3 7 4 3 9" xfId="30614"/>
    <cellStyle name="요약 2 3 7 4 4" xfId="3105"/>
    <cellStyle name="요약 2 3 7 4 4 2" xfId="6556"/>
    <cellStyle name="요약 2 3 7 4 4 2 2" xfId="34415"/>
    <cellStyle name="요약 2 3 7 4 4 3" xfId="9812"/>
    <cellStyle name="요약 2 3 7 4 4 3 2" xfId="37671"/>
    <cellStyle name="요약 2 3 7 4 4 4" xfId="13076"/>
    <cellStyle name="요약 2 3 7 4 4 4 2" xfId="40935"/>
    <cellStyle name="요약 2 3 7 4 4 5" xfId="15657"/>
    <cellStyle name="요약 2 3 7 4 4 5 2" xfId="43516"/>
    <cellStyle name="요약 2 3 7 4 4 6" xfId="19880"/>
    <cellStyle name="요약 2 3 7 4 4 6 2" xfId="47739"/>
    <cellStyle name="요약 2 3 7 4 4 7" xfId="23062"/>
    <cellStyle name="요약 2 3 7 4 4 7 2" xfId="50921"/>
    <cellStyle name="요약 2 3 7 4 4 8" xfId="26189"/>
    <cellStyle name="요약 2 3 7 4 4 8 2" xfId="54048"/>
    <cellStyle name="요약 2 3 7 4 4 9" xfId="30964"/>
    <cellStyle name="요약 2 3 7 4 5" xfId="3442"/>
    <cellStyle name="요약 2 3 7 4 5 2" xfId="6893"/>
    <cellStyle name="요약 2 3 7 4 5 2 2" xfId="34752"/>
    <cellStyle name="요약 2 3 7 4 5 3" xfId="10149"/>
    <cellStyle name="요약 2 3 7 4 5 3 2" xfId="38008"/>
    <cellStyle name="요약 2 3 7 4 5 4" xfId="13413"/>
    <cellStyle name="요약 2 3 7 4 5 4 2" xfId="41272"/>
    <cellStyle name="요약 2 3 7 4 5 5" xfId="17289"/>
    <cellStyle name="요약 2 3 7 4 5 5 2" xfId="45148"/>
    <cellStyle name="요약 2 3 7 4 5 6" xfId="20217"/>
    <cellStyle name="요약 2 3 7 4 5 6 2" xfId="48076"/>
    <cellStyle name="요약 2 3 7 4 5 7" xfId="23399"/>
    <cellStyle name="요약 2 3 7 4 5 7 2" xfId="51258"/>
    <cellStyle name="요약 2 3 7 4 5 8" xfId="26506"/>
    <cellStyle name="요약 2 3 7 4 5 8 2" xfId="54365"/>
    <cellStyle name="요약 2 3 7 4 5 9" xfId="31301"/>
    <cellStyle name="요약 2 3 7 4 6" xfId="3775"/>
    <cellStyle name="요약 2 3 7 4 6 2" xfId="7226"/>
    <cellStyle name="요약 2 3 7 4 6 2 2" xfId="35085"/>
    <cellStyle name="요약 2 3 7 4 6 3" xfId="10482"/>
    <cellStyle name="요약 2 3 7 4 6 3 2" xfId="38341"/>
    <cellStyle name="요약 2 3 7 4 6 4" xfId="13746"/>
    <cellStyle name="요약 2 3 7 4 6 4 2" xfId="41605"/>
    <cellStyle name="요약 2 3 7 4 6 5" xfId="16615"/>
    <cellStyle name="요약 2 3 7 4 6 5 2" xfId="44474"/>
    <cellStyle name="요약 2 3 7 4 6 6" xfId="20550"/>
    <cellStyle name="요약 2 3 7 4 6 6 2" xfId="48409"/>
    <cellStyle name="요약 2 3 7 4 6 7" xfId="23732"/>
    <cellStyle name="요약 2 3 7 4 6 7 2" xfId="51591"/>
    <cellStyle name="요약 2 3 7 4 6 8" xfId="26817"/>
    <cellStyle name="요약 2 3 7 4 6 8 2" xfId="54676"/>
    <cellStyle name="요약 2 3 7 4 6 9" xfId="31634"/>
    <cellStyle name="요약 2 3 7 4 7" xfId="4071"/>
    <cellStyle name="요약 2 3 7 4 7 2" xfId="7522"/>
    <cellStyle name="요약 2 3 7 4 7 2 2" xfId="35381"/>
    <cellStyle name="요약 2 3 7 4 7 3" xfId="10778"/>
    <cellStyle name="요약 2 3 7 4 7 3 2" xfId="38637"/>
    <cellStyle name="요약 2 3 7 4 7 4" xfId="14042"/>
    <cellStyle name="요약 2 3 7 4 7 4 2" xfId="41901"/>
    <cellStyle name="요약 2 3 7 4 7 5" xfId="17831"/>
    <cellStyle name="요약 2 3 7 4 7 5 2" xfId="45690"/>
    <cellStyle name="요약 2 3 7 4 7 6" xfId="20846"/>
    <cellStyle name="요약 2 3 7 4 7 6 2" xfId="48705"/>
    <cellStyle name="요약 2 3 7 4 7 7" xfId="24028"/>
    <cellStyle name="요약 2 3 7 4 7 7 2" xfId="51887"/>
    <cellStyle name="요약 2 3 7 4 7 8" xfId="27094"/>
    <cellStyle name="요약 2 3 7 4 7 8 2" xfId="54953"/>
    <cellStyle name="요약 2 3 7 4 7 9" xfId="31930"/>
    <cellStyle name="요약 2 3 7 4 8" xfId="4368"/>
    <cellStyle name="요약 2 3 7 4 8 2" xfId="7819"/>
    <cellStyle name="요약 2 3 7 4 8 2 2" xfId="35678"/>
    <cellStyle name="요약 2 3 7 4 8 3" xfId="11075"/>
    <cellStyle name="요약 2 3 7 4 8 3 2" xfId="38934"/>
    <cellStyle name="요약 2 3 7 4 8 4" xfId="14339"/>
    <cellStyle name="요약 2 3 7 4 8 4 2" xfId="42198"/>
    <cellStyle name="요약 2 3 7 4 8 5" xfId="12386"/>
    <cellStyle name="요약 2 3 7 4 8 5 2" xfId="40245"/>
    <cellStyle name="요약 2 3 7 4 8 6" xfId="21143"/>
    <cellStyle name="요약 2 3 7 4 8 6 2" xfId="49002"/>
    <cellStyle name="요약 2 3 7 4 8 7" xfId="24325"/>
    <cellStyle name="요약 2 3 7 4 8 7 2" xfId="52184"/>
    <cellStyle name="요약 2 3 7 4 8 8" xfId="27369"/>
    <cellStyle name="요약 2 3 7 4 8 8 2" xfId="55228"/>
    <cellStyle name="요약 2 3 7 4 8 9" xfId="32227"/>
    <cellStyle name="요약 2 3 7 4 9" xfId="4663"/>
    <cellStyle name="요약 2 3 7 4 9 2" xfId="8114"/>
    <cellStyle name="요약 2 3 7 4 9 2 2" xfId="35973"/>
    <cellStyle name="요약 2 3 7 4 9 3" xfId="11370"/>
    <cellStyle name="요약 2 3 7 4 9 3 2" xfId="39229"/>
    <cellStyle name="요약 2 3 7 4 9 4" xfId="14634"/>
    <cellStyle name="요약 2 3 7 4 9 4 2" xfId="42493"/>
    <cellStyle name="요약 2 3 7 4 9 5" xfId="18205"/>
    <cellStyle name="요약 2 3 7 4 9 5 2" xfId="46064"/>
    <cellStyle name="요약 2 3 7 4 9 6" xfId="21438"/>
    <cellStyle name="요약 2 3 7 4 9 6 2" xfId="49297"/>
    <cellStyle name="요약 2 3 7 4 9 7" xfId="24620"/>
    <cellStyle name="요약 2 3 7 4 9 7 2" xfId="52479"/>
    <cellStyle name="요약 2 3 7 4 9 8" xfId="27645"/>
    <cellStyle name="요약 2 3 7 4 9 8 2" xfId="55504"/>
    <cellStyle name="요약 2 3 7 4 9 9" xfId="32522"/>
    <cellStyle name="요약 2 3 7 5" xfId="2021"/>
    <cellStyle name="요약 2 3 7 5 2" xfId="5475"/>
    <cellStyle name="요약 2 3 7 5 2 2" xfId="33334"/>
    <cellStyle name="요약 2 3 7 5 3" xfId="8730"/>
    <cellStyle name="요약 2 3 7 5 3 2" xfId="36589"/>
    <cellStyle name="요약 2 3 7 5 4" xfId="11993"/>
    <cellStyle name="요약 2 3 7 5 4 2" xfId="39852"/>
    <cellStyle name="요약 2 3 7 5 5" xfId="16316"/>
    <cellStyle name="요약 2 3 7 5 5 2" xfId="44175"/>
    <cellStyle name="요약 2 3 7 5 6" xfId="18815"/>
    <cellStyle name="요약 2 3 7 5 6 2" xfId="46674"/>
    <cellStyle name="요약 2 3 7 5 7" xfId="22022"/>
    <cellStyle name="요약 2 3 7 5 7 2" xfId="49881"/>
    <cellStyle name="요약 2 3 7 5 8" xfId="25205"/>
    <cellStyle name="요약 2 3 7 5 8 2" xfId="53064"/>
    <cellStyle name="요약 2 3 7 5 9" xfId="29880"/>
    <cellStyle name="요약 2 3 7 6" xfId="2488"/>
    <cellStyle name="요약 2 3 7 6 2" xfId="5939"/>
    <cellStyle name="요약 2 3 7 6 2 2" xfId="33798"/>
    <cellStyle name="요약 2 3 7 6 3" xfId="9195"/>
    <cellStyle name="요약 2 3 7 6 3 2" xfId="37054"/>
    <cellStyle name="요약 2 3 7 6 4" xfId="12459"/>
    <cellStyle name="요약 2 3 7 6 4 2" xfId="40318"/>
    <cellStyle name="요약 2 3 7 6 5" xfId="17637"/>
    <cellStyle name="요약 2 3 7 6 5 2" xfId="45496"/>
    <cellStyle name="요약 2 3 7 6 6" xfId="19263"/>
    <cellStyle name="요약 2 3 7 6 6 2" xfId="47122"/>
    <cellStyle name="요약 2 3 7 6 7" xfId="22445"/>
    <cellStyle name="요약 2 3 7 6 7 2" xfId="50304"/>
    <cellStyle name="요약 2 3 7 6 8" xfId="25614"/>
    <cellStyle name="요약 2 3 7 6 8 2" xfId="53473"/>
    <cellStyle name="요약 2 3 7 6 9" xfId="30347"/>
    <cellStyle name="요약 2 3 7 7" xfId="1842"/>
    <cellStyle name="요약 2 3 7 7 2" xfId="5296"/>
    <cellStyle name="요약 2 3 7 7 2 2" xfId="33155"/>
    <cellStyle name="요약 2 3 7 7 3" xfId="8551"/>
    <cellStyle name="요약 2 3 7 7 3 2" xfId="36410"/>
    <cellStyle name="요약 2 3 7 7 4" xfId="11814"/>
    <cellStyle name="요약 2 3 7 7 4 2" xfId="39673"/>
    <cellStyle name="요약 2 3 7 7 5" xfId="17885"/>
    <cellStyle name="요약 2 3 7 7 5 2" xfId="45744"/>
    <cellStyle name="요약 2 3 7 7 6" xfId="18636"/>
    <cellStyle name="요약 2 3 7 7 6 2" xfId="46495"/>
    <cellStyle name="요약 2 3 7 7 7" xfId="21844"/>
    <cellStyle name="요약 2 3 7 7 7 2" xfId="49703"/>
    <cellStyle name="요약 2 3 7 7 8" xfId="25040"/>
    <cellStyle name="요약 2 3 7 7 8 2" xfId="52899"/>
    <cellStyle name="요약 2 3 7 7 9" xfId="29701"/>
    <cellStyle name="요약 2 3 7 8" xfId="2440"/>
    <cellStyle name="요약 2 3 7 8 2" xfId="5891"/>
    <cellStyle name="요약 2 3 7 8 2 2" xfId="33750"/>
    <cellStyle name="요약 2 3 7 8 3" xfId="9147"/>
    <cellStyle name="요약 2 3 7 8 3 2" xfId="37006"/>
    <cellStyle name="요약 2 3 7 8 4" xfId="12411"/>
    <cellStyle name="요약 2 3 7 8 4 2" xfId="40270"/>
    <cellStyle name="요약 2 3 7 8 5" xfId="17516"/>
    <cellStyle name="요약 2 3 7 8 5 2" xfId="45375"/>
    <cellStyle name="요약 2 3 7 8 6" xfId="19215"/>
    <cellStyle name="요약 2 3 7 8 6 2" xfId="47074"/>
    <cellStyle name="요약 2 3 7 8 7" xfId="22397"/>
    <cellStyle name="요약 2 3 7 8 7 2" xfId="50256"/>
    <cellStyle name="요약 2 3 7 8 8" xfId="25570"/>
    <cellStyle name="요약 2 3 7 8 8 2" xfId="53429"/>
    <cellStyle name="요약 2 3 7 8 9" xfId="30299"/>
    <cellStyle name="요약 2 3 7 9" xfId="1937"/>
    <cellStyle name="요약 2 3 7 9 2" xfId="5391"/>
    <cellStyle name="요약 2 3 7 9 2 2" xfId="33250"/>
    <cellStyle name="요약 2 3 7 9 3" xfId="8646"/>
    <cellStyle name="요약 2 3 7 9 3 2" xfId="36505"/>
    <cellStyle name="요약 2 3 7 9 4" xfId="11909"/>
    <cellStyle name="요약 2 3 7 9 4 2" xfId="39768"/>
    <cellStyle name="요약 2 3 7 9 5" xfId="17581"/>
    <cellStyle name="요약 2 3 7 9 5 2" xfId="45440"/>
    <cellStyle name="요약 2 3 7 9 6" xfId="18731"/>
    <cellStyle name="요약 2 3 7 9 6 2" xfId="46590"/>
    <cellStyle name="요약 2 3 7 9 7" xfId="21939"/>
    <cellStyle name="요약 2 3 7 9 7 2" xfId="49798"/>
    <cellStyle name="요약 2 3 7 9 8" xfId="25129"/>
    <cellStyle name="요약 2 3 7 9 8 2" xfId="52988"/>
    <cellStyle name="요약 2 3 7 9 9" xfId="29796"/>
    <cellStyle name="요약 2 3 8" xfId="281"/>
    <cellStyle name="요약 2 3 8 10" xfId="2631"/>
    <cellStyle name="요약 2 3 8 10 2" xfId="6082"/>
    <cellStyle name="요약 2 3 8 10 2 2" xfId="33941"/>
    <cellStyle name="요약 2 3 8 10 3" xfId="9338"/>
    <cellStyle name="요약 2 3 8 10 3 2" xfId="37197"/>
    <cellStyle name="요약 2 3 8 10 4" xfId="12602"/>
    <cellStyle name="요약 2 3 8 10 4 2" xfId="40461"/>
    <cellStyle name="요약 2 3 8 10 5" xfId="15504"/>
    <cellStyle name="요약 2 3 8 10 5 2" xfId="43363"/>
    <cellStyle name="요약 2 3 8 10 6" xfId="19406"/>
    <cellStyle name="요약 2 3 8 10 6 2" xfId="47265"/>
    <cellStyle name="요약 2 3 8 10 7" xfId="22588"/>
    <cellStyle name="요약 2 3 8 10 7 2" xfId="50447"/>
    <cellStyle name="요약 2 3 8 10 8" xfId="25748"/>
    <cellStyle name="요약 2 3 8 10 8 2" xfId="53607"/>
    <cellStyle name="요약 2 3 8 10 9" xfId="30490"/>
    <cellStyle name="요약 2 3 8 11" xfId="3316"/>
    <cellStyle name="요약 2 3 8 11 2" xfId="6767"/>
    <cellStyle name="요약 2 3 8 11 2 2" xfId="34626"/>
    <cellStyle name="요약 2 3 8 11 3" xfId="10023"/>
    <cellStyle name="요약 2 3 8 11 3 2" xfId="37882"/>
    <cellStyle name="요약 2 3 8 11 4" xfId="13287"/>
    <cellStyle name="요약 2 3 8 11 4 2" xfId="41146"/>
    <cellStyle name="요약 2 3 8 11 5" xfId="15278"/>
    <cellStyle name="요약 2 3 8 11 5 2" xfId="43137"/>
    <cellStyle name="요약 2 3 8 11 6" xfId="20091"/>
    <cellStyle name="요약 2 3 8 11 6 2" xfId="47950"/>
    <cellStyle name="요약 2 3 8 11 7" xfId="23273"/>
    <cellStyle name="요약 2 3 8 11 7 2" xfId="51132"/>
    <cellStyle name="요약 2 3 8 11 8" xfId="26386"/>
    <cellStyle name="요약 2 3 8 11 8 2" xfId="54245"/>
    <cellStyle name="요약 2 3 8 11 9" xfId="31175"/>
    <cellStyle name="요약 2 3 8 12" xfId="3654"/>
    <cellStyle name="요약 2 3 8 12 2" xfId="7105"/>
    <cellStyle name="요약 2 3 8 12 2 2" xfId="34964"/>
    <cellStyle name="요약 2 3 8 12 3" xfId="10361"/>
    <cellStyle name="요약 2 3 8 12 3 2" xfId="38220"/>
    <cellStyle name="요약 2 3 8 12 4" xfId="13625"/>
    <cellStyle name="요약 2 3 8 12 4 2" xfId="41484"/>
    <cellStyle name="요약 2 3 8 12 5" xfId="15774"/>
    <cellStyle name="요약 2 3 8 12 5 2" xfId="43633"/>
    <cellStyle name="요약 2 3 8 12 6" xfId="20429"/>
    <cellStyle name="요약 2 3 8 12 6 2" xfId="48288"/>
    <cellStyle name="요약 2 3 8 12 7" xfId="23611"/>
    <cellStyle name="요약 2 3 8 12 7 2" xfId="51470"/>
    <cellStyle name="요약 2 3 8 12 8" xfId="26703"/>
    <cellStyle name="요약 2 3 8 12 8 2" xfId="54562"/>
    <cellStyle name="요약 2 3 8 12 9" xfId="31513"/>
    <cellStyle name="요약 2 3 8 13" xfId="1396"/>
    <cellStyle name="요약 2 3 8 13 2" xfId="29255"/>
    <cellStyle name="요약 2 3 8 14" xfId="4852"/>
    <cellStyle name="요약 2 3 8 14 2" xfId="32711"/>
    <cellStyle name="요약 2 3 8 15" xfId="5219"/>
    <cellStyle name="요약 2 3 8 15 2" xfId="33078"/>
    <cellStyle name="요약 2 3 8 16" xfId="8764"/>
    <cellStyle name="요약 2 3 8 16 2" xfId="36623"/>
    <cellStyle name="요약 2 3 8 17" xfId="12027"/>
    <cellStyle name="요약 2 3 8 17 2" xfId="39886"/>
    <cellStyle name="요약 2 3 8 18" xfId="16672"/>
    <cellStyle name="요약 2 3 8 18 2" xfId="44531"/>
    <cellStyle name="요약 2 3 8 19" xfId="15246"/>
    <cellStyle name="요약 2 3 8 19 2" xfId="43105"/>
    <cellStyle name="요약 2 3 8 2" xfId="484"/>
    <cellStyle name="요약 2 3 8 2 10" xfId="4612"/>
    <cellStyle name="요약 2 3 8 2 10 2" xfId="8063"/>
    <cellStyle name="요약 2 3 8 2 10 2 2" xfId="35922"/>
    <cellStyle name="요약 2 3 8 2 10 3" xfId="11319"/>
    <cellStyle name="요약 2 3 8 2 10 3 2" xfId="39178"/>
    <cellStyle name="요약 2 3 8 2 10 4" xfId="14583"/>
    <cellStyle name="요약 2 3 8 2 10 4 2" xfId="42442"/>
    <cellStyle name="요약 2 3 8 2 10 5" xfId="18154"/>
    <cellStyle name="요약 2 3 8 2 10 5 2" xfId="46013"/>
    <cellStyle name="요약 2 3 8 2 10 6" xfId="21387"/>
    <cellStyle name="요약 2 3 8 2 10 6 2" xfId="49246"/>
    <cellStyle name="요약 2 3 8 2 10 7" xfId="24569"/>
    <cellStyle name="요약 2 3 8 2 10 7 2" xfId="52428"/>
    <cellStyle name="요약 2 3 8 2 10 8" xfId="27597"/>
    <cellStyle name="요약 2 3 8 2 10 8 2" xfId="55456"/>
    <cellStyle name="요약 2 3 8 2 10 9" xfId="32471"/>
    <cellStyle name="요약 2 3 8 2 11" xfId="1599"/>
    <cellStyle name="요약 2 3 8 2 11 2" xfId="29458"/>
    <cellStyle name="요약 2 3 8 2 12" xfId="5055"/>
    <cellStyle name="요약 2 3 8 2 12 2" xfId="32914"/>
    <cellStyle name="요약 2 3 8 2 13" xfId="8309"/>
    <cellStyle name="요약 2 3 8 2 13 2" xfId="36168"/>
    <cellStyle name="요약 2 3 8 2 14" xfId="11574"/>
    <cellStyle name="요약 2 3 8 2 14 2" xfId="39433"/>
    <cellStyle name="요약 2 3 8 2 15" xfId="14837"/>
    <cellStyle name="요약 2 3 8 2 15 2" xfId="42696"/>
    <cellStyle name="요약 2 3 8 2 16" xfId="15510"/>
    <cellStyle name="요약 2 3 8 2 16 2" xfId="43369"/>
    <cellStyle name="요약 2 3 8 2 17" xfId="18404"/>
    <cellStyle name="요약 2 3 8 2 17 2" xfId="46263"/>
    <cellStyle name="요약 2 3 8 2 18" xfId="21622"/>
    <cellStyle name="요약 2 3 8 2 18 2" xfId="49481"/>
    <cellStyle name="요약 2 3 8 2 19" xfId="24819"/>
    <cellStyle name="요약 2 3 8 2 19 2" xfId="52678"/>
    <cellStyle name="요약 2 3 8 2 2" xfId="629"/>
    <cellStyle name="요약 2 3 8 2 2 10" xfId="1744"/>
    <cellStyle name="요약 2 3 8 2 2 10 2" xfId="29603"/>
    <cellStyle name="요약 2 3 8 2 2 11" xfId="5199"/>
    <cellStyle name="요약 2 3 8 2 2 11 2" xfId="33058"/>
    <cellStyle name="요약 2 3 8 2 2 12" xfId="8454"/>
    <cellStyle name="요약 2 3 8 2 2 12 2" xfId="36313"/>
    <cellStyle name="요약 2 3 8 2 2 13" xfId="11719"/>
    <cellStyle name="요약 2 3 8 2 2 13 2" xfId="39578"/>
    <cellStyle name="요약 2 3 8 2 2 14" xfId="14982"/>
    <cellStyle name="요약 2 3 8 2 2 14 2" xfId="42841"/>
    <cellStyle name="요약 2 3 8 2 2 15" xfId="15869"/>
    <cellStyle name="요약 2 3 8 2 2 15 2" xfId="43728"/>
    <cellStyle name="요약 2 3 8 2 2 16" xfId="18546"/>
    <cellStyle name="요약 2 3 8 2 2 16 2" xfId="46405"/>
    <cellStyle name="요약 2 3 8 2 2 17" xfId="21763"/>
    <cellStyle name="요약 2 3 8 2 2 17 2" xfId="49622"/>
    <cellStyle name="요약 2 3 8 2 2 18" xfId="24958"/>
    <cellStyle name="요약 2 3 8 2 2 18 2" xfId="52817"/>
    <cellStyle name="요약 2 3 8 2 2 19" xfId="25765"/>
    <cellStyle name="요약 2 3 8 2 2 19 2" xfId="53624"/>
    <cellStyle name="요약 2 3 8 2 2 2" xfId="2381"/>
    <cellStyle name="요약 2 3 8 2 2 2 2" xfId="5833"/>
    <cellStyle name="요약 2 3 8 2 2 2 2 2" xfId="33692"/>
    <cellStyle name="요약 2 3 8 2 2 2 3" xfId="9089"/>
    <cellStyle name="요약 2 3 8 2 2 2 3 2" xfId="36948"/>
    <cellStyle name="요약 2 3 8 2 2 2 4" xfId="12352"/>
    <cellStyle name="요약 2 3 8 2 2 2 4 2" xfId="40211"/>
    <cellStyle name="요약 2 3 8 2 2 2 5" xfId="15145"/>
    <cellStyle name="요약 2 3 8 2 2 2 5 2" xfId="43004"/>
    <cellStyle name="요약 2 3 8 2 2 2 6" xfId="19159"/>
    <cellStyle name="요약 2 3 8 2 2 2 6 2" xfId="47018"/>
    <cellStyle name="요약 2 3 8 2 2 2 7" xfId="22344"/>
    <cellStyle name="요약 2 3 8 2 2 2 7 2" xfId="50203"/>
    <cellStyle name="요약 2 3 8 2 2 2 8" xfId="25519"/>
    <cellStyle name="요약 2 3 8 2 2 2 8 2" xfId="53378"/>
    <cellStyle name="요약 2 3 8 2 2 2 9" xfId="30240"/>
    <cellStyle name="요약 2 3 8 2 2 20" xfId="28015"/>
    <cellStyle name="요약 2 3 8 2 2 20 2" xfId="55874"/>
    <cellStyle name="요약 2 3 8 2 2 21" xfId="1091"/>
    <cellStyle name="요약 2 3 8 2 2 21 2" xfId="28950"/>
    <cellStyle name="요약 2 3 8 2 2 22" xfId="28489"/>
    <cellStyle name="요약 2 3 8 2 2 3" xfId="2840"/>
    <cellStyle name="요약 2 3 8 2 2 3 2" xfId="6291"/>
    <cellStyle name="요약 2 3 8 2 2 3 2 2" xfId="34150"/>
    <cellStyle name="요약 2 3 8 2 2 3 3" xfId="9547"/>
    <cellStyle name="요약 2 3 8 2 2 3 3 2" xfId="37406"/>
    <cellStyle name="요약 2 3 8 2 2 3 4" xfId="12811"/>
    <cellStyle name="요약 2 3 8 2 2 3 4 2" xfId="40670"/>
    <cellStyle name="요약 2 3 8 2 2 3 5" xfId="15288"/>
    <cellStyle name="요약 2 3 8 2 2 3 5 2" xfId="43147"/>
    <cellStyle name="요약 2 3 8 2 2 3 6" xfId="19615"/>
    <cellStyle name="요약 2 3 8 2 2 3 6 2" xfId="47474"/>
    <cellStyle name="요약 2 3 8 2 2 3 7" xfId="22797"/>
    <cellStyle name="요약 2 3 8 2 2 3 7 2" xfId="50656"/>
    <cellStyle name="요약 2 3 8 2 2 3 8" xfId="25945"/>
    <cellStyle name="요약 2 3 8 2 2 3 8 2" xfId="53804"/>
    <cellStyle name="요약 2 3 8 2 2 3 9" xfId="30699"/>
    <cellStyle name="요약 2 3 8 2 2 4" xfId="3190"/>
    <cellStyle name="요약 2 3 8 2 2 4 2" xfId="6641"/>
    <cellStyle name="요약 2 3 8 2 2 4 2 2" xfId="34500"/>
    <cellStyle name="요약 2 3 8 2 2 4 3" xfId="9897"/>
    <cellStyle name="요약 2 3 8 2 2 4 3 2" xfId="37756"/>
    <cellStyle name="요약 2 3 8 2 2 4 4" xfId="13161"/>
    <cellStyle name="요약 2 3 8 2 2 4 4 2" xfId="41020"/>
    <cellStyle name="요약 2 3 8 2 2 4 5" xfId="17550"/>
    <cellStyle name="요약 2 3 8 2 2 4 5 2" xfId="45409"/>
    <cellStyle name="요약 2 3 8 2 2 4 6" xfId="19965"/>
    <cellStyle name="요약 2 3 8 2 2 4 6 2" xfId="47824"/>
    <cellStyle name="요약 2 3 8 2 2 4 7" xfId="23147"/>
    <cellStyle name="요약 2 3 8 2 2 4 7 2" xfId="51006"/>
    <cellStyle name="요약 2 3 8 2 2 4 8" xfId="26269"/>
    <cellStyle name="요약 2 3 8 2 2 4 8 2" xfId="54128"/>
    <cellStyle name="요약 2 3 8 2 2 4 9" xfId="31049"/>
    <cellStyle name="요약 2 3 8 2 2 5" xfId="3527"/>
    <cellStyle name="요약 2 3 8 2 2 5 2" xfId="6978"/>
    <cellStyle name="요약 2 3 8 2 2 5 2 2" xfId="34837"/>
    <cellStyle name="요약 2 3 8 2 2 5 3" xfId="10234"/>
    <cellStyle name="요약 2 3 8 2 2 5 3 2" xfId="38093"/>
    <cellStyle name="요약 2 3 8 2 2 5 4" xfId="13498"/>
    <cellStyle name="요약 2 3 8 2 2 5 4 2" xfId="41357"/>
    <cellStyle name="요약 2 3 8 2 2 5 5" xfId="15494"/>
    <cellStyle name="요약 2 3 8 2 2 5 5 2" xfId="43353"/>
    <cellStyle name="요약 2 3 8 2 2 5 6" xfId="20302"/>
    <cellStyle name="요약 2 3 8 2 2 5 6 2" xfId="48161"/>
    <cellStyle name="요약 2 3 8 2 2 5 7" xfId="23484"/>
    <cellStyle name="요약 2 3 8 2 2 5 7 2" xfId="51343"/>
    <cellStyle name="요약 2 3 8 2 2 5 8" xfId="26586"/>
    <cellStyle name="요약 2 3 8 2 2 5 8 2" xfId="54445"/>
    <cellStyle name="요약 2 3 8 2 2 5 9" xfId="31386"/>
    <cellStyle name="요약 2 3 8 2 2 6" xfId="3860"/>
    <cellStyle name="요약 2 3 8 2 2 6 2" xfId="7311"/>
    <cellStyle name="요약 2 3 8 2 2 6 2 2" xfId="35170"/>
    <cellStyle name="요약 2 3 8 2 2 6 3" xfId="10567"/>
    <cellStyle name="요약 2 3 8 2 2 6 3 2" xfId="38426"/>
    <cellStyle name="요약 2 3 8 2 2 6 4" xfId="13831"/>
    <cellStyle name="요약 2 3 8 2 2 6 4 2" xfId="41690"/>
    <cellStyle name="요약 2 3 8 2 2 6 5" xfId="11505"/>
    <cellStyle name="요약 2 3 8 2 2 6 5 2" xfId="39364"/>
    <cellStyle name="요약 2 3 8 2 2 6 6" xfId="20635"/>
    <cellStyle name="요약 2 3 8 2 2 6 6 2" xfId="48494"/>
    <cellStyle name="요약 2 3 8 2 2 6 7" xfId="23817"/>
    <cellStyle name="요약 2 3 8 2 2 6 7 2" xfId="51676"/>
    <cellStyle name="요약 2 3 8 2 2 6 8" xfId="26897"/>
    <cellStyle name="요약 2 3 8 2 2 6 8 2" xfId="54756"/>
    <cellStyle name="요약 2 3 8 2 2 6 9" xfId="31719"/>
    <cellStyle name="요약 2 3 8 2 2 7" xfId="4156"/>
    <cellStyle name="요약 2 3 8 2 2 7 2" xfId="7607"/>
    <cellStyle name="요약 2 3 8 2 2 7 2 2" xfId="35466"/>
    <cellStyle name="요약 2 3 8 2 2 7 3" xfId="10863"/>
    <cellStyle name="요약 2 3 8 2 2 7 3 2" xfId="38722"/>
    <cellStyle name="요약 2 3 8 2 2 7 4" xfId="14127"/>
    <cellStyle name="요약 2 3 8 2 2 7 4 2" xfId="41986"/>
    <cellStyle name="요약 2 3 8 2 2 7 5" xfId="16287"/>
    <cellStyle name="요약 2 3 8 2 2 7 5 2" xfId="44146"/>
    <cellStyle name="요약 2 3 8 2 2 7 6" xfId="20931"/>
    <cellStyle name="요약 2 3 8 2 2 7 6 2" xfId="48790"/>
    <cellStyle name="요약 2 3 8 2 2 7 7" xfId="24113"/>
    <cellStyle name="요약 2 3 8 2 2 7 7 2" xfId="51972"/>
    <cellStyle name="요약 2 3 8 2 2 7 8" xfId="27172"/>
    <cellStyle name="요약 2 3 8 2 2 7 8 2" xfId="55031"/>
    <cellStyle name="요약 2 3 8 2 2 7 9" xfId="32015"/>
    <cellStyle name="요약 2 3 8 2 2 8" xfId="4453"/>
    <cellStyle name="요약 2 3 8 2 2 8 2" xfId="7904"/>
    <cellStyle name="요약 2 3 8 2 2 8 2 2" xfId="35763"/>
    <cellStyle name="요약 2 3 8 2 2 8 3" xfId="11160"/>
    <cellStyle name="요약 2 3 8 2 2 8 3 2" xfId="39019"/>
    <cellStyle name="요약 2 3 8 2 2 8 4" xfId="14424"/>
    <cellStyle name="요약 2 3 8 2 2 8 4 2" xfId="42283"/>
    <cellStyle name="요약 2 3 8 2 2 8 5" xfId="17995"/>
    <cellStyle name="요약 2 3 8 2 2 8 5 2" xfId="45854"/>
    <cellStyle name="요약 2 3 8 2 2 8 6" xfId="21228"/>
    <cellStyle name="요약 2 3 8 2 2 8 6 2" xfId="49087"/>
    <cellStyle name="요약 2 3 8 2 2 8 7" xfId="24410"/>
    <cellStyle name="요약 2 3 8 2 2 8 7 2" xfId="52269"/>
    <cellStyle name="요약 2 3 8 2 2 8 8" xfId="27448"/>
    <cellStyle name="요약 2 3 8 2 2 8 8 2" xfId="55307"/>
    <cellStyle name="요약 2 3 8 2 2 8 9" xfId="32312"/>
    <cellStyle name="요약 2 3 8 2 2 9" xfId="4748"/>
    <cellStyle name="요약 2 3 8 2 2 9 2" xfId="8199"/>
    <cellStyle name="요약 2 3 8 2 2 9 2 2" xfId="36058"/>
    <cellStyle name="요약 2 3 8 2 2 9 3" xfId="11455"/>
    <cellStyle name="요약 2 3 8 2 2 9 3 2" xfId="39314"/>
    <cellStyle name="요약 2 3 8 2 2 9 4" xfId="14719"/>
    <cellStyle name="요약 2 3 8 2 2 9 4 2" xfId="42578"/>
    <cellStyle name="요약 2 3 8 2 2 9 5" xfId="18290"/>
    <cellStyle name="요약 2 3 8 2 2 9 5 2" xfId="46149"/>
    <cellStyle name="요약 2 3 8 2 2 9 6" xfId="21523"/>
    <cellStyle name="요약 2 3 8 2 2 9 6 2" xfId="49382"/>
    <cellStyle name="요약 2 3 8 2 2 9 7" xfId="24705"/>
    <cellStyle name="요약 2 3 8 2 2 9 7 2" xfId="52564"/>
    <cellStyle name="요약 2 3 8 2 2 9 8" xfId="27724"/>
    <cellStyle name="요약 2 3 8 2 2 9 8 2" xfId="55583"/>
    <cellStyle name="요약 2 3 8 2 2 9 9" xfId="32607"/>
    <cellStyle name="요약 2 3 8 2 20" xfId="25011"/>
    <cellStyle name="요약 2 3 8 2 20 2" xfId="52870"/>
    <cellStyle name="요약 2 3 8 2 21" xfId="27879"/>
    <cellStyle name="요약 2 3 8 2 21 2" xfId="55738"/>
    <cellStyle name="요약 2 3 8 2 22" xfId="946"/>
    <cellStyle name="요약 2 3 8 2 22 2" xfId="28805"/>
    <cellStyle name="요약 2 3 8 2 23" xfId="28344"/>
    <cellStyle name="요약 2 3 8 2 3" xfId="2236"/>
    <cellStyle name="요약 2 3 8 2 3 2" xfId="5688"/>
    <cellStyle name="요약 2 3 8 2 3 2 2" xfId="33547"/>
    <cellStyle name="요약 2 3 8 2 3 3" xfId="8944"/>
    <cellStyle name="요약 2 3 8 2 3 3 2" xfId="36803"/>
    <cellStyle name="요약 2 3 8 2 3 4" xfId="12207"/>
    <cellStyle name="요약 2 3 8 2 3 4 2" xfId="40066"/>
    <cellStyle name="요약 2 3 8 2 3 5" xfId="17396"/>
    <cellStyle name="요약 2 3 8 2 3 5 2" xfId="45255"/>
    <cellStyle name="요약 2 3 8 2 3 6" xfId="19019"/>
    <cellStyle name="요약 2 3 8 2 3 6 2" xfId="46878"/>
    <cellStyle name="요약 2 3 8 2 3 7" xfId="22203"/>
    <cellStyle name="요약 2 3 8 2 3 7 2" xfId="50062"/>
    <cellStyle name="요약 2 3 8 2 3 8" xfId="25386"/>
    <cellStyle name="요약 2 3 8 2 3 8 2" xfId="53245"/>
    <cellStyle name="요약 2 3 8 2 3 9" xfId="30095"/>
    <cellStyle name="요약 2 3 8 2 4" xfId="2695"/>
    <cellStyle name="요약 2 3 8 2 4 2" xfId="6146"/>
    <cellStyle name="요약 2 3 8 2 4 2 2" xfId="34005"/>
    <cellStyle name="요약 2 3 8 2 4 3" xfId="9402"/>
    <cellStyle name="요약 2 3 8 2 4 3 2" xfId="37261"/>
    <cellStyle name="요약 2 3 8 2 4 4" xfId="12666"/>
    <cellStyle name="요약 2 3 8 2 4 4 2" xfId="40525"/>
    <cellStyle name="요약 2 3 8 2 4 5" xfId="16369"/>
    <cellStyle name="요약 2 3 8 2 4 5 2" xfId="44228"/>
    <cellStyle name="요약 2 3 8 2 4 6" xfId="19470"/>
    <cellStyle name="요약 2 3 8 2 4 6 2" xfId="47329"/>
    <cellStyle name="요약 2 3 8 2 4 7" xfId="22652"/>
    <cellStyle name="요약 2 3 8 2 4 7 2" xfId="50511"/>
    <cellStyle name="요약 2 3 8 2 4 8" xfId="25808"/>
    <cellStyle name="요약 2 3 8 2 4 8 2" xfId="53667"/>
    <cellStyle name="요약 2 3 8 2 4 9" xfId="30554"/>
    <cellStyle name="요약 2 3 8 2 5" xfId="3046"/>
    <cellStyle name="요약 2 3 8 2 5 2" xfId="6497"/>
    <cellStyle name="요약 2 3 8 2 5 2 2" xfId="34356"/>
    <cellStyle name="요약 2 3 8 2 5 3" xfId="9753"/>
    <cellStyle name="요약 2 3 8 2 5 3 2" xfId="37612"/>
    <cellStyle name="요약 2 3 8 2 5 4" xfId="13017"/>
    <cellStyle name="요약 2 3 8 2 5 4 2" xfId="40876"/>
    <cellStyle name="요약 2 3 8 2 5 5" xfId="17208"/>
    <cellStyle name="요약 2 3 8 2 5 5 2" xfId="45067"/>
    <cellStyle name="요약 2 3 8 2 5 6" xfId="19821"/>
    <cellStyle name="요약 2 3 8 2 5 6 2" xfId="47680"/>
    <cellStyle name="요약 2 3 8 2 5 7" xfId="23003"/>
    <cellStyle name="요약 2 3 8 2 5 7 2" xfId="50862"/>
    <cellStyle name="요약 2 3 8 2 5 8" xfId="26135"/>
    <cellStyle name="요약 2 3 8 2 5 8 2" xfId="53994"/>
    <cellStyle name="요약 2 3 8 2 5 9" xfId="30905"/>
    <cellStyle name="요약 2 3 8 2 6" xfId="3385"/>
    <cellStyle name="요약 2 3 8 2 6 2" xfId="6836"/>
    <cellStyle name="요약 2 3 8 2 6 2 2" xfId="34695"/>
    <cellStyle name="요약 2 3 8 2 6 3" xfId="10092"/>
    <cellStyle name="요약 2 3 8 2 6 3 2" xfId="37951"/>
    <cellStyle name="요약 2 3 8 2 6 4" xfId="13356"/>
    <cellStyle name="요약 2 3 8 2 6 4 2" xfId="41215"/>
    <cellStyle name="요약 2 3 8 2 6 5" xfId="15401"/>
    <cellStyle name="요약 2 3 8 2 6 5 2" xfId="43260"/>
    <cellStyle name="요약 2 3 8 2 6 6" xfId="20160"/>
    <cellStyle name="요약 2 3 8 2 6 6 2" xfId="48019"/>
    <cellStyle name="요약 2 3 8 2 6 7" xfId="23342"/>
    <cellStyle name="요약 2 3 8 2 6 7 2" xfId="51201"/>
    <cellStyle name="요약 2 3 8 2 6 8" xfId="26452"/>
    <cellStyle name="요약 2 3 8 2 6 8 2" xfId="54311"/>
    <cellStyle name="요약 2 3 8 2 6 9" xfId="31244"/>
    <cellStyle name="요약 2 3 8 2 7" xfId="3718"/>
    <cellStyle name="요약 2 3 8 2 7 2" xfId="7169"/>
    <cellStyle name="요약 2 3 8 2 7 2 2" xfId="35028"/>
    <cellStyle name="요약 2 3 8 2 7 3" xfId="10425"/>
    <cellStyle name="요약 2 3 8 2 7 3 2" xfId="38284"/>
    <cellStyle name="요약 2 3 8 2 7 4" xfId="13689"/>
    <cellStyle name="요약 2 3 8 2 7 4 2" xfId="41548"/>
    <cellStyle name="요약 2 3 8 2 7 5" xfId="15850"/>
    <cellStyle name="요약 2 3 8 2 7 5 2" xfId="43709"/>
    <cellStyle name="요약 2 3 8 2 7 6" xfId="20493"/>
    <cellStyle name="요약 2 3 8 2 7 6 2" xfId="48352"/>
    <cellStyle name="요약 2 3 8 2 7 7" xfId="23675"/>
    <cellStyle name="요약 2 3 8 2 7 7 2" xfId="51534"/>
    <cellStyle name="요약 2 3 8 2 7 8" xfId="26763"/>
    <cellStyle name="요약 2 3 8 2 7 8 2" xfId="54622"/>
    <cellStyle name="요약 2 3 8 2 7 9" xfId="31577"/>
    <cellStyle name="요약 2 3 8 2 8" xfId="4020"/>
    <cellStyle name="요약 2 3 8 2 8 2" xfId="7471"/>
    <cellStyle name="요약 2 3 8 2 8 2 2" xfId="35330"/>
    <cellStyle name="요약 2 3 8 2 8 3" xfId="10727"/>
    <cellStyle name="요약 2 3 8 2 8 3 2" xfId="38586"/>
    <cellStyle name="요약 2 3 8 2 8 4" xfId="13991"/>
    <cellStyle name="요약 2 3 8 2 8 4 2" xfId="41850"/>
    <cellStyle name="요약 2 3 8 2 8 5" xfId="16056"/>
    <cellStyle name="요약 2 3 8 2 8 5 2" xfId="43915"/>
    <cellStyle name="요약 2 3 8 2 8 6" xfId="20795"/>
    <cellStyle name="요약 2 3 8 2 8 6 2" xfId="48654"/>
    <cellStyle name="요약 2 3 8 2 8 7" xfId="23977"/>
    <cellStyle name="요약 2 3 8 2 8 7 2" xfId="51836"/>
    <cellStyle name="요약 2 3 8 2 8 8" xfId="27046"/>
    <cellStyle name="요약 2 3 8 2 8 8 2" xfId="54905"/>
    <cellStyle name="요약 2 3 8 2 8 9" xfId="31879"/>
    <cellStyle name="요약 2 3 8 2 9" xfId="4317"/>
    <cellStyle name="요약 2 3 8 2 9 2" xfId="7768"/>
    <cellStyle name="요약 2 3 8 2 9 2 2" xfId="35627"/>
    <cellStyle name="요약 2 3 8 2 9 3" xfId="11024"/>
    <cellStyle name="요약 2 3 8 2 9 3 2" xfId="38883"/>
    <cellStyle name="요약 2 3 8 2 9 4" xfId="14288"/>
    <cellStyle name="요약 2 3 8 2 9 4 2" xfId="42147"/>
    <cellStyle name="요약 2 3 8 2 9 5" xfId="15934"/>
    <cellStyle name="요약 2 3 8 2 9 5 2" xfId="43793"/>
    <cellStyle name="요약 2 3 8 2 9 6" xfId="21092"/>
    <cellStyle name="요약 2 3 8 2 9 6 2" xfId="48951"/>
    <cellStyle name="요약 2 3 8 2 9 7" xfId="24274"/>
    <cellStyle name="요약 2 3 8 2 9 7 2" xfId="52133"/>
    <cellStyle name="요약 2 3 8 2 9 8" xfId="27321"/>
    <cellStyle name="요약 2 3 8 2 9 8 2" xfId="55180"/>
    <cellStyle name="요약 2 3 8 2 9 9" xfId="32176"/>
    <cellStyle name="요약 2 3 8 20" xfId="18846"/>
    <cellStyle name="요약 2 3 8 20 2" xfId="46705"/>
    <cellStyle name="요약 2 3 8 21" xfId="21640"/>
    <cellStyle name="요약 2 3 8 21 2" xfId="49499"/>
    <cellStyle name="요약 2 3 8 22" xfId="25231"/>
    <cellStyle name="요약 2 3 8 22 2" xfId="53090"/>
    <cellStyle name="요약 2 3 8 23" xfId="25016"/>
    <cellStyle name="요약 2 3 8 23 2" xfId="52875"/>
    <cellStyle name="요약 2 3 8 24" xfId="744"/>
    <cellStyle name="요약 2 3 8 24 2" xfId="28603"/>
    <cellStyle name="요약 2 3 8 25" xfId="28142"/>
    <cellStyle name="요약 2 3 8 3" xfId="384"/>
    <cellStyle name="요약 2 3 8 3 10" xfId="1499"/>
    <cellStyle name="요약 2 3 8 3 10 2" xfId="29358"/>
    <cellStyle name="요약 2 3 8 3 11" xfId="4955"/>
    <cellStyle name="요약 2 3 8 3 11 2" xfId="32814"/>
    <cellStyle name="요약 2 3 8 3 12" xfId="1211"/>
    <cellStyle name="요약 2 3 8 3 12 2" xfId="29070"/>
    <cellStyle name="요약 2 3 8 3 13" xfId="5063"/>
    <cellStyle name="요약 2 3 8 3 13 2" xfId="32922"/>
    <cellStyle name="요약 2 3 8 3 14" xfId="8317"/>
    <cellStyle name="요약 2 3 8 3 14 2" xfId="36176"/>
    <cellStyle name="요약 2 3 8 3 15" xfId="16722"/>
    <cellStyle name="요약 2 3 8 3 15 2" xfId="44581"/>
    <cellStyle name="요약 2 3 8 3 16" xfId="14845"/>
    <cellStyle name="요약 2 3 8 3 16 2" xfId="42704"/>
    <cellStyle name="요약 2 3 8 3 17" xfId="17582"/>
    <cellStyle name="요약 2 3 8 3 17 2" xfId="45441"/>
    <cellStyle name="요약 2 3 8 3 18" xfId="18612"/>
    <cellStyle name="요약 2 3 8 3 18 2" xfId="46471"/>
    <cellStyle name="요약 2 3 8 3 19" xfId="27311"/>
    <cellStyle name="요약 2 3 8 3 19 2" xfId="55170"/>
    <cellStyle name="요약 2 3 8 3 2" xfId="2136"/>
    <cellStyle name="요약 2 3 8 3 2 2" xfId="5590"/>
    <cellStyle name="요약 2 3 8 3 2 2 2" xfId="33449"/>
    <cellStyle name="요약 2 3 8 3 2 3" xfId="8845"/>
    <cellStyle name="요약 2 3 8 3 2 3 2" xfId="36704"/>
    <cellStyle name="요약 2 3 8 3 2 4" xfId="12108"/>
    <cellStyle name="요약 2 3 8 3 2 4 2" xfId="39967"/>
    <cellStyle name="요약 2 3 8 3 2 5" xfId="17840"/>
    <cellStyle name="요약 2 3 8 3 2 5 2" xfId="45699"/>
    <cellStyle name="요약 2 3 8 3 2 6" xfId="18924"/>
    <cellStyle name="요약 2 3 8 3 2 6 2" xfId="46783"/>
    <cellStyle name="요약 2 3 8 3 2 7" xfId="22122"/>
    <cellStyle name="요약 2 3 8 3 2 7 2" xfId="49981"/>
    <cellStyle name="요약 2 3 8 3 2 8" xfId="25301"/>
    <cellStyle name="요약 2 3 8 3 2 8 2" xfId="53160"/>
    <cellStyle name="요약 2 3 8 3 2 9" xfId="29995"/>
    <cellStyle name="요약 2 3 8 3 20" xfId="27807"/>
    <cellStyle name="요약 2 3 8 3 20 2" xfId="55666"/>
    <cellStyle name="요약 2 3 8 3 21" xfId="846"/>
    <cellStyle name="요약 2 3 8 3 21 2" xfId="28705"/>
    <cellStyle name="요약 2 3 8 3 22" xfId="28244"/>
    <cellStyle name="요약 2 3 8 3 3" xfId="2597"/>
    <cellStyle name="요약 2 3 8 3 3 2" xfId="6048"/>
    <cellStyle name="요약 2 3 8 3 3 2 2" xfId="33907"/>
    <cellStyle name="요약 2 3 8 3 3 3" xfId="9304"/>
    <cellStyle name="요약 2 3 8 3 3 3 2" xfId="37163"/>
    <cellStyle name="요약 2 3 8 3 3 4" xfId="12568"/>
    <cellStyle name="요약 2 3 8 3 3 4 2" xfId="40427"/>
    <cellStyle name="요약 2 3 8 3 3 5" xfId="16141"/>
    <cellStyle name="요약 2 3 8 3 3 5 2" xfId="44000"/>
    <cellStyle name="요약 2 3 8 3 3 6" xfId="19372"/>
    <cellStyle name="요약 2 3 8 3 3 6 2" xfId="47231"/>
    <cellStyle name="요약 2 3 8 3 3 7" xfId="22554"/>
    <cellStyle name="요약 2 3 8 3 3 7 2" xfId="50413"/>
    <cellStyle name="요약 2 3 8 3 3 8" xfId="25716"/>
    <cellStyle name="요약 2 3 8 3 3 8 2" xfId="53575"/>
    <cellStyle name="요약 2 3 8 3 3 9" xfId="30456"/>
    <cellStyle name="요약 2 3 8 3 4" xfId="2950"/>
    <cellStyle name="요약 2 3 8 3 4 2" xfId="6401"/>
    <cellStyle name="요약 2 3 8 3 4 2 2" xfId="34260"/>
    <cellStyle name="요약 2 3 8 3 4 3" xfId="9657"/>
    <cellStyle name="요약 2 3 8 3 4 3 2" xfId="37516"/>
    <cellStyle name="요약 2 3 8 3 4 4" xfId="12921"/>
    <cellStyle name="요약 2 3 8 3 4 4 2" xfId="40780"/>
    <cellStyle name="요약 2 3 8 3 4 5" xfId="17584"/>
    <cellStyle name="요약 2 3 8 3 4 5 2" xfId="45443"/>
    <cellStyle name="요약 2 3 8 3 4 6" xfId="19725"/>
    <cellStyle name="요약 2 3 8 3 4 6 2" xfId="47584"/>
    <cellStyle name="요약 2 3 8 3 4 7" xfId="22907"/>
    <cellStyle name="요약 2 3 8 3 4 7 2" xfId="50766"/>
    <cellStyle name="요약 2 3 8 3 4 8" xfId="26045"/>
    <cellStyle name="요약 2 3 8 3 4 8 2" xfId="53904"/>
    <cellStyle name="요약 2 3 8 3 4 9" xfId="30809"/>
    <cellStyle name="요약 2 3 8 3 5" xfId="3296"/>
    <cellStyle name="요약 2 3 8 3 5 2" xfId="6747"/>
    <cellStyle name="요약 2 3 8 3 5 2 2" xfId="34606"/>
    <cellStyle name="요약 2 3 8 3 5 3" xfId="10003"/>
    <cellStyle name="요약 2 3 8 3 5 3 2" xfId="37862"/>
    <cellStyle name="요약 2 3 8 3 5 4" xfId="13267"/>
    <cellStyle name="요약 2 3 8 3 5 4 2" xfId="41126"/>
    <cellStyle name="요약 2 3 8 3 5 5" xfId="17467"/>
    <cellStyle name="요약 2 3 8 3 5 5 2" xfId="45326"/>
    <cellStyle name="요약 2 3 8 3 5 6" xfId="20071"/>
    <cellStyle name="요약 2 3 8 3 5 6 2" xfId="47930"/>
    <cellStyle name="요약 2 3 8 3 5 7" xfId="23253"/>
    <cellStyle name="요약 2 3 8 3 5 7 2" xfId="51112"/>
    <cellStyle name="요약 2 3 8 3 5 8" xfId="26367"/>
    <cellStyle name="요약 2 3 8 3 5 8 2" xfId="54226"/>
    <cellStyle name="요약 2 3 8 3 5 9" xfId="31155"/>
    <cellStyle name="요약 2 3 8 3 6" xfId="3632"/>
    <cellStyle name="요약 2 3 8 3 6 2" xfId="7083"/>
    <cellStyle name="요약 2 3 8 3 6 2 2" xfId="34942"/>
    <cellStyle name="요약 2 3 8 3 6 3" xfId="10339"/>
    <cellStyle name="요약 2 3 8 3 6 3 2" xfId="38198"/>
    <cellStyle name="요약 2 3 8 3 6 4" xfId="13603"/>
    <cellStyle name="요약 2 3 8 3 6 4 2" xfId="41462"/>
    <cellStyle name="요약 2 3 8 3 6 5" xfId="16940"/>
    <cellStyle name="요약 2 3 8 3 6 5 2" xfId="44799"/>
    <cellStyle name="요약 2 3 8 3 6 6" xfId="20407"/>
    <cellStyle name="요약 2 3 8 3 6 6 2" xfId="48266"/>
    <cellStyle name="요약 2 3 8 3 6 7" xfId="23589"/>
    <cellStyle name="요약 2 3 8 3 6 7 2" xfId="51448"/>
    <cellStyle name="요약 2 3 8 3 6 8" xfId="26683"/>
    <cellStyle name="요약 2 3 8 3 6 8 2" xfId="54542"/>
    <cellStyle name="요약 2 3 8 3 6 9" xfId="31491"/>
    <cellStyle name="요약 2 3 8 3 7" xfId="3946"/>
    <cellStyle name="요약 2 3 8 3 7 2" xfId="7397"/>
    <cellStyle name="요약 2 3 8 3 7 2 2" xfId="35256"/>
    <cellStyle name="요약 2 3 8 3 7 3" xfId="10653"/>
    <cellStyle name="요약 2 3 8 3 7 3 2" xfId="38512"/>
    <cellStyle name="요약 2 3 8 3 7 4" xfId="13917"/>
    <cellStyle name="요약 2 3 8 3 7 4 2" xfId="41776"/>
    <cellStyle name="요약 2 3 8 3 7 5" xfId="15069"/>
    <cellStyle name="요약 2 3 8 3 7 5 2" xfId="42928"/>
    <cellStyle name="요약 2 3 8 3 7 6" xfId="20721"/>
    <cellStyle name="요약 2 3 8 3 7 6 2" xfId="48580"/>
    <cellStyle name="요약 2 3 8 3 7 7" xfId="23903"/>
    <cellStyle name="요약 2 3 8 3 7 7 2" xfId="51762"/>
    <cellStyle name="요약 2 3 8 3 7 8" xfId="26977"/>
    <cellStyle name="요약 2 3 8 3 7 8 2" xfId="54836"/>
    <cellStyle name="요약 2 3 8 3 7 9" xfId="31805"/>
    <cellStyle name="요약 2 3 8 3 8" xfId="4244"/>
    <cellStyle name="요약 2 3 8 3 8 2" xfId="7695"/>
    <cellStyle name="요약 2 3 8 3 8 2 2" xfId="35554"/>
    <cellStyle name="요약 2 3 8 3 8 3" xfId="10951"/>
    <cellStyle name="요약 2 3 8 3 8 3 2" xfId="38810"/>
    <cellStyle name="요약 2 3 8 3 8 4" xfId="14215"/>
    <cellStyle name="요약 2 3 8 3 8 4 2" xfId="42074"/>
    <cellStyle name="요약 2 3 8 3 8 5" xfId="17113"/>
    <cellStyle name="요약 2 3 8 3 8 5 2" xfId="44972"/>
    <cellStyle name="요약 2 3 8 3 8 6" xfId="21019"/>
    <cellStyle name="요약 2 3 8 3 8 6 2" xfId="48878"/>
    <cellStyle name="요약 2 3 8 3 8 7" xfId="24201"/>
    <cellStyle name="요약 2 3 8 3 8 7 2" xfId="52060"/>
    <cellStyle name="요약 2 3 8 3 8 8" xfId="27253"/>
    <cellStyle name="요약 2 3 8 3 8 8 2" xfId="55112"/>
    <cellStyle name="요약 2 3 8 3 8 9" xfId="32103"/>
    <cellStyle name="요약 2 3 8 3 9" xfId="4540"/>
    <cellStyle name="요약 2 3 8 3 9 2" xfId="7991"/>
    <cellStyle name="요약 2 3 8 3 9 2 2" xfId="35850"/>
    <cellStyle name="요약 2 3 8 3 9 3" xfId="11247"/>
    <cellStyle name="요약 2 3 8 3 9 3 2" xfId="39106"/>
    <cellStyle name="요약 2 3 8 3 9 4" xfId="14511"/>
    <cellStyle name="요약 2 3 8 3 9 4 2" xfId="42370"/>
    <cellStyle name="요약 2 3 8 3 9 5" xfId="18082"/>
    <cellStyle name="요약 2 3 8 3 9 5 2" xfId="45941"/>
    <cellStyle name="요약 2 3 8 3 9 6" xfId="21315"/>
    <cellStyle name="요약 2 3 8 3 9 6 2" xfId="49174"/>
    <cellStyle name="요약 2 3 8 3 9 7" xfId="24497"/>
    <cellStyle name="요약 2 3 8 3 9 7 2" xfId="52356"/>
    <cellStyle name="요약 2 3 8 3 9 8" xfId="27529"/>
    <cellStyle name="요약 2 3 8 3 9 8 2" xfId="55388"/>
    <cellStyle name="요약 2 3 8 3 9 9" xfId="32399"/>
    <cellStyle name="요약 2 3 8 4" xfId="557"/>
    <cellStyle name="요약 2 3 8 4 10" xfId="1672"/>
    <cellStyle name="요약 2 3 8 4 10 2" xfId="29531"/>
    <cellStyle name="요약 2 3 8 4 11" xfId="5127"/>
    <cellStyle name="요약 2 3 8 4 11 2" xfId="32986"/>
    <cellStyle name="요약 2 3 8 4 12" xfId="8382"/>
    <cellStyle name="요약 2 3 8 4 12 2" xfId="36241"/>
    <cellStyle name="요약 2 3 8 4 13" xfId="11647"/>
    <cellStyle name="요약 2 3 8 4 13 2" xfId="39506"/>
    <cellStyle name="요약 2 3 8 4 14" xfId="14910"/>
    <cellStyle name="요약 2 3 8 4 14 2" xfId="42769"/>
    <cellStyle name="요약 2 3 8 4 15" xfId="15105"/>
    <cellStyle name="요약 2 3 8 4 15 2" xfId="42964"/>
    <cellStyle name="요약 2 3 8 4 16" xfId="18474"/>
    <cellStyle name="요약 2 3 8 4 16 2" xfId="46333"/>
    <cellStyle name="요약 2 3 8 4 17" xfId="21691"/>
    <cellStyle name="요약 2 3 8 4 17 2" xfId="49550"/>
    <cellStyle name="요약 2 3 8 4 18" xfId="24886"/>
    <cellStyle name="요약 2 3 8 4 18 2" xfId="52745"/>
    <cellStyle name="요약 2 3 8 4 19" xfId="25909"/>
    <cellStyle name="요약 2 3 8 4 19 2" xfId="53768"/>
    <cellStyle name="요약 2 3 8 4 2" xfId="2309"/>
    <cellStyle name="요약 2 3 8 4 2 2" xfId="5761"/>
    <cellStyle name="요약 2 3 8 4 2 2 2" xfId="33620"/>
    <cellStyle name="요약 2 3 8 4 2 3" xfId="9017"/>
    <cellStyle name="요약 2 3 8 4 2 3 2" xfId="36876"/>
    <cellStyle name="요약 2 3 8 4 2 4" xfId="12280"/>
    <cellStyle name="요약 2 3 8 4 2 4 2" xfId="40139"/>
    <cellStyle name="요약 2 3 8 4 2 5" xfId="17376"/>
    <cellStyle name="요약 2 3 8 4 2 5 2" xfId="45235"/>
    <cellStyle name="요약 2 3 8 4 2 6" xfId="19087"/>
    <cellStyle name="요약 2 3 8 4 2 6 2" xfId="46946"/>
    <cellStyle name="요약 2 3 8 4 2 7" xfId="22272"/>
    <cellStyle name="요약 2 3 8 4 2 7 2" xfId="50131"/>
    <cellStyle name="요약 2 3 8 4 2 8" xfId="25451"/>
    <cellStyle name="요약 2 3 8 4 2 8 2" xfId="53310"/>
    <cellStyle name="요약 2 3 8 4 2 9" xfId="30168"/>
    <cellStyle name="요약 2 3 8 4 20" xfId="27943"/>
    <cellStyle name="요약 2 3 8 4 20 2" xfId="55802"/>
    <cellStyle name="요약 2 3 8 4 21" xfId="1019"/>
    <cellStyle name="요약 2 3 8 4 21 2" xfId="28878"/>
    <cellStyle name="요약 2 3 8 4 22" xfId="28417"/>
    <cellStyle name="요약 2 3 8 4 3" xfId="2768"/>
    <cellStyle name="요약 2 3 8 4 3 2" xfId="6219"/>
    <cellStyle name="요약 2 3 8 4 3 2 2" xfId="34078"/>
    <cellStyle name="요약 2 3 8 4 3 3" xfId="9475"/>
    <cellStyle name="요약 2 3 8 4 3 3 2" xfId="37334"/>
    <cellStyle name="요약 2 3 8 4 3 4" xfId="12739"/>
    <cellStyle name="요약 2 3 8 4 3 4 2" xfId="40598"/>
    <cellStyle name="요약 2 3 8 4 3 5" xfId="17527"/>
    <cellStyle name="요약 2 3 8 4 3 5 2" xfId="45386"/>
    <cellStyle name="요약 2 3 8 4 3 6" xfId="19543"/>
    <cellStyle name="요약 2 3 8 4 3 6 2" xfId="47402"/>
    <cellStyle name="요약 2 3 8 4 3 7" xfId="22725"/>
    <cellStyle name="요약 2 3 8 4 3 7 2" xfId="50584"/>
    <cellStyle name="요약 2 3 8 4 3 8" xfId="25877"/>
    <cellStyle name="요약 2 3 8 4 3 8 2" xfId="53736"/>
    <cellStyle name="요약 2 3 8 4 3 9" xfId="30627"/>
    <cellStyle name="요약 2 3 8 4 4" xfId="3118"/>
    <cellStyle name="요약 2 3 8 4 4 2" xfId="6569"/>
    <cellStyle name="요약 2 3 8 4 4 2 2" xfId="34428"/>
    <cellStyle name="요약 2 3 8 4 4 3" xfId="9825"/>
    <cellStyle name="요약 2 3 8 4 4 3 2" xfId="37684"/>
    <cellStyle name="요약 2 3 8 4 4 4" xfId="13089"/>
    <cellStyle name="요약 2 3 8 4 4 4 2" xfId="40948"/>
    <cellStyle name="요약 2 3 8 4 4 5" xfId="17422"/>
    <cellStyle name="요약 2 3 8 4 4 5 2" xfId="45281"/>
    <cellStyle name="요약 2 3 8 4 4 6" xfId="19893"/>
    <cellStyle name="요약 2 3 8 4 4 6 2" xfId="47752"/>
    <cellStyle name="요약 2 3 8 4 4 7" xfId="23075"/>
    <cellStyle name="요약 2 3 8 4 4 7 2" xfId="50934"/>
    <cellStyle name="요약 2 3 8 4 4 8" xfId="26201"/>
    <cellStyle name="요약 2 3 8 4 4 8 2" xfId="54060"/>
    <cellStyle name="요약 2 3 8 4 4 9" xfId="30977"/>
    <cellStyle name="요약 2 3 8 4 5" xfId="3455"/>
    <cellStyle name="요약 2 3 8 4 5 2" xfId="6906"/>
    <cellStyle name="요약 2 3 8 4 5 2 2" xfId="34765"/>
    <cellStyle name="요약 2 3 8 4 5 3" xfId="10162"/>
    <cellStyle name="요약 2 3 8 4 5 3 2" xfId="38021"/>
    <cellStyle name="요약 2 3 8 4 5 4" xfId="13426"/>
    <cellStyle name="요약 2 3 8 4 5 4 2" xfId="41285"/>
    <cellStyle name="요약 2 3 8 4 5 5" xfId="15367"/>
    <cellStyle name="요약 2 3 8 4 5 5 2" xfId="43226"/>
    <cellStyle name="요약 2 3 8 4 5 6" xfId="20230"/>
    <cellStyle name="요약 2 3 8 4 5 6 2" xfId="48089"/>
    <cellStyle name="요약 2 3 8 4 5 7" xfId="23412"/>
    <cellStyle name="요약 2 3 8 4 5 7 2" xfId="51271"/>
    <cellStyle name="요약 2 3 8 4 5 8" xfId="26518"/>
    <cellStyle name="요약 2 3 8 4 5 8 2" xfId="54377"/>
    <cellStyle name="요약 2 3 8 4 5 9" xfId="31314"/>
    <cellStyle name="요약 2 3 8 4 6" xfId="3788"/>
    <cellStyle name="요약 2 3 8 4 6 2" xfId="7239"/>
    <cellStyle name="요약 2 3 8 4 6 2 2" xfId="35098"/>
    <cellStyle name="요약 2 3 8 4 6 3" xfId="10495"/>
    <cellStyle name="요약 2 3 8 4 6 3 2" xfId="38354"/>
    <cellStyle name="요약 2 3 8 4 6 4" xfId="13759"/>
    <cellStyle name="요약 2 3 8 4 6 4 2" xfId="41618"/>
    <cellStyle name="요약 2 3 8 4 6 5" xfId="17172"/>
    <cellStyle name="요약 2 3 8 4 6 5 2" xfId="45031"/>
    <cellStyle name="요약 2 3 8 4 6 6" xfId="20563"/>
    <cellStyle name="요약 2 3 8 4 6 6 2" xfId="48422"/>
    <cellStyle name="요약 2 3 8 4 6 7" xfId="23745"/>
    <cellStyle name="요약 2 3 8 4 6 7 2" xfId="51604"/>
    <cellStyle name="요약 2 3 8 4 6 8" xfId="26829"/>
    <cellStyle name="요약 2 3 8 4 6 8 2" xfId="54688"/>
    <cellStyle name="요약 2 3 8 4 6 9" xfId="31647"/>
    <cellStyle name="요약 2 3 8 4 7" xfId="4084"/>
    <cellStyle name="요약 2 3 8 4 7 2" xfId="7535"/>
    <cellStyle name="요약 2 3 8 4 7 2 2" xfId="35394"/>
    <cellStyle name="요약 2 3 8 4 7 3" xfId="10791"/>
    <cellStyle name="요약 2 3 8 4 7 3 2" xfId="38650"/>
    <cellStyle name="요약 2 3 8 4 7 4" xfId="14055"/>
    <cellStyle name="요약 2 3 8 4 7 4 2" xfId="41914"/>
    <cellStyle name="요약 2 3 8 4 7 5" xfId="16129"/>
    <cellStyle name="요약 2 3 8 4 7 5 2" xfId="43988"/>
    <cellStyle name="요약 2 3 8 4 7 6" xfId="20859"/>
    <cellStyle name="요약 2 3 8 4 7 6 2" xfId="48718"/>
    <cellStyle name="요약 2 3 8 4 7 7" xfId="24041"/>
    <cellStyle name="요약 2 3 8 4 7 7 2" xfId="51900"/>
    <cellStyle name="요약 2 3 8 4 7 8" xfId="27106"/>
    <cellStyle name="요약 2 3 8 4 7 8 2" xfId="54965"/>
    <cellStyle name="요약 2 3 8 4 7 9" xfId="31943"/>
    <cellStyle name="요약 2 3 8 4 8" xfId="4381"/>
    <cellStyle name="요약 2 3 8 4 8 2" xfId="7832"/>
    <cellStyle name="요약 2 3 8 4 8 2 2" xfId="35691"/>
    <cellStyle name="요약 2 3 8 4 8 3" xfId="11088"/>
    <cellStyle name="요약 2 3 8 4 8 3 2" xfId="38947"/>
    <cellStyle name="요약 2 3 8 4 8 4" xfId="14352"/>
    <cellStyle name="요약 2 3 8 4 8 4 2" xfId="42211"/>
    <cellStyle name="요약 2 3 8 4 8 5" xfId="11792"/>
    <cellStyle name="요약 2 3 8 4 8 5 2" xfId="39651"/>
    <cellStyle name="요약 2 3 8 4 8 6" xfId="21156"/>
    <cellStyle name="요약 2 3 8 4 8 6 2" xfId="49015"/>
    <cellStyle name="요약 2 3 8 4 8 7" xfId="24338"/>
    <cellStyle name="요약 2 3 8 4 8 7 2" xfId="52197"/>
    <cellStyle name="요약 2 3 8 4 8 8" xfId="27381"/>
    <cellStyle name="요약 2 3 8 4 8 8 2" xfId="55240"/>
    <cellStyle name="요약 2 3 8 4 8 9" xfId="32240"/>
    <cellStyle name="요약 2 3 8 4 9" xfId="4676"/>
    <cellStyle name="요약 2 3 8 4 9 2" xfId="8127"/>
    <cellStyle name="요약 2 3 8 4 9 2 2" xfId="35986"/>
    <cellStyle name="요약 2 3 8 4 9 3" xfId="11383"/>
    <cellStyle name="요약 2 3 8 4 9 3 2" xfId="39242"/>
    <cellStyle name="요약 2 3 8 4 9 4" xfId="14647"/>
    <cellStyle name="요약 2 3 8 4 9 4 2" xfId="42506"/>
    <cellStyle name="요약 2 3 8 4 9 5" xfId="18218"/>
    <cellStyle name="요약 2 3 8 4 9 5 2" xfId="46077"/>
    <cellStyle name="요약 2 3 8 4 9 6" xfId="21451"/>
    <cellStyle name="요약 2 3 8 4 9 6 2" xfId="49310"/>
    <cellStyle name="요약 2 3 8 4 9 7" xfId="24633"/>
    <cellStyle name="요약 2 3 8 4 9 7 2" xfId="52492"/>
    <cellStyle name="요약 2 3 8 4 9 8" xfId="27657"/>
    <cellStyle name="요약 2 3 8 4 9 8 2" xfId="55516"/>
    <cellStyle name="요약 2 3 8 4 9 9" xfId="32535"/>
    <cellStyle name="요약 2 3 8 5" xfId="2034"/>
    <cellStyle name="요약 2 3 8 5 2" xfId="5488"/>
    <cellStyle name="요약 2 3 8 5 2 2" xfId="33347"/>
    <cellStyle name="요약 2 3 8 5 3" xfId="8743"/>
    <cellStyle name="요약 2 3 8 5 3 2" xfId="36602"/>
    <cellStyle name="요약 2 3 8 5 4" xfId="12006"/>
    <cellStyle name="요약 2 3 8 5 4 2" xfId="39865"/>
    <cellStyle name="요약 2 3 8 5 5" xfId="16906"/>
    <cellStyle name="요약 2 3 8 5 5 2" xfId="44765"/>
    <cellStyle name="요약 2 3 8 5 6" xfId="18828"/>
    <cellStyle name="요약 2 3 8 5 6 2" xfId="46687"/>
    <cellStyle name="요약 2 3 8 5 7" xfId="22035"/>
    <cellStyle name="요약 2 3 8 5 7 2" xfId="49894"/>
    <cellStyle name="요약 2 3 8 5 8" xfId="25217"/>
    <cellStyle name="요약 2 3 8 5 8 2" xfId="53076"/>
    <cellStyle name="요약 2 3 8 5 9" xfId="29893"/>
    <cellStyle name="요약 2 3 8 6" xfId="2501"/>
    <cellStyle name="요약 2 3 8 6 2" xfId="5952"/>
    <cellStyle name="요약 2 3 8 6 2 2" xfId="33811"/>
    <cellStyle name="요약 2 3 8 6 3" xfId="9208"/>
    <cellStyle name="요약 2 3 8 6 3 2" xfId="37067"/>
    <cellStyle name="요약 2 3 8 6 4" xfId="12472"/>
    <cellStyle name="요약 2 3 8 6 4 2" xfId="40331"/>
    <cellStyle name="요약 2 3 8 6 5" xfId="15074"/>
    <cellStyle name="요약 2 3 8 6 5 2" xfId="42933"/>
    <cellStyle name="요약 2 3 8 6 6" xfId="19276"/>
    <cellStyle name="요약 2 3 8 6 6 2" xfId="47135"/>
    <cellStyle name="요약 2 3 8 6 7" xfId="22458"/>
    <cellStyle name="요약 2 3 8 6 7 2" xfId="50317"/>
    <cellStyle name="요약 2 3 8 6 8" xfId="25626"/>
    <cellStyle name="요약 2 3 8 6 8 2" xfId="53485"/>
    <cellStyle name="요약 2 3 8 6 9" xfId="30360"/>
    <cellStyle name="요약 2 3 8 7" xfId="1955"/>
    <cellStyle name="요약 2 3 8 7 2" xfId="5409"/>
    <cellStyle name="요약 2 3 8 7 2 2" xfId="33268"/>
    <cellStyle name="요약 2 3 8 7 3" xfId="8664"/>
    <cellStyle name="요약 2 3 8 7 3 2" xfId="36523"/>
    <cellStyle name="요약 2 3 8 7 4" xfId="11927"/>
    <cellStyle name="요약 2 3 8 7 4 2" xfId="39786"/>
    <cellStyle name="요약 2 3 8 7 5" xfId="16596"/>
    <cellStyle name="요약 2 3 8 7 5 2" xfId="44455"/>
    <cellStyle name="요약 2 3 8 7 6" xfId="18749"/>
    <cellStyle name="요약 2 3 8 7 6 2" xfId="46608"/>
    <cellStyle name="요약 2 3 8 7 7" xfId="21957"/>
    <cellStyle name="요약 2 3 8 7 7 2" xfId="49816"/>
    <cellStyle name="요약 2 3 8 7 8" xfId="25145"/>
    <cellStyle name="요약 2 3 8 7 8 2" xfId="53004"/>
    <cellStyle name="요약 2 3 8 7 9" xfId="29814"/>
    <cellStyle name="요약 2 3 8 8" xfId="1975"/>
    <cellStyle name="요약 2 3 8 8 2" xfId="5429"/>
    <cellStyle name="요약 2 3 8 8 2 2" xfId="33288"/>
    <cellStyle name="요약 2 3 8 8 3" xfId="8684"/>
    <cellStyle name="요약 2 3 8 8 3 2" xfId="36543"/>
    <cellStyle name="요약 2 3 8 8 4" xfId="11947"/>
    <cellStyle name="요약 2 3 8 8 4 2" xfId="39806"/>
    <cellStyle name="요약 2 3 8 8 5" xfId="15254"/>
    <cellStyle name="요약 2 3 8 8 5 2" xfId="43113"/>
    <cellStyle name="요약 2 3 8 8 6" xfId="18769"/>
    <cellStyle name="요약 2 3 8 8 6 2" xfId="46628"/>
    <cellStyle name="요약 2 3 8 8 7" xfId="21977"/>
    <cellStyle name="요약 2 3 8 8 7 2" xfId="49836"/>
    <cellStyle name="요약 2 3 8 8 8" xfId="25161"/>
    <cellStyle name="요약 2 3 8 8 8 2" xfId="53020"/>
    <cellStyle name="요약 2 3 8 8 9" xfId="29834"/>
    <cellStyle name="요약 2 3 8 9" xfId="2619"/>
    <cellStyle name="요약 2 3 8 9 2" xfId="6070"/>
    <cellStyle name="요약 2 3 8 9 2 2" xfId="33929"/>
    <cellStyle name="요약 2 3 8 9 3" xfId="9326"/>
    <cellStyle name="요약 2 3 8 9 3 2" xfId="37185"/>
    <cellStyle name="요약 2 3 8 9 4" xfId="12590"/>
    <cellStyle name="요약 2 3 8 9 4 2" xfId="40449"/>
    <cellStyle name="요약 2 3 8 9 5" xfId="15038"/>
    <cellStyle name="요약 2 3 8 9 5 2" xfId="42897"/>
    <cellStyle name="요약 2 3 8 9 6" xfId="19394"/>
    <cellStyle name="요약 2 3 8 9 6 2" xfId="47253"/>
    <cellStyle name="요약 2 3 8 9 7" xfId="22576"/>
    <cellStyle name="요약 2 3 8 9 7 2" xfId="50435"/>
    <cellStyle name="요약 2 3 8 9 8" xfId="25736"/>
    <cellStyle name="요약 2 3 8 9 8 2" xfId="53595"/>
    <cellStyle name="요약 2 3 8 9 9" xfId="30478"/>
    <cellStyle name="요약 2 3 9" xfId="286"/>
    <cellStyle name="요약 2 3 9 10" xfId="1788"/>
    <cellStyle name="요약 2 3 9 10 2" xfId="5242"/>
    <cellStyle name="요약 2 3 9 10 2 2" xfId="33101"/>
    <cellStyle name="요약 2 3 9 10 3" xfId="8497"/>
    <cellStyle name="요약 2 3 9 10 3 2" xfId="36356"/>
    <cellStyle name="요약 2 3 9 10 4" xfId="11760"/>
    <cellStyle name="요약 2 3 9 10 4 2" xfId="39619"/>
    <cellStyle name="요약 2 3 9 10 5" xfId="16071"/>
    <cellStyle name="요약 2 3 9 10 5 2" xfId="43930"/>
    <cellStyle name="요약 2 3 9 10 6" xfId="18584"/>
    <cellStyle name="요약 2 3 9 10 6 2" xfId="46443"/>
    <cellStyle name="요약 2 3 9 10 7" xfId="21799"/>
    <cellStyle name="요약 2 3 9 10 7 2" xfId="49658"/>
    <cellStyle name="요약 2 3 9 10 8" xfId="24993"/>
    <cellStyle name="요약 2 3 9 10 8 2" xfId="52852"/>
    <cellStyle name="요약 2 3 9 10 9" xfId="29647"/>
    <cellStyle name="요약 2 3 9 11" xfId="3646"/>
    <cellStyle name="요약 2 3 9 11 2" xfId="7097"/>
    <cellStyle name="요약 2 3 9 11 2 2" xfId="34956"/>
    <cellStyle name="요약 2 3 9 11 3" xfId="10353"/>
    <cellStyle name="요약 2 3 9 11 3 2" xfId="38212"/>
    <cellStyle name="요약 2 3 9 11 4" xfId="13617"/>
    <cellStyle name="요약 2 3 9 11 4 2" xfId="41476"/>
    <cellStyle name="요약 2 3 9 11 5" xfId="15945"/>
    <cellStyle name="요약 2 3 9 11 5 2" xfId="43804"/>
    <cellStyle name="요약 2 3 9 11 6" xfId="20421"/>
    <cellStyle name="요약 2 3 9 11 6 2" xfId="48280"/>
    <cellStyle name="요약 2 3 9 11 7" xfId="23603"/>
    <cellStyle name="요약 2 3 9 11 7 2" xfId="51462"/>
    <cellStyle name="요약 2 3 9 11 8" xfId="26696"/>
    <cellStyle name="요약 2 3 9 11 8 2" xfId="54555"/>
    <cellStyle name="요약 2 3 9 11 9" xfId="31505"/>
    <cellStyle name="요약 2 3 9 12" xfId="1858"/>
    <cellStyle name="요약 2 3 9 12 2" xfId="5312"/>
    <cellStyle name="요약 2 3 9 12 2 2" xfId="33171"/>
    <cellStyle name="요약 2 3 9 12 3" xfId="8567"/>
    <cellStyle name="요약 2 3 9 12 3 2" xfId="36426"/>
    <cellStyle name="요약 2 3 9 12 4" xfId="11830"/>
    <cellStyle name="요약 2 3 9 12 4 2" xfId="39689"/>
    <cellStyle name="요약 2 3 9 12 5" xfId="17280"/>
    <cellStyle name="요약 2 3 9 12 5 2" xfId="45139"/>
    <cellStyle name="요약 2 3 9 12 6" xfId="18652"/>
    <cellStyle name="요약 2 3 9 12 6 2" xfId="46511"/>
    <cellStyle name="요약 2 3 9 12 7" xfId="21860"/>
    <cellStyle name="요약 2 3 9 12 7 2" xfId="49719"/>
    <cellStyle name="요약 2 3 9 12 8" xfId="25055"/>
    <cellStyle name="요약 2 3 9 12 8 2" xfId="52914"/>
    <cellStyle name="요약 2 3 9 12 9" xfId="29717"/>
    <cellStyle name="요약 2 3 9 13" xfId="1401"/>
    <cellStyle name="요약 2 3 9 13 2" xfId="29260"/>
    <cellStyle name="요약 2 3 9 14" xfId="4857"/>
    <cellStyle name="요약 2 3 9 14 2" xfId="32716"/>
    <cellStyle name="요약 2 3 9 15" xfId="4976"/>
    <cellStyle name="요약 2 3 9 15 2" xfId="32835"/>
    <cellStyle name="요약 2 3 9 16" xfId="1221"/>
    <cellStyle name="요약 2 3 9 16 2" xfId="29080"/>
    <cellStyle name="요약 2 3 9 17" xfId="5255"/>
    <cellStyle name="요약 2 3 9 17 2" xfId="33114"/>
    <cellStyle name="요약 2 3 9 18" xfId="17451"/>
    <cellStyle name="요약 2 3 9 18 2" xfId="45310"/>
    <cellStyle name="요약 2 3 9 19" xfId="17070"/>
    <cellStyle name="요약 2 3 9 19 2" xfId="44929"/>
    <cellStyle name="요약 2 3 9 2" xfId="489"/>
    <cellStyle name="요약 2 3 9 2 10" xfId="4617"/>
    <cellStyle name="요약 2 3 9 2 10 2" xfId="8068"/>
    <cellStyle name="요약 2 3 9 2 10 2 2" xfId="35927"/>
    <cellStyle name="요약 2 3 9 2 10 3" xfId="11324"/>
    <cellStyle name="요약 2 3 9 2 10 3 2" xfId="39183"/>
    <cellStyle name="요약 2 3 9 2 10 4" xfId="14588"/>
    <cellStyle name="요약 2 3 9 2 10 4 2" xfId="42447"/>
    <cellStyle name="요약 2 3 9 2 10 5" xfId="18159"/>
    <cellStyle name="요약 2 3 9 2 10 5 2" xfId="46018"/>
    <cellStyle name="요약 2 3 9 2 10 6" xfId="21392"/>
    <cellStyle name="요약 2 3 9 2 10 6 2" xfId="49251"/>
    <cellStyle name="요약 2 3 9 2 10 7" xfId="24574"/>
    <cellStyle name="요약 2 3 9 2 10 7 2" xfId="52433"/>
    <cellStyle name="요약 2 3 9 2 10 8" xfId="27602"/>
    <cellStyle name="요약 2 3 9 2 10 8 2" xfId="55461"/>
    <cellStyle name="요약 2 3 9 2 10 9" xfId="32476"/>
    <cellStyle name="요약 2 3 9 2 11" xfId="1604"/>
    <cellStyle name="요약 2 3 9 2 11 2" xfId="29463"/>
    <cellStyle name="요약 2 3 9 2 12" xfId="5060"/>
    <cellStyle name="요약 2 3 9 2 12 2" xfId="32919"/>
    <cellStyle name="요약 2 3 9 2 13" xfId="8314"/>
    <cellStyle name="요약 2 3 9 2 13 2" xfId="36173"/>
    <cellStyle name="요약 2 3 9 2 14" xfId="11579"/>
    <cellStyle name="요약 2 3 9 2 14 2" xfId="39438"/>
    <cellStyle name="요약 2 3 9 2 15" xfId="14842"/>
    <cellStyle name="요약 2 3 9 2 15 2" xfId="42701"/>
    <cellStyle name="요약 2 3 9 2 16" xfId="16484"/>
    <cellStyle name="요약 2 3 9 2 16 2" xfId="44343"/>
    <cellStyle name="요약 2 3 9 2 17" xfId="18409"/>
    <cellStyle name="요약 2 3 9 2 17 2" xfId="46268"/>
    <cellStyle name="요약 2 3 9 2 18" xfId="21627"/>
    <cellStyle name="요약 2 3 9 2 18 2" xfId="49486"/>
    <cellStyle name="요약 2 3 9 2 19" xfId="24824"/>
    <cellStyle name="요약 2 3 9 2 19 2" xfId="52683"/>
    <cellStyle name="요약 2 3 9 2 2" xfId="634"/>
    <cellStyle name="요약 2 3 9 2 2 10" xfId="1749"/>
    <cellStyle name="요약 2 3 9 2 2 10 2" xfId="29608"/>
    <cellStyle name="요약 2 3 9 2 2 11" xfId="5204"/>
    <cellStyle name="요약 2 3 9 2 2 11 2" xfId="33063"/>
    <cellStyle name="요약 2 3 9 2 2 12" xfId="8459"/>
    <cellStyle name="요약 2 3 9 2 2 12 2" xfId="36318"/>
    <cellStyle name="요약 2 3 9 2 2 13" xfId="11724"/>
    <cellStyle name="요약 2 3 9 2 2 13 2" xfId="39583"/>
    <cellStyle name="요약 2 3 9 2 2 14" xfId="14987"/>
    <cellStyle name="요약 2 3 9 2 2 14 2" xfId="42846"/>
    <cellStyle name="요약 2 3 9 2 2 15" xfId="17018"/>
    <cellStyle name="요약 2 3 9 2 2 15 2" xfId="44877"/>
    <cellStyle name="요약 2 3 9 2 2 16" xfId="18551"/>
    <cellStyle name="요약 2 3 9 2 2 16 2" xfId="46410"/>
    <cellStyle name="요약 2 3 9 2 2 17" xfId="21768"/>
    <cellStyle name="요약 2 3 9 2 2 17 2" xfId="49627"/>
    <cellStyle name="요약 2 3 9 2 2 18" xfId="24963"/>
    <cellStyle name="요약 2 3 9 2 2 18 2" xfId="52822"/>
    <cellStyle name="요약 2 3 9 2 2 19" xfId="26854"/>
    <cellStyle name="요약 2 3 9 2 2 19 2" xfId="54713"/>
    <cellStyle name="요약 2 3 9 2 2 2" xfId="2386"/>
    <cellStyle name="요약 2 3 9 2 2 2 2" xfId="5838"/>
    <cellStyle name="요약 2 3 9 2 2 2 2 2" xfId="33697"/>
    <cellStyle name="요약 2 3 9 2 2 2 3" xfId="9094"/>
    <cellStyle name="요약 2 3 9 2 2 2 3 2" xfId="36953"/>
    <cellStyle name="요약 2 3 9 2 2 2 4" xfId="12357"/>
    <cellStyle name="요약 2 3 9 2 2 2 4 2" xfId="40216"/>
    <cellStyle name="요약 2 3 9 2 2 2 5" xfId="17291"/>
    <cellStyle name="요약 2 3 9 2 2 2 5 2" xfId="45150"/>
    <cellStyle name="요약 2 3 9 2 2 2 6" xfId="19164"/>
    <cellStyle name="요약 2 3 9 2 2 2 6 2" xfId="47023"/>
    <cellStyle name="요약 2 3 9 2 2 2 7" xfId="22349"/>
    <cellStyle name="요약 2 3 9 2 2 2 7 2" xfId="50208"/>
    <cellStyle name="요약 2 3 9 2 2 2 8" xfId="25524"/>
    <cellStyle name="요약 2 3 9 2 2 2 8 2" xfId="53383"/>
    <cellStyle name="요약 2 3 9 2 2 2 9" xfId="30245"/>
    <cellStyle name="요약 2 3 9 2 2 20" xfId="28020"/>
    <cellStyle name="요약 2 3 9 2 2 20 2" xfId="55879"/>
    <cellStyle name="요약 2 3 9 2 2 21" xfId="1096"/>
    <cellStyle name="요약 2 3 9 2 2 21 2" xfId="28955"/>
    <cellStyle name="요약 2 3 9 2 2 22" xfId="28494"/>
    <cellStyle name="요약 2 3 9 2 2 3" xfId="2845"/>
    <cellStyle name="요약 2 3 9 2 2 3 2" xfId="6296"/>
    <cellStyle name="요약 2 3 9 2 2 3 2 2" xfId="34155"/>
    <cellStyle name="요약 2 3 9 2 2 3 3" xfId="9552"/>
    <cellStyle name="요약 2 3 9 2 2 3 3 2" xfId="37411"/>
    <cellStyle name="요약 2 3 9 2 2 3 4" xfId="12816"/>
    <cellStyle name="요약 2 3 9 2 2 3 4 2" xfId="40675"/>
    <cellStyle name="요약 2 3 9 2 2 3 5" xfId="5517"/>
    <cellStyle name="요약 2 3 9 2 2 3 5 2" xfId="33376"/>
    <cellStyle name="요약 2 3 9 2 2 3 6" xfId="19620"/>
    <cellStyle name="요약 2 3 9 2 2 3 6 2" xfId="47479"/>
    <cellStyle name="요약 2 3 9 2 2 3 7" xfId="22802"/>
    <cellStyle name="요약 2 3 9 2 2 3 7 2" xfId="50661"/>
    <cellStyle name="요약 2 3 9 2 2 3 8" xfId="25950"/>
    <cellStyle name="요약 2 3 9 2 2 3 8 2" xfId="53809"/>
    <cellStyle name="요약 2 3 9 2 2 3 9" xfId="30704"/>
    <cellStyle name="요약 2 3 9 2 2 4" xfId="3195"/>
    <cellStyle name="요약 2 3 9 2 2 4 2" xfId="6646"/>
    <cellStyle name="요약 2 3 9 2 2 4 2 2" xfId="34505"/>
    <cellStyle name="요약 2 3 9 2 2 4 3" xfId="9902"/>
    <cellStyle name="요약 2 3 9 2 2 4 3 2" xfId="37761"/>
    <cellStyle name="요약 2 3 9 2 2 4 4" xfId="13166"/>
    <cellStyle name="요약 2 3 9 2 2 4 4 2" xfId="41025"/>
    <cellStyle name="요약 2 3 9 2 2 4 5" xfId="15958"/>
    <cellStyle name="요약 2 3 9 2 2 4 5 2" xfId="43817"/>
    <cellStyle name="요약 2 3 9 2 2 4 6" xfId="19970"/>
    <cellStyle name="요약 2 3 9 2 2 4 6 2" xfId="47829"/>
    <cellStyle name="요약 2 3 9 2 2 4 7" xfId="23152"/>
    <cellStyle name="요약 2 3 9 2 2 4 7 2" xfId="51011"/>
    <cellStyle name="요약 2 3 9 2 2 4 8" xfId="26274"/>
    <cellStyle name="요약 2 3 9 2 2 4 8 2" xfId="54133"/>
    <cellStyle name="요약 2 3 9 2 2 4 9" xfId="31054"/>
    <cellStyle name="요약 2 3 9 2 2 5" xfId="3532"/>
    <cellStyle name="요약 2 3 9 2 2 5 2" xfId="6983"/>
    <cellStyle name="요약 2 3 9 2 2 5 2 2" xfId="34842"/>
    <cellStyle name="요약 2 3 9 2 2 5 3" xfId="10239"/>
    <cellStyle name="요약 2 3 9 2 2 5 3 2" xfId="38098"/>
    <cellStyle name="요약 2 3 9 2 2 5 4" xfId="13503"/>
    <cellStyle name="요약 2 3 9 2 2 5 4 2" xfId="41362"/>
    <cellStyle name="요약 2 3 9 2 2 5 5" xfId="16468"/>
    <cellStyle name="요약 2 3 9 2 2 5 5 2" xfId="44327"/>
    <cellStyle name="요약 2 3 9 2 2 5 6" xfId="20307"/>
    <cellStyle name="요약 2 3 9 2 2 5 6 2" xfId="48166"/>
    <cellStyle name="요약 2 3 9 2 2 5 7" xfId="23489"/>
    <cellStyle name="요약 2 3 9 2 2 5 7 2" xfId="51348"/>
    <cellStyle name="요약 2 3 9 2 2 5 8" xfId="26591"/>
    <cellStyle name="요약 2 3 9 2 2 5 8 2" xfId="54450"/>
    <cellStyle name="요약 2 3 9 2 2 5 9" xfId="31391"/>
    <cellStyle name="요약 2 3 9 2 2 6" xfId="3865"/>
    <cellStyle name="요약 2 3 9 2 2 6 2" xfId="7316"/>
    <cellStyle name="요약 2 3 9 2 2 6 2 2" xfId="35175"/>
    <cellStyle name="요약 2 3 9 2 2 6 3" xfId="10572"/>
    <cellStyle name="요약 2 3 9 2 2 6 3 2" xfId="38431"/>
    <cellStyle name="요약 2 3 9 2 2 6 4" xfId="13836"/>
    <cellStyle name="요약 2 3 9 2 2 6 4 2" xfId="41695"/>
    <cellStyle name="요약 2 3 9 2 2 6 5" xfId="11493"/>
    <cellStyle name="요약 2 3 9 2 2 6 5 2" xfId="39352"/>
    <cellStyle name="요약 2 3 9 2 2 6 6" xfId="20640"/>
    <cellStyle name="요약 2 3 9 2 2 6 6 2" xfId="48499"/>
    <cellStyle name="요약 2 3 9 2 2 6 7" xfId="23822"/>
    <cellStyle name="요약 2 3 9 2 2 6 7 2" xfId="51681"/>
    <cellStyle name="요약 2 3 9 2 2 6 8" xfId="26902"/>
    <cellStyle name="요약 2 3 9 2 2 6 8 2" xfId="54761"/>
    <cellStyle name="요약 2 3 9 2 2 6 9" xfId="31724"/>
    <cellStyle name="요약 2 3 9 2 2 7" xfId="4161"/>
    <cellStyle name="요약 2 3 9 2 2 7 2" xfId="7612"/>
    <cellStyle name="요약 2 3 9 2 2 7 2 2" xfId="35471"/>
    <cellStyle name="요약 2 3 9 2 2 7 3" xfId="10868"/>
    <cellStyle name="요약 2 3 9 2 2 7 3 2" xfId="38727"/>
    <cellStyle name="요약 2 3 9 2 2 7 4" xfId="14132"/>
    <cellStyle name="요약 2 3 9 2 2 7 4 2" xfId="41991"/>
    <cellStyle name="요약 2 3 9 2 2 7 5" xfId="17104"/>
    <cellStyle name="요약 2 3 9 2 2 7 5 2" xfId="44963"/>
    <cellStyle name="요약 2 3 9 2 2 7 6" xfId="20936"/>
    <cellStyle name="요약 2 3 9 2 2 7 6 2" xfId="48795"/>
    <cellStyle name="요약 2 3 9 2 2 7 7" xfId="24118"/>
    <cellStyle name="요약 2 3 9 2 2 7 7 2" xfId="51977"/>
    <cellStyle name="요약 2 3 9 2 2 7 8" xfId="27177"/>
    <cellStyle name="요약 2 3 9 2 2 7 8 2" xfId="55036"/>
    <cellStyle name="요약 2 3 9 2 2 7 9" xfId="32020"/>
    <cellStyle name="요약 2 3 9 2 2 8" xfId="4458"/>
    <cellStyle name="요약 2 3 9 2 2 8 2" xfId="7909"/>
    <cellStyle name="요약 2 3 9 2 2 8 2 2" xfId="35768"/>
    <cellStyle name="요약 2 3 9 2 2 8 3" xfId="11165"/>
    <cellStyle name="요약 2 3 9 2 2 8 3 2" xfId="39024"/>
    <cellStyle name="요약 2 3 9 2 2 8 4" xfId="14429"/>
    <cellStyle name="요약 2 3 9 2 2 8 4 2" xfId="42288"/>
    <cellStyle name="요약 2 3 9 2 2 8 5" xfId="18000"/>
    <cellStyle name="요약 2 3 9 2 2 8 5 2" xfId="45859"/>
    <cellStyle name="요약 2 3 9 2 2 8 6" xfId="21233"/>
    <cellStyle name="요약 2 3 9 2 2 8 6 2" xfId="49092"/>
    <cellStyle name="요약 2 3 9 2 2 8 7" xfId="24415"/>
    <cellStyle name="요약 2 3 9 2 2 8 7 2" xfId="52274"/>
    <cellStyle name="요약 2 3 9 2 2 8 8" xfId="27453"/>
    <cellStyle name="요약 2 3 9 2 2 8 8 2" xfId="55312"/>
    <cellStyle name="요약 2 3 9 2 2 8 9" xfId="32317"/>
    <cellStyle name="요약 2 3 9 2 2 9" xfId="4753"/>
    <cellStyle name="요약 2 3 9 2 2 9 2" xfId="8204"/>
    <cellStyle name="요약 2 3 9 2 2 9 2 2" xfId="36063"/>
    <cellStyle name="요약 2 3 9 2 2 9 3" xfId="11460"/>
    <cellStyle name="요약 2 3 9 2 2 9 3 2" xfId="39319"/>
    <cellStyle name="요약 2 3 9 2 2 9 4" xfId="14724"/>
    <cellStyle name="요약 2 3 9 2 2 9 4 2" xfId="42583"/>
    <cellStyle name="요약 2 3 9 2 2 9 5" xfId="18295"/>
    <cellStyle name="요약 2 3 9 2 2 9 5 2" xfId="46154"/>
    <cellStyle name="요약 2 3 9 2 2 9 6" xfId="21528"/>
    <cellStyle name="요약 2 3 9 2 2 9 6 2" xfId="49387"/>
    <cellStyle name="요약 2 3 9 2 2 9 7" xfId="24710"/>
    <cellStyle name="요약 2 3 9 2 2 9 7 2" xfId="52569"/>
    <cellStyle name="요약 2 3 9 2 2 9 8" xfId="27729"/>
    <cellStyle name="요약 2 3 9 2 2 9 8 2" xfId="55588"/>
    <cellStyle name="요약 2 3 9 2 2 9 9" xfId="32612"/>
    <cellStyle name="요약 2 3 9 2 20" xfId="27342"/>
    <cellStyle name="요약 2 3 9 2 20 2" xfId="55201"/>
    <cellStyle name="요약 2 3 9 2 21" xfId="27884"/>
    <cellStyle name="요약 2 3 9 2 21 2" xfId="55743"/>
    <cellStyle name="요약 2 3 9 2 22" xfId="951"/>
    <cellStyle name="요약 2 3 9 2 22 2" xfId="28810"/>
    <cellStyle name="요약 2 3 9 2 23" xfId="28349"/>
    <cellStyle name="요약 2 3 9 2 3" xfId="2241"/>
    <cellStyle name="요약 2 3 9 2 3 2" xfId="5693"/>
    <cellStyle name="요약 2 3 9 2 3 2 2" xfId="33552"/>
    <cellStyle name="요약 2 3 9 2 3 3" xfId="8949"/>
    <cellStyle name="요약 2 3 9 2 3 3 2" xfId="36808"/>
    <cellStyle name="요약 2 3 9 2 3 4" xfId="12212"/>
    <cellStyle name="요약 2 3 9 2 3 4 2" xfId="40071"/>
    <cellStyle name="요약 2 3 9 2 3 5" xfId="15769"/>
    <cellStyle name="요약 2 3 9 2 3 5 2" xfId="43628"/>
    <cellStyle name="요약 2 3 9 2 3 6" xfId="19024"/>
    <cellStyle name="요약 2 3 9 2 3 6 2" xfId="46883"/>
    <cellStyle name="요약 2 3 9 2 3 7" xfId="22208"/>
    <cellStyle name="요약 2 3 9 2 3 7 2" xfId="50067"/>
    <cellStyle name="요약 2 3 9 2 3 8" xfId="25391"/>
    <cellStyle name="요약 2 3 9 2 3 8 2" xfId="53250"/>
    <cellStyle name="요약 2 3 9 2 3 9" xfId="30100"/>
    <cellStyle name="요약 2 3 9 2 4" xfId="2700"/>
    <cellStyle name="요약 2 3 9 2 4 2" xfId="6151"/>
    <cellStyle name="요약 2 3 9 2 4 2 2" xfId="34010"/>
    <cellStyle name="요약 2 3 9 2 4 3" xfId="9407"/>
    <cellStyle name="요약 2 3 9 2 4 3 2" xfId="37266"/>
    <cellStyle name="요약 2 3 9 2 4 4" xfId="12671"/>
    <cellStyle name="요약 2 3 9 2 4 4 2" xfId="40530"/>
    <cellStyle name="요약 2 3 9 2 4 5" xfId="16105"/>
    <cellStyle name="요약 2 3 9 2 4 5 2" xfId="43964"/>
    <cellStyle name="요약 2 3 9 2 4 6" xfId="19475"/>
    <cellStyle name="요약 2 3 9 2 4 6 2" xfId="47334"/>
    <cellStyle name="요약 2 3 9 2 4 7" xfId="22657"/>
    <cellStyle name="요약 2 3 9 2 4 7 2" xfId="50516"/>
    <cellStyle name="요약 2 3 9 2 4 8" xfId="25813"/>
    <cellStyle name="요약 2 3 9 2 4 8 2" xfId="53672"/>
    <cellStyle name="요약 2 3 9 2 4 9" xfId="30559"/>
    <cellStyle name="요약 2 3 9 2 5" xfId="3051"/>
    <cellStyle name="요약 2 3 9 2 5 2" xfId="6502"/>
    <cellStyle name="요약 2 3 9 2 5 2 2" xfId="34361"/>
    <cellStyle name="요약 2 3 9 2 5 3" xfId="9758"/>
    <cellStyle name="요약 2 3 9 2 5 3 2" xfId="37617"/>
    <cellStyle name="요약 2 3 9 2 5 4" xfId="13022"/>
    <cellStyle name="요약 2 3 9 2 5 4 2" xfId="40881"/>
    <cellStyle name="요약 2 3 9 2 5 5" xfId="15446"/>
    <cellStyle name="요약 2 3 9 2 5 5 2" xfId="43305"/>
    <cellStyle name="요약 2 3 9 2 5 6" xfId="19826"/>
    <cellStyle name="요약 2 3 9 2 5 6 2" xfId="47685"/>
    <cellStyle name="요약 2 3 9 2 5 7" xfId="23008"/>
    <cellStyle name="요약 2 3 9 2 5 7 2" xfId="50867"/>
    <cellStyle name="요약 2 3 9 2 5 8" xfId="26140"/>
    <cellStyle name="요약 2 3 9 2 5 8 2" xfId="53999"/>
    <cellStyle name="요약 2 3 9 2 5 9" xfId="30910"/>
    <cellStyle name="요약 2 3 9 2 6" xfId="3390"/>
    <cellStyle name="요약 2 3 9 2 6 2" xfId="6841"/>
    <cellStyle name="요약 2 3 9 2 6 2 2" xfId="34700"/>
    <cellStyle name="요약 2 3 9 2 6 3" xfId="10097"/>
    <cellStyle name="요약 2 3 9 2 6 3 2" xfId="37956"/>
    <cellStyle name="요약 2 3 9 2 6 4" xfId="13361"/>
    <cellStyle name="요약 2 3 9 2 6 4 2" xfId="41220"/>
    <cellStyle name="요약 2 3 9 2 6 5" xfId="16680"/>
    <cellStyle name="요약 2 3 9 2 6 5 2" xfId="44539"/>
    <cellStyle name="요약 2 3 9 2 6 6" xfId="20165"/>
    <cellStyle name="요약 2 3 9 2 6 6 2" xfId="48024"/>
    <cellStyle name="요약 2 3 9 2 6 7" xfId="23347"/>
    <cellStyle name="요약 2 3 9 2 6 7 2" xfId="51206"/>
    <cellStyle name="요약 2 3 9 2 6 8" xfId="26457"/>
    <cellStyle name="요약 2 3 9 2 6 8 2" xfId="54316"/>
    <cellStyle name="요약 2 3 9 2 6 9" xfId="31249"/>
    <cellStyle name="요약 2 3 9 2 7" xfId="3723"/>
    <cellStyle name="요약 2 3 9 2 7 2" xfId="7174"/>
    <cellStyle name="요약 2 3 9 2 7 2 2" xfId="35033"/>
    <cellStyle name="요약 2 3 9 2 7 3" xfId="10430"/>
    <cellStyle name="요약 2 3 9 2 7 3 2" xfId="38289"/>
    <cellStyle name="요약 2 3 9 2 7 4" xfId="13694"/>
    <cellStyle name="요약 2 3 9 2 7 4 2" xfId="41553"/>
    <cellStyle name="요약 2 3 9 2 7 5" xfId="17833"/>
    <cellStyle name="요약 2 3 9 2 7 5 2" xfId="45692"/>
    <cellStyle name="요약 2 3 9 2 7 6" xfId="20498"/>
    <cellStyle name="요약 2 3 9 2 7 6 2" xfId="48357"/>
    <cellStyle name="요약 2 3 9 2 7 7" xfId="23680"/>
    <cellStyle name="요약 2 3 9 2 7 7 2" xfId="51539"/>
    <cellStyle name="요약 2 3 9 2 7 8" xfId="26768"/>
    <cellStyle name="요약 2 3 9 2 7 8 2" xfId="54627"/>
    <cellStyle name="요약 2 3 9 2 7 9" xfId="31582"/>
    <cellStyle name="요약 2 3 9 2 8" xfId="4025"/>
    <cellStyle name="요약 2 3 9 2 8 2" xfId="7476"/>
    <cellStyle name="요약 2 3 9 2 8 2 2" xfId="35335"/>
    <cellStyle name="요약 2 3 9 2 8 3" xfId="10732"/>
    <cellStyle name="요약 2 3 9 2 8 3 2" xfId="38591"/>
    <cellStyle name="요약 2 3 9 2 8 4" xfId="13996"/>
    <cellStyle name="요약 2 3 9 2 8 4 2" xfId="41855"/>
    <cellStyle name="요약 2 3 9 2 8 5" xfId="15164"/>
    <cellStyle name="요약 2 3 9 2 8 5 2" xfId="43023"/>
    <cellStyle name="요약 2 3 9 2 8 6" xfId="20800"/>
    <cellStyle name="요약 2 3 9 2 8 6 2" xfId="48659"/>
    <cellStyle name="요약 2 3 9 2 8 7" xfId="23982"/>
    <cellStyle name="요약 2 3 9 2 8 7 2" xfId="51841"/>
    <cellStyle name="요약 2 3 9 2 8 8" xfId="27051"/>
    <cellStyle name="요약 2 3 9 2 8 8 2" xfId="54910"/>
    <cellStyle name="요약 2 3 9 2 8 9" xfId="31884"/>
    <cellStyle name="요약 2 3 9 2 9" xfId="4322"/>
    <cellStyle name="요약 2 3 9 2 9 2" xfId="7773"/>
    <cellStyle name="요약 2 3 9 2 9 2 2" xfId="35632"/>
    <cellStyle name="요약 2 3 9 2 9 3" xfId="11029"/>
    <cellStyle name="요약 2 3 9 2 9 3 2" xfId="38888"/>
    <cellStyle name="요약 2 3 9 2 9 4" xfId="14293"/>
    <cellStyle name="요약 2 3 9 2 9 4 2" xfId="42152"/>
    <cellStyle name="요약 2 3 9 2 9 5" xfId="17294"/>
    <cellStyle name="요약 2 3 9 2 9 5 2" xfId="45153"/>
    <cellStyle name="요약 2 3 9 2 9 6" xfId="21097"/>
    <cellStyle name="요약 2 3 9 2 9 6 2" xfId="48956"/>
    <cellStyle name="요약 2 3 9 2 9 7" xfId="24279"/>
    <cellStyle name="요약 2 3 9 2 9 7 2" xfId="52138"/>
    <cellStyle name="요약 2 3 9 2 9 8" xfId="27326"/>
    <cellStyle name="요약 2 3 9 2 9 8 2" xfId="55185"/>
    <cellStyle name="요약 2 3 9 2 9 9" xfId="32181"/>
    <cellStyle name="요약 2 3 9 20" xfId="15035"/>
    <cellStyle name="요약 2 3 9 20 2" xfId="42894"/>
    <cellStyle name="요약 2 3 9 21" xfId="1180"/>
    <cellStyle name="요약 2 3 9 21 2" xfId="29039"/>
    <cellStyle name="요약 2 3 9 22" xfId="18419"/>
    <cellStyle name="요약 2 3 9 22 2" xfId="46278"/>
    <cellStyle name="요약 2 3 9 23" xfId="21630"/>
    <cellStyle name="요약 2 3 9 23 2" xfId="49489"/>
    <cellStyle name="요약 2 3 9 24" xfId="749"/>
    <cellStyle name="요약 2 3 9 24 2" xfId="28608"/>
    <cellStyle name="요약 2 3 9 25" xfId="28147"/>
    <cellStyle name="요약 2 3 9 3" xfId="389"/>
    <cellStyle name="요약 2 3 9 3 10" xfId="1504"/>
    <cellStyle name="요약 2 3 9 3 10 2" xfId="29363"/>
    <cellStyle name="요약 2 3 9 3 11" xfId="4960"/>
    <cellStyle name="요약 2 3 9 3 11 2" xfId="32819"/>
    <cellStyle name="요약 2 3 9 3 12" xfId="1212"/>
    <cellStyle name="요약 2 3 9 3 12 2" xfId="29071"/>
    <cellStyle name="요약 2 3 9 3 13" xfId="1146"/>
    <cellStyle name="요약 2 3 9 3 13 2" xfId="29005"/>
    <cellStyle name="요약 2 3 9 3 14" xfId="5851"/>
    <cellStyle name="요약 2 3 9 3 14 2" xfId="33710"/>
    <cellStyle name="요약 2 3 9 3 15" xfId="16532"/>
    <cellStyle name="요약 2 3 9 3 15 2" xfId="44391"/>
    <cellStyle name="요약 2 3 9 3 16" xfId="12370"/>
    <cellStyle name="요약 2 3 9 3 16 2" xfId="40229"/>
    <cellStyle name="요약 2 3 9 3 17" xfId="14999"/>
    <cellStyle name="요약 2 3 9 3 17 2" xfId="42858"/>
    <cellStyle name="요약 2 3 9 3 18" xfId="24733"/>
    <cellStyle name="요약 2 3 9 3 18 2" xfId="52592"/>
    <cellStyle name="요약 2 3 9 3 19" xfId="25798"/>
    <cellStyle name="요약 2 3 9 3 19 2" xfId="53657"/>
    <cellStyle name="요약 2 3 9 3 2" xfId="2141"/>
    <cellStyle name="요약 2 3 9 3 2 2" xfId="5595"/>
    <cellStyle name="요약 2 3 9 3 2 2 2" xfId="33454"/>
    <cellStyle name="요약 2 3 9 3 2 3" xfId="8850"/>
    <cellStyle name="요약 2 3 9 3 2 3 2" xfId="36709"/>
    <cellStyle name="요약 2 3 9 3 2 4" xfId="12113"/>
    <cellStyle name="요약 2 3 9 3 2 4 2" xfId="39972"/>
    <cellStyle name="요약 2 3 9 3 2 5" xfId="16304"/>
    <cellStyle name="요약 2 3 9 3 2 5 2" xfId="44163"/>
    <cellStyle name="요약 2 3 9 3 2 6" xfId="18929"/>
    <cellStyle name="요약 2 3 9 3 2 6 2" xfId="46788"/>
    <cellStyle name="요약 2 3 9 3 2 7" xfId="22127"/>
    <cellStyle name="요약 2 3 9 3 2 7 2" xfId="49986"/>
    <cellStyle name="요약 2 3 9 3 2 8" xfId="25306"/>
    <cellStyle name="요약 2 3 9 3 2 8 2" xfId="53165"/>
    <cellStyle name="요약 2 3 9 3 2 9" xfId="30000"/>
    <cellStyle name="요약 2 3 9 3 20" xfId="27812"/>
    <cellStyle name="요약 2 3 9 3 20 2" xfId="55671"/>
    <cellStyle name="요약 2 3 9 3 21" xfId="851"/>
    <cellStyle name="요약 2 3 9 3 21 2" xfId="28710"/>
    <cellStyle name="요약 2 3 9 3 22" xfId="28249"/>
    <cellStyle name="요약 2 3 9 3 3" xfId="2602"/>
    <cellStyle name="요약 2 3 9 3 3 2" xfId="6053"/>
    <cellStyle name="요약 2 3 9 3 3 2 2" xfId="33912"/>
    <cellStyle name="요약 2 3 9 3 3 3" xfId="9309"/>
    <cellStyle name="요약 2 3 9 3 3 3 2" xfId="37168"/>
    <cellStyle name="요약 2 3 9 3 3 4" xfId="12573"/>
    <cellStyle name="요약 2 3 9 3 3 4 2" xfId="40432"/>
    <cellStyle name="요약 2 3 9 3 3 5" xfId="16897"/>
    <cellStyle name="요약 2 3 9 3 3 5 2" xfId="44756"/>
    <cellStyle name="요약 2 3 9 3 3 6" xfId="19377"/>
    <cellStyle name="요약 2 3 9 3 3 6 2" xfId="47236"/>
    <cellStyle name="요약 2 3 9 3 3 7" xfId="22559"/>
    <cellStyle name="요약 2 3 9 3 3 7 2" xfId="50418"/>
    <cellStyle name="요약 2 3 9 3 3 8" xfId="25721"/>
    <cellStyle name="요약 2 3 9 3 3 8 2" xfId="53580"/>
    <cellStyle name="요약 2 3 9 3 3 9" xfId="30461"/>
    <cellStyle name="요약 2 3 9 3 4" xfId="2955"/>
    <cellStyle name="요약 2 3 9 3 4 2" xfId="6406"/>
    <cellStyle name="요약 2 3 9 3 4 2 2" xfId="34265"/>
    <cellStyle name="요약 2 3 9 3 4 3" xfId="9662"/>
    <cellStyle name="요약 2 3 9 3 4 3 2" xfId="37521"/>
    <cellStyle name="요약 2 3 9 3 4 4" xfId="12926"/>
    <cellStyle name="요약 2 3 9 3 4 4 2" xfId="40785"/>
    <cellStyle name="요약 2 3 9 3 4 5" xfId="15992"/>
    <cellStyle name="요약 2 3 9 3 4 5 2" xfId="43851"/>
    <cellStyle name="요약 2 3 9 3 4 6" xfId="19730"/>
    <cellStyle name="요약 2 3 9 3 4 6 2" xfId="47589"/>
    <cellStyle name="요약 2 3 9 3 4 7" xfId="22912"/>
    <cellStyle name="요약 2 3 9 3 4 7 2" xfId="50771"/>
    <cellStyle name="요약 2 3 9 3 4 8" xfId="26050"/>
    <cellStyle name="요약 2 3 9 3 4 8 2" xfId="53909"/>
    <cellStyle name="요약 2 3 9 3 4 9" xfId="30814"/>
    <cellStyle name="요약 2 3 9 3 5" xfId="3301"/>
    <cellStyle name="요약 2 3 9 3 5 2" xfId="6752"/>
    <cellStyle name="요약 2 3 9 3 5 2 2" xfId="34611"/>
    <cellStyle name="요약 2 3 9 3 5 3" xfId="10008"/>
    <cellStyle name="요약 2 3 9 3 5 3 2" xfId="37867"/>
    <cellStyle name="요약 2 3 9 3 5 4" xfId="13272"/>
    <cellStyle name="요약 2 3 9 3 5 4 2" xfId="41131"/>
    <cellStyle name="요약 2 3 9 3 5 5" xfId="15866"/>
    <cellStyle name="요약 2 3 9 3 5 5 2" xfId="43725"/>
    <cellStyle name="요약 2 3 9 3 5 6" xfId="20076"/>
    <cellStyle name="요약 2 3 9 3 5 6 2" xfId="47935"/>
    <cellStyle name="요약 2 3 9 3 5 7" xfId="23258"/>
    <cellStyle name="요약 2 3 9 3 5 7 2" xfId="51117"/>
    <cellStyle name="요약 2 3 9 3 5 8" xfId="26372"/>
    <cellStyle name="요약 2 3 9 3 5 8 2" xfId="54231"/>
    <cellStyle name="요약 2 3 9 3 5 9" xfId="31160"/>
    <cellStyle name="요약 2 3 9 3 6" xfId="3637"/>
    <cellStyle name="요약 2 3 9 3 6 2" xfId="7088"/>
    <cellStyle name="요약 2 3 9 3 6 2 2" xfId="34947"/>
    <cellStyle name="요약 2 3 9 3 6 3" xfId="10344"/>
    <cellStyle name="요약 2 3 9 3 6 3 2" xfId="38203"/>
    <cellStyle name="요약 2 3 9 3 6 4" xfId="13608"/>
    <cellStyle name="요약 2 3 9 3 6 4 2" xfId="41467"/>
    <cellStyle name="요약 2 3 9 3 6 5" xfId="15171"/>
    <cellStyle name="요약 2 3 9 3 6 5 2" xfId="43030"/>
    <cellStyle name="요약 2 3 9 3 6 6" xfId="20412"/>
    <cellStyle name="요약 2 3 9 3 6 6 2" xfId="48271"/>
    <cellStyle name="요약 2 3 9 3 6 7" xfId="23594"/>
    <cellStyle name="요약 2 3 9 3 6 7 2" xfId="51453"/>
    <cellStyle name="요약 2 3 9 3 6 8" xfId="26688"/>
    <cellStyle name="요약 2 3 9 3 6 8 2" xfId="54547"/>
    <cellStyle name="요약 2 3 9 3 6 9" xfId="31496"/>
    <cellStyle name="요약 2 3 9 3 7" xfId="3951"/>
    <cellStyle name="요약 2 3 9 3 7 2" xfId="7402"/>
    <cellStyle name="요약 2 3 9 3 7 2 2" xfId="35261"/>
    <cellStyle name="요약 2 3 9 3 7 3" xfId="10658"/>
    <cellStyle name="요약 2 3 9 3 7 3 2" xfId="38517"/>
    <cellStyle name="요약 2 3 9 3 7 4" xfId="13922"/>
    <cellStyle name="요약 2 3 9 3 7 4 2" xfId="41781"/>
    <cellStyle name="요약 2 3 9 3 7 5" xfId="17864"/>
    <cellStyle name="요약 2 3 9 3 7 5 2" xfId="45723"/>
    <cellStyle name="요약 2 3 9 3 7 6" xfId="20726"/>
    <cellStyle name="요약 2 3 9 3 7 6 2" xfId="48585"/>
    <cellStyle name="요약 2 3 9 3 7 7" xfId="23908"/>
    <cellStyle name="요약 2 3 9 3 7 7 2" xfId="51767"/>
    <cellStyle name="요약 2 3 9 3 7 8" xfId="26982"/>
    <cellStyle name="요약 2 3 9 3 7 8 2" xfId="54841"/>
    <cellStyle name="요약 2 3 9 3 7 9" xfId="31810"/>
    <cellStyle name="요약 2 3 9 3 8" xfId="4249"/>
    <cellStyle name="요약 2 3 9 3 8 2" xfId="7700"/>
    <cellStyle name="요약 2 3 9 3 8 2 2" xfId="35559"/>
    <cellStyle name="요약 2 3 9 3 8 3" xfId="10956"/>
    <cellStyle name="요약 2 3 9 3 8 3 2" xfId="38815"/>
    <cellStyle name="요약 2 3 9 3 8 4" xfId="14220"/>
    <cellStyle name="요약 2 3 9 3 8 4 2" xfId="42079"/>
    <cellStyle name="요약 2 3 9 3 8 5" xfId="15328"/>
    <cellStyle name="요약 2 3 9 3 8 5 2" xfId="43187"/>
    <cellStyle name="요약 2 3 9 3 8 6" xfId="21024"/>
    <cellStyle name="요약 2 3 9 3 8 6 2" xfId="48883"/>
    <cellStyle name="요약 2 3 9 3 8 7" xfId="24206"/>
    <cellStyle name="요약 2 3 9 3 8 7 2" xfId="52065"/>
    <cellStyle name="요약 2 3 9 3 8 8" xfId="27258"/>
    <cellStyle name="요약 2 3 9 3 8 8 2" xfId="55117"/>
    <cellStyle name="요약 2 3 9 3 8 9" xfId="32108"/>
    <cellStyle name="요약 2 3 9 3 9" xfId="4545"/>
    <cellStyle name="요약 2 3 9 3 9 2" xfId="7996"/>
    <cellStyle name="요약 2 3 9 3 9 2 2" xfId="35855"/>
    <cellStyle name="요약 2 3 9 3 9 3" xfId="11252"/>
    <cellStyle name="요약 2 3 9 3 9 3 2" xfId="39111"/>
    <cellStyle name="요약 2 3 9 3 9 4" xfId="14516"/>
    <cellStyle name="요약 2 3 9 3 9 4 2" xfId="42375"/>
    <cellStyle name="요약 2 3 9 3 9 5" xfId="18087"/>
    <cellStyle name="요약 2 3 9 3 9 5 2" xfId="45946"/>
    <cellStyle name="요약 2 3 9 3 9 6" xfId="21320"/>
    <cellStyle name="요약 2 3 9 3 9 6 2" xfId="49179"/>
    <cellStyle name="요약 2 3 9 3 9 7" xfId="24502"/>
    <cellStyle name="요약 2 3 9 3 9 7 2" xfId="52361"/>
    <cellStyle name="요약 2 3 9 3 9 8" xfId="27534"/>
    <cellStyle name="요약 2 3 9 3 9 8 2" xfId="55393"/>
    <cellStyle name="요약 2 3 9 3 9 9" xfId="32404"/>
    <cellStyle name="요약 2 3 9 4" xfId="562"/>
    <cellStyle name="요약 2 3 9 4 10" xfId="1677"/>
    <cellStyle name="요약 2 3 9 4 10 2" xfId="29536"/>
    <cellStyle name="요약 2 3 9 4 11" xfId="5132"/>
    <cellStyle name="요약 2 3 9 4 11 2" xfId="32991"/>
    <cellStyle name="요약 2 3 9 4 12" xfId="8387"/>
    <cellStyle name="요약 2 3 9 4 12 2" xfId="36246"/>
    <cellStyle name="요약 2 3 9 4 13" xfId="11652"/>
    <cellStyle name="요약 2 3 9 4 13 2" xfId="39511"/>
    <cellStyle name="요약 2 3 9 4 14" xfId="14915"/>
    <cellStyle name="요약 2 3 9 4 14 2" xfId="42774"/>
    <cellStyle name="요약 2 3 9 4 15" xfId="17255"/>
    <cellStyle name="요약 2 3 9 4 15 2" xfId="45114"/>
    <cellStyle name="요약 2 3 9 4 16" xfId="18479"/>
    <cellStyle name="요약 2 3 9 4 16 2" xfId="46338"/>
    <cellStyle name="요약 2 3 9 4 17" xfId="21696"/>
    <cellStyle name="요약 2 3 9 4 17 2" xfId="49555"/>
    <cellStyle name="요약 2 3 9 4 18" xfId="24891"/>
    <cellStyle name="요약 2 3 9 4 18 2" xfId="52750"/>
    <cellStyle name="요약 2 3 9 4 19" xfId="25000"/>
    <cellStyle name="요약 2 3 9 4 19 2" xfId="52859"/>
    <cellStyle name="요약 2 3 9 4 2" xfId="2314"/>
    <cellStyle name="요약 2 3 9 4 2 2" xfId="5766"/>
    <cellStyle name="요약 2 3 9 4 2 2 2" xfId="33625"/>
    <cellStyle name="요약 2 3 9 4 2 3" xfId="9022"/>
    <cellStyle name="요약 2 3 9 4 2 3 2" xfId="36881"/>
    <cellStyle name="요약 2 3 9 4 2 4" xfId="12285"/>
    <cellStyle name="요약 2 3 9 4 2 4 2" xfId="40144"/>
    <cellStyle name="요약 2 3 9 4 2 5" xfId="15008"/>
    <cellStyle name="요약 2 3 9 4 2 5 2" xfId="42867"/>
    <cellStyle name="요약 2 3 9 4 2 6" xfId="19092"/>
    <cellStyle name="요약 2 3 9 4 2 6 2" xfId="46951"/>
    <cellStyle name="요약 2 3 9 4 2 7" xfId="22277"/>
    <cellStyle name="요약 2 3 9 4 2 7 2" xfId="50136"/>
    <cellStyle name="요약 2 3 9 4 2 8" xfId="25456"/>
    <cellStyle name="요약 2 3 9 4 2 8 2" xfId="53315"/>
    <cellStyle name="요약 2 3 9 4 2 9" xfId="30173"/>
    <cellStyle name="요약 2 3 9 4 20" xfId="27948"/>
    <cellStyle name="요약 2 3 9 4 20 2" xfId="55807"/>
    <cellStyle name="요약 2 3 9 4 21" xfId="1024"/>
    <cellStyle name="요약 2 3 9 4 21 2" xfId="28883"/>
    <cellStyle name="요약 2 3 9 4 22" xfId="28422"/>
    <cellStyle name="요약 2 3 9 4 3" xfId="2773"/>
    <cellStyle name="요약 2 3 9 4 3 2" xfId="6224"/>
    <cellStyle name="요약 2 3 9 4 3 2 2" xfId="34083"/>
    <cellStyle name="요약 2 3 9 4 3 3" xfId="9480"/>
    <cellStyle name="요약 2 3 9 4 3 3 2" xfId="37339"/>
    <cellStyle name="요약 2 3 9 4 3 4" xfId="12744"/>
    <cellStyle name="요약 2 3 9 4 3 4 2" xfId="40603"/>
    <cellStyle name="요약 2 3 9 4 3 5" xfId="15928"/>
    <cellStyle name="요약 2 3 9 4 3 5 2" xfId="43787"/>
    <cellStyle name="요약 2 3 9 4 3 6" xfId="19548"/>
    <cellStyle name="요약 2 3 9 4 3 6 2" xfId="47407"/>
    <cellStyle name="요약 2 3 9 4 3 7" xfId="22730"/>
    <cellStyle name="요약 2 3 9 4 3 7 2" xfId="50589"/>
    <cellStyle name="요약 2 3 9 4 3 8" xfId="25882"/>
    <cellStyle name="요약 2 3 9 4 3 8 2" xfId="53741"/>
    <cellStyle name="요약 2 3 9 4 3 9" xfId="30632"/>
    <cellStyle name="요약 2 3 9 4 4" xfId="3123"/>
    <cellStyle name="요약 2 3 9 4 4 2" xfId="6574"/>
    <cellStyle name="요약 2 3 9 4 4 2 2" xfId="34433"/>
    <cellStyle name="요약 2 3 9 4 4 3" xfId="9830"/>
    <cellStyle name="요약 2 3 9 4 4 3 2" xfId="37689"/>
    <cellStyle name="요약 2 3 9 4 4 4" xfId="13094"/>
    <cellStyle name="요약 2 3 9 4 4 4 2" xfId="40953"/>
    <cellStyle name="요약 2 3 9 4 4 5" xfId="15795"/>
    <cellStyle name="요약 2 3 9 4 4 5 2" xfId="43654"/>
    <cellStyle name="요약 2 3 9 4 4 6" xfId="19898"/>
    <cellStyle name="요약 2 3 9 4 4 6 2" xfId="47757"/>
    <cellStyle name="요약 2 3 9 4 4 7" xfId="23080"/>
    <cellStyle name="요약 2 3 9 4 4 7 2" xfId="50939"/>
    <cellStyle name="요약 2 3 9 4 4 8" xfId="26206"/>
    <cellStyle name="요약 2 3 9 4 4 8 2" xfId="54065"/>
    <cellStyle name="요약 2 3 9 4 4 9" xfId="30982"/>
    <cellStyle name="요약 2 3 9 4 5" xfId="3460"/>
    <cellStyle name="요약 2 3 9 4 5 2" xfId="6911"/>
    <cellStyle name="요약 2 3 9 4 5 2 2" xfId="34770"/>
    <cellStyle name="요약 2 3 9 4 5 3" xfId="10167"/>
    <cellStyle name="요약 2 3 9 4 5 3 2" xfId="38026"/>
    <cellStyle name="요약 2 3 9 4 5 4" xfId="13431"/>
    <cellStyle name="요약 2 3 9 4 5 4 2" xfId="41290"/>
    <cellStyle name="요약 2 3 9 4 5 5" xfId="16264"/>
    <cellStyle name="요약 2 3 9 4 5 5 2" xfId="44123"/>
    <cellStyle name="요약 2 3 9 4 5 6" xfId="20235"/>
    <cellStyle name="요약 2 3 9 4 5 6 2" xfId="48094"/>
    <cellStyle name="요약 2 3 9 4 5 7" xfId="23417"/>
    <cellStyle name="요약 2 3 9 4 5 7 2" xfId="51276"/>
    <cellStyle name="요약 2 3 9 4 5 8" xfId="26523"/>
    <cellStyle name="요약 2 3 9 4 5 8 2" xfId="54382"/>
    <cellStyle name="요약 2 3 9 4 5 9" xfId="31319"/>
    <cellStyle name="요약 2 3 9 4 6" xfId="3793"/>
    <cellStyle name="요약 2 3 9 4 6 2" xfId="7244"/>
    <cellStyle name="요약 2 3 9 4 6 2 2" xfId="35103"/>
    <cellStyle name="요약 2 3 9 4 6 3" xfId="10500"/>
    <cellStyle name="요약 2 3 9 4 6 3 2" xfId="38359"/>
    <cellStyle name="요약 2 3 9 4 6 4" xfId="13764"/>
    <cellStyle name="요약 2 3 9 4 6 4 2" xfId="41623"/>
    <cellStyle name="요약 2 3 9 4 6 5" xfId="15410"/>
    <cellStyle name="요약 2 3 9 4 6 5 2" xfId="43269"/>
    <cellStyle name="요약 2 3 9 4 6 6" xfId="20568"/>
    <cellStyle name="요약 2 3 9 4 6 6 2" xfId="48427"/>
    <cellStyle name="요약 2 3 9 4 6 7" xfId="23750"/>
    <cellStyle name="요약 2 3 9 4 6 7 2" xfId="51609"/>
    <cellStyle name="요약 2 3 9 4 6 8" xfId="26834"/>
    <cellStyle name="요약 2 3 9 4 6 8 2" xfId="54693"/>
    <cellStyle name="요약 2 3 9 4 6 9" xfId="31652"/>
    <cellStyle name="요약 2 3 9 4 7" xfId="4089"/>
    <cellStyle name="요약 2 3 9 4 7 2" xfId="7540"/>
    <cellStyle name="요약 2 3 9 4 7 2 2" xfId="35399"/>
    <cellStyle name="요약 2 3 9 4 7 3" xfId="10796"/>
    <cellStyle name="요약 2 3 9 4 7 3 2" xfId="38655"/>
    <cellStyle name="요약 2 3 9 4 7 4" xfId="14060"/>
    <cellStyle name="요약 2 3 9 4 7 4 2" xfId="41919"/>
    <cellStyle name="요약 2 3 9 4 7 5" xfId="16886"/>
    <cellStyle name="요약 2 3 9 4 7 5 2" xfId="44745"/>
    <cellStyle name="요약 2 3 9 4 7 6" xfId="20864"/>
    <cellStyle name="요약 2 3 9 4 7 6 2" xfId="48723"/>
    <cellStyle name="요약 2 3 9 4 7 7" xfId="24046"/>
    <cellStyle name="요약 2 3 9 4 7 7 2" xfId="51905"/>
    <cellStyle name="요약 2 3 9 4 7 8" xfId="27111"/>
    <cellStyle name="요약 2 3 9 4 7 8 2" xfId="54970"/>
    <cellStyle name="요약 2 3 9 4 7 9" xfId="31948"/>
    <cellStyle name="요약 2 3 9 4 8" xfId="4386"/>
    <cellStyle name="요약 2 3 9 4 8 2" xfId="7837"/>
    <cellStyle name="요약 2 3 9 4 8 2 2" xfId="35696"/>
    <cellStyle name="요약 2 3 9 4 8 3" xfId="11093"/>
    <cellStyle name="요약 2 3 9 4 8 3 2" xfId="38952"/>
    <cellStyle name="요약 2 3 9 4 8 4" xfId="14357"/>
    <cellStyle name="요약 2 3 9 4 8 4 2" xfId="42216"/>
    <cellStyle name="요약 2 3 9 4 8 5" xfId="12045"/>
    <cellStyle name="요약 2 3 9 4 8 5 2" xfId="39904"/>
    <cellStyle name="요약 2 3 9 4 8 6" xfId="21161"/>
    <cellStyle name="요약 2 3 9 4 8 6 2" xfId="49020"/>
    <cellStyle name="요약 2 3 9 4 8 7" xfId="24343"/>
    <cellStyle name="요약 2 3 9 4 8 7 2" xfId="52202"/>
    <cellStyle name="요약 2 3 9 4 8 8" xfId="27386"/>
    <cellStyle name="요약 2 3 9 4 8 8 2" xfId="55245"/>
    <cellStyle name="요약 2 3 9 4 8 9" xfId="32245"/>
    <cellStyle name="요약 2 3 9 4 9" xfId="4681"/>
    <cellStyle name="요약 2 3 9 4 9 2" xfId="8132"/>
    <cellStyle name="요약 2 3 9 4 9 2 2" xfId="35991"/>
    <cellStyle name="요약 2 3 9 4 9 3" xfId="11388"/>
    <cellStyle name="요약 2 3 9 4 9 3 2" xfId="39247"/>
    <cellStyle name="요약 2 3 9 4 9 4" xfId="14652"/>
    <cellStyle name="요약 2 3 9 4 9 4 2" xfId="42511"/>
    <cellStyle name="요약 2 3 9 4 9 5" xfId="18223"/>
    <cellStyle name="요약 2 3 9 4 9 5 2" xfId="46082"/>
    <cellStyle name="요약 2 3 9 4 9 6" xfId="21456"/>
    <cellStyle name="요약 2 3 9 4 9 6 2" xfId="49315"/>
    <cellStyle name="요약 2 3 9 4 9 7" xfId="24638"/>
    <cellStyle name="요약 2 3 9 4 9 7 2" xfId="52497"/>
    <cellStyle name="요약 2 3 9 4 9 8" xfId="27662"/>
    <cellStyle name="요약 2 3 9 4 9 8 2" xfId="55521"/>
    <cellStyle name="요약 2 3 9 4 9 9" xfId="32540"/>
    <cellStyle name="요약 2 3 9 5" xfId="2039"/>
    <cellStyle name="요약 2 3 9 5 2" xfId="5493"/>
    <cellStyle name="요약 2 3 9 5 2 2" xfId="33352"/>
    <cellStyle name="요약 2 3 9 5 3" xfId="8748"/>
    <cellStyle name="요약 2 3 9 5 3 2" xfId="36607"/>
    <cellStyle name="요약 2 3 9 5 4" xfId="12011"/>
    <cellStyle name="요약 2 3 9 5 4 2" xfId="39870"/>
    <cellStyle name="요약 2 3 9 5 5" xfId="17920"/>
    <cellStyle name="요약 2 3 9 5 5 2" xfId="45779"/>
    <cellStyle name="요약 2 3 9 5 6" xfId="18833"/>
    <cellStyle name="요약 2 3 9 5 6 2" xfId="46692"/>
    <cellStyle name="요약 2 3 9 5 7" xfId="22040"/>
    <cellStyle name="요약 2 3 9 5 7 2" xfId="49899"/>
    <cellStyle name="요약 2 3 9 5 8" xfId="25222"/>
    <cellStyle name="요약 2 3 9 5 8 2" xfId="53081"/>
    <cellStyle name="요약 2 3 9 5 9" xfId="29898"/>
    <cellStyle name="요약 2 3 9 6" xfId="2506"/>
    <cellStyle name="요약 2 3 9 6 2" xfId="5957"/>
    <cellStyle name="요약 2 3 9 6 2 2" xfId="33816"/>
    <cellStyle name="요약 2 3 9 6 3" xfId="9213"/>
    <cellStyle name="요약 2 3 9 6 3 2" xfId="37072"/>
    <cellStyle name="요약 2 3 9 6 4" xfId="12477"/>
    <cellStyle name="요약 2 3 9 6 4 2" xfId="40336"/>
    <cellStyle name="요약 2 3 9 6 5" xfId="17269"/>
    <cellStyle name="요약 2 3 9 6 5 2" xfId="45128"/>
    <cellStyle name="요약 2 3 9 6 6" xfId="19281"/>
    <cellStyle name="요약 2 3 9 6 6 2" xfId="47140"/>
    <cellStyle name="요약 2 3 9 6 7" xfId="22463"/>
    <cellStyle name="요약 2 3 9 6 7 2" xfId="50322"/>
    <cellStyle name="요약 2 3 9 6 8" xfId="25631"/>
    <cellStyle name="요약 2 3 9 6 8 2" xfId="53490"/>
    <cellStyle name="요약 2 3 9 6 9" xfId="30365"/>
    <cellStyle name="요약 2 3 9 7" xfId="1913"/>
    <cellStyle name="요약 2 3 9 7 2" xfId="5367"/>
    <cellStyle name="요약 2 3 9 7 2 2" xfId="33226"/>
    <cellStyle name="요약 2 3 9 7 3" xfId="8622"/>
    <cellStyle name="요약 2 3 9 7 3 2" xfId="36481"/>
    <cellStyle name="요약 2 3 9 7 4" xfId="11885"/>
    <cellStyle name="요약 2 3 9 7 4 2" xfId="39744"/>
    <cellStyle name="요약 2 3 9 7 5" xfId="17228"/>
    <cellStyle name="요약 2 3 9 7 5 2" xfId="45087"/>
    <cellStyle name="요약 2 3 9 7 6" xfId="18707"/>
    <cellStyle name="요약 2 3 9 7 6 2" xfId="46566"/>
    <cellStyle name="요약 2 3 9 7 7" xfId="21915"/>
    <cellStyle name="요약 2 3 9 7 7 2" xfId="49774"/>
    <cellStyle name="요약 2 3 9 7 8" xfId="25108"/>
    <cellStyle name="요약 2 3 9 7 8 2" xfId="52967"/>
    <cellStyle name="요약 2 3 9 7 9" xfId="29772"/>
    <cellStyle name="요약 2 3 9 8" xfId="2612"/>
    <cellStyle name="요약 2 3 9 8 2" xfId="6063"/>
    <cellStyle name="요약 2 3 9 8 2 2" xfId="33922"/>
    <cellStyle name="요약 2 3 9 8 3" xfId="9319"/>
    <cellStyle name="요약 2 3 9 8 3 2" xfId="37178"/>
    <cellStyle name="요약 2 3 9 8 4" xfId="12583"/>
    <cellStyle name="요약 2 3 9 8 4 2" xfId="40442"/>
    <cellStyle name="요약 2 3 9 8 5" xfId="16377"/>
    <cellStyle name="요약 2 3 9 8 5 2" xfId="44236"/>
    <cellStyle name="요약 2 3 9 8 6" xfId="19387"/>
    <cellStyle name="요약 2 3 9 8 6 2" xfId="47246"/>
    <cellStyle name="요약 2 3 9 8 7" xfId="22569"/>
    <cellStyle name="요약 2 3 9 8 7 2" xfId="50428"/>
    <cellStyle name="요약 2 3 9 8 8" xfId="25730"/>
    <cellStyle name="요약 2 3 9 8 8 2" xfId="53589"/>
    <cellStyle name="요약 2 3 9 8 9" xfId="30471"/>
    <cellStyle name="요약 2 3 9 9" xfId="2964"/>
    <cellStyle name="요약 2 3 9 9 2" xfId="6415"/>
    <cellStyle name="요약 2 3 9 9 2 2" xfId="34274"/>
    <cellStyle name="요약 2 3 9 9 3" xfId="9671"/>
    <cellStyle name="요약 2 3 9 9 3 2" xfId="37530"/>
    <cellStyle name="요약 2 3 9 9 4" xfId="12935"/>
    <cellStyle name="요약 2 3 9 9 4 2" xfId="40794"/>
    <cellStyle name="요약 2 3 9 9 5" xfId="15368"/>
    <cellStyle name="요약 2 3 9 9 5 2" xfId="43227"/>
    <cellStyle name="요약 2 3 9 9 6" xfId="19739"/>
    <cellStyle name="요약 2 3 9 9 6 2" xfId="47598"/>
    <cellStyle name="요약 2 3 9 9 7" xfId="22921"/>
    <cellStyle name="요약 2 3 9 9 7 2" xfId="50780"/>
    <cellStyle name="요약 2 3 9 9 8" xfId="26058"/>
    <cellStyle name="요약 2 3 9 9 8 2" xfId="53917"/>
    <cellStyle name="요약 2 3 9 9 9" xfId="30823"/>
    <cellStyle name="요약 2 4" xfId="274"/>
    <cellStyle name="요약 2 4 10" xfId="2442"/>
    <cellStyle name="요약 2 4 10 2" xfId="5893"/>
    <cellStyle name="요약 2 4 10 2 2" xfId="33752"/>
    <cellStyle name="요약 2 4 10 3" xfId="9149"/>
    <cellStyle name="요약 2 4 10 3 2" xfId="37008"/>
    <cellStyle name="요약 2 4 10 4" xfId="12413"/>
    <cellStyle name="요약 2 4 10 4 2" xfId="40272"/>
    <cellStyle name="요약 2 4 10 5" xfId="16922"/>
    <cellStyle name="요약 2 4 10 5 2" xfId="44781"/>
    <cellStyle name="요약 2 4 10 6" xfId="19217"/>
    <cellStyle name="요약 2 4 10 6 2" xfId="47076"/>
    <cellStyle name="요약 2 4 10 7" xfId="22399"/>
    <cellStyle name="요약 2 4 10 7 2" xfId="50258"/>
    <cellStyle name="요약 2 4 10 8" xfId="25572"/>
    <cellStyle name="요약 2 4 10 8 2" xfId="53431"/>
    <cellStyle name="요약 2 4 10 9" xfId="30301"/>
    <cellStyle name="요약 2 4 11" xfId="1965"/>
    <cellStyle name="요약 2 4 11 2" xfId="5419"/>
    <cellStyle name="요약 2 4 11 2 2" xfId="33278"/>
    <cellStyle name="요약 2 4 11 3" xfId="8674"/>
    <cellStyle name="요약 2 4 11 3 2" xfId="36533"/>
    <cellStyle name="요약 2 4 11 4" xfId="11937"/>
    <cellStyle name="요약 2 4 11 4 2" xfId="39796"/>
    <cellStyle name="요약 2 4 11 5" xfId="16060"/>
    <cellStyle name="요약 2 4 11 5 2" xfId="43919"/>
    <cellStyle name="요약 2 4 11 6" xfId="18759"/>
    <cellStyle name="요약 2 4 11 6 2" xfId="46618"/>
    <cellStyle name="요약 2 4 11 7" xfId="21967"/>
    <cellStyle name="요약 2 4 11 7 2" xfId="49826"/>
    <cellStyle name="요약 2 4 11 8" xfId="25153"/>
    <cellStyle name="요약 2 4 11 8 2" xfId="53012"/>
    <cellStyle name="요약 2 4 11 9" xfId="29824"/>
    <cellStyle name="요약 2 4 12" xfId="2858"/>
    <cellStyle name="요약 2 4 12 2" xfId="6309"/>
    <cellStyle name="요약 2 4 12 2 2" xfId="34168"/>
    <cellStyle name="요약 2 4 12 3" xfId="9565"/>
    <cellStyle name="요약 2 4 12 3 2" xfId="37424"/>
    <cellStyle name="요약 2 4 12 4" xfId="12829"/>
    <cellStyle name="요약 2 4 12 4 2" xfId="40688"/>
    <cellStyle name="요약 2 4 12 5" xfId="8229"/>
    <cellStyle name="요약 2 4 12 5 2" xfId="36088"/>
    <cellStyle name="요약 2 4 12 6" xfId="19633"/>
    <cellStyle name="요약 2 4 12 6 2" xfId="47492"/>
    <cellStyle name="요약 2 4 12 7" xfId="22815"/>
    <cellStyle name="요약 2 4 12 7 2" xfId="50674"/>
    <cellStyle name="요약 2 4 12 8" xfId="25962"/>
    <cellStyle name="요약 2 4 12 8 2" xfId="53821"/>
    <cellStyle name="요약 2 4 12 9" xfId="30717"/>
    <cellStyle name="요약 2 4 13" xfId="1389"/>
    <cellStyle name="요약 2 4 13 2" xfId="29248"/>
    <cellStyle name="요약 2 4 14" xfId="4845"/>
    <cellStyle name="요약 2 4 14 2" xfId="32704"/>
    <cellStyle name="요약 2 4 15" xfId="5614"/>
    <cellStyle name="요약 2 4 15 2" xfId="33473"/>
    <cellStyle name="요약 2 4 16" xfId="4880"/>
    <cellStyle name="요약 2 4 16 2" xfId="32739"/>
    <cellStyle name="요약 2 4 17" xfId="1296"/>
    <cellStyle name="요약 2 4 17 2" xfId="29155"/>
    <cellStyle name="요약 2 4 18" xfId="15146"/>
    <cellStyle name="요약 2 4 18 2" xfId="43005"/>
    <cellStyle name="요약 2 4 19" xfId="8772"/>
    <cellStyle name="요약 2 4 19 2" xfId="36631"/>
    <cellStyle name="요약 2 4 2" xfId="477"/>
    <cellStyle name="요약 2 4 2 10" xfId="4605"/>
    <cellStyle name="요약 2 4 2 10 2" xfId="8056"/>
    <cellStyle name="요약 2 4 2 10 2 2" xfId="35915"/>
    <cellStyle name="요약 2 4 2 10 3" xfId="11312"/>
    <cellStyle name="요약 2 4 2 10 3 2" xfId="39171"/>
    <cellStyle name="요약 2 4 2 10 4" xfId="14576"/>
    <cellStyle name="요약 2 4 2 10 4 2" xfId="42435"/>
    <cellStyle name="요약 2 4 2 10 5" xfId="18147"/>
    <cellStyle name="요약 2 4 2 10 5 2" xfId="46006"/>
    <cellStyle name="요약 2 4 2 10 6" xfId="21380"/>
    <cellStyle name="요약 2 4 2 10 6 2" xfId="49239"/>
    <cellStyle name="요약 2 4 2 10 7" xfId="24562"/>
    <cellStyle name="요약 2 4 2 10 7 2" xfId="52421"/>
    <cellStyle name="요약 2 4 2 10 8" xfId="27590"/>
    <cellStyle name="요약 2 4 2 10 8 2" xfId="55449"/>
    <cellStyle name="요약 2 4 2 10 9" xfId="32464"/>
    <cellStyle name="요약 2 4 2 11" xfId="1592"/>
    <cellStyle name="요약 2 4 2 11 2" xfId="29451"/>
    <cellStyle name="요약 2 4 2 12" xfId="5048"/>
    <cellStyle name="요약 2 4 2 12 2" xfId="32907"/>
    <cellStyle name="요약 2 4 2 13" xfId="8302"/>
    <cellStyle name="요약 2 4 2 13 2" xfId="36161"/>
    <cellStyle name="요약 2 4 2 14" xfId="11567"/>
    <cellStyle name="요약 2 4 2 14 2" xfId="39426"/>
    <cellStyle name="요약 2 4 2 15" xfId="14830"/>
    <cellStyle name="요약 2 4 2 15 2" xfId="42689"/>
    <cellStyle name="요약 2 4 2 16" xfId="17845"/>
    <cellStyle name="요약 2 4 2 16 2" xfId="45704"/>
    <cellStyle name="요약 2 4 2 17" xfId="18397"/>
    <cellStyle name="요약 2 4 2 17 2" xfId="46256"/>
    <cellStyle name="요약 2 4 2 18" xfId="21615"/>
    <cellStyle name="요약 2 4 2 18 2" xfId="49474"/>
    <cellStyle name="요약 2 4 2 19" xfId="24812"/>
    <cellStyle name="요약 2 4 2 19 2" xfId="52671"/>
    <cellStyle name="요약 2 4 2 2" xfId="622"/>
    <cellStyle name="요약 2 4 2 2 10" xfId="1737"/>
    <cellStyle name="요약 2 4 2 2 10 2" xfId="29596"/>
    <cellStyle name="요약 2 4 2 2 11" xfId="5192"/>
    <cellStyle name="요약 2 4 2 2 11 2" xfId="33051"/>
    <cellStyle name="요약 2 4 2 2 12" xfId="8447"/>
    <cellStyle name="요약 2 4 2 2 12 2" xfId="36306"/>
    <cellStyle name="요약 2 4 2 2 13" xfId="11712"/>
    <cellStyle name="요약 2 4 2 2 13 2" xfId="39571"/>
    <cellStyle name="요약 2 4 2 2 14" xfId="14975"/>
    <cellStyle name="요약 2 4 2 2 14 2" xfId="42834"/>
    <cellStyle name="요약 2 4 2 2 15" xfId="15770"/>
    <cellStyle name="요약 2 4 2 2 15 2" xfId="43629"/>
    <cellStyle name="요약 2 4 2 2 16" xfId="18539"/>
    <cellStyle name="요약 2 4 2 2 16 2" xfId="46398"/>
    <cellStyle name="요약 2 4 2 2 17" xfId="21756"/>
    <cellStyle name="요약 2 4 2 2 17 2" xfId="49615"/>
    <cellStyle name="요약 2 4 2 2 18" xfId="24951"/>
    <cellStyle name="요약 2 4 2 2 18 2" xfId="52810"/>
    <cellStyle name="요약 2 4 2 2 19" xfId="25674"/>
    <cellStyle name="요약 2 4 2 2 19 2" xfId="53533"/>
    <cellStyle name="요약 2 4 2 2 2" xfId="2374"/>
    <cellStyle name="요약 2 4 2 2 2 2" xfId="5826"/>
    <cellStyle name="요약 2 4 2 2 2 2 2" xfId="33685"/>
    <cellStyle name="요약 2 4 2 2 2 3" xfId="9082"/>
    <cellStyle name="요약 2 4 2 2 2 3 2" xfId="36941"/>
    <cellStyle name="요약 2 4 2 2 2 4" xfId="12345"/>
    <cellStyle name="요약 2 4 2 2 2 4 2" xfId="40204"/>
    <cellStyle name="요약 2 4 2 2 2 5" xfId="15597"/>
    <cellStyle name="요약 2 4 2 2 2 5 2" xfId="43456"/>
    <cellStyle name="요약 2 4 2 2 2 6" xfId="19152"/>
    <cellStyle name="요약 2 4 2 2 2 6 2" xfId="47011"/>
    <cellStyle name="요약 2 4 2 2 2 7" xfId="22337"/>
    <cellStyle name="요약 2 4 2 2 2 7 2" xfId="50196"/>
    <cellStyle name="요약 2 4 2 2 2 8" xfId="25512"/>
    <cellStyle name="요약 2 4 2 2 2 8 2" xfId="53371"/>
    <cellStyle name="요약 2 4 2 2 2 9" xfId="30233"/>
    <cellStyle name="요약 2 4 2 2 20" xfId="28008"/>
    <cellStyle name="요약 2 4 2 2 20 2" xfId="55867"/>
    <cellStyle name="요약 2 4 2 2 21" xfId="1084"/>
    <cellStyle name="요약 2 4 2 2 21 2" xfId="28943"/>
    <cellStyle name="요약 2 4 2 2 22" xfId="28482"/>
    <cellStyle name="요약 2 4 2 2 3" xfId="2833"/>
    <cellStyle name="요약 2 4 2 2 3 2" xfId="6284"/>
    <cellStyle name="요약 2 4 2 2 3 2 2" xfId="34143"/>
    <cellStyle name="요약 2 4 2 2 3 3" xfId="9540"/>
    <cellStyle name="요약 2 4 2 2 3 3 2" xfId="37399"/>
    <cellStyle name="요약 2 4 2 2 3 4" xfId="12804"/>
    <cellStyle name="요약 2 4 2 2 3 4 2" xfId="40663"/>
    <cellStyle name="요약 2 4 2 2 3 5" xfId="8759"/>
    <cellStyle name="요약 2 4 2 2 3 5 2" xfId="36618"/>
    <cellStyle name="요약 2 4 2 2 3 6" xfId="19608"/>
    <cellStyle name="요약 2 4 2 2 3 6 2" xfId="47467"/>
    <cellStyle name="요약 2 4 2 2 3 7" xfId="22790"/>
    <cellStyle name="요약 2 4 2 2 3 7 2" xfId="50649"/>
    <cellStyle name="요약 2 4 2 2 3 8" xfId="25938"/>
    <cellStyle name="요약 2 4 2 2 3 8 2" xfId="53797"/>
    <cellStyle name="요약 2 4 2 2 3 9" xfId="30692"/>
    <cellStyle name="요약 2 4 2 2 4" xfId="3183"/>
    <cellStyle name="요약 2 4 2 2 4 2" xfId="6634"/>
    <cellStyle name="요약 2 4 2 2 4 2 2" xfId="34493"/>
    <cellStyle name="요약 2 4 2 2 4 3" xfId="9890"/>
    <cellStyle name="요약 2 4 2 2 4 3 2" xfId="37749"/>
    <cellStyle name="요약 2 4 2 2 4 4" xfId="13154"/>
    <cellStyle name="요약 2 4 2 2 4 4 2" xfId="41013"/>
    <cellStyle name="요약 2 4 2 2 4 5" xfId="15864"/>
    <cellStyle name="요약 2 4 2 2 4 5 2" xfId="43723"/>
    <cellStyle name="요약 2 4 2 2 4 6" xfId="19958"/>
    <cellStyle name="요약 2 4 2 2 4 6 2" xfId="47817"/>
    <cellStyle name="요약 2 4 2 2 4 7" xfId="23140"/>
    <cellStyle name="요약 2 4 2 2 4 7 2" xfId="50999"/>
    <cellStyle name="요약 2 4 2 2 4 8" xfId="26262"/>
    <cellStyle name="요약 2 4 2 2 4 8 2" xfId="54121"/>
    <cellStyle name="요약 2 4 2 2 4 9" xfId="31042"/>
    <cellStyle name="요약 2 4 2 2 5" xfId="3520"/>
    <cellStyle name="요약 2 4 2 2 5 2" xfId="6971"/>
    <cellStyle name="요약 2 4 2 2 5 2 2" xfId="34830"/>
    <cellStyle name="요약 2 4 2 2 5 3" xfId="10227"/>
    <cellStyle name="요약 2 4 2 2 5 3 2" xfId="38086"/>
    <cellStyle name="요약 2 4 2 2 5 4" xfId="13491"/>
    <cellStyle name="요약 2 4 2 2 5 4 2" xfId="41350"/>
    <cellStyle name="요약 2 4 2 2 5 5" xfId="17829"/>
    <cellStyle name="요약 2 4 2 2 5 5 2" xfId="45688"/>
    <cellStyle name="요약 2 4 2 2 5 6" xfId="20295"/>
    <cellStyle name="요약 2 4 2 2 5 6 2" xfId="48154"/>
    <cellStyle name="요약 2 4 2 2 5 7" xfId="23477"/>
    <cellStyle name="요약 2 4 2 2 5 7 2" xfId="51336"/>
    <cellStyle name="요약 2 4 2 2 5 8" xfId="26579"/>
    <cellStyle name="요약 2 4 2 2 5 8 2" xfId="54438"/>
    <cellStyle name="요약 2 4 2 2 5 9" xfId="31379"/>
    <cellStyle name="요약 2 4 2 2 6" xfId="3853"/>
    <cellStyle name="요약 2 4 2 2 6 2" xfId="7304"/>
    <cellStyle name="요약 2 4 2 2 6 2 2" xfId="35163"/>
    <cellStyle name="요약 2 4 2 2 6 3" xfId="10560"/>
    <cellStyle name="요약 2 4 2 2 6 3 2" xfId="38419"/>
    <cellStyle name="요약 2 4 2 2 6 4" xfId="13824"/>
    <cellStyle name="요약 2 4 2 2 6 4 2" xfId="41683"/>
    <cellStyle name="요약 2 4 2 2 6 5" xfId="12022"/>
    <cellStyle name="요약 2 4 2 2 6 5 2" xfId="39881"/>
    <cellStyle name="요약 2 4 2 2 6 6" xfId="20628"/>
    <cellStyle name="요약 2 4 2 2 6 6 2" xfId="48487"/>
    <cellStyle name="요약 2 4 2 2 6 7" xfId="23810"/>
    <cellStyle name="요약 2 4 2 2 6 7 2" xfId="51669"/>
    <cellStyle name="요약 2 4 2 2 6 8" xfId="26890"/>
    <cellStyle name="요약 2 4 2 2 6 8 2" xfId="54749"/>
    <cellStyle name="요약 2 4 2 2 6 9" xfId="31712"/>
    <cellStyle name="요약 2 4 2 2 7" xfId="4149"/>
    <cellStyle name="요약 2 4 2 2 7 2" xfId="7600"/>
    <cellStyle name="요약 2 4 2 2 7 2 2" xfId="35459"/>
    <cellStyle name="요약 2 4 2 2 7 3" xfId="10856"/>
    <cellStyle name="요약 2 4 2 2 7 3 2" xfId="38715"/>
    <cellStyle name="요약 2 4 2 2 7 4" xfId="14120"/>
    <cellStyle name="요약 2 4 2 2 7 4 2" xfId="41979"/>
    <cellStyle name="요약 2 4 2 2 7 5" xfId="15676"/>
    <cellStyle name="요약 2 4 2 2 7 5 2" xfId="43535"/>
    <cellStyle name="요약 2 4 2 2 7 6" xfId="20924"/>
    <cellStyle name="요약 2 4 2 2 7 6 2" xfId="48783"/>
    <cellStyle name="요약 2 4 2 2 7 7" xfId="24106"/>
    <cellStyle name="요약 2 4 2 2 7 7 2" xfId="51965"/>
    <cellStyle name="요약 2 4 2 2 7 8" xfId="27166"/>
    <cellStyle name="요약 2 4 2 2 7 8 2" xfId="55025"/>
    <cellStyle name="요약 2 4 2 2 7 9" xfId="32008"/>
    <cellStyle name="요약 2 4 2 2 8" xfId="4446"/>
    <cellStyle name="요약 2 4 2 2 8 2" xfId="7897"/>
    <cellStyle name="요약 2 4 2 2 8 2 2" xfId="35756"/>
    <cellStyle name="요약 2 4 2 2 8 3" xfId="11153"/>
    <cellStyle name="요약 2 4 2 2 8 3 2" xfId="39012"/>
    <cellStyle name="요약 2 4 2 2 8 4" xfId="14417"/>
    <cellStyle name="요약 2 4 2 2 8 4 2" xfId="42276"/>
    <cellStyle name="요약 2 4 2 2 8 5" xfId="17988"/>
    <cellStyle name="요약 2 4 2 2 8 5 2" xfId="45847"/>
    <cellStyle name="요약 2 4 2 2 8 6" xfId="21221"/>
    <cellStyle name="요약 2 4 2 2 8 6 2" xfId="49080"/>
    <cellStyle name="요약 2 4 2 2 8 7" xfId="24403"/>
    <cellStyle name="요약 2 4 2 2 8 7 2" xfId="52262"/>
    <cellStyle name="요약 2 4 2 2 8 8" xfId="27441"/>
    <cellStyle name="요약 2 4 2 2 8 8 2" xfId="55300"/>
    <cellStyle name="요약 2 4 2 2 8 9" xfId="32305"/>
    <cellStyle name="요약 2 4 2 2 9" xfId="4741"/>
    <cellStyle name="요약 2 4 2 2 9 2" xfId="8192"/>
    <cellStyle name="요약 2 4 2 2 9 2 2" xfId="36051"/>
    <cellStyle name="요약 2 4 2 2 9 3" xfId="11448"/>
    <cellStyle name="요약 2 4 2 2 9 3 2" xfId="39307"/>
    <cellStyle name="요약 2 4 2 2 9 4" xfId="14712"/>
    <cellStyle name="요약 2 4 2 2 9 4 2" xfId="42571"/>
    <cellStyle name="요약 2 4 2 2 9 5" xfId="18283"/>
    <cellStyle name="요약 2 4 2 2 9 5 2" xfId="46142"/>
    <cellStyle name="요약 2 4 2 2 9 6" xfId="21516"/>
    <cellStyle name="요약 2 4 2 2 9 6 2" xfId="49375"/>
    <cellStyle name="요약 2 4 2 2 9 7" xfId="24698"/>
    <cellStyle name="요약 2 4 2 2 9 7 2" xfId="52557"/>
    <cellStyle name="요약 2 4 2 2 9 8" xfId="27718"/>
    <cellStyle name="요약 2 4 2 2 9 8 2" xfId="55577"/>
    <cellStyle name="요약 2 4 2 2 9 9" xfId="32600"/>
    <cellStyle name="요약 2 4 2 20" xfId="25942"/>
    <cellStyle name="요약 2 4 2 20 2" xfId="53801"/>
    <cellStyle name="요약 2 4 2 21" xfId="27872"/>
    <cellStyle name="요약 2 4 2 21 2" xfId="55731"/>
    <cellStyle name="요약 2 4 2 22" xfId="939"/>
    <cellStyle name="요약 2 4 2 22 2" xfId="28798"/>
    <cellStyle name="요약 2 4 2 23" xfId="28337"/>
    <cellStyle name="요약 2 4 2 3" xfId="2229"/>
    <cellStyle name="요약 2 4 2 3 2" xfId="5681"/>
    <cellStyle name="요약 2 4 2 3 2 2" xfId="33540"/>
    <cellStyle name="요약 2 4 2 3 3" xfId="8937"/>
    <cellStyle name="요약 2 4 2 3 3 2" xfId="36796"/>
    <cellStyle name="요약 2 4 2 3 4" xfId="12200"/>
    <cellStyle name="요약 2 4 2 3 4 2" xfId="40059"/>
    <cellStyle name="요약 2 4 2 3 5" xfId="17239"/>
    <cellStyle name="요약 2 4 2 3 5 2" xfId="45098"/>
    <cellStyle name="요약 2 4 2 3 6" xfId="19012"/>
    <cellStyle name="요약 2 4 2 3 6 2" xfId="46871"/>
    <cellStyle name="요약 2 4 2 3 7" xfId="22196"/>
    <cellStyle name="요약 2 4 2 3 7 2" xfId="50055"/>
    <cellStyle name="요약 2 4 2 3 8" xfId="25379"/>
    <cellStyle name="요약 2 4 2 3 8 2" xfId="53238"/>
    <cellStyle name="요약 2 4 2 3 9" xfId="30088"/>
    <cellStyle name="요약 2 4 2 4" xfId="2688"/>
    <cellStyle name="요약 2 4 2 4 2" xfId="6139"/>
    <cellStyle name="요약 2 4 2 4 2 2" xfId="33998"/>
    <cellStyle name="요약 2 4 2 4 3" xfId="9395"/>
    <cellStyle name="요약 2 4 2 4 3 2" xfId="37254"/>
    <cellStyle name="요약 2 4 2 4 4" xfId="12659"/>
    <cellStyle name="요약 2 4 2 4 4 2" xfId="40518"/>
    <cellStyle name="요약 2 4 2 4 5" xfId="15882"/>
    <cellStyle name="요약 2 4 2 4 5 2" xfId="43741"/>
    <cellStyle name="요약 2 4 2 4 6" xfId="19463"/>
    <cellStyle name="요약 2 4 2 4 6 2" xfId="47322"/>
    <cellStyle name="요약 2 4 2 4 7" xfId="22645"/>
    <cellStyle name="요약 2 4 2 4 7 2" xfId="50504"/>
    <cellStyle name="요약 2 4 2 4 8" xfId="25801"/>
    <cellStyle name="요약 2 4 2 4 8 2" xfId="53660"/>
    <cellStyle name="요약 2 4 2 4 9" xfId="30547"/>
    <cellStyle name="요약 2 4 2 5" xfId="3039"/>
    <cellStyle name="요약 2 4 2 5 2" xfId="6490"/>
    <cellStyle name="요약 2 4 2 5 2 2" xfId="34349"/>
    <cellStyle name="요약 2 4 2 5 3" xfId="9746"/>
    <cellStyle name="요약 2 4 2 5 3 2" xfId="37605"/>
    <cellStyle name="요약 2 4 2 5 4" xfId="13010"/>
    <cellStyle name="요약 2 4 2 5 4 2" xfId="40869"/>
    <cellStyle name="요약 2 4 2 5 5" xfId="17135"/>
    <cellStyle name="요약 2 4 2 5 5 2" xfId="44994"/>
    <cellStyle name="요약 2 4 2 5 6" xfId="19814"/>
    <cellStyle name="요약 2 4 2 5 6 2" xfId="47673"/>
    <cellStyle name="요약 2 4 2 5 7" xfId="22996"/>
    <cellStyle name="요약 2 4 2 5 7 2" xfId="50855"/>
    <cellStyle name="요약 2 4 2 5 8" xfId="26128"/>
    <cellStyle name="요약 2 4 2 5 8 2" xfId="53987"/>
    <cellStyle name="요약 2 4 2 5 9" xfId="30898"/>
    <cellStyle name="요약 2 4 2 6" xfId="3378"/>
    <cellStyle name="요약 2 4 2 6 2" xfId="6829"/>
    <cellStyle name="요약 2 4 2 6 2 2" xfId="34688"/>
    <cellStyle name="요약 2 4 2 6 3" xfId="10085"/>
    <cellStyle name="요약 2 4 2 6 3 2" xfId="37944"/>
    <cellStyle name="요약 2 4 2 6 4" xfId="13349"/>
    <cellStyle name="요약 2 4 2 6 4 2" xfId="41208"/>
    <cellStyle name="요약 2 4 2 6 5" xfId="15307"/>
    <cellStyle name="요약 2 4 2 6 5 2" xfId="43166"/>
    <cellStyle name="요약 2 4 2 6 6" xfId="20153"/>
    <cellStyle name="요약 2 4 2 6 6 2" xfId="48012"/>
    <cellStyle name="요약 2 4 2 6 7" xfId="23335"/>
    <cellStyle name="요약 2 4 2 6 7 2" xfId="51194"/>
    <cellStyle name="요약 2 4 2 6 8" xfId="26445"/>
    <cellStyle name="요약 2 4 2 6 8 2" xfId="54304"/>
    <cellStyle name="요약 2 4 2 6 9" xfId="31237"/>
    <cellStyle name="요약 2 4 2 7" xfId="3711"/>
    <cellStyle name="요약 2 4 2 7 2" xfId="7162"/>
    <cellStyle name="요약 2 4 2 7 2 2" xfId="35021"/>
    <cellStyle name="요약 2 4 2 7 3" xfId="10418"/>
    <cellStyle name="요약 2 4 2 7 3 2" xfId="38277"/>
    <cellStyle name="요약 2 4 2 7 4" xfId="13682"/>
    <cellStyle name="요약 2 4 2 7 4 2" xfId="41541"/>
    <cellStyle name="요약 2 4 2 7 5" xfId="17754"/>
    <cellStyle name="요약 2 4 2 7 5 2" xfId="45613"/>
    <cellStyle name="요약 2 4 2 7 6" xfId="20486"/>
    <cellStyle name="요약 2 4 2 7 6 2" xfId="48345"/>
    <cellStyle name="요약 2 4 2 7 7" xfId="23668"/>
    <cellStyle name="요약 2 4 2 7 7 2" xfId="51527"/>
    <cellStyle name="요약 2 4 2 7 8" xfId="26756"/>
    <cellStyle name="요약 2 4 2 7 8 2" xfId="54615"/>
    <cellStyle name="요약 2 4 2 7 9" xfId="31570"/>
    <cellStyle name="요약 2 4 2 8" xfId="4013"/>
    <cellStyle name="요약 2 4 2 8 2" xfId="7464"/>
    <cellStyle name="요약 2 4 2 8 2 2" xfId="35323"/>
    <cellStyle name="요약 2 4 2 8 3" xfId="10720"/>
    <cellStyle name="요약 2 4 2 8 3 2" xfId="38579"/>
    <cellStyle name="요약 2 4 2 8 4" xfId="13984"/>
    <cellStyle name="요약 2 4 2 8 4 2" xfId="41843"/>
    <cellStyle name="요약 2 4 2 8 5" xfId="15457"/>
    <cellStyle name="요약 2 4 2 8 5 2" xfId="43316"/>
    <cellStyle name="요약 2 4 2 8 6" xfId="20788"/>
    <cellStyle name="요약 2 4 2 8 6 2" xfId="48647"/>
    <cellStyle name="요약 2 4 2 8 7" xfId="23970"/>
    <cellStyle name="요약 2 4 2 8 7 2" xfId="51829"/>
    <cellStyle name="요약 2 4 2 8 8" xfId="27039"/>
    <cellStyle name="요약 2 4 2 8 8 2" xfId="54898"/>
    <cellStyle name="요약 2 4 2 8 9" xfId="31872"/>
    <cellStyle name="요약 2 4 2 9" xfId="4310"/>
    <cellStyle name="요약 2 4 2 9 2" xfId="7761"/>
    <cellStyle name="요약 2 4 2 9 2 2" xfId="35620"/>
    <cellStyle name="요약 2 4 2 9 3" xfId="11017"/>
    <cellStyle name="요약 2 4 2 9 3 2" xfId="38876"/>
    <cellStyle name="요약 2 4 2 9 4" xfId="14281"/>
    <cellStyle name="요약 2 4 2 9 4 2" xfId="42140"/>
    <cellStyle name="요약 2 4 2 9 5" xfId="16685"/>
    <cellStyle name="요약 2 4 2 9 5 2" xfId="44544"/>
    <cellStyle name="요약 2 4 2 9 6" xfId="21085"/>
    <cellStyle name="요약 2 4 2 9 6 2" xfId="48944"/>
    <cellStyle name="요약 2 4 2 9 7" xfId="24267"/>
    <cellStyle name="요약 2 4 2 9 7 2" xfId="52126"/>
    <cellStyle name="요약 2 4 2 9 8" xfId="27314"/>
    <cellStyle name="요약 2 4 2 9 8 2" xfId="55173"/>
    <cellStyle name="요약 2 4 2 9 9" xfId="32169"/>
    <cellStyle name="요약 2 4 20" xfId="15730"/>
    <cellStyle name="요약 2 4 20 2" xfId="43589"/>
    <cellStyle name="요약 2 4 21" xfId="21778"/>
    <cellStyle name="요약 2 4 21 2" xfId="49637"/>
    <cellStyle name="요약 2 4 22" xfId="18845"/>
    <cellStyle name="요약 2 4 22 2" xfId="46704"/>
    <cellStyle name="요약 2 4 23" xfId="1332"/>
    <cellStyle name="요약 2 4 23 2" xfId="29191"/>
    <cellStyle name="요약 2 4 24" xfId="737"/>
    <cellStyle name="요약 2 4 24 2" xfId="28596"/>
    <cellStyle name="요약 2 4 25" xfId="28135"/>
    <cellStyle name="요약 2 4 3" xfId="377"/>
    <cellStyle name="요약 2 4 3 10" xfId="1492"/>
    <cellStyle name="요약 2 4 3 10 2" xfId="29351"/>
    <cellStyle name="요약 2 4 3 11" xfId="4948"/>
    <cellStyle name="요약 2 4 3 11 2" xfId="32807"/>
    <cellStyle name="요약 2 4 3 12" xfId="1274"/>
    <cellStyle name="요약 2 4 3 12 2" xfId="29133"/>
    <cellStyle name="요약 2 4 3 13" xfId="4991"/>
    <cellStyle name="요약 2 4 3 13 2" xfId="32850"/>
    <cellStyle name="요약 2 4 3 14" xfId="8245"/>
    <cellStyle name="요약 2 4 3 14 2" xfId="36104"/>
    <cellStyle name="요약 2 4 3 15" xfId="16250"/>
    <cellStyle name="요약 2 4 3 15 2" xfId="44109"/>
    <cellStyle name="요약 2 4 3 16" xfId="14773"/>
    <cellStyle name="요약 2 4 3 16 2" xfId="42632"/>
    <cellStyle name="요약 2 4 3 17" xfId="4788"/>
    <cellStyle name="요약 2 4 3 17 2" xfId="32647"/>
    <cellStyle name="요약 2 4 3 18" xfId="16822"/>
    <cellStyle name="요약 2 4 3 18 2" xfId="44681"/>
    <cellStyle name="요약 2 4 3 19" xfId="27244"/>
    <cellStyle name="요약 2 4 3 19 2" xfId="55103"/>
    <cellStyle name="요약 2 4 3 2" xfId="2129"/>
    <cellStyle name="요약 2 4 3 2 2" xfId="5583"/>
    <cellStyle name="요약 2 4 3 2 2 2" xfId="33442"/>
    <cellStyle name="요약 2 4 3 2 3" xfId="8838"/>
    <cellStyle name="요약 2 4 3 2 3 2" xfId="36697"/>
    <cellStyle name="요약 2 4 3 2 4" xfId="12101"/>
    <cellStyle name="요약 2 4 3 2 4 2" xfId="39960"/>
    <cellStyle name="요약 2 4 3 2 5" xfId="16531"/>
    <cellStyle name="요약 2 4 3 2 5 2" xfId="44390"/>
    <cellStyle name="요약 2 4 3 2 6" xfId="18917"/>
    <cellStyle name="요약 2 4 3 2 6 2" xfId="46776"/>
    <cellStyle name="요약 2 4 3 2 7" xfId="22115"/>
    <cellStyle name="요약 2 4 3 2 7 2" xfId="49974"/>
    <cellStyle name="요약 2 4 3 2 8" xfId="25295"/>
    <cellStyle name="요약 2 4 3 2 8 2" xfId="53154"/>
    <cellStyle name="요약 2 4 3 2 9" xfId="29988"/>
    <cellStyle name="요약 2 4 3 20" xfId="27800"/>
    <cellStyle name="요약 2 4 3 20 2" xfId="55659"/>
    <cellStyle name="요약 2 4 3 21" xfId="839"/>
    <cellStyle name="요약 2 4 3 21 2" xfId="28698"/>
    <cellStyle name="요약 2 4 3 22" xfId="28237"/>
    <cellStyle name="요약 2 4 3 3" xfId="2590"/>
    <cellStyle name="요약 2 4 3 3 2" xfId="6041"/>
    <cellStyle name="요약 2 4 3 3 2 2" xfId="33900"/>
    <cellStyle name="요약 2 4 3 3 3" xfId="9297"/>
    <cellStyle name="요약 2 4 3 3 3 2" xfId="37156"/>
    <cellStyle name="요약 2 4 3 3 4" xfId="12561"/>
    <cellStyle name="요약 2 4 3 3 4 2" xfId="40420"/>
    <cellStyle name="요약 2 4 3 3 5" xfId="15963"/>
    <cellStyle name="요약 2 4 3 3 5 2" xfId="43822"/>
    <cellStyle name="요약 2 4 3 3 6" xfId="19365"/>
    <cellStyle name="요약 2 4 3 3 6 2" xfId="47224"/>
    <cellStyle name="요약 2 4 3 3 7" xfId="22547"/>
    <cellStyle name="요약 2 4 3 3 7 2" xfId="50406"/>
    <cellStyle name="요약 2 4 3 3 8" xfId="25710"/>
    <cellStyle name="요약 2 4 3 3 8 2" xfId="53569"/>
    <cellStyle name="요약 2 4 3 3 9" xfId="30449"/>
    <cellStyle name="요약 2 4 3 4" xfId="2943"/>
    <cellStyle name="요약 2 4 3 4 2" xfId="6394"/>
    <cellStyle name="요약 2 4 3 4 2 2" xfId="34253"/>
    <cellStyle name="요약 2 4 3 4 3" xfId="9650"/>
    <cellStyle name="요약 2 4 3 4 3 2" xfId="37509"/>
    <cellStyle name="요약 2 4 3 4 4" xfId="12914"/>
    <cellStyle name="요약 2 4 3 4 4 2" xfId="40773"/>
    <cellStyle name="요약 2 4 3 4 5" xfId="15090"/>
    <cellStyle name="요약 2 4 3 4 5 2" xfId="42949"/>
    <cellStyle name="요약 2 4 3 4 6" xfId="19718"/>
    <cellStyle name="요약 2 4 3 4 6 2" xfId="47577"/>
    <cellStyle name="요약 2 4 3 4 7" xfId="22900"/>
    <cellStyle name="요약 2 4 3 4 7 2" xfId="50759"/>
    <cellStyle name="요약 2 4 3 4 8" xfId="26039"/>
    <cellStyle name="요약 2 4 3 4 8 2" xfId="53898"/>
    <cellStyle name="요약 2 4 3 4 9" xfId="30802"/>
    <cellStyle name="요약 2 4 3 5" xfId="3289"/>
    <cellStyle name="요약 2 4 3 5 2" xfId="6740"/>
    <cellStyle name="요약 2 4 3 5 2 2" xfId="34599"/>
    <cellStyle name="요약 2 4 3 5 3" xfId="9996"/>
    <cellStyle name="요약 2 4 3 5 3 2" xfId="37855"/>
    <cellStyle name="요약 2 4 3 5 4" xfId="13260"/>
    <cellStyle name="요약 2 4 3 5 4 2" xfId="41119"/>
    <cellStyle name="요약 2 4 3 5 5" xfId="17394"/>
    <cellStyle name="요약 2 4 3 5 5 2" xfId="45253"/>
    <cellStyle name="요약 2 4 3 5 6" xfId="20064"/>
    <cellStyle name="요약 2 4 3 5 6 2" xfId="47923"/>
    <cellStyle name="요약 2 4 3 5 7" xfId="23246"/>
    <cellStyle name="요약 2 4 3 5 7 2" xfId="51105"/>
    <cellStyle name="요약 2 4 3 5 8" xfId="26361"/>
    <cellStyle name="요약 2 4 3 5 8 2" xfId="54220"/>
    <cellStyle name="요약 2 4 3 5 9" xfId="31148"/>
    <cellStyle name="요약 2 4 3 6" xfId="3625"/>
    <cellStyle name="요약 2 4 3 6 2" xfId="7076"/>
    <cellStyle name="요약 2 4 3 6 2 2" xfId="34935"/>
    <cellStyle name="요약 2 4 3 6 3" xfId="10332"/>
    <cellStyle name="요약 2 4 3 6 3 2" xfId="38191"/>
    <cellStyle name="요약 2 4 3 6 4" xfId="13596"/>
    <cellStyle name="요약 2 4 3 6 4 2" xfId="41455"/>
    <cellStyle name="요약 2 4 3 6 5" xfId="17319"/>
    <cellStyle name="요약 2 4 3 6 5 2" xfId="45178"/>
    <cellStyle name="요약 2 4 3 6 6" xfId="20400"/>
    <cellStyle name="요약 2 4 3 6 6 2" xfId="48259"/>
    <cellStyle name="요약 2 4 3 6 7" xfId="23582"/>
    <cellStyle name="요약 2 4 3 6 7 2" xfId="51441"/>
    <cellStyle name="요약 2 4 3 6 8" xfId="26677"/>
    <cellStyle name="요약 2 4 3 6 8 2" xfId="54536"/>
    <cellStyle name="요약 2 4 3 6 9" xfId="31484"/>
    <cellStyle name="요약 2 4 3 7" xfId="3939"/>
    <cellStyle name="요약 2 4 3 7 2" xfId="7390"/>
    <cellStyle name="요약 2 4 3 7 2 2" xfId="35249"/>
    <cellStyle name="요약 2 4 3 7 3" xfId="10646"/>
    <cellStyle name="요약 2 4 3 7 3 2" xfId="38505"/>
    <cellStyle name="요약 2 4 3 7 4" xfId="13910"/>
    <cellStyle name="요약 2 4 3 7 4 2" xfId="41769"/>
    <cellStyle name="요약 2 4 3 7 5" xfId="16392"/>
    <cellStyle name="요약 2 4 3 7 5 2" xfId="44251"/>
    <cellStyle name="요약 2 4 3 7 6" xfId="20714"/>
    <cellStyle name="요약 2 4 3 7 6 2" xfId="48573"/>
    <cellStyle name="요약 2 4 3 7 7" xfId="23896"/>
    <cellStyle name="요약 2 4 3 7 7 2" xfId="51755"/>
    <cellStyle name="요약 2 4 3 7 8" xfId="26971"/>
    <cellStyle name="요약 2 4 3 7 8 2" xfId="54830"/>
    <cellStyle name="요약 2 4 3 7 9" xfId="31798"/>
    <cellStyle name="요약 2 4 3 8" xfId="4237"/>
    <cellStyle name="요약 2 4 3 8 2" xfId="7688"/>
    <cellStyle name="요약 2 4 3 8 2 2" xfId="35547"/>
    <cellStyle name="요약 2 4 3 8 3" xfId="10944"/>
    <cellStyle name="요약 2 4 3 8 3 2" xfId="38803"/>
    <cellStyle name="요약 2 4 3 8 4" xfId="14208"/>
    <cellStyle name="요약 2 4 3 8 4 2" xfId="42067"/>
    <cellStyle name="요약 2 4 3 8 5" xfId="16956"/>
    <cellStyle name="요약 2 4 3 8 5 2" xfId="44815"/>
    <cellStyle name="요약 2 4 3 8 6" xfId="21012"/>
    <cellStyle name="요약 2 4 3 8 6 2" xfId="48871"/>
    <cellStyle name="요약 2 4 3 8 7" xfId="24194"/>
    <cellStyle name="요약 2 4 3 8 7 2" xfId="52053"/>
    <cellStyle name="요약 2 4 3 8 8" xfId="27247"/>
    <cellStyle name="요약 2 4 3 8 8 2" xfId="55106"/>
    <cellStyle name="요약 2 4 3 8 9" xfId="32096"/>
    <cellStyle name="요약 2 4 3 9" xfId="4533"/>
    <cellStyle name="요약 2 4 3 9 2" xfId="7984"/>
    <cellStyle name="요약 2 4 3 9 2 2" xfId="35843"/>
    <cellStyle name="요약 2 4 3 9 3" xfId="11240"/>
    <cellStyle name="요약 2 4 3 9 3 2" xfId="39099"/>
    <cellStyle name="요약 2 4 3 9 4" xfId="14504"/>
    <cellStyle name="요약 2 4 3 9 4 2" xfId="42363"/>
    <cellStyle name="요약 2 4 3 9 5" xfId="18075"/>
    <cellStyle name="요약 2 4 3 9 5 2" xfId="45934"/>
    <cellStyle name="요약 2 4 3 9 6" xfId="21308"/>
    <cellStyle name="요약 2 4 3 9 6 2" xfId="49167"/>
    <cellStyle name="요약 2 4 3 9 7" xfId="24490"/>
    <cellStyle name="요약 2 4 3 9 7 2" xfId="52349"/>
    <cellStyle name="요약 2 4 3 9 8" xfId="27523"/>
    <cellStyle name="요약 2 4 3 9 8 2" xfId="55382"/>
    <cellStyle name="요약 2 4 3 9 9" xfId="32392"/>
    <cellStyle name="요약 2 4 4" xfId="550"/>
    <cellStyle name="요약 2 4 4 10" xfId="1665"/>
    <cellStyle name="요약 2 4 4 10 2" xfId="29524"/>
    <cellStyle name="요약 2 4 4 11" xfId="5120"/>
    <cellStyle name="요약 2 4 4 11 2" xfId="32979"/>
    <cellStyle name="요약 2 4 4 12" xfId="8375"/>
    <cellStyle name="요약 2 4 4 12 2" xfId="36234"/>
    <cellStyle name="요약 2 4 4 13" xfId="11640"/>
    <cellStyle name="요약 2 4 4 13 2" xfId="39499"/>
    <cellStyle name="요약 2 4 4 14" xfId="14903"/>
    <cellStyle name="요약 2 4 4 14 2" xfId="42762"/>
    <cellStyle name="요약 2 4 4 15" xfId="16749"/>
    <cellStyle name="요약 2 4 4 15 2" xfId="44608"/>
    <cellStyle name="요약 2 4 4 16" xfId="18467"/>
    <cellStyle name="요약 2 4 4 16 2" xfId="46326"/>
    <cellStyle name="요약 2 4 4 17" xfId="21684"/>
    <cellStyle name="요약 2 4 4 17 2" xfId="49543"/>
    <cellStyle name="요약 2 4 4 18" xfId="24879"/>
    <cellStyle name="요약 2 4 4 18 2" xfId="52738"/>
    <cellStyle name="요약 2 4 4 19" xfId="25350"/>
    <cellStyle name="요약 2 4 4 19 2" xfId="53209"/>
    <cellStyle name="요약 2 4 4 2" xfId="2302"/>
    <cellStyle name="요약 2 4 4 2 2" xfId="5754"/>
    <cellStyle name="요약 2 4 4 2 2 2" xfId="33613"/>
    <cellStyle name="요약 2 4 4 2 3" xfId="9010"/>
    <cellStyle name="요약 2 4 4 2 3 2" xfId="36869"/>
    <cellStyle name="요약 2 4 4 2 4" xfId="12273"/>
    <cellStyle name="요약 2 4 4 2 4 2" xfId="40132"/>
    <cellStyle name="요약 2 4 4 2 5" xfId="16433"/>
    <cellStyle name="요약 2 4 4 2 5 2" xfId="44292"/>
    <cellStyle name="요약 2 4 4 2 6" xfId="19080"/>
    <cellStyle name="요약 2 4 4 2 6 2" xfId="46939"/>
    <cellStyle name="요약 2 4 4 2 7" xfId="22265"/>
    <cellStyle name="요약 2 4 4 2 7 2" xfId="50124"/>
    <cellStyle name="요약 2 4 4 2 8" xfId="25445"/>
    <cellStyle name="요약 2 4 4 2 8 2" xfId="53304"/>
    <cellStyle name="요약 2 4 4 2 9" xfId="30161"/>
    <cellStyle name="요약 2 4 4 20" xfId="27936"/>
    <cellStyle name="요약 2 4 4 20 2" xfId="55795"/>
    <cellStyle name="요약 2 4 4 21" xfId="1012"/>
    <cellStyle name="요약 2 4 4 21 2" xfId="28871"/>
    <cellStyle name="요약 2 4 4 22" xfId="28410"/>
    <cellStyle name="요약 2 4 4 3" xfId="2761"/>
    <cellStyle name="요약 2 4 4 3 2" xfId="6212"/>
    <cellStyle name="요약 2 4 4 3 2 2" xfId="34071"/>
    <cellStyle name="요약 2 4 4 3 3" xfId="9468"/>
    <cellStyle name="요약 2 4 4 3 3 2" xfId="37327"/>
    <cellStyle name="요약 2 4 4 3 4" xfId="12732"/>
    <cellStyle name="요약 2 4 4 3 4 2" xfId="40591"/>
    <cellStyle name="요약 2 4 4 3 5" xfId="17455"/>
    <cellStyle name="요약 2 4 4 3 5 2" xfId="45314"/>
    <cellStyle name="요약 2 4 4 3 6" xfId="19536"/>
    <cellStyle name="요약 2 4 4 3 6 2" xfId="47395"/>
    <cellStyle name="요약 2 4 4 3 7" xfId="22718"/>
    <cellStyle name="요약 2 4 4 3 7 2" xfId="50577"/>
    <cellStyle name="요약 2 4 4 3 8" xfId="25871"/>
    <cellStyle name="요약 2 4 4 3 8 2" xfId="53730"/>
    <cellStyle name="요약 2 4 4 3 9" xfId="30620"/>
    <cellStyle name="요약 2 4 4 4" xfId="3111"/>
    <cellStyle name="요약 2 4 4 4 2" xfId="6562"/>
    <cellStyle name="요약 2 4 4 4 2 2" xfId="34421"/>
    <cellStyle name="요약 2 4 4 4 3" xfId="9818"/>
    <cellStyle name="요약 2 4 4 4 3 2" xfId="37677"/>
    <cellStyle name="요약 2 4 4 4 4" xfId="13082"/>
    <cellStyle name="요약 2 4 4 4 4 2" xfId="40941"/>
    <cellStyle name="요약 2 4 4 4 5" xfId="17264"/>
    <cellStyle name="요약 2 4 4 4 5 2" xfId="45123"/>
    <cellStyle name="요약 2 4 4 4 6" xfId="19886"/>
    <cellStyle name="요약 2 4 4 4 6 2" xfId="47745"/>
    <cellStyle name="요약 2 4 4 4 7" xfId="23068"/>
    <cellStyle name="요약 2 4 4 4 7 2" xfId="50927"/>
    <cellStyle name="요약 2 4 4 4 8" xfId="26195"/>
    <cellStyle name="요약 2 4 4 4 8 2" xfId="54054"/>
    <cellStyle name="요약 2 4 4 4 9" xfId="30970"/>
    <cellStyle name="요약 2 4 4 5" xfId="3448"/>
    <cellStyle name="요약 2 4 4 5 2" xfId="6899"/>
    <cellStyle name="요약 2 4 4 5 2 2" xfId="34758"/>
    <cellStyle name="요약 2 4 4 5 3" xfId="10155"/>
    <cellStyle name="요약 2 4 4 5 3 2" xfId="38014"/>
    <cellStyle name="요약 2 4 4 5 4" xfId="13419"/>
    <cellStyle name="요약 2 4 4 5 4 2" xfId="41278"/>
    <cellStyle name="요약 2 4 4 5 5" xfId="17737"/>
    <cellStyle name="요약 2 4 4 5 5 2" xfId="45596"/>
    <cellStyle name="요약 2 4 4 5 6" xfId="20223"/>
    <cellStyle name="요약 2 4 4 5 6 2" xfId="48082"/>
    <cellStyle name="요약 2 4 4 5 7" xfId="23405"/>
    <cellStyle name="요약 2 4 4 5 7 2" xfId="51264"/>
    <cellStyle name="요약 2 4 4 5 8" xfId="26512"/>
    <cellStyle name="요약 2 4 4 5 8 2" xfId="54371"/>
    <cellStyle name="요약 2 4 4 5 9" xfId="31307"/>
    <cellStyle name="요약 2 4 4 6" xfId="3781"/>
    <cellStyle name="요약 2 4 4 6 2" xfId="7232"/>
    <cellStyle name="요약 2 4 4 6 2 2" xfId="35091"/>
    <cellStyle name="요약 2 4 4 6 3" xfId="10488"/>
    <cellStyle name="요약 2 4 4 6 3 2" xfId="38347"/>
    <cellStyle name="요약 2 4 4 6 4" xfId="13752"/>
    <cellStyle name="요약 2 4 4 6 4 2" xfId="41611"/>
    <cellStyle name="요약 2 4 4 6 5" xfId="17098"/>
    <cellStyle name="요약 2 4 4 6 5 2" xfId="44957"/>
    <cellStyle name="요약 2 4 4 6 6" xfId="20556"/>
    <cellStyle name="요약 2 4 4 6 6 2" xfId="48415"/>
    <cellStyle name="요약 2 4 4 6 7" xfId="23738"/>
    <cellStyle name="요약 2 4 4 6 7 2" xfId="51597"/>
    <cellStyle name="요약 2 4 4 6 8" xfId="26823"/>
    <cellStyle name="요약 2 4 4 6 8 2" xfId="54682"/>
    <cellStyle name="요약 2 4 4 6 9" xfId="31640"/>
    <cellStyle name="요약 2 4 4 7" xfId="4077"/>
    <cellStyle name="요약 2 4 4 7 2" xfId="7528"/>
    <cellStyle name="요약 2 4 4 7 2 2" xfId="35387"/>
    <cellStyle name="요약 2 4 4 7 3" xfId="10784"/>
    <cellStyle name="요약 2 4 4 7 3 2" xfId="38643"/>
    <cellStyle name="요약 2 4 4 7 4" xfId="14048"/>
    <cellStyle name="요약 2 4 4 7 4 2" xfId="41907"/>
    <cellStyle name="요약 2 4 4 7 5" xfId="15951"/>
    <cellStyle name="요약 2 4 4 7 5 2" xfId="43810"/>
    <cellStyle name="요약 2 4 4 7 6" xfId="20852"/>
    <cellStyle name="요약 2 4 4 7 6 2" xfId="48711"/>
    <cellStyle name="요약 2 4 4 7 7" xfId="24034"/>
    <cellStyle name="요약 2 4 4 7 7 2" xfId="51893"/>
    <cellStyle name="요약 2 4 4 7 8" xfId="27100"/>
    <cellStyle name="요약 2 4 4 7 8 2" xfId="54959"/>
    <cellStyle name="요약 2 4 4 7 9" xfId="31936"/>
    <cellStyle name="요약 2 4 4 8" xfId="4374"/>
    <cellStyle name="요약 2 4 4 8 2" xfId="7825"/>
    <cellStyle name="요약 2 4 4 8 2 2" xfId="35684"/>
    <cellStyle name="요약 2 4 4 8 3" xfId="11081"/>
    <cellStyle name="요약 2 4 4 8 3 2" xfId="38940"/>
    <cellStyle name="요약 2 4 4 8 4" xfId="14345"/>
    <cellStyle name="요약 2 4 4 8 4 2" xfId="42204"/>
    <cellStyle name="요약 2 4 4 8 5" xfId="8326"/>
    <cellStyle name="요약 2 4 4 8 5 2" xfId="36185"/>
    <cellStyle name="요약 2 4 4 8 6" xfId="21149"/>
    <cellStyle name="요약 2 4 4 8 6 2" xfId="49008"/>
    <cellStyle name="요약 2 4 4 8 7" xfId="24331"/>
    <cellStyle name="요약 2 4 4 8 7 2" xfId="52190"/>
    <cellStyle name="요약 2 4 4 8 8" xfId="27375"/>
    <cellStyle name="요약 2 4 4 8 8 2" xfId="55234"/>
    <cellStyle name="요약 2 4 4 8 9" xfId="32233"/>
    <cellStyle name="요약 2 4 4 9" xfId="4669"/>
    <cellStyle name="요약 2 4 4 9 2" xfId="8120"/>
    <cellStyle name="요약 2 4 4 9 2 2" xfId="35979"/>
    <cellStyle name="요약 2 4 4 9 3" xfId="11376"/>
    <cellStyle name="요약 2 4 4 9 3 2" xfId="39235"/>
    <cellStyle name="요약 2 4 4 9 4" xfId="14640"/>
    <cellStyle name="요약 2 4 4 9 4 2" xfId="42499"/>
    <cellStyle name="요약 2 4 4 9 5" xfId="18211"/>
    <cellStyle name="요약 2 4 4 9 5 2" xfId="46070"/>
    <cellStyle name="요약 2 4 4 9 6" xfId="21444"/>
    <cellStyle name="요약 2 4 4 9 6 2" xfId="49303"/>
    <cellStyle name="요약 2 4 4 9 7" xfId="24626"/>
    <cellStyle name="요약 2 4 4 9 7 2" xfId="52485"/>
    <cellStyle name="요약 2 4 4 9 8" xfId="27651"/>
    <cellStyle name="요약 2 4 4 9 8 2" xfId="55510"/>
    <cellStyle name="요약 2 4 4 9 9" xfId="32528"/>
    <cellStyle name="요약 2 4 5" xfId="2027"/>
    <cellStyle name="요약 2 4 5 2" xfId="5481"/>
    <cellStyle name="요약 2 4 5 2 2" xfId="33340"/>
    <cellStyle name="요약 2 4 5 3" xfId="8736"/>
    <cellStyle name="요약 2 4 5 3 2" xfId="36595"/>
    <cellStyle name="요약 2 4 5 4" xfId="11999"/>
    <cellStyle name="요약 2 4 5 4 2" xfId="39858"/>
    <cellStyle name="요약 2 4 5 5" xfId="16821"/>
    <cellStyle name="요약 2 4 5 5 2" xfId="44680"/>
    <cellStyle name="요약 2 4 5 6" xfId="18821"/>
    <cellStyle name="요약 2 4 5 6 2" xfId="46680"/>
    <cellStyle name="요약 2 4 5 7" xfId="22028"/>
    <cellStyle name="요약 2 4 5 7 2" xfId="49887"/>
    <cellStyle name="요약 2 4 5 8" xfId="25211"/>
    <cellStyle name="요약 2 4 5 8 2" xfId="53070"/>
    <cellStyle name="요약 2 4 5 9" xfId="29886"/>
    <cellStyle name="요약 2 4 6" xfId="2494"/>
    <cellStyle name="요약 2 4 6 2" xfId="5945"/>
    <cellStyle name="요약 2 4 6 2 2" xfId="33804"/>
    <cellStyle name="요약 2 4 6 3" xfId="9201"/>
    <cellStyle name="요약 2 4 6 3 2" xfId="37060"/>
    <cellStyle name="요약 2 4 6 4" xfId="12465"/>
    <cellStyle name="요약 2 4 6 4 2" xfId="40324"/>
    <cellStyle name="요약 2 4 6 5" xfId="15591"/>
    <cellStyle name="요약 2 4 6 5 2" xfId="43450"/>
    <cellStyle name="요약 2 4 6 6" xfId="19269"/>
    <cellStyle name="요약 2 4 6 6 2" xfId="47128"/>
    <cellStyle name="요약 2 4 6 7" xfId="22451"/>
    <cellStyle name="요약 2 4 6 7 2" xfId="50310"/>
    <cellStyle name="요약 2 4 6 8" xfId="25620"/>
    <cellStyle name="요약 2 4 6 8 2" xfId="53479"/>
    <cellStyle name="요약 2 4 6 9" xfId="30353"/>
    <cellStyle name="요약 2 4 7" xfId="1846"/>
    <cellStyle name="요약 2 4 7 2" xfId="5300"/>
    <cellStyle name="요약 2 4 7 2 2" xfId="33159"/>
    <cellStyle name="요약 2 4 7 3" xfId="8555"/>
    <cellStyle name="요약 2 4 7 3 2" xfId="36414"/>
    <cellStyle name="요약 2 4 7 4" xfId="11818"/>
    <cellStyle name="요약 2 4 7 4 2" xfId="39677"/>
    <cellStyle name="요약 2 4 7 5" xfId="16683"/>
    <cellStyle name="요약 2 4 7 5 2" xfId="44542"/>
    <cellStyle name="요약 2 4 7 6" xfId="18640"/>
    <cellStyle name="요약 2 4 7 6 2" xfId="46499"/>
    <cellStyle name="요약 2 4 7 7" xfId="21848"/>
    <cellStyle name="요약 2 4 7 7 2" xfId="49707"/>
    <cellStyle name="요약 2 4 7 8" xfId="25044"/>
    <cellStyle name="요약 2 4 7 8 2" xfId="52903"/>
    <cellStyle name="요약 2 4 7 9" xfId="29705"/>
    <cellStyle name="요약 2 4 8" xfId="2425"/>
    <cellStyle name="요약 2 4 8 2" xfId="5876"/>
    <cellStyle name="요약 2 4 8 2 2" xfId="33735"/>
    <cellStyle name="요약 2 4 8 3" xfId="9132"/>
    <cellStyle name="요약 2 4 8 3 2" xfId="36991"/>
    <cellStyle name="요약 2 4 8 4" xfId="12396"/>
    <cellStyle name="요약 2 4 8 4 2" xfId="40255"/>
    <cellStyle name="요약 2 4 8 5" xfId="17580"/>
    <cellStyle name="요약 2 4 8 5 2" xfId="45439"/>
    <cellStyle name="요약 2 4 8 6" xfId="19200"/>
    <cellStyle name="요약 2 4 8 6 2" xfId="47059"/>
    <cellStyle name="요약 2 4 8 7" xfId="22382"/>
    <cellStyle name="요약 2 4 8 7 2" xfId="50241"/>
    <cellStyle name="요약 2 4 8 8" xfId="25556"/>
    <cellStyle name="요약 2 4 8 8 2" xfId="53415"/>
    <cellStyle name="요약 2 4 8 9" xfId="30284"/>
    <cellStyle name="요약 2 4 9" xfId="1934"/>
    <cellStyle name="요약 2 4 9 2" xfId="5388"/>
    <cellStyle name="요약 2 4 9 2 2" xfId="33247"/>
    <cellStyle name="요약 2 4 9 3" xfId="8643"/>
    <cellStyle name="요약 2 4 9 3 2" xfId="36502"/>
    <cellStyle name="요약 2 4 9 4" xfId="11906"/>
    <cellStyle name="요약 2 4 9 4 2" xfId="39765"/>
    <cellStyle name="요약 2 4 9 5" xfId="15722"/>
    <cellStyle name="요약 2 4 9 5 2" xfId="43581"/>
    <cellStyle name="요약 2 4 9 6" xfId="18728"/>
    <cellStyle name="요약 2 4 9 6 2" xfId="46587"/>
    <cellStyle name="요약 2 4 9 7" xfId="21936"/>
    <cellStyle name="요약 2 4 9 7 2" xfId="49795"/>
    <cellStyle name="요약 2 4 9 8" xfId="25127"/>
    <cellStyle name="요약 2 4 9 8 2" xfId="52986"/>
    <cellStyle name="요약 2 4 9 9" xfId="29793"/>
    <cellStyle name="요약 2 5" xfId="427"/>
    <cellStyle name="요약 2 5 10" xfId="4557"/>
    <cellStyle name="요약 2 5 10 2" xfId="8008"/>
    <cellStyle name="요약 2 5 10 2 2" xfId="35867"/>
    <cellStyle name="요약 2 5 10 3" xfId="11264"/>
    <cellStyle name="요약 2 5 10 3 2" xfId="39123"/>
    <cellStyle name="요약 2 5 10 4" xfId="14528"/>
    <cellStyle name="요약 2 5 10 4 2" xfId="42387"/>
    <cellStyle name="요약 2 5 10 5" xfId="18099"/>
    <cellStyle name="요약 2 5 10 5 2" xfId="45958"/>
    <cellStyle name="요약 2 5 10 6" xfId="21332"/>
    <cellStyle name="요약 2 5 10 6 2" xfId="49191"/>
    <cellStyle name="요약 2 5 10 7" xfId="24514"/>
    <cellStyle name="요약 2 5 10 7 2" xfId="52373"/>
    <cellStyle name="요약 2 5 10 8" xfId="27545"/>
    <cellStyle name="요약 2 5 10 8 2" xfId="55404"/>
    <cellStyle name="요약 2 5 10 9" xfId="32416"/>
    <cellStyle name="요약 2 5 11" xfId="1542"/>
    <cellStyle name="요약 2 5 11 2" xfId="29401"/>
    <cellStyle name="요약 2 5 12" xfId="4998"/>
    <cellStyle name="요약 2 5 12 2" xfId="32857"/>
    <cellStyle name="요약 2 5 13" xfId="8252"/>
    <cellStyle name="요약 2 5 13 2" xfId="36111"/>
    <cellStyle name="요약 2 5 14" xfId="11517"/>
    <cellStyle name="요약 2 5 14 2" xfId="39376"/>
    <cellStyle name="요약 2 5 15" xfId="14780"/>
    <cellStyle name="요약 2 5 15 2" xfId="42639"/>
    <cellStyle name="요약 2 5 16" xfId="15589"/>
    <cellStyle name="요약 2 5 16 2" xfId="43448"/>
    <cellStyle name="요약 2 5 17" xfId="18347"/>
    <cellStyle name="요약 2 5 17 2" xfId="46206"/>
    <cellStyle name="요약 2 5 18" xfId="21566"/>
    <cellStyle name="요약 2 5 18 2" xfId="49425"/>
    <cellStyle name="요약 2 5 19" xfId="24762"/>
    <cellStyle name="요약 2 5 19 2" xfId="52621"/>
    <cellStyle name="요약 2 5 2" xfId="574"/>
    <cellStyle name="요약 2 5 2 10" xfId="1689"/>
    <cellStyle name="요약 2 5 2 10 2" xfId="29548"/>
    <cellStyle name="요약 2 5 2 11" xfId="5144"/>
    <cellStyle name="요약 2 5 2 11 2" xfId="33003"/>
    <cellStyle name="요약 2 5 2 12" xfId="8399"/>
    <cellStyle name="요약 2 5 2 12 2" xfId="36258"/>
    <cellStyle name="요약 2 5 2 13" xfId="11664"/>
    <cellStyle name="요약 2 5 2 13 2" xfId="39523"/>
    <cellStyle name="요약 2 5 2 14" xfId="14927"/>
    <cellStyle name="요약 2 5 2 14 2" xfId="42786"/>
    <cellStyle name="요약 2 5 2 15" xfId="15786"/>
    <cellStyle name="요약 2 5 2 15 2" xfId="43645"/>
    <cellStyle name="요약 2 5 2 16" xfId="18491"/>
    <cellStyle name="요약 2 5 2 16 2" xfId="46350"/>
    <cellStyle name="요약 2 5 2 17" xfId="21708"/>
    <cellStyle name="요약 2 5 2 17 2" xfId="49567"/>
    <cellStyle name="요약 2 5 2 18" xfId="24903"/>
    <cellStyle name="요약 2 5 2 18 2" xfId="52762"/>
    <cellStyle name="요약 2 5 2 19" xfId="25835"/>
    <cellStyle name="요약 2 5 2 19 2" xfId="53694"/>
    <cellStyle name="요약 2 5 2 2" xfId="2326"/>
    <cellStyle name="요약 2 5 2 2 2" xfId="5778"/>
    <cellStyle name="요약 2 5 2 2 2 2" xfId="33637"/>
    <cellStyle name="요약 2 5 2 2 3" xfId="9034"/>
    <cellStyle name="요약 2 5 2 2 3 2" xfId="36893"/>
    <cellStyle name="요약 2 5 2 2 4" xfId="12297"/>
    <cellStyle name="요약 2 5 2 2 4 2" xfId="40156"/>
    <cellStyle name="요약 2 5 2 2 5" xfId="16539"/>
    <cellStyle name="요약 2 5 2 2 5 2" xfId="44398"/>
    <cellStyle name="요약 2 5 2 2 6" xfId="19104"/>
    <cellStyle name="요약 2 5 2 2 6 2" xfId="46963"/>
    <cellStyle name="요약 2 5 2 2 7" xfId="22289"/>
    <cellStyle name="요약 2 5 2 2 7 2" xfId="50148"/>
    <cellStyle name="요약 2 5 2 2 8" xfId="25467"/>
    <cellStyle name="요약 2 5 2 2 8 2" xfId="53326"/>
    <cellStyle name="요약 2 5 2 2 9" xfId="30185"/>
    <cellStyle name="요약 2 5 2 20" xfId="27960"/>
    <cellStyle name="요약 2 5 2 20 2" xfId="55819"/>
    <cellStyle name="요약 2 5 2 21" xfId="1036"/>
    <cellStyle name="요약 2 5 2 21 2" xfId="28895"/>
    <cellStyle name="요약 2 5 2 22" xfId="28434"/>
    <cellStyle name="요약 2 5 2 3" xfId="2785"/>
    <cellStyle name="요약 2 5 2 3 2" xfId="6236"/>
    <cellStyle name="요약 2 5 2 3 2 2" xfId="34095"/>
    <cellStyle name="요약 2 5 2 3 3" xfId="9492"/>
    <cellStyle name="요약 2 5 2 3 3 2" xfId="37351"/>
    <cellStyle name="요약 2 5 2 3 4" xfId="12756"/>
    <cellStyle name="요약 2 5 2 3 4 2" xfId="40615"/>
    <cellStyle name="요약 2 5 2 3 5" xfId="16853"/>
    <cellStyle name="요약 2 5 2 3 5 2" xfId="44712"/>
    <cellStyle name="요약 2 5 2 3 6" xfId="19560"/>
    <cellStyle name="요약 2 5 2 3 6 2" xfId="47419"/>
    <cellStyle name="요약 2 5 2 3 7" xfId="22742"/>
    <cellStyle name="요약 2 5 2 3 7 2" xfId="50601"/>
    <cellStyle name="요약 2 5 2 3 8" xfId="25893"/>
    <cellStyle name="요약 2 5 2 3 8 2" xfId="53752"/>
    <cellStyle name="요약 2 5 2 3 9" xfId="30644"/>
    <cellStyle name="요약 2 5 2 4" xfId="3135"/>
    <cellStyle name="요약 2 5 2 4 2" xfId="6586"/>
    <cellStyle name="요약 2 5 2 4 2 2" xfId="34445"/>
    <cellStyle name="요약 2 5 2 4 3" xfId="9842"/>
    <cellStyle name="요약 2 5 2 4 3 2" xfId="37701"/>
    <cellStyle name="요약 2 5 2 4 4" xfId="13106"/>
    <cellStyle name="요약 2 5 2 4 4 2" xfId="40965"/>
    <cellStyle name="요약 2 5 2 4 5" xfId="17041"/>
    <cellStyle name="요약 2 5 2 4 5 2" xfId="44900"/>
    <cellStyle name="요약 2 5 2 4 6" xfId="19910"/>
    <cellStyle name="요약 2 5 2 4 6 2" xfId="47769"/>
    <cellStyle name="요약 2 5 2 4 7" xfId="23092"/>
    <cellStyle name="요약 2 5 2 4 7 2" xfId="50951"/>
    <cellStyle name="요약 2 5 2 4 8" xfId="26217"/>
    <cellStyle name="요약 2 5 2 4 8 2" xfId="54076"/>
    <cellStyle name="요약 2 5 2 4 9" xfId="30994"/>
    <cellStyle name="요약 2 5 2 5" xfId="3472"/>
    <cellStyle name="요약 2 5 2 5 2" xfId="6923"/>
    <cellStyle name="요약 2 5 2 5 2 2" xfId="34782"/>
    <cellStyle name="요약 2 5 2 5 3" xfId="10179"/>
    <cellStyle name="요약 2 5 2 5 3 2" xfId="38038"/>
    <cellStyle name="요약 2 5 2 5 4" xfId="13443"/>
    <cellStyle name="요약 2 5 2 5 4 2" xfId="41302"/>
    <cellStyle name="요약 2 5 2 5 5" xfId="16767"/>
    <cellStyle name="요약 2 5 2 5 5 2" xfId="44626"/>
    <cellStyle name="요약 2 5 2 5 6" xfId="20247"/>
    <cellStyle name="요약 2 5 2 5 6 2" xfId="48106"/>
    <cellStyle name="요약 2 5 2 5 7" xfId="23429"/>
    <cellStyle name="요약 2 5 2 5 7 2" xfId="51288"/>
    <cellStyle name="요약 2 5 2 5 8" xfId="26534"/>
    <cellStyle name="요약 2 5 2 5 8 2" xfId="54393"/>
    <cellStyle name="요약 2 5 2 5 9" xfId="31331"/>
    <cellStyle name="요약 2 5 2 6" xfId="3805"/>
    <cellStyle name="요약 2 5 2 6 2" xfId="7256"/>
    <cellStyle name="요약 2 5 2 6 2 2" xfId="35115"/>
    <cellStyle name="요약 2 5 2 6 3" xfId="10512"/>
    <cellStyle name="요약 2 5 2 6 3 2" xfId="38371"/>
    <cellStyle name="요약 2 5 2 6 4" xfId="13776"/>
    <cellStyle name="요약 2 5 2 6 4 2" xfId="41635"/>
    <cellStyle name="요약 2 5 2 6 5" xfId="15109"/>
    <cellStyle name="요약 2 5 2 6 5 2" xfId="42968"/>
    <cellStyle name="요약 2 5 2 6 6" xfId="20580"/>
    <cellStyle name="요약 2 5 2 6 6 2" xfId="48439"/>
    <cellStyle name="요약 2 5 2 6 7" xfId="23762"/>
    <cellStyle name="요약 2 5 2 6 7 2" xfId="51621"/>
    <cellStyle name="요약 2 5 2 6 8" xfId="26845"/>
    <cellStyle name="요약 2 5 2 6 8 2" xfId="54704"/>
    <cellStyle name="요약 2 5 2 6 9" xfId="31664"/>
    <cellStyle name="요약 2 5 2 7" xfId="4101"/>
    <cellStyle name="요약 2 5 2 7 2" xfId="7552"/>
    <cellStyle name="요약 2 5 2 7 2 2" xfId="35411"/>
    <cellStyle name="요약 2 5 2 7 3" xfId="10808"/>
    <cellStyle name="요약 2 5 2 7 3 2" xfId="38667"/>
    <cellStyle name="요약 2 5 2 7 4" xfId="14072"/>
    <cellStyle name="요약 2 5 2 7 4 2" xfId="41931"/>
    <cellStyle name="요약 2 5 2 7 5" xfId="15567"/>
    <cellStyle name="요약 2 5 2 7 5 2" xfId="43426"/>
    <cellStyle name="요약 2 5 2 7 6" xfId="20876"/>
    <cellStyle name="요약 2 5 2 7 6 2" xfId="48735"/>
    <cellStyle name="요약 2 5 2 7 7" xfId="24058"/>
    <cellStyle name="요약 2 5 2 7 7 2" xfId="51917"/>
    <cellStyle name="요약 2 5 2 7 8" xfId="27122"/>
    <cellStyle name="요약 2 5 2 7 8 2" xfId="54981"/>
    <cellStyle name="요약 2 5 2 7 9" xfId="31960"/>
    <cellStyle name="요약 2 5 2 8" xfId="4398"/>
    <cellStyle name="요약 2 5 2 8 2" xfId="7849"/>
    <cellStyle name="요약 2 5 2 8 2 2" xfId="35708"/>
    <cellStyle name="요약 2 5 2 8 3" xfId="11105"/>
    <cellStyle name="요약 2 5 2 8 3 2" xfId="38964"/>
    <cellStyle name="요약 2 5 2 8 4" xfId="14369"/>
    <cellStyle name="요약 2 5 2 8 4 2" xfId="42228"/>
    <cellStyle name="요약 2 5 2 8 5" xfId="1287"/>
    <cellStyle name="요약 2 5 2 8 5 2" xfId="29146"/>
    <cellStyle name="요약 2 5 2 8 6" xfId="21173"/>
    <cellStyle name="요약 2 5 2 8 6 2" xfId="49032"/>
    <cellStyle name="요약 2 5 2 8 7" xfId="24355"/>
    <cellStyle name="요약 2 5 2 8 7 2" xfId="52214"/>
    <cellStyle name="요약 2 5 2 8 8" xfId="27397"/>
    <cellStyle name="요약 2 5 2 8 8 2" xfId="55256"/>
    <cellStyle name="요약 2 5 2 8 9" xfId="32257"/>
    <cellStyle name="요약 2 5 2 9" xfId="4693"/>
    <cellStyle name="요약 2 5 2 9 2" xfId="8144"/>
    <cellStyle name="요약 2 5 2 9 2 2" xfId="36003"/>
    <cellStyle name="요약 2 5 2 9 3" xfId="11400"/>
    <cellStyle name="요약 2 5 2 9 3 2" xfId="39259"/>
    <cellStyle name="요약 2 5 2 9 4" xfId="14664"/>
    <cellStyle name="요약 2 5 2 9 4 2" xfId="42523"/>
    <cellStyle name="요약 2 5 2 9 5" xfId="18235"/>
    <cellStyle name="요약 2 5 2 9 5 2" xfId="46094"/>
    <cellStyle name="요약 2 5 2 9 6" xfId="21468"/>
    <cellStyle name="요약 2 5 2 9 6 2" xfId="49327"/>
    <cellStyle name="요약 2 5 2 9 7" xfId="24650"/>
    <cellStyle name="요약 2 5 2 9 7 2" xfId="52509"/>
    <cellStyle name="요약 2 5 2 9 8" xfId="27673"/>
    <cellStyle name="요약 2 5 2 9 8 2" xfId="55532"/>
    <cellStyle name="요약 2 5 2 9 9" xfId="32552"/>
    <cellStyle name="요약 2 5 20" xfId="26448"/>
    <cellStyle name="요약 2 5 20 2" xfId="54307"/>
    <cellStyle name="요약 2 5 21" xfId="27824"/>
    <cellStyle name="요약 2 5 21 2" xfId="55683"/>
    <cellStyle name="요약 2 5 22" xfId="889"/>
    <cellStyle name="요약 2 5 22 2" xfId="28748"/>
    <cellStyle name="요약 2 5 23" xfId="28287"/>
    <cellStyle name="요약 2 5 3" xfId="2179"/>
    <cellStyle name="요약 2 5 3 2" xfId="5631"/>
    <cellStyle name="요약 2 5 3 2 2" xfId="33490"/>
    <cellStyle name="요약 2 5 3 3" xfId="8887"/>
    <cellStyle name="요약 2 5 3 3 2" xfId="36746"/>
    <cellStyle name="요약 2 5 3 4" xfId="12150"/>
    <cellStyle name="요약 2 5 3 4 2" xfId="40009"/>
    <cellStyle name="요약 2 5 3 5" xfId="17836"/>
    <cellStyle name="요약 2 5 3 5 2" xfId="45695"/>
    <cellStyle name="요약 2 5 3 6" xfId="18962"/>
    <cellStyle name="요약 2 5 3 6 2" xfId="46821"/>
    <cellStyle name="요약 2 5 3 7" xfId="22148"/>
    <cellStyle name="요약 2 5 3 7 2" xfId="50007"/>
    <cellStyle name="요약 2 5 3 8" xfId="25332"/>
    <cellStyle name="요약 2 5 3 8 2" xfId="53191"/>
    <cellStyle name="요약 2 5 3 9" xfId="30038"/>
    <cellStyle name="요약 2 5 4" xfId="2638"/>
    <cellStyle name="요약 2 5 4 2" xfId="6089"/>
    <cellStyle name="요약 2 5 4 2 2" xfId="33948"/>
    <cellStyle name="요약 2 5 4 3" xfId="9345"/>
    <cellStyle name="요약 2 5 4 3 2" xfId="37204"/>
    <cellStyle name="요약 2 5 4 4" xfId="12609"/>
    <cellStyle name="요약 2 5 4 4 2" xfId="40468"/>
    <cellStyle name="요약 2 5 4 5" xfId="15788"/>
    <cellStyle name="요약 2 5 4 5 2" xfId="43647"/>
    <cellStyle name="요약 2 5 4 6" xfId="19413"/>
    <cellStyle name="요약 2 5 4 6 2" xfId="47272"/>
    <cellStyle name="요약 2 5 4 7" xfId="22595"/>
    <cellStyle name="요약 2 5 4 7 2" xfId="50454"/>
    <cellStyle name="요약 2 5 4 8" xfId="25755"/>
    <cellStyle name="요약 2 5 4 8 2" xfId="53614"/>
    <cellStyle name="요약 2 5 4 9" xfId="30497"/>
    <cellStyle name="요약 2 5 5" xfId="2989"/>
    <cellStyle name="요약 2 5 5 2" xfId="6440"/>
    <cellStyle name="요약 2 5 5 2 2" xfId="34299"/>
    <cellStyle name="요약 2 5 5 3" xfId="9696"/>
    <cellStyle name="요약 2 5 5 3 2" xfId="37555"/>
    <cellStyle name="요약 2 5 5 4" xfId="12960"/>
    <cellStyle name="요약 2 5 5 4 2" xfId="40819"/>
    <cellStyle name="요약 2 5 5 5" xfId="17867"/>
    <cellStyle name="요약 2 5 5 5 2" xfId="45726"/>
    <cellStyle name="요약 2 5 5 6" xfId="19764"/>
    <cellStyle name="요약 2 5 5 6 2" xfId="47623"/>
    <cellStyle name="요약 2 5 5 7" xfId="22946"/>
    <cellStyle name="요약 2 5 5 7 2" xfId="50805"/>
    <cellStyle name="요약 2 5 5 8" xfId="26082"/>
    <cellStyle name="요약 2 5 5 8 2" xfId="53941"/>
    <cellStyle name="요약 2 5 5 9" xfId="30848"/>
    <cellStyle name="요약 2 5 6" xfId="3328"/>
    <cellStyle name="요약 2 5 6 2" xfId="6779"/>
    <cellStyle name="요약 2 5 6 2 2" xfId="34638"/>
    <cellStyle name="요약 2 5 6 3" xfId="10035"/>
    <cellStyle name="요약 2 5 6 3 2" xfId="37894"/>
    <cellStyle name="요약 2 5 6 4" xfId="13299"/>
    <cellStyle name="요약 2 5 6 4 2" xfId="41158"/>
    <cellStyle name="요약 2 5 6 5" xfId="16847"/>
    <cellStyle name="요약 2 5 6 5 2" xfId="44706"/>
    <cellStyle name="요약 2 5 6 6" xfId="20103"/>
    <cellStyle name="요약 2 5 6 6 2" xfId="47962"/>
    <cellStyle name="요약 2 5 6 7" xfId="23285"/>
    <cellStyle name="요약 2 5 6 7 2" xfId="51144"/>
    <cellStyle name="요약 2 5 6 8" xfId="26398"/>
    <cellStyle name="요약 2 5 6 8 2" xfId="54257"/>
    <cellStyle name="요약 2 5 6 9" xfId="31187"/>
    <cellStyle name="요약 2 5 7" xfId="3662"/>
    <cellStyle name="요약 2 5 7 2" xfId="7113"/>
    <cellStyle name="요약 2 5 7 2 2" xfId="34972"/>
    <cellStyle name="요약 2 5 7 3" xfId="10369"/>
    <cellStyle name="요약 2 5 7 3 2" xfId="38228"/>
    <cellStyle name="요약 2 5 7 4" xfId="13633"/>
    <cellStyle name="요약 2 5 7 4 2" xfId="41492"/>
    <cellStyle name="요약 2 5 7 5" xfId="15417"/>
    <cellStyle name="요약 2 5 7 5 2" xfId="43276"/>
    <cellStyle name="요약 2 5 7 6" xfId="20437"/>
    <cellStyle name="요약 2 5 7 6 2" xfId="48296"/>
    <cellStyle name="요약 2 5 7 7" xfId="23619"/>
    <cellStyle name="요약 2 5 7 7 2" xfId="51478"/>
    <cellStyle name="요약 2 5 7 8" xfId="26711"/>
    <cellStyle name="요약 2 5 7 8 2" xfId="54570"/>
    <cellStyle name="요약 2 5 7 9" xfId="31521"/>
    <cellStyle name="요약 2 5 8" xfId="3965"/>
    <cellStyle name="요약 2 5 8 2" xfId="7416"/>
    <cellStyle name="요약 2 5 8 2 2" xfId="35275"/>
    <cellStyle name="요약 2 5 8 3" xfId="10672"/>
    <cellStyle name="요약 2 5 8 3 2" xfId="38531"/>
    <cellStyle name="요약 2 5 8 4" xfId="13936"/>
    <cellStyle name="요약 2 5 8 4 2" xfId="41795"/>
    <cellStyle name="요약 2 5 8 5" xfId="15813"/>
    <cellStyle name="요약 2 5 8 5 2" xfId="43672"/>
    <cellStyle name="요약 2 5 8 6" xfId="20740"/>
    <cellStyle name="요약 2 5 8 6 2" xfId="48599"/>
    <cellStyle name="요약 2 5 8 7" xfId="23922"/>
    <cellStyle name="요약 2 5 8 7 2" xfId="51781"/>
    <cellStyle name="요약 2 5 8 8" xfId="26995"/>
    <cellStyle name="요약 2 5 8 8 2" xfId="54854"/>
    <cellStyle name="요약 2 5 8 9" xfId="31824"/>
    <cellStyle name="요약 2 5 9" xfId="4262"/>
    <cellStyle name="요약 2 5 9 2" xfId="7713"/>
    <cellStyle name="요약 2 5 9 2 2" xfId="35572"/>
    <cellStyle name="요약 2 5 9 3" xfId="10969"/>
    <cellStyle name="요약 2 5 9 3 2" xfId="38828"/>
    <cellStyle name="요약 2 5 9 4" xfId="14233"/>
    <cellStyle name="요약 2 5 9 4 2" xfId="42092"/>
    <cellStyle name="요약 2 5 9 5" xfId="16366"/>
    <cellStyle name="요약 2 5 9 5 2" xfId="44225"/>
    <cellStyle name="요약 2 5 9 6" xfId="21037"/>
    <cellStyle name="요약 2 5 9 6 2" xfId="48896"/>
    <cellStyle name="요약 2 5 9 7" xfId="24219"/>
    <cellStyle name="요약 2 5 9 7 2" xfId="52078"/>
    <cellStyle name="요약 2 5 9 8" xfId="27270"/>
    <cellStyle name="요약 2 5 9 8 2" xfId="55129"/>
    <cellStyle name="요약 2 5 9 9" xfId="32121"/>
    <cellStyle name="요약 2 6" xfId="323"/>
    <cellStyle name="요약 2 6 10" xfId="1438"/>
    <cellStyle name="요약 2 6 10 2" xfId="29297"/>
    <cellStyle name="요약 2 6 11" xfId="4894"/>
    <cellStyle name="요약 2 6 11 2" xfId="32753"/>
    <cellStyle name="요약 2 6 12" xfId="1192"/>
    <cellStyle name="요약 2 6 12 2" xfId="29051"/>
    <cellStyle name="요약 2 6 13" xfId="5267"/>
    <cellStyle name="요약 2 6 13 2" xfId="33126"/>
    <cellStyle name="요약 2 6 14" xfId="8522"/>
    <cellStyle name="요약 2 6 14 2" xfId="36381"/>
    <cellStyle name="요약 2 6 15" xfId="15990"/>
    <cellStyle name="요약 2 6 15 2" xfId="43849"/>
    <cellStyle name="요약 2 6 16" xfId="15047"/>
    <cellStyle name="요약 2 6 16 2" xfId="42906"/>
    <cellStyle name="요약 2 6 17" xfId="17424"/>
    <cellStyle name="요약 2 6 17 2" xfId="45283"/>
    <cellStyle name="요약 2 6 18" xfId="18939"/>
    <cellStyle name="요약 2 6 18 2" xfId="46798"/>
    <cellStyle name="요약 2 6 19" xfId="21559"/>
    <cellStyle name="요약 2 6 19 2" xfId="49418"/>
    <cellStyle name="요약 2 6 2" xfId="2075"/>
    <cellStyle name="요약 2 6 2 2" xfId="5529"/>
    <cellStyle name="요약 2 6 2 2 2" xfId="33388"/>
    <cellStyle name="요약 2 6 2 3" xfId="8784"/>
    <cellStyle name="요약 2 6 2 3 2" xfId="36643"/>
    <cellStyle name="요약 2 6 2 4" xfId="12047"/>
    <cellStyle name="요약 2 6 2 4 2" xfId="39906"/>
    <cellStyle name="요약 2 6 2 5" xfId="16575"/>
    <cellStyle name="요약 2 6 2 5 2" xfId="44434"/>
    <cellStyle name="요약 2 6 2 6" xfId="18863"/>
    <cellStyle name="요약 2 6 2 6 2" xfId="46722"/>
    <cellStyle name="요약 2 6 2 7" xfId="22062"/>
    <cellStyle name="요약 2 6 2 7 2" xfId="49921"/>
    <cellStyle name="요약 2 6 2 8" xfId="25245"/>
    <cellStyle name="요약 2 6 2 8 2" xfId="53104"/>
    <cellStyle name="요약 2 6 2 9" xfId="29934"/>
    <cellStyle name="요약 2 6 20" xfId="27748"/>
    <cellStyle name="요약 2 6 20 2" xfId="55607"/>
    <cellStyle name="요약 2 6 21" xfId="785"/>
    <cellStyle name="요약 2 6 21 2" xfId="28644"/>
    <cellStyle name="요약 2 6 22" xfId="28183"/>
    <cellStyle name="요약 2 6 3" xfId="2537"/>
    <cellStyle name="요약 2 6 3 2" xfId="5988"/>
    <cellStyle name="요약 2 6 3 2 2" xfId="33847"/>
    <cellStyle name="요약 2 6 3 3" xfId="9244"/>
    <cellStyle name="요약 2 6 3 3 2" xfId="37103"/>
    <cellStyle name="요약 2 6 3 4" xfId="12508"/>
    <cellStyle name="요약 2 6 3 4 2" xfId="40367"/>
    <cellStyle name="요약 2 6 3 5" xfId="16194"/>
    <cellStyle name="요약 2 6 3 5 2" xfId="44053"/>
    <cellStyle name="요약 2 6 3 6" xfId="19312"/>
    <cellStyle name="요약 2 6 3 6 2" xfId="47171"/>
    <cellStyle name="요약 2 6 3 7" xfId="22494"/>
    <cellStyle name="요약 2 6 3 7 2" xfId="50353"/>
    <cellStyle name="요약 2 6 3 8" xfId="25661"/>
    <cellStyle name="요약 2 6 3 8 2" xfId="53520"/>
    <cellStyle name="요약 2 6 3 9" xfId="30396"/>
    <cellStyle name="요약 2 6 4" xfId="2891"/>
    <cellStyle name="요약 2 6 4 2" xfId="6342"/>
    <cellStyle name="요약 2 6 4 2 2" xfId="34201"/>
    <cellStyle name="요약 2 6 4 3" xfId="9598"/>
    <cellStyle name="요약 2 6 4 3 2" xfId="37457"/>
    <cellStyle name="요약 2 6 4 4" xfId="12862"/>
    <cellStyle name="요약 2 6 4 4 2" xfId="40721"/>
    <cellStyle name="요약 2 6 4 5" xfId="16538"/>
    <cellStyle name="요약 2 6 4 5 2" xfId="44397"/>
    <cellStyle name="요약 2 6 4 6" xfId="19666"/>
    <cellStyle name="요약 2 6 4 6 2" xfId="47525"/>
    <cellStyle name="요약 2 6 4 7" xfId="22848"/>
    <cellStyle name="요약 2 6 4 7 2" xfId="50707"/>
    <cellStyle name="요약 2 6 4 8" xfId="25991"/>
    <cellStyle name="요약 2 6 4 8 2" xfId="53850"/>
    <cellStyle name="요약 2 6 4 9" xfId="30750"/>
    <cellStyle name="요약 2 6 5" xfId="3236"/>
    <cellStyle name="요약 2 6 5 2" xfId="6687"/>
    <cellStyle name="요약 2 6 5 2 2" xfId="34546"/>
    <cellStyle name="요약 2 6 5 3" xfId="9943"/>
    <cellStyle name="요약 2 6 5 3 2" xfId="37802"/>
    <cellStyle name="요약 2 6 5 4" xfId="13207"/>
    <cellStyle name="요약 2 6 5 4 2" xfId="41066"/>
    <cellStyle name="요약 2 6 5 5" xfId="16631"/>
    <cellStyle name="요약 2 6 5 5 2" xfId="44490"/>
    <cellStyle name="요약 2 6 5 6" xfId="20011"/>
    <cellStyle name="요약 2 6 5 6 2" xfId="47870"/>
    <cellStyle name="요약 2 6 5 7" xfId="23193"/>
    <cellStyle name="요약 2 6 5 7 2" xfId="51052"/>
    <cellStyle name="요약 2 6 5 8" xfId="26312"/>
    <cellStyle name="요약 2 6 5 8 2" xfId="54171"/>
    <cellStyle name="요약 2 6 5 9" xfId="31095"/>
    <cellStyle name="요약 2 6 6" xfId="3572"/>
    <cellStyle name="요약 2 6 6 2" xfId="7023"/>
    <cellStyle name="요약 2 6 6 2 2" xfId="34882"/>
    <cellStyle name="요약 2 6 6 3" xfId="10279"/>
    <cellStyle name="요약 2 6 6 3 2" xfId="38138"/>
    <cellStyle name="요약 2 6 6 4" xfId="13543"/>
    <cellStyle name="요약 2 6 6 4 2" xfId="41402"/>
    <cellStyle name="요약 2 6 6 5" xfId="16467"/>
    <cellStyle name="요약 2 6 6 5 2" xfId="44326"/>
    <cellStyle name="요약 2 6 6 6" xfId="20347"/>
    <cellStyle name="요약 2 6 6 6 2" xfId="48206"/>
    <cellStyle name="요약 2 6 6 7" xfId="23529"/>
    <cellStyle name="요약 2 6 6 7 2" xfId="51388"/>
    <cellStyle name="요약 2 6 6 8" xfId="26628"/>
    <cellStyle name="요약 2 6 6 8 2" xfId="54487"/>
    <cellStyle name="요약 2 6 6 9" xfId="31431"/>
    <cellStyle name="요약 2 6 7" xfId="3887"/>
    <cellStyle name="요약 2 6 7 2" xfId="7338"/>
    <cellStyle name="요약 2 6 7 2 2" xfId="35197"/>
    <cellStyle name="요약 2 6 7 3" xfId="10594"/>
    <cellStyle name="요약 2 6 7 3 2" xfId="38453"/>
    <cellStyle name="요약 2 6 7 4" xfId="13858"/>
    <cellStyle name="요약 2 6 7 4 2" xfId="41717"/>
    <cellStyle name="요약 2 6 7 5" xfId="16112"/>
    <cellStyle name="요약 2 6 7 5 2" xfId="43971"/>
    <cellStyle name="요약 2 6 7 6" xfId="20662"/>
    <cellStyle name="요약 2 6 7 6 2" xfId="48521"/>
    <cellStyle name="요약 2 6 7 7" xfId="23844"/>
    <cellStyle name="요약 2 6 7 7 2" xfId="51703"/>
    <cellStyle name="요약 2 6 7 8" xfId="26922"/>
    <cellStyle name="요약 2 6 7 8 2" xfId="54781"/>
    <cellStyle name="요약 2 6 7 9" xfId="31746"/>
    <cellStyle name="요약 2 6 8" xfId="4185"/>
    <cellStyle name="요약 2 6 8 2" xfId="7636"/>
    <cellStyle name="요약 2 6 8 2 2" xfId="35495"/>
    <cellStyle name="요약 2 6 8 3" xfId="10892"/>
    <cellStyle name="요약 2 6 8 3 2" xfId="38751"/>
    <cellStyle name="요약 2 6 8 4" xfId="14156"/>
    <cellStyle name="요약 2 6 8 4 2" xfId="42015"/>
    <cellStyle name="요약 2 6 8 5" xfId="15135"/>
    <cellStyle name="요약 2 6 8 5 2" xfId="42994"/>
    <cellStyle name="요약 2 6 8 6" xfId="20960"/>
    <cellStyle name="요약 2 6 8 6 2" xfId="48819"/>
    <cellStyle name="요약 2 6 8 7" xfId="24142"/>
    <cellStyle name="요약 2 6 8 7 2" xfId="52001"/>
    <cellStyle name="요약 2 6 8 8" xfId="27198"/>
    <cellStyle name="요약 2 6 8 8 2" xfId="55057"/>
    <cellStyle name="요약 2 6 8 9" xfId="32044"/>
    <cellStyle name="요약 2 6 9" xfId="4481"/>
    <cellStyle name="요약 2 6 9 2" xfId="7932"/>
    <cellStyle name="요약 2 6 9 2 2" xfId="35791"/>
    <cellStyle name="요약 2 6 9 3" xfId="11188"/>
    <cellStyle name="요약 2 6 9 3 2" xfId="39047"/>
    <cellStyle name="요약 2 6 9 4" xfId="14452"/>
    <cellStyle name="요약 2 6 9 4 2" xfId="42311"/>
    <cellStyle name="요약 2 6 9 5" xfId="18023"/>
    <cellStyle name="요약 2 6 9 5 2" xfId="45882"/>
    <cellStyle name="요약 2 6 9 6" xfId="21256"/>
    <cellStyle name="요약 2 6 9 6 2" xfId="49115"/>
    <cellStyle name="요약 2 6 9 7" xfId="24438"/>
    <cellStyle name="요약 2 6 9 7 2" xfId="52297"/>
    <cellStyle name="요약 2 6 9 8" xfId="27474"/>
    <cellStyle name="요약 2 6 9 8 2" xfId="55333"/>
    <cellStyle name="요약 2 6 9 9" xfId="32340"/>
    <cellStyle name="요약 2 7" xfId="657"/>
    <cellStyle name="요약 2 7 10" xfId="5227"/>
    <cellStyle name="요약 2 7 10 2" xfId="33086"/>
    <cellStyle name="요약 2 7 11" xfId="8482"/>
    <cellStyle name="요약 2 7 11 2" xfId="36341"/>
    <cellStyle name="요약 2 7 12" xfId="11746"/>
    <cellStyle name="요약 2 7 12 2" xfId="39605"/>
    <cellStyle name="요약 2 7 13" xfId="16178"/>
    <cellStyle name="요약 2 7 13 2" xfId="44037"/>
    <cellStyle name="요약 2 7 14" xfId="18570"/>
    <cellStyle name="요약 2 7 14 2" xfId="46429"/>
    <cellStyle name="요약 2 7 15" xfId="21785"/>
    <cellStyle name="요약 2 7 15 2" xfId="49644"/>
    <cellStyle name="요약 2 7 16" xfId="24980"/>
    <cellStyle name="요약 2 7 16 2" xfId="52839"/>
    <cellStyle name="요약 2 7 17" xfId="26937"/>
    <cellStyle name="요약 2 7 17 2" xfId="54796"/>
    <cellStyle name="요약 2 7 18" xfId="28035"/>
    <cellStyle name="요약 2 7 18 2" xfId="55894"/>
    <cellStyle name="요약 2 7 19" xfId="1118"/>
    <cellStyle name="요약 2 7 19 2" xfId="28977"/>
    <cellStyle name="요약 2 7 2" xfId="2409"/>
    <cellStyle name="요약 2 7 2 2" xfId="5860"/>
    <cellStyle name="요약 2 7 2 2 2" xfId="33719"/>
    <cellStyle name="요약 2 7 2 3" xfId="9116"/>
    <cellStyle name="요약 2 7 2 3 2" xfId="36975"/>
    <cellStyle name="요약 2 7 2 4" xfId="12380"/>
    <cellStyle name="요약 2 7 2 4 2" xfId="40239"/>
    <cellStyle name="요약 2 7 2 5" xfId="17361"/>
    <cellStyle name="요약 2 7 2 5 2" xfId="45220"/>
    <cellStyle name="요약 2 7 2 6" xfId="19184"/>
    <cellStyle name="요약 2 7 2 6 2" xfId="47043"/>
    <cellStyle name="요약 2 7 2 7" xfId="22367"/>
    <cellStyle name="요약 2 7 2 7 2" xfId="50226"/>
    <cellStyle name="요약 2 7 2 8" xfId="25541"/>
    <cellStyle name="요약 2 7 2 8 2" xfId="53400"/>
    <cellStyle name="요약 2 7 2 9" xfId="30268"/>
    <cellStyle name="요약 2 7 20" xfId="28516"/>
    <cellStyle name="요약 2 7 3" xfId="2868"/>
    <cellStyle name="요약 2 7 3 2" xfId="6319"/>
    <cellStyle name="요약 2 7 3 2 2" xfId="34178"/>
    <cellStyle name="요약 2 7 3 3" xfId="9575"/>
    <cellStyle name="요약 2 7 3 3 2" xfId="37434"/>
    <cellStyle name="요약 2 7 3 4" xfId="12839"/>
    <cellStyle name="요약 2 7 3 4 2" xfId="40698"/>
    <cellStyle name="요약 2 7 3 5" xfId="4883"/>
    <cellStyle name="요약 2 7 3 5 2" xfId="32742"/>
    <cellStyle name="요약 2 7 3 6" xfId="19643"/>
    <cellStyle name="요약 2 7 3 6 2" xfId="47502"/>
    <cellStyle name="요약 2 7 3 7" xfId="22825"/>
    <cellStyle name="요약 2 7 3 7 2" xfId="50684"/>
    <cellStyle name="요약 2 7 3 8" xfId="25970"/>
    <cellStyle name="요약 2 7 3 8 2" xfId="53829"/>
    <cellStyle name="요약 2 7 3 9" xfId="30727"/>
    <cellStyle name="요약 2 7 4" xfId="3216"/>
    <cellStyle name="요약 2 7 4 2" xfId="6667"/>
    <cellStyle name="요약 2 7 4 2 2" xfId="34526"/>
    <cellStyle name="요약 2 7 4 3" xfId="9923"/>
    <cellStyle name="요약 2 7 4 3 2" xfId="37782"/>
    <cellStyle name="요약 2 7 4 4" xfId="13187"/>
    <cellStyle name="요약 2 7 4 4 2" xfId="41046"/>
    <cellStyle name="요약 2 7 4 5" xfId="16705"/>
    <cellStyle name="요약 2 7 4 5 2" xfId="44564"/>
    <cellStyle name="요약 2 7 4 6" xfId="19991"/>
    <cellStyle name="요약 2 7 4 6 2" xfId="47850"/>
    <cellStyle name="요약 2 7 4 7" xfId="23173"/>
    <cellStyle name="요약 2 7 4 7 2" xfId="51032"/>
    <cellStyle name="요약 2 7 4 8" xfId="26293"/>
    <cellStyle name="요약 2 7 4 8 2" xfId="54152"/>
    <cellStyle name="요약 2 7 4 9" xfId="31075"/>
    <cellStyle name="요약 2 7 5" xfId="3553"/>
    <cellStyle name="요약 2 7 5 2" xfId="7004"/>
    <cellStyle name="요약 2 7 5 2 2" xfId="34863"/>
    <cellStyle name="요약 2 7 5 3" xfId="10260"/>
    <cellStyle name="요약 2 7 5 3 2" xfId="38119"/>
    <cellStyle name="요약 2 7 5 4" xfId="13524"/>
    <cellStyle name="요약 2 7 5 4 2" xfId="41383"/>
    <cellStyle name="요약 2 7 5 5" xfId="16098"/>
    <cellStyle name="요약 2 7 5 5 2" xfId="43957"/>
    <cellStyle name="요약 2 7 5 6" xfId="20328"/>
    <cellStyle name="요약 2 7 5 6 2" xfId="48187"/>
    <cellStyle name="요약 2 7 5 7" xfId="23510"/>
    <cellStyle name="요약 2 7 5 7 2" xfId="51369"/>
    <cellStyle name="요약 2 7 5 8" xfId="26609"/>
    <cellStyle name="요약 2 7 5 8 2" xfId="54468"/>
    <cellStyle name="요약 2 7 5 9" xfId="31412"/>
    <cellStyle name="요약 2 7 6" xfId="4176"/>
    <cellStyle name="요약 2 7 6 2" xfId="7627"/>
    <cellStyle name="요약 2 7 6 2 2" xfId="35486"/>
    <cellStyle name="요약 2 7 6 3" xfId="10883"/>
    <cellStyle name="요약 2 7 6 3 2" xfId="38742"/>
    <cellStyle name="요약 2 7 6 4" xfId="14147"/>
    <cellStyle name="요약 2 7 6 4 2" xfId="42006"/>
    <cellStyle name="요약 2 7 6 5" xfId="17312"/>
    <cellStyle name="요약 2 7 6 5 2" xfId="45171"/>
    <cellStyle name="요약 2 7 6 6" xfId="20951"/>
    <cellStyle name="요약 2 7 6 6 2" xfId="48810"/>
    <cellStyle name="요약 2 7 6 7" xfId="24133"/>
    <cellStyle name="요약 2 7 6 7 2" xfId="51992"/>
    <cellStyle name="요약 2 7 6 8" xfId="27189"/>
    <cellStyle name="요약 2 7 6 8 2" xfId="55048"/>
    <cellStyle name="요약 2 7 6 9" xfId="32035"/>
    <cellStyle name="요약 2 7 7" xfId="4474"/>
    <cellStyle name="요약 2 7 7 2" xfId="7925"/>
    <cellStyle name="요약 2 7 7 2 2" xfId="35784"/>
    <cellStyle name="요약 2 7 7 3" xfId="11181"/>
    <cellStyle name="요약 2 7 7 3 2" xfId="39040"/>
    <cellStyle name="요약 2 7 7 4" xfId="14445"/>
    <cellStyle name="요약 2 7 7 4 2" xfId="42304"/>
    <cellStyle name="요약 2 7 7 5" xfId="18016"/>
    <cellStyle name="요약 2 7 7 5 2" xfId="45875"/>
    <cellStyle name="요약 2 7 7 6" xfId="21249"/>
    <cellStyle name="요약 2 7 7 6 2" xfId="49108"/>
    <cellStyle name="요약 2 7 7 7" xfId="24431"/>
    <cellStyle name="요약 2 7 7 7 2" xfId="52290"/>
    <cellStyle name="요약 2 7 7 8" xfId="27467"/>
    <cellStyle name="요약 2 7 7 8 2" xfId="55326"/>
    <cellStyle name="요약 2 7 7 9" xfId="32333"/>
    <cellStyle name="요약 2 7 8" xfId="4768"/>
    <cellStyle name="요약 2 7 8 2" xfId="8219"/>
    <cellStyle name="요약 2 7 8 2 2" xfId="36078"/>
    <cellStyle name="요약 2 7 8 3" xfId="11475"/>
    <cellStyle name="요약 2 7 8 3 2" xfId="39334"/>
    <cellStyle name="요약 2 7 8 4" xfId="14739"/>
    <cellStyle name="요약 2 7 8 4 2" xfId="42598"/>
    <cellStyle name="요약 2 7 8 5" xfId="18310"/>
    <cellStyle name="요약 2 7 8 5 2" xfId="46169"/>
    <cellStyle name="요약 2 7 8 6" xfId="21543"/>
    <cellStyle name="요약 2 7 8 6 2" xfId="49402"/>
    <cellStyle name="요약 2 7 8 7" xfId="24725"/>
    <cellStyle name="요약 2 7 8 7 2" xfId="52584"/>
    <cellStyle name="요약 2 7 8 8" xfId="27741"/>
    <cellStyle name="요약 2 7 8 8 2" xfId="55600"/>
    <cellStyle name="요약 2 7 8 9" xfId="32627"/>
    <cellStyle name="요약 2 7 9" xfId="1772"/>
    <cellStyle name="요약 2 7 9 2" xfId="29631"/>
    <cellStyle name="요약 2 8" xfId="1868"/>
    <cellStyle name="요약 2 8 2" xfId="5322"/>
    <cellStyle name="요약 2 8 2 2" xfId="33181"/>
    <cellStyle name="요약 2 8 3" xfId="8577"/>
    <cellStyle name="요약 2 8 3 2" xfId="36436"/>
    <cellStyle name="요약 2 8 4" xfId="11840"/>
    <cellStyle name="요약 2 8 4 2" xfId="39699"/>
    <cellStyle name="요약 2 8 5" xfId="16501"/>
    <cellStyle name="요약 2 8 5 2" xfId="44360"/>
    <cellStyle name="요약 2 8 6" xfId="18662"/>
    <cellStyle name="요약 2 8 6 2" xfId="46521"/>
    <cellStyle name="요약 2 8 7" xfId="21870"/>
    <cellStyle name="요약 2 8 7 2" xfId="49729"/>
    <cellStyle name="요약 2 8 8" xfId="25065"/>
    <cellStyle name="요약 2 8 8 2" xfId="52924"/>
    <cellStyle name="요약 2 8 9" xfId="29727"/>
    <cellStyle name="요약 2 9" xfId="2633"/>
    <cellStyle name="요약 2 9 2" xfId="6084"/>
    <cellStyle name="요약 2 9 2 2" xfId="33943"/>
    <cellStyle name="요약 2 9 3" xfId="9340"/>
    <cellStyle name="요약 2 9 3 2" xfId="37199"/>
    <cellStyle name="요약 2 9 4" xfId="12604"/>
    <cellStyle name="요약 2 9 4 2" xfId="40463"/>
    <cellStyle name="요약 2 9 5" xfId="17415"/>
    <cellStyle name="요약 2 9 5 2" xfId="45274"/>
    <cellStyle name="요약 2 9 6" xfId="19408"/>
    <cellStyle name="요약 2 9 6 2" xfId="47267"/>
    <cellStyle name="요약 2 9 7" xfId="22590"/>
    <cellStyle name="요약 2 9 7 2" xfId="50449"/>
    <cellStyle name="요약 2 9 8" xfId="25750"/>
    <cellStyle name="요약 2 9 8 2" xfId="53609"/>
    <cellStyle name="요약 2 9 9" xfId="30492"/>
    <cellStyle name="요약 3" xfId="182"/>
    <cellStyle name="입력 2" xfId="100"/>
    <cellStyle name="입력 2 10" xfId="2874"/>
    <cellStyle name="입력 2 10 2" xfId="6325"/>
    <cellStyle name="입력 2 10 2 2" xfId="34184"/>
    <cellStyle name="입력 2 10 3" xfId="9581"/>
    <cellStyle name="입력 2 10 3 2" xfId="37440"/>
    <cellStyle name="입력 2 10 4" xfId="12845"/>
    <cellStyle name="입력 2 10 4 2" xfId="40704"/>
    <cellStyle name="입력 2 10 5" xfId="17374"/>
    <cellStyle name="입력 2 10 5 2" xfId="45233"/>
    <cellStyle name="입력 2 10 6" xfId="19649"/>
    <cellStyle name="입력 2 10 6 2" xfId="47508"/>
    <cellStyle name="입력 2 10 7" xfId="22831"/>
    <cellStyle name="입력 2 10 7 2" xfId="50690"/>
    <cellStyle name="입력 2 10 8" xfId="25976"/>
    <cellStyle name="입력 2 10 8 2" xfId="53835"/>
    <cellStyle name="입력 2 10 9" xfId="30733"/>
    <cellStyle name="입력 2 11" xfId="3222"/>
    <cellStyle name="입력 2 11 2" xfId="6673"/>
    <cellStyle name="입력 2 11 2 2" xfId="34532"/>
    <cellStyle name="입력 2 11 3" xfId="9929"/>
    <cellStyle name="입력 2 11 3 2" xfId="37788"/>
    <cellStyle name="입력 2 11 4" xfId="13193"/>
    <cellStyle name="입력 2 11 4 2" xfId="41052"/>
    <cellStyle name="입력 2 11 5" xfId="16750"/>
    <cellStyle name="입력 2 11 5 2" xfId="44609"/>
    <cellStyle name="입력 2 11 6" xfId="19997"/>
    <cellStyle name="입력 2 11 6 2" xfId="47856"/>
    <cellStyle name="입력 2 11 7" xfId="23179"/>
    <cellStyle name="입력 2 11 7 2" xfId="51038"/>
    <cellStyle name="입력 2 11 8" xfId="26299"/>
    <cellStyle name="입력 2 11 8 2" xfId="54158"/>
    <cellStyle name="입력 2 11 9" xfId="31081"/>
    <cellStyle name="입력 2 12" xfId="3559"/>
    <cellStyle name="입력 2 12 2" xfId="7010"/>
    <cellStyle name="입력 2 12 2 2" xfId="34869"/>
    <cellStyle name="입력 2 12 3" xfId="10266"/>
    <cellStyle name="입력 2 12 3 2" xfId="38125"/>
    <cellStyle name="입력 2 12 4" xfId="13530"/>
    <cellStyle name="입력 2 12 4 2" xfId="41389"/>
    <cellStyle name="입력 2 12 5" xfId="15226"/>
    <cellStyle name="입력 2 12 5 2" xfId="43085"/>
    <cellStyle name="입력 2 12 6" xfId="20334"/>
    <cellStyle name="입력 2 12 6 2" xfId="48193"/>
    <cellStyle name="입력 2 12 7" xfId="23516"/>
    <cellStyle name="입력 2 12 7 2" xfId="51375"/>
    <cellStyle name="입력 2 12 8" xfId="26615"/>
    <cellStyle name="입력 2 12 8 2" xfId="54474"/>
    <cellStyle name="입력 2 12 9" xfId="31418"/>
    <cellStyle name="입력 2 13" xfId="4182"/>
    <cellStyle name="입력 2 13 2" xfId="7633"/>
    <cellStyle name="입력 2 13 2 2" xfId="35492"/>
    <cellStyle name="입력 2 13 3" xfId="10889"/>
    <cellStyle name="입력 2 13 3 2" xfId="38748"/>
    <cellStyle name="입력 2 13 4" xfId="14153"/>
    <cellStyle name="입력 2 13 4 2" xfId="42012"/>
    <cellStyle name="입력 2 13 5" xfId="17760"/>
    <cellStyle name="입력 2 13 5 2" xfId="45619"/>
    <cellStyle name="입력 2 13 6" xfId="20957"/>
    <cellStyle name="입력 2 13 6 2" xfId="48816"/>
    <cellStyle name="입력 2 13 7" xfId="24139"/>
    <cellStyle name="입력 2 13 7 2" xfId="51998"/>
    <cellStyle name="입력 2 13 8" xfId="27195"/>
    <cellStyle name="입력 2 13 8 2" xfId="55054"/>
    <cellStyle name="입력 2 13 9" xfId="32041"/>
    <cellStyle name="입력 2 14" xfId="1223"/>
    <cellStyle name="입력 2 14 2" xfId="29082"/>
    <cellStyle name="입력 2 15" xfId="4789"/>
    <cellStyle name="입력 2 15 2" xfId="32648"/>
    <cellStyle name="입력 2 16" xfId="1219"/>
    <cellStyle name="입력 2 16 2" xfId="29078"/>
    <cellStyle name="입력 2 17" xfId="1140"/>
    <cellStyle name="입력 2 17 2" xfId="28999"/>
    <cellStyle name="입력 2 18" xfId="1235"/>
    <cellStyle name="입력 2 18 2" xfId="29094"/>
    <cellStyle name="입력 2 19" xfId="17521"/>
    <cellStyle name="입력 2 19 2" xfId="45380"/>
    <cellStyle name="입력 2 2" xfId="183"/>
    <cellStyle name="입력 2 20" xfId="19173"/>
    <cellStyle name="입력 2 20 2" xfId="47032"/>
    <cellStyle name="입력 2 21" xfId="1334"/>
    <cellStyle name="입력 2 21 2" xfId="29193"/>
    <cellStyle name="입력 2 22" xfId="688"/>
    <cellStyle name="입력 2 22 2" xfId="28547"/>
    <cellStyle name="입력 2 23" xfId="55930"/>
    <cellStyle name="입력 2 3" xfId="232"/>
    <cellStyle name="입력 2 3 10" xfId="296"/>
    <cellStyle name="입력 2 3 10 10" xfId="3311"/>
    <cellStyle name="입력 2 3 10 10 2" xfId="6762"/>
    <cellStyle name="입력 2 3 10 10 2 2" xfId="34621"/>
    <cellStyle name="입력 2 3 10 10 3" xfId="10018"/>
    <cellStyle name="입력 2 3 10 10 3 2" xfId="37877"/>
    <cellStyle name="입력 2 3 10 10 4" xfId="13282"/>
    <cellStyle name="입력 2 3 10 10 4 2" xfId="41141"/>
    <cellStyle name="입력 2 3 10 10 5" xfId="17757"/>
    <cellStyle name="입력 2 3 10 10 5 2" xfId="45616"/>
    <cellStyle name="입력 2 3 10 10 6" xfId="20086"/>
    <cellStyle name="입력 2 3 10 10 6 2" xfId="47945"/>
    <cellStyle name="입력 2 3 10 10 7" xfId="23268"/>
    <cellStyle name="입력 2 3 10 10 7 2" xfId="51127"/>
    <cellStyle name="입력 2 3 10 10 8" xfId="26381"/>
    <cellStyle name="입력 2 3 10 10 8 2" xfId="54240"/>
    <cellStyle name="입력 2 3 10 10 9" xfId="31170"/>
    <cellStyle name="입력 2 3 10 11" xfId="3652"/>
    <cellStyle name="입력 2 3 10 11 2" xfId="7103"/>
    <cellStyle name="입력 2 3 10 11 2 2" xfId="34962"/>
    <cellStyle name="입력 2 3 10 11 3" xfId="10359"/>
    <cellStyle name="입력 2 3 10 11 3 2" xfId="38218"/>
    <cellStyle name="입력 2 3 10 11 4" xfId="13623"/>
    <cellStyle name="입력 2 3 10 11 4 2" xfId="41482"/>
    <cellStyle name="입력 2 3 10 11 5" xfId="16464"/>
    <cellStyle name="입력 2 3 10 11 5 2" xfId="44323"/>
    <cellStyle name="입력 2 3 10 11 6" xfId="20427"/>
    <cellStyle name="입력 2 3 10 11 6 2" xfId="48286"/>
    <cellStyle name="입력 2 3 10 11 7" xfId="23609"/>
    <cellStyle name="입력 2 3 10 11 7 2" xfId="51468"/>
    <cellStyle name="입력 2 3 10 11 8" xfId="26701"/>
    <cellStyle name="입력 2 3 10 11 8 2" xfId="54560"/>
    <cellStyle name="입력 2 3 10 11 9" xfId="31511"/>
    <cellStyle name="입력 2 3 10 12" xfId="3546"/>
    <cellStyle name="입력 2 3 10 12 2" xfId="6997"/>
    <cellStyle name="입력 2 3 10 12 2 2" xfId="34856"/>
    <cellStyle name="입력 2 3 10 12 3" xfId="10253"/>
    <cellStyle name="입력 2 3 10 12 3 2" xfId="38112"/>
    <cellStyle name="입력 2 3 10 12 4" xfId="13517"/>
    <cellStyle name="입력 2 3 10 12 4 2" xfId="41376"/>
    <cellStyle name="입력 2 3 10 12 5" xfId="17025"/>
    <cellStyle name="입력 2 3 10 12 5 2" xfId="44884"/>
    <cellStyle name="입력 2 3 10 12 6" xfId="20321"/>
    <cellStyle name="입력 2 3 10 12 6 2" xfId="48180"/>
    <cellStyle name="입력 2 3 10 12 7" xfId="23503"/>
    <cellStyle name="입력 2 3 10 12 7 2" xfId="51362"/>
    <cellStyle name="입력 2 3 10 12 8" xfId="26603"/>
    <cellStyle name="입력 2 3 10 12 8 2" xfId="54462"/>
    <cellStyle name="입력 2 3 10 12 9" xfId="31405"/>
    <cellStyle name="입력 2 3 10 13" xfId="1411"/>
    <cellStyle name="입력 2 3 10 13 2" xfId="29270"/>
    <cellStyle name="입력 2 3 10 14" xfId="4867"/>
    <cellStyle name="입력 2 3 10 14 2" xfId="32726"/>
    <cellStyle name="입력 2 3 10 15" xfId="1175"/>
    <cellStyle name="입력 2 3 10 15 2" xfId="29034"/>
    <cellStyle name="입력 2 3 10 16" xfId="5618"/>
    <cellStyle name="입력 2 3 10 16 2" xfId="33477"/>
    <cellStyle name="입력 2 3 10 17" xfId="8874"/>
    <cellStyle name="입력 2 3 10 17 2" xfId="36733"/>
    <cellStyle name="입력 2 3 10 18" xfId="16602"/>
    <cellStyle name="입력 2 3 10 18 2" xfId="44461"/>
    <cellStyle name="입력 2 3 10 19" xfId="15390"/>
    <cellStyle name="입력 2 3 10 19 2" xfId="43249"/>
    <cellStyle name="입력 2 3 10 2" xfId="498"/>
    <cellStyle name="입력 2 3 10 2 10" xfId="4624"/>
    <cellStyle name="입력 2 3 10 2 10 2" xfId="8075"/>
    <cellStyle name="입력 2 3 10 2 10 2 2" xfId="35934"/>
    <cellStyle name="입력 2 3 10 2 10 3" xfId="11331"/>
    <cellStyle name="입력 2 3 10 2 10 3 2" xfId="39190"/>
    <cellStyle name="입력 2 3 10 2 10 4" xfId="14595"/>
    <cellStyle name="입력 2 3 10 2 10 4 2" xfId="42454"/>
    <cellStyle name="입력 2 3 10 2 10 5" xfId="18166"/>
    <cellStyle name="입력 2 3 10 2 10 5 2" xfId="46025"/>
    <cellStyle name="입력 2 3 10 2 10 6" xfId="21399"/>
    <cellStyle name="입력 2 3 10 2 10 6 2" xfId="49258"/>
    <cellStyle name="입력 2 3 10 2 10 7" xfId="24581"/>
    <cellStyle name="입력 2 3 10 2 10 7 2" xfId="52440"/>
    <cellStyle name="입력 2 3 10 2 10 8" xfId="27608"/>
    <cellStyle name="입력 2 3 10 2 10 8 2" xfId="55467"/>
    <cellStyle name="입력 2 3 10 2 10 9" xfId="32483"/>
    <cellStyle name="입력 2 3 10 2 11" xfId="1613"/>
    <cellStyle name="입력 2 3 10 2 11 2" xfId="29472"/>
    <cellStyle name="입력 2 3 10 2 12" xfId="5069"/>
    <cellStyle name="입력 2 3 10 2 12 2" xfId="32928"/>
    <cellStyle name="입력 2 3 10 2 13" xfId="8323"/>
    <cellStyle name="입력 2 3 10 2 13 2" xfId="36182"/>
    <cellStyle name="입력 2 3 10 2 14" xfId="11588"/>
    <cellStyle name="입력 2 3 10 2 14 2" xfId="39447"/>
    <cellStyle name="입력 2 3 10 2 15" xfId="14851"/>
    <cellStyle name="입력 2 3 10 2 15 2" xfId="42710"/>
    <cellStyle name="입력 2 3 10 2 16" xfId="15892"/>
    <cellStyle name="입력 2 3 10 2 16 2" xfId="43751"/>
    <cellStyle name="입력 2 3 10 2 17" xfId="18417"/>
    <cellStyle name="입력 2 3 10 2 17 2" xfId="46276"/>
    <cellStyle name="입력 2 3 10 2 18" xfId="21636"/>
    <cellStyle name="입력 2 3 10 2 18 2" xfId="49495"/>
    <cellStyle name="입력 2 3 10 2 19" xfId="24832"/>
    <cellStyle name="입력 2 3 10 2 19 2" xfId="52691"/>
    <cellStyle name="입력 2 3 10 2 2" xfId="641"/>
    <cellStyle name="입력 2 3 10 2 2 10" xfId="1756"/>
    <cellStyle name="입력 2 3 10 2 2 10 2" xfId="29615"/>
    <cellStyle name="입력 2 3 10 2 2 11" xfId="5211"/>
    <cellStyle name="입력 2 3 10 2 2 11 2" xfId="33070"/>
    <cellStyle name="입력 2 3 10 2 2 12" xfId="8466"/>
    <cellStyle name="입력 2 3 10 2 2 12 2" xfId="36325"/>
    <cellStyle name="입력 2 3 10 2 2 13" xfId="11731"/>
    <cellStyle name="입력 2 3 10 2 2 13 2" xfId="39590"/>
    <cellStyle name="입력 2 3 10 2 2 14" xfId="14994"/>
    <cellStyle name="입력 2 3 10 2 2 14 2" xfId="42853"/>
    <cellStyle name="입력 2 3 10 2 2 15" xfId="15746"/>
    <cellStyle name="입력 2 3 10 2 2 15 2" xfId="43605"/>
    <cellStyle name="입력 2 3 10 2 2 16" xfId="18558"/>
    <cellStyle name="입력 2 3 10 2 2 16 2" xfId="46417"/>
    <cellStyle name="입력 2 3 10 2 2 17" xfId="21775"/>
    <cellStyle name="입력 2 3 10 2 2 17 2" xfId="49634"/>
    <cellStyle name="입력 2 3 10 2 2 18" xfId="24970"/>
    <cellStyle name="입력 2 3 10 2 2 18 2" xfId="52829"/>
    <cellStyle name="입력 2 3 10 2 2 19" xfId="26470"/>
    <cellStyle name="입력 2 3 10 2 2 19 2" xfId="54329"/>
    <cellStyle name="입력 2 3 10 2 2 2" xfId="2393"/>
    <cellStyle name="입력 2 3 10 2 2 2 2" xfId="5845"/>
    <cellStyle name="입력 2 3 10 2 2 2 2 2" xfId="33704"/>
    <cellStyle name="입력 2 3 10 2 2 2 3" xfId="9101"/>
    <cellStyle name="입력 2 3 10 2 2 2 3 2" xfId="36960"/>
    <cellStyle name="입력 2 3 10 2 2 2 4" xfId="12364"/>
    <cellStyle name="입력 2 3 10 2 2 2 4 2" xfId="40223"/>
    <cellStyle name="입력 2 3 10 2 2 2 5" xfId="17449"/>
    <cellStyle name="입력 2 3 10 2 2 2 5 2" xfId="45308"/>
    <cellStyle name="입력 2 3 10 2 2 2 6" xfId="19171"/>
    <cellStyle name="입력 2 3 10 2 2 2 6 2" xfId="47030"/>
    <cellStyle name="입력 2 3 10 2 2 2 7" xfId="22356"/>
    <cellStyle name="입력 2 3 10 2 2 2 7 2" xfId="50215"/>
    <cellStyle name="입력 2 3 10 2 2 2 8" xfId="25530"/>
    <cellStyle name="입력 2 3 10 2 2 2 8 2" xfId="53389"/>
    <cellStyle name="입력 2 3 10 2 2 2 9" xfId="30252"/>
    <cellStyle name="입력 2 3 10 2 2 20" xfId="28027"/>
    <cellStyle name="입력 2 3 10 2 2 20 2" xfId="55886"/>
    <cellStyle name="입력 2 3 10 2 2 21" xfId="1103"/>
    <cellStyle name="입력 2 3 10 2 2 21 2" xfId="28962"/>
    <cellStyle name="입력 2 3 10 2 2 22" xfId="28501"/>
    <cellStyle name="입력 2 3 10 2 2 3" xfId="2852"/>
    <cellStyle name="입력 2 3 10 2 2 3 2" xfId="6303"/>
    <cellStyle name="입력 2 3 10 2 2 3 2 2" xfId="34162"/>
    <cellStyle name="입력 2 3 10 2 2 3 3" xfId="9559"/>
    <cellStyle name="입력 2 3 10 2 2 3 3 2" xfId="37418"/>
    <cellStyle name="입력 2 3 10 2 2 3 4" xfId="12823"/>
    <cellStyle name="입력 2 3 10 2 2 3 4 2" xfId="40682"/>
    <cellStyle name="입력 2 3 10 2 2 3 5" xfId="15285"/>
    <cellStyle name="입력 2 3 10 2 2 3 5 2" xfId="43144"/>
    <cellStyle name="입력 2 3 10 2 2 3 6" xfId="19627"/>
    <cellStyle name="입력 2 3 10 2 2 3 6 2" xfId="47486"/>
    <cellStyle name="입력 2 3 10 2 2 3 7" xfId="22809"/>
    <cellStyle name="입력 2 3 10 2 2 3 7 2" xfId="50668"/>
    <cellStyle name="입력 2 3 10 2 2 3 8" xfId="25956"/>
    <cellStyle name="입력 2 3 10 2 2 3 8 2" xfId="53815"/>
    <cellStyle name="입력 2 3 10 2 2 3 9" xfId="30711"/>
    <cellStyle name="입력 2 3 10 2 2 4" xfId="3202"/>
    <cellStyle name="입력 2 3 10 2 2 4 2" xfId="6653"/>
    <cellStyle name="입력 2 3 10 2 2 4 2 2" xfId="34512"/>
    <cellStyle name="입력 2 3 10 2 2 4 3" xfId="9909"/>
    <cellStyle name="입력 2 3 10 2 2 4 3 2" xfId="37768"/>
    <cellStyle name="입력 2 3 10 2 2 4 4" xfId="13173"/>
    <cellStyle name="입력 2 3 10 2 2 4 4 2" xfId="41032"/>
    <cellStyle name="입력 2 3 10 2 2 4 5" xfId="16136"/>
    <cellStyle name="입력 2 3 10 2 2 4 5 2" xfId="43995"/>
    <cellStyle name="입력 2 3 10 2 2 4 6" xfId="19977"/>
    <cellStyle name="입력 2 3 10 2 2 4 6 2" xfId="47836"/>
    <cellStyle name="입력 2 3 10 2 2 4 7" xfId="23159"/>
    <cellStyle name="입력 2 3 10 2 2 4 7 2" xfId="51018"/>
    <cellStyle name="입력 2 3 10 2 2 4 8" xfId="26280"/>
    <cellStyle name="입력 2 3 10 2 2 4 8 2" xfId="54139"/>
    <cellStyle name="입력 2 3 10 2 2 4 9" xfId="31061"/>
    <cellStyle name="입력 2 3 10 2 2 5" xfId="3539"/>
    <cellStyle name="입력 2 3 10 2 2 5 2" xfId="6990"/>
    <cellStyle name="입력 2 3 10 2 2 5 2 2" xfId="34849"/>
    <cellStyle name="입력 2 3 10 2 2 5 3" xfId="10246"/>
    <cellStyle name="입력 2 3 10 2 2 5 3 2" xfId="38105"/>
    <cellStyle name="입력 2 3 10 2 2 5 4" xfId="13510"/>
    <cellStyle name="입력 2 3 10 2 2 5 4 2" xfId="41369"/>
    <cellStyle name="입력 2 3 10 2 2 5 5" xfId="16556"/>
    <cellStyle name="입력 2 3 10 2 2 5 5 2" xfId="44415"/>
    <cellStyle name="입력 2 3 10 2 2 5 6" xfId="20314"/>
    <cellStyle name="입력 2 3 10 2 2 5 6 2" xfId="48173"/>
    <cellStyle name="입력 2 3 10 2 2 5 7" xfId="23496"/>
    <cellStyle name="입력 2 3 10 2 2 5 7 2" xfId="51355"/>
    <cellStyle name="입력 2 3 10 2 2 5 8" xfId="26597"/>
    <cellStyle name="입력 2 3 10 2 2 5 8 2" xfId="54456"/>
    <cellStyle name="입력 2 3 10 2 2 5 9" xfId="31398"/>
    <cellStyle name="입력 2 3 10 2 2 6" xfId="3872"/>
    <cellStyle name="입력 2 3 10 2 2 6 2" xfId="7323"/>
    <cellStyle name="입력 2 3 10 2 2 6 2 2" xfId="35182"/>
    <cellStyle name="입력 2 3 10 2 2 6 3" xfId="10579"/>
    <cellStyle name="입력 2 3 10 2 2 6 3 2" xfId="38438"/>
    <cellStyle name="입력 2 3 10 2 2 6 4" xfId="13843"/>
    <cellStyle name="입력 2 3 10 2 2 6 4 2" xfId="41702"/>
    <cellStyle name="입력 2 3 10 2 2 6 5" xfId="15085"/>
    <cellStyle name="입력 2 3 10 2 2 6 5 2" xfId="42944"/>
    <cellStyle name="입력 2 3 10 2 2 6 6" xfId="20647"/>
    <cellStyle name="입력 2 3 10 2 2 6 6 2" xfId="48506"/>
    <cellStyle name="입력 2 3 10 2 2 6 7" xfId="23829"/>
    <cellStyle name="입력 2 3 10 2 2 6 7 2" xfId="51688"/>
    <cellStyle name="입력 2 3 10 2 2 6 8" xfId="26908"/>
    <cellStyle name="입력 2 3 10 2 2 6 8 2" xfId="54767"/>
    <cellStyle name="입력 2 3 10 2 2 6 9" xfId="31731"/>
    <cellStyle name="입력 2 3 10 2 2 7" xfId="4168"/>
    <cellStyle name="입력 2 3 10 2 2 7 2" xfId="7619"/>
    <cellStyle name="입력 2 3 10 2 2 7 2 2" xfId="35478"/>
    <cellStyle name="입력 2 3 10 2 2 7 3" xfId="10875"/>
    <cellStyle name="입력 2 3 10 2 2 7 3 2" xfId="38734"/>
    <cellStyle name="입력 2 3 10 2 2 7 4" xfId="14139"/>
    <cellStyle name="입력 2 3 10 2 2 7 4 2" xfId="41998"/>
    <cellStyle name="입력 2 3 10 2 2 7 5" xfId="17177"/>
    <cellStyle name="입력 2 3 10 2 2 7 5 2" xfId="45036"/>
    <cellStyle name="입력 2 3 10 2 2 7 6" xfId="20943"/>
    <cellStyle name="입력 2 3 10 2 2 7 6 2" xfId="48802"/>
    <cellStyle name="입력 2 3 10 2 2 7 7" xfId="24125"/>
    <cellStyle name="입력 2 3 10 2 2 7 7 2" xfId="51984"/>
    <cellStyle name="입력 2 3 10 2 2 7 8" xfId="27183"/>
    <cellStyle name="입력 2 3 10 2 2 7 8 2" xfId="55042"/>
    <cellStyle name="입력 2 3 10 2 2 7 9" xfId="32027"/>
    <cellStyle name="입력 2 3 10 2 2 8" xfId="4465"/>
    <cellStyle name="입력 2 3 10 2 2 8 2" xfId="7916"/>
    <cellStyle name="입력 2 3 10 2 2 8 2 2" xfId="35775"/>
    <cellStyle name="입력 2 3 10 2 2 8 3" xfId="11172"/>
    <cellStyle name="입력 2 3 10 2 2 8 3 2" xfId="39031"/>
    <cellStyle name="입력 2 3 10 2 2 8 4" xfId="14436"/>
    <cellStyle name="입력 2 3 10 2 2 8 4 2" xfId="42295"/>
    <cellStyle name="입력 2 3 10 2 2 8 5" xfId="18007"/>
    <cellStyle name="입력 2 3 10 2 2 8 5 2" xfId="45866"/>
    <cellStyle name="입력 2 3 10 2 2 8 6" xfId="21240"/>
    <cellStyle name="입력 2 3 10 2 2 8 6 2" xfId="49099"/>
    <cellStyle name="입력 2 3 10 2 2 8 7" xfId="24422"/>
    <cellStyle name="입력 2 3 10 2 2 8 7 2" xfId="52281"/>
    <cellStyle name="입력 2 3 10 2 2 8 8" xfId="27459"/>
    <cellStyle name="입력 2 3 10 2 2 8 8 2" xfId="55318"/>
    <cellStyle name="입력 2 3 10 2 2 8 9" xfId="32324"/>
    <cellStyle name="입력 2 3 10 2 2 9" xfId="4760"/>
    <cellStyle name="입력 2 3 10 2 2 9 2" xfId="8211"/>
    <cellStyle name="입력 2 3 10 2 2 9 2 2" xfId="36070"/>
    <cellStyle name="입력 2 3 10 2 2 9 3" xfId="11467"/>
    <cellStyle name="입력 2 3 10 2 2 9 3 2" xfId="39326"/>
    <cellStyle name="입력 2 3 10 2 2 9 4" xfId="14731"/>
    <cellStyle name="입력 2 3 10 2 2 9 4 2" xfId="42590"/>
    <cellStyle name="입력 2 3 10 2 2 9 5" xfId="18302"/>
    <cellStyle name="입력 2 3 10 2 2 9 5 2" xfId="46161"/>
    <cellStyle name="입력 2 3 10 2 2 9 6" xfId="21535"/>
    <cellStyle name="입력 2 3 10 2 2 9 6 2" xfId="49394"/>
    <cellStyle name="입력 2 3 10 2 2 9 7" xfId="24717"/>
    <cellStyle name="입력 2 3 10 2 2 9 7 2" xfId="52576"/>
    <cellStyle name="입력 2 3 10 2 2 9 8" xfId="27735"/>
    <cellStyle name="입력 2 3 10 2 2 9 8 2" xfId="55594"/>
    <cellStyle name="입력 2 3 10 2 2 9 9" xfId="32619"/>
    <cellStyle name="입력 2 3 10 2 20" xfId="26938"/>
    <cellStyle name="입력 2 3 10 2 20 2" xfId="54797"/>
    <cellStyle name="입력 2 3 10 2 21" xfId="27891"/>
    <cellStyle name="입력 2 3 10 2 21 2" xfId="55750"/>
    <cellStyle name="입력 2 3 10 2 22" xfId="960"/>
    <cellStyle name="입력 2 3 10 2 22 2" xfId="28819"/>
    <cellStyle name="입력 2 3 10 2 23" xfId="28358"/>
    <cellStyle name="입력 2 3 10 2 3" xfId="2250"/>
    <cellStyle name="입력 2 3 10 2 3 2" xfId="5702"/>
    <cellStyle name="입력 2 3 10 2 3 2 2" xfId="33561"/>
    <cellStyle name="입력 2 3 10 2 3 3" xfId="8958"/>
    <cellStyle name="입력 2 3 10 2 3 3 2" xfId="36817"/>
    <cellStyle name="입력 2 3 10 2 3 4" xfId="12221"/>
    <cellStyle name="입력 2 3 10 2 3 4 2" xfId="40080"/>
    <cellStyle name="입력 2 3 10 2 3 5" xfId="17891"/>
    <cellStyle name="입력 2 3 10 2 3 5 2" xfId="45750"/>
    <cellStyle name="입력 2 3 10 2 3 6" xfId="19032"/>
    <cellStyle name="입력 2 3 10 2 3 6 2" xfId="46891"/>
    <cellStyle name="입력 2 3 10 2 3 7" xfId="22217"/>
    <cellStyle name="입력 2 3 10 2 3 7 2" xfId="50076"/>
    <cellStyle name="입력 2 3 10 2 3 8" xfId="25399"/>
    <cellStyle name="입력 2 3 10 2 3 8 2" xfId="53258"/>
    <cellStyle name="입력 2 3 10 2 3 9" xfId="30109"/>
    <cellStyle name="입력 2 3 10 2 4" xfId="2709"/>
    <cellStyle name="입력 2 3 10 2 4 2" xfId="6160"/>
    <cellStyle name="입력 2 3 10 2 4 2 2" xfId="34019"/>
    <cellStyle name="입력 2 3 10 2 4 3" xfId="9416"/>
    <cellStyle name="입력 2 3 10 2 4 3 2" xfId="37275"/>
    <cellStyle name="입력 2 3 10 2 4 4" xfId="12680"/>
    <cellStyle name="입력 2 3 10 2 4 4 2" xfId="40539"/>
    <cellStyle name="입력 2 3 10 2 4 5" xfId="17377"/>
    <cellStyle name="입력 2 3 10 2 4 5 2" xfId="45236"/>
    <cellStyle name="입력 2 3 10 2 4 6" xfId="19484"/>
    <cellStyle name="입력 2 3 10 2 4 6 2" xfId="47343"/>
    <cellStyle name="입력 2 3 10 2 4 7" xfId="22666"/>
    <cellStyle name="입력 2 3 10 2 4 7 2" xfId="50525"/>
    <cellStyle name="입력 2 3 10 2 4 8" xfId="25821"/>
    <cellStyle name="입력 2 3 10 2 4 8 2" xfId="53680"/>
    <cellStyle name="입력 2 3 10 2 4 9" xfId="30568"/>
    <cellStyle name="입력 2 3 10 2 5" xfId="3059"/>
    <cellStyle name="입력 2 3 10 2 5 2" xfId="6510"/>
    <cellStyle name="입력 2 3 10 2 5 2 2" xfId="34369"/>
    <cellStyle name="입력 2 3 10 2 5 3" xfId="9766"/>
    <cellStyle name="입력 2 3 10 2 5 3 2" xfId="37625"/>
    <cellStyle name="입력 2 3 10 2 5 4" xfId="13030"/>
    <cellStyle name="입력 2 3 10 2 5 4 2" xfId="40889"/>
    <cellStyle name="입력 2 3 10 2 5 5" xfId="15590"/>
    <cellStyle name="입력 2 3 10 2 5 5 2" xfId="43449"/>
    <cellStyle name="입력 2 3 10 2 5 6" xfId="19834"/>
    <cellStyle name="입력 2 3 10 2 5 6 2" xfId="47693"/>
    <cellStyle name="입력 2 3 10 2 5 7" xfId="23016"/>
    <cellStyle name="입력 2 3 10 2 5 7 2" xfId="50875"/>
    <cellStyle name="입력 2 3 10 2 5 8" xfId="26147"/>
    <cellStyle name="입력 2 3 10 2 5 8 2" xfId="54006"/>
    <cellStyle name="입력 2 3 10 2 5 9" xfId="30918"/>
    <cellStyle name="입력 2 3 10 2 6" xfId="3398"/>
    <cellStyle name="입력 2 3 10 2 6 2" xfId="6849"/>
    <cellStyle name="입력 2 3 10 2 6 2 2" xfId="34708"/>
    <cellStyle name="입력 2 3 10 2 6 3" xfId="10105"/>
    <cellStyle name="입력 2 3 10 2 6 3 2" xfId="37964"/>
    <cellStyle name="입력 2 3 10 2 6 4" xfId="13369"/>
    <cellStyle name="입력 2 3 10 2 6 4 2" xfId="41228"/>
    <cellStyle name="입력 2 3 10 2 6 5" xfId="15712"/>
    <cellStyle name="입력 2 3 10 2 6 5 2" xfId="43571"/>
    <cellStyle name="입력 2 3 10 2 6 6" xfId="20173"/>
    <cellStyle name="입력 2 3 10 2 6 6 2" xfId="48032"/>
    <cellStyle name="입력 2 3 10 2 6 7" xfId="23355"/>
    <cellStyle name="입력 2 3 10 2 6 7 2" xfId="51214"/>
    <cellStyle name="입력 2 3 10 2 6 8" xfId="26464"/>
    <cellStyle name="입력 2 3 10 2 6 8 2" xfId="54323"/>
    <cellStyle name="입력 2 3 10 2 6 9" xfId="31257"/>
    <cellStyle name="입력 2 3 10 2 7" xfId="3730"/>
    <cellStyle name="입력 2 3 10 2 7 2" xfId="7181"/>
    <cellStyle name="입력 2 3 10 2 7 2 2" xfId="35040"/>
    <cellStyle name="입력 2 3 10 2 7 3" xfId="10437"/>
    <cellStyle name="입력 2 3 10 2 7 3 2" xfId="38296"/>
    <cellStyle name="입력 2 3 10 2 7 4" xfId="13701"/>
    <cellStyle name="입력 2 3 10 2 7 4 2" xfId="41560"/>
    <cellStyle name="입력 2 3 10 2 7 5" xfId="15498"/>
    <cellStyle name="입력 2 3 10 2 7 5 2" xfId="43357"/>
    <cellStyle name="입력 2 3 10 2 7 6" xfId="20505"/>
    <cellStyle name="입력 2 3 10 2 7 6 2" xfId="48364"/>
    <cellStyle name="입력 2 3 10 2 7 7" xfId="23687"/>
    <cellStyle name="입력 2 3 10 2 7 7 2" xfId="51546"/>
    <cellStyle name="입력 2 3 10 2 7 8" xfId="26774"/>
    <cellStyle name="입력 2 3 10 2 7 8 2" xfId="54633"/>
    <cellStyle name="입력 2 3 10 2 7 9" xfId="31589"/>
    <cellStyle name="입력 2 3 10 2 8" xfId="4032"/>
    <cellStyle name="입력 2 3 10 2 8 2" xfId="7483"/>
    <cellStyle name="입력 2 3 10 2 8 2 2" xfId="35342"/>
    <cellStyle name="입력 2 3 10 2 8 3" xfId="10739"/>
    <cellStyle name="입력 2 3 10 2 8 3 2" xfId="38598"/>
    <cellStyle name="입력 2 3 10 2 8 4" xfId="14003"/>
    <cellStyle name="입력 2 3 10 2 8 4 2" xfId="41862"/>
    <cellStyle name="입력 2 3 10 2 8 5" xfId="17539"/>
    <cellStyle name="입력 2 3 10 2 8 5 2" xfId="45398"/>
    <cellStyle name="입력 2 3 10 2 8 6" xfId="20807"/>
    <cellStyle name="입력 2 3 10 2 8 6 2" xfId="48666"/>
    <cellStyle name="입력 2 3 10 2 8 7" xfId="23989"/>
    <cellStyle name="입력 2 3 10 2 8 7 2" xfId="51848"/>
    <cellStyle name="입력 2 3 10 2 8 8" xfId="27057"/>
    <cellStyle name="입력 2 3 10 2 8 8 2" xfId="54916"/>
    <cellStyle name="입력 2 3 10 2 8 9" xfId="31891"/>
    <cellStyle name="입력 2 3 10 2 9" xfId="4329"/>
    <cellStyle name="입력 2 3 10 2 9 2" xfId="7780"/>
    <cellStyle name="입력 2 3 10 2 9 2 2" xfId="35639"/>
    <cellStyle name="입력 2 3 10 2 9 3" xfId="11036"/>
    <cellStyle name="입력 2 3 10 2 9 3 2" xfId="38895"/>
    <cellStyle name="입력 2 3 10 2 9 4" xfId="14300"/>
    <cellStyle name="입력 2 3 10 2 9 4 2" xfId="42159"/>
    <cellStyle name="입력 2 3 10 2 9 5" xfId="17452"/>
    <cellStyle name="입력 2 3 10 2 9 5 2" xfId="45311"/>
    <cellStyle name="입력 2 3 10 2 9 6" xfId="21104"/>
    <cellStyle name="입력 2 3 10 2 9 6 2" xfId="48963"/>
    <cellStyle name="입력 2 3 10 2 9 7" xfId="24286"/>
    <cellStyle name="입력 2 3 10 2 9 7 2" xfId="52145"/>
    <cellStyle name="입력 2 3 10 2 9 8" xfId="27332"/>
    <cellStyle name="입력 2 3 10 2 9 8 2" xfId="55191"/>
    <cellStyle name="입력 2 3 10 2 9 9" xfId="32188"/>
    <cellStyle name="입력 2 3 10 20" xfId="15576"/>
    <cellStyle name="입력 2 3 10 20 2" xfId="43435"/>
    <cellStyle name="입력 2 3 10 21" xfId="18949"/>
    <cellStyle name="입력 2 3 10 21 2" xfId="46808"/>
    <cellStyle name="입력 2 3 10 22" xfId="21819"/>
    <cellStyle name="입력 2 3 10 22 2" xfId="49678"/>
    <cellStyle name="입력 2 3 10 23" xfId="12116"/>
    <cellStyle name="입력 2 3 10 23 2" xfId="39975"/>
    <cellStyle name="입력 2 3 10 24" xfId="758"/>
    <cellStyle name="입력 2 3 10 24 2" xfId="28617"/>
    <cellStyle name="입력 2 3 10 25" xfId="28156"/>
    <cellStyle name="입력 2 3 10 3" xfId="398"/>
    <cellStyle name="입력 2 3 10 3 10" xfId="1513"/>
    <cellStyle name="입력 2 3 10 3 10 2" xfId="29372"/>
    <cellStyle name="입력 2 3 10 3 11" xfId="4969"/>
    <cellStyle name="입력 2 3 10 3 11 2" xfId="32828"/>
    <cellStyle name="입력 2 3 10 3 12" xfId="8225"/>
    <cellStyle name="입력 2 3 10 3 12 2" xfId="36084"/>
    <cellStyle name="입력 2 3 10 3 13" xfId="11488"/>
    <cellStyle name="입력 2 3 10 3 13 2" xfId="39347"/>
    <cellStyle name="입력 2 3 10 3 14" xfId="14752"/>
    <cellStyle name="입력 2 3 10 3 14 2" xfId="42611"/>
    <cellStyle name="입력 2 3 10 3 15" xfId="17565"/>
    <cellStyle name="입력 2 3 10 3 15 2" xfId="45424"/>
    <cellStyle name="입력 2 3 10 3 16" xfId="18323"/>
    <cellStyle name="입력 2 3 10 3 16 2" xfId="46182"/>
    <cellStyle name="입력 2 3 10 3 17" xfId="21552"/>
    <cellStyle name="입력 2 3 10 3 17 2" xfId="49411"/>
    <cellStyle name="입력 2 3 10 3 18" xfId="24741"/>
    <cellStyle name="입력 2 3 10 3 18 2" xfId="52600"/>
    <cellStyle name="입력 2 3 10 3 19" xfId="25509"/>
    <cellStyle name="입력 2 3 10 3 19 2" xfId="53368"/>
    <cellStyle name="입력 2 3 10 3 2" xfId="2150"/>
    <cellStyle name="입력 2 3 10 3 2 2" xfId="5603"/>
    <cellStyle name="입력 2 3 10 3 2 2 2" xfId="33462"/>
    <cellStyle name="입력 2 3 10 3 2 3" xfId="8859"/>
    <cellStyle name="입력 2 3 10 3 2 3 2" xfId="36718"/>
    <cellStyle name="입력 2 3 10 3 2 4" xfId="12122"/>
    <cellStyle name="입력 2 3 10 3 2 4 2" xfId="39981"/>
    <cellStyle name="입력 2 3 10 3 2 5" xfId="15789"/>
    <cellStyle name="입력 2 3 10 3 2 5 2" xfId="43648"/>
    <cellStyle name="입력 2 3 10 3 2 6" xfId="18937"/>
    <cellStyle name="입력 2 3 10 3 2 6 2" xfId="46796"/>
    <cellStyle name="입력 2 3 10 3 2 7" xfId="22135"/>
    <cellStyle name="입력 2 3 10 3 2 7 2" xfId="49994"/>
    <cellStyle name="입력 2 3 10 3 2 8" xfId="25313"/>
    <cellStyle name="입력 2 3 10 3 2 8 2" xfId="53172"/>
    <cellStyle name="입력 2 3 10 3 2 9" xfId="30009"/>
    <cellStyle name="입력 2 3 10 3 20" xfId="27819"/>
    <cellStyle name="입력 2 3 10 3 20 2" xfId="55678"/>
    <cellStyle name="입력 2 3 10 3 21" xfId="860"/>
    <cellStyle name="입력 2 3 10 3 21 2" xfId="28719"/>
    <cellStyle name="입력 2 3 10 3 22" xfId="28258"/>
    <cellStyle name="입력 2 3 10 3 3" xfId="2610"/>
    <cellStyle name="입력 2 3 10 3 3 2" xfId="6061"/>
    <cellStyle name="입력 2 3 10 3 3 2 2" xfId="33920"/>
    <cellStyle name="입력 2 3 10 3 3 3" xfId="9317"/>
    <cellStyle name="입력 2 3 10 3 3 3 2" xfId="37176"/>
    <cellStyle name="입력 2 3 10 3 3 4" xfId="12581"/>
    <cellStyle name="입력 2 3 10 3 3 4 2" xfId="40440"/>
    <cellStyle name="입력 2 3 10 3 3 5" xfId="17039"/>
    <cellStyle name="입력 2 3 10 3 3 5 2" xfId="44898"/>
    <cellStyle name="입력 2 3 10 3 3 6" xfId="19385"/>
    <cellStyle name="입력 2 3 10 3 3 6 2" xfId="47244"/>
    <cellStyle name="입력 2 3 10 3 3 7" xfId="22567"/>
    <cellStyle name="입력 2 3 10 3 3 7 2" xfId="50426"/>
    <cellStyle name="입력 2 3 10 3 3 8" xfId="25728"/>
    <cellStyle name="입력 2 3 10 3 3 8 2" xfId="53587"/>
    <cellStyle name="입력 2 3 10 3 3 9" xfId="30469"/>
    <cellStyle name="입력 2 3 10 3 4" xfId="2962"/>
    <cellStyle name="입력 2 3 10 3 4 2" xfId="6413"/>
    <cellStyle name="입력 2 3 10 3 4 2 2" xfId="34272"/>
    <cellStyle name="입력 2 3 10 3 4 3" xfId="9669"/>
    <cellStyle name="입력 2 3 10 3 4 3 2" xfId="37528"/>
    <cellStyle name="입력 2 3 10 3 4 4" xfId="12933"/>
    <cellStyle name="입력 2 3 10 3 4 4 2" xfId="40792"/>
    <cellStyle name="입력 2 3 10 3 4 5" xfId="16170"/>
    <cellStyle name="입력 2 3 10 3 4 5 2" xfId="44029"/>
    <cellStyle name="입력 2 3 10 3 4 6" xfId="19737"/>
    <cellStyle name="입력 2 3 10 3 4 6 2" xfId="47596"/>
    <cellStyle name="입력 2 3 10 3 4 7" xfId="22919"/>
    <cellStyle name="입력 2 3 10 3 4 7 2" xfId="50778"/>
    <cellStyle name="입력 2 3 10 3 4 8" xfId="26056"/>
    <cellStyle name="입력 2 3 10 3 4 8 2" xfId="53915"/>
    <cellStyle name="입력 2 3 10 3 4 9" xfId="30821"/>
    <cellStyle name="입력 2 3 10 3 5" xfId="3309"/>
    <cellStyle name="입력 2 3 10 3 5 2" xfId="6760"/>
    <cellStyle name="입력 2 3 10 3 5 2 2" xfId="34619"/>
    <cellStyle name="입력 2 3 10 3 5 3" xfId="10016"/>
    <cellStyle name="입력 2 3 10 3 5 3 2" xfId="37875"/>
    <cellStyle name="입력 2 3 10 3 5 4" xfId="13280"/>
    <cellStyle name="입력 2 3 10 3 5 4 2" xfId="41139"/>
    <cellStyle name="입력 2 3 10 3 5 5" xfId="16011"/>
    <cellStyle name="입력 2 3 10 3 5 5 2" xfId="43870"/>
    <cellStyle name="입력 2 3 10 3 5 6" xfId="20084"/>
    <cellStyle name="입력 2 3 10 3 5 6 2" xfId="47943"/>
    <cellStyle name="입력 2 3 10 3 5 7" xfId="23266"/>
    <cellStyle name="입력 2 3 10 3 5 7 2" xfId="51125"/>
    <cellStyle name="입력 2 3 10 3 5 8" xfId="26379"/>
    <cellStyle name="입력 2 3 10 3 5 8 2" xfId="54238"/>
    <cellStyle name="입력 2 3 10 3 5 9" xfId="31168"/>
    <cellStyle name="입력 2 3 10 3 6" xfId="3644"/>
    <cellStyle name="입력 2 3 10 3 6 2" xfId="7095"/>
    <cellStyle name="입력 2 3 10 3 6 2 2" xfId="34954"/>
    <cellStyle name="입력 2 3 10 3 6 3" xfId="10351"/>
    <cellStyle name="입력 2 3 10 3 6 3 2" xfId="38210"/>
    <cellStyle name="입력 2 3 10 3 6 4" xfId="13615"/>
    <cellStyle name="입력 2 3 10 3 6 4 2" xfId="41474"/>
    <cellStyle name="입력 2 3 10 3 6 5" xfId="16622"/>
    <cellStyle name="입력 2 3 10 3 6 5 2" xfId="44481"/>
    <cellStyle name="입력 2 3 10 3 6 6" xfId="20419"/>
    <cellStyle name="입력 2 3 10 3 6 6 2" xfId="48278"/>
    <cellStyle name="입력 2 3 10 3 6 7" xfId="23601"/>
    <cellStyle name="입력 2 3 10 3 6 7 2" xfId="51460"/>
    <cellStyle name="입력 2 3 10 3 6 8" xfId="26694"/>
    <cellStyle name="입력 2 3 10 3 6 8 2" xfId="54553"/>
    <cellStyle name="입력 2 3 10 3 6 9" xfId="31503"/>
    <cellStyle name="입력 2 3 10 3 7" xfId="3958"/>
    <cellStyle name="입력 2 3 10 3 7 2" xfId="7409"/>
    <cellStyle name="입력 2 3 10 3 7 2 2" xfId="35268"/>
    <cellStyle name="입력 2 3 10 3 7 3" xfId="10665"/>
    <cellStyle name="입력 2 3 10 3 7 3 2" xfId="38524"/>
    <cellStyle name="입력 2 3 10 3 7 4" xfId="13929"/>
    <cellStyle name="입력 2 3 10 3 7 4 2" xfId="41788"/>
    <cellStyle name="입력 2 3 10 3 7 5" xfId="15528"/>
    <cellStyle name="입력 2 3 10 3 7 5 2" xfId="43387"/>
    <cellStyle name="입력 2 3 10 3 7 6" xfId="20733"/>
    <cellStyle name="입력 2 3 10 3 7 6 2" xfId="48592"/>
    <cellStyle name="입력 2 3 10 3 7 7" xfId="23915"/>
    <cellStyle name="입력 2 3 10 3 7 7 2" xfId="51774"/>
    <cellStyle name="입력 2 3 10 3 7 8" xfId="26988"/>
    <cellStyle name="입력 2 3 10 3 7 8 2" xfId="54847"/>
    <cellStyle name="입력 2 3 10 3 7 9" xfId="31817"/>
    <cellStyle name="입력 2 3 10 3 8" xfId="4256"/>
    <cellStyle name="입력 2 3 10 3 8 2" xfId="7707"/>
    <cellStyle name="입력 2 3 10 3 8 2 2" xfId="35566"/>
    <cellStyle name="입력 2 3 10 3 8 3" xfId="10963"/>
    <cellStyle name="입력 2 3 10 3 8 3 2" xfId="38822"/>
    <cellStyle name="입력 2 3 10 3 8 4" xfId="14227"/>
    <cellStyle name="입력 2 3 10 3 8 4 2" xfId="42086"/>
    <cellStyle name="입력 2 3 10 3 8 5" xfId="15424"/>
    <cellStyle name="입력 2 3 10 3 8 5 2" xfId="43283"/>
    <cellStyle name="입력 2 3 10 3 8 6" xfId="21031"/>
    <cellStyle name="입력 2 3 10 3 8 6 2" xfId="48890"/>
    <cellStyle name="입력 2 3 10 3 8 7" xfId="24213"/>
    <cellStyle name="입력 2 3 10 3 8 7 2" xfId="52072"/>
    <cellStyle name="입력 2 3 10 3 8 8" xfId="27264"/>
    <cellStyle name="입력 2 3 10 3 8 8 2" xfId="55123"/>
    <cellStyle name="입력 2 3 10 3 8 9" xfId="32115"/>
    <cellStyle name="입력 2 3 10 3 9" xfId="4552"/>
    <cellStyle name="입력 2 3 10 3 9 2" xfId="8003"/>
    <cellStyle name="입력 2 3 10 3 9 2 2" xfId="35862"/>
    <cellStyle name="입력 2 3 10 3 9 3" xfId="11259"/>
    <cellStyle name="입력 2 3 10 3 9 3 2" xfId="39118"/>
    <cellStyle name="입력 2 3 10 3 9 4" xfId="14523"/>
    <cellStyle name="입력 2 3 10 3 9 4 2" xfId="42382"/>
    <cellStyle name="입력 2 3 10 3 9 5" xfId="18094"/>
    <cellStyle name="입력 2 3 10 3 9 5 2" xfId="45953"/>
    <cellStyle name="입력 2 3 10 3 9 6" xfId="21327"/>
    <cellStyle name="입력 2 3 10 3 9 6 2" xfId="49186"/>
    <cellStyle name="입력 2 3 10 3 9 7" xfId="24509"/>
    <cellStyle name="입력 2 3 10 3 9 7 2" xfId="52368"/>
    <cellStyle name="입력 2 3 10 3 9 8" xfId="27540"/>
    <cellStyle name="입력 2 3 10 3 9 8 2" xfId="55399"/>
    <cellStyle name="입력 2 3 10 3 9 9" xfId="32411"/>
    <cellStyle name="입력 2 3 10 4" xfId="569"/>
    <cellStyle name="입력 2 3 10 4 10" xfId="1684"/>
    <cellStyle name="입력 2 3 10 4 10 2" xfId="29543"/>
    <cellStyle name="입력 2 3 10 4 11" xfId="5139"/>
    <cellStyle name="입력 2 3 10 4 11 2" xfId="32998"/>
    <cellStyle name="입력 2 3 10 4 12" xfId="8394"/>
    <cellStyle name="입력 2 3 10 4 12 2" xfId="36253"/>
    <cellStyle name="입력 2 3 10 4 13" xfId="11659"/>
    <cellStyle name="입력 2 3 10 4 13 2" xfId="39518"/>
    <cellStyle name="입력 2 3 10 4 14" xfId="14922"/>
    <cellStyle name="입력 2 3 10 4 14 2" xfId="42781"/>
    <cellStyle name="입력 2 3 10 4 15" xfId="17413"/>
    <cellStyle name="입력 2 3 10 4 15 2" xfId="45272"/>
    <cellStyle name="입력 2 3 10 4 16" xfId="18486"/>
    <cellStyle name="입력 2 3 10 4 16 2" xfId="46345"/>
    <cellStyle name="입력 2 3 10 4 17" xfId="21703"/>
    <cellStyle name="입력 2 3 10 4 17 2" xfId="49562"/>
    <cellStyle name="입력 2 3 10 4 18" xfId="24898"/>
    <cellStyle name="입력 2 3 10 4 18 2" xfId="52757"/>
    <cellStyle name="입력 2 3 10 4 19" xfId="27340"/>
    <cellStyle name="입력 2 3 10 4 19 2" xfId="55199"/>
    <cellStyle name="입력 2 3 10 4 2" xfId="2321"/>
    <cellStyle name="입력 2 3 10 4 2 2" xfId="5773"/>
    <cellStyle name="입력 2 3 10 4 2 2 2" xfId="33632"/>
    <cellStyle name="입력 2 3 10 4 2 3" xfId="9029"/>
    <cellStyle name="입력 2 3 10 4 2 3 2" xfId="36888"/>
    <cellStyle name="입력 2 3 10 4 2 4" xfId="12292"/>
    <cellStyle name="입력 2 3 10 4 2 4 2" xfId="40151"/>
    <cellStyle name="입력 2 3 10 4 2 5" xfId="15757"/>
    <cellStyle name="입력 2 3 10 4 2 5 2" xfId="43616"/>
    <cellStyle name="입력 2 3 10 4 2 6" xfId="19099"/>
    <cellStyle name="입력 2 3 10 4 2 6 2" xfId="46958"/>
    <cellStyle name="입력 2 3 10 4 2 7" xfId="22284"/>
    <cellStyle name="입력 2 3 10 4 2 7 2" xfId="50143"/>
    <cellStyle name="입력 2 3 10 4 2 8" xfId="25462"/>
    <cellStyle name="입력 2 3 10 4 2 8 2" xfId="53321"/>
    <cellStyle name="입력 2 3 10 4 2 9" xfId="30180"/>
    <cellStyle name="입력 2 3 10 4 20" xfId="27955"/>
    <cellStyle name="입력 2 3 10 4 20 2" xfId="55814"/>
    <cellStyle name="입력 2 3 10 4 21" xfId="1031"/>
    <cellStyle name="입력 2 3 10 4 21 2" xfId="28890"/>
    <cellStyle name="입력 2 3 10 4 22" xfId="28429"/>
    <cellStyle name="입력 2 3 10 4 3" xfId="2780"/>
    <cellStyle name="입력 2 3 10 4 3 2" xfId="6231"/>
    <cellStyle name="입력 2 3 10 4 3 2 2" xfId="34090"/>
    <cellStyle name="입력 2 3 10 4 3 3" xfId="9487"/>
    <cellStyle name="입력 2 3 10 4 3 3 2" xfId="37346"/>
    <cellStyle name="입력 2 3 10 4 3 4" xfId="12751"/>
    <cellStyle name="입력 2 3 10 4 3 4 2" xfId="40610"/>
    <cellStyle name="입력 2 3 10 4 3 5" xfId="16412"/>
    <cellStyle name="입력 2 3 10 4 3 5 2" xfId="44271"/>
    <cellStyle name="입력 2 3 10 4 3 6" xfId="19555"/>
    <cellStyle name="입력 2 3 10 4 3 6 2" xfId="47414"/>
    <cellStyle name="입력 2 3 10 4 3 7" xfId="22737"/>
    <cellStyle name="입력 2 3 10 4 3 7 2" xfId="50596"/>
    <cellStyle name="입력 2 3 10 4 3 8" xfId="25888"/>
    <cellStyle name="입력 2 3 10 4 3 8 2" xfId="53747"/>
    <cellStyle name="입력 2 3 10 4 3 9" xfId="30639"/>
    <cellStyle name="입력 2 3 10 4 4" xfId="3130"/>
    <cellStyle name="입력 2 3 10 4 4 2" xfId="6581"/>
    <cellStyle name="입력 2 3 10 4 4 2 2" xfId="34440"/>
    <cellStyle name="입력 2 3 10 4 4 3" xfId="9837"/>
    <cellStyle name="입력 2 3 10 4 4 3 2" xfId="37696"/>
    <cellStyle name="입력 2 3 10 4 4 4" xfId="13101"/>
    <cellStyle name="입력 2 3 10 4 4 4 2" xfId="40960"/>
    <cellStyle name="입력 2 3 10 4 4 5" xfId="15893"/>
    <cellStyle name="입력 2 3 10 4 4 5 2" xfId="43752"/>
    <cellStyle name="입력 2 3 10 4 4 6" xfId="19905"/>
    <cellStyle name="입력 2 3 10 4 4 6 2" xfId="47764"/>
    <cellStyle name="입력 2 3 10 4 4 7" xfId="23087"/>
    <cellStyle name="입력 2 3 10 4 4 7 2" xfId="50946"/>
    <cellStyle name="입력 2 3 10 4 4 8" xfId="26212"/>
    <cellStyle name="입력 2 3 10 4 4 8 2" xfId="54071"/>
    <cellStyle name="입력 2 3 10 4 4 9" xfId="30989"/>
    <cellStyle name="입력 2 3 10 4 5" xfId="3467"/>
    <cellStyle name="입력 2 3 10 4 5 2" xfId="6918"/>
    <cellStyle name="입력 2 3 10 4 5 2 2" xfId="34777"/>
    <cellStyle name="입력 2 3 10 4 5 3" xfId="10174"/>
    <cellStyle name="입력 2 3 10 4 5 3 2" xfId="38033"/>
    <cellStyle name="입력 2 3 10 4 5 4" xfId="13438"/>
    <cellStyle name="입력 2 3 10 4 5 4 2" xfId="41297"/>
    <cellStyle name="입력 2 3 10 4 5 5" xfId="16736"/>
    <cellStyle name="입력 2 3 10 4 5 5 2" xfId="44595"/>
    <cellStyle name="입력 2 3 10 4 5 6" xfId="20242"/>
    <cellStyle name="입력 2 3 10 4 5 6 2" xfId="48101"/>
    <cellStyle name="입력 2 3 10 4 5 7" xfId="23424"/>
    <cellStyle name="입력 2 3 10 4 5 7 2" xfId="51283"/>
    <cellStyle name="입력 2 3 10 4 5 8" xfId="26529"/>
    <cellStyle name="입력 2 3 10 4 5 8 2" xfId="54388"/>
    <cellStyle name="입력 2 3 10 4 5 9" xfId="31326"/>
    <cellStyle name="입력 2 3 10 4 6" xfId="3800"/>
    <cellStyle name="입력 2 3 10 4 6 2" xfId="7251"/>
    <cellStyle name="입력 2 3 10 4 6 2 2" xfId="35110"/>
    <cellStyle name="입력 2 3 10 4 6 3" xfId="10507"/>
    <cellStyle name="입력 2 3 10 4 6 3 2" xfId="38366"/>
    <cellStyle name="입력 2 3 10 4 6 4" xfId="13771"/>
    <cellStyle name="입력 2 3 10 4 6 4 2" xfId="41630"/>
    <cellStyle name="입력 2 3 10 4 6 5" xfId="16010"/>
    <cellStyle name="입력 2 3 10 4 6 5 2" xfId="43869"/>
    <cellStyle name="입력 2 3 10 4 6 6" xfId="20575"/>
    <cellStyle name="입력 2 3 10 4 6 6 2" xfId="48434"/>
    <cellStyle name="입력 2 3 10 4 6 7" xfId="23757"/>
    <cellStyle name="입력 2 3 10 4 6 7 2" xfId="51616"/>
    <cellStyle name="입력 2 3 10 4 6 8" xfId="26840"/>
    <cellStyle name="입력 2 3 10 4 6 8 2" xfId="54699"/>
    <cellStyle name="입력 2 3 10 4 6 9" xfId="31659"/>
    <cellStyle name="입력 2 3 10 4 7" xfId="4096"/>
    <cellStyle name="입력 2 3 10 4 7 2" xfId="7547"/>
    <cellStyle name="입력 2 3 10 4 7 2 2" xfId="35406"/>
    <cellStyle name="입력 2 3 10 4 7 3" xfId="10803"/>
    <cellStyle name="입력 2 3 10 4 7 3 2" xfId="38662"/>
    <cellStyle name="입력 2 3 10 4 7 4" xfId="14067"/>
    <cellStyle name="입력 2 3 10 4 7 4 2" xfId="41926"/>
    <cellStyle name="입력 2 3 10 4 7 5" xfId="17320"/>
    <cellStyle name="입력 2 3 10 4 7 5 2" xfId="45179"/>
    <cellStyle name="입력 2 3 10 4 7 6" xfId="20871"/>
    <cellStyle name="입력 2 3 10 4 7 6 2" xfId="48730"/>
    <cellStyle name="입력 2 3 10 4 7 7" xfId="24053"/>
    <cellStyle name="입력 2 3 10 4 7 7 2" xfId="51912"/>
    <cellStyle name="입력 2 3 10 4 7 8" xfId="27117"/>
    <cellStyle name="입력 2 3 10 4 7 8 2" xfId="54976"/>
    <cellStyle name="입력 2 3 10 4 7 9" xfId="31955"/>
    <cellStyle name="입력 2 3 10 4 8" xfId="4393"/>
    <cellStyle name="입력 2 3 10 4 8 2" xfId="7844"/>
    <cellStyle name="입력 2 3 10 4 8 2 2" xfId="35703"/>
    <cellStyle name="입력 2 3 10 4 8 3" xfId="11100"/>
    <cellStyle name="입력 2 3 10 4 8 3 2" xfId="38959"/>
    <cellStyle name="입력 2 3 10 4 8 4" xfId="14364"/>
    <cellStyle name="입력 2 3 10 4 8 4 2" xfId="42223"/>
    <cellStyle name="입력 2 3 10 4 8 5" xfId="8964"/>
    <cellStyle name="입력 2 3 10 4 8 5 2" xfId="36823"/>
    <cellStyle name="입력 2 3 10 4 8 6" xfId="21168"/>
    <cellStyle name="입력 2 3 10 4 8 6 2" xfId="49027"/>
    <cellStyle name="입력 2 3 10 4 8 7" xfId="24350"/>
    <cellStyle name="입력 2 3 10 4 8 7 2" xfId="52209"/>
    <cellStyle name="입력 2 3 10 4 8 8" xfId="27392"/>
    <cellStyle name="입력 2 3 10 4 8 8 2" xfId="55251"/>
    <cellStyle name="입력 2 3 10 4 8 9" xfId="32252"/>
    <cellStyle name="입력 2 3 10 4 9" xfId="4688"/>
    <cellStyle name="입력 2 3 10 4 9 2" xfId="8139"/>
    <cellStyle name="입력 2 3 10 4 9 2 2" xfId="35998"/>
    <cellStyle name="입력 2 3 10 4 9 3" xfId="11395"/>
    <cellStyle name="입력 2 3 10 4 9 3 2" xfId="39254"/>
    <cellStyle name="입력 2 3 10 4 9 4" xfId="14659"/>
    <cellStyle name="입력 2 3 10 4 9 4 2" xfId="42518"/>
    <cellStyle name="입력 2 3 10 4 9 5" xfId="18230"/>
    <cellStyle name="입력 2 3 10 4 9 5 2" xfId="46089"/>
    <cellStyle name="입력 2 3 10 4 9 6" xfId="21463"/>
    <cellStyle name="입력 2 3 10 4 9 6 2" xfId="49322"/>
    <cellStyle name="입력 2 3 10 4 9 7" xfId="24645"/>
    <cellStyle name="입력 2 3 10 4 9 7 2" xfId="52504"/>
    <cellStyle name="입력 2 3 10 4 9 8" xfId="27668"/>
    <cellStyle name="입력 2 3 10 4 9 8 2" xfId="55527"/>
    <cellStyle name="입력 2 3 10 4 9 9" xfId="32547"/>
    <cellStyle name="입력 2 3 10 5" xfId="2048"/>
    <cellStyle name="입력 2 3 10 5 2" xfId="5502"/>
    <cellStyle name="입력 2 3 10 5 2 2" xfId="33361"/>
    <cellStyle name="입력 2 3 10 5 3" xfId="8757"/>
    <cellStyle name="입력 2 3 10 5 3 2" xfId="36616"/>
    <cellStyle name="입력 2 3 10 5 4" xfId="12020"/>
    <cellStyle name="입력 2 3 10 5 4 2" xfId="39879"/>
    <cellStyle name="입력 2 3 10 5 5" xfId="16856"/>
    <cellStyle name="입력 2 3 10 5 5 2" xfId="44715"/>
    <cellStyle name="입력 2 3 10 5 6" xfId="18841"/>
    <cellStyle name="입력 2 3 10 5 6 2" xfId="46700"/>
    <cellStyle name="입력 2 3 10 5 7" xfId="22048"/>
    <cellStyle name="입력 2 3 10 5 7 2" xfId="49907"/>
    <cellStyle name="입력 2 3 10 5 8" xfId="25229"/>
    <cellStyle name="입력 2 3 10 5 8 2" xfId="53088"/>
    <cellStyle name="입력 2 3 10 5 9" xfId="29907"/>
    <cellStyle name="입력 2 3 10 6" xfId="2516"/>
    <cellStyle name="입력 2 3 10 6 2" xfId="5967"/>
    <cellStyle name="입력 2 3 10 6 2 2" xfId="33826"/>
    <cellStyle name="입력 2 3 10 6 3" xfId="9223"/>
    <cellStyle name="입력 2 3 10 6 3 2" xfId="37082"/>
    <cellStyle name="입력 2 3 10 6 4" xfId="12487"/>
    <cellStyle name="입력 2 3 10 6 4 2" xfId="40346"/>
    <cellStyle name="입력 2 3 10 6 5" xfId="16490"/>
    <cellStyle name="입력 2 3 10 6 5 2" xfId="44349"/>
    <cellStyle name="입력 2 3 10 6 6" xfId="19291"/>
    <cellStyle name="입력 2 3 10 6 6 2" xfId="47150"/>
    <cellStyle name="입력 2 3 10 6 7" xfId="22473"/>
    <cellStyle name="입력 2 3 10 6 7 2" xfId="50332"/>
    <cellStyle name="입력 2 3 10 6 8" xfId="25641"/>
    <cellStyle name="입력 2 3 10 6 8 2" xfId="53500"/>
    <cellStyle name="입력 2 3 10 6 9" xfId="30375"/>
    <cellStyle name="입력 2 3 10 7" xfId="1779"/>
    <cellStyle name="입력 2 3 10 7 2" xfId="5234"/>
    <cellStyle name="입력 2 3 10 7 2 2" xfId="33093"/>
    <cellStyle name="입력 2 3 10 7 3" xfId="8489"/>
    <cellStyle name="입력 2 3 10 7 3 2" xfId="36348"/>
    <cellStyle name="입력 2 3 10 7 4" xfId="11753"/>
    <cellStyle name="입력 2 3 10 7 4 2" xfId="39612"/>
    <cellStyle name="입력 2 3 10 7 5" xfId="16275"/>
    <cellStyle name="입력 2 3 10 7 5 2" xfId="44134"/>
    <cellStyle name="입력 2 3 10 7 6" xfId="18577"/>
    <cellStyle name="입력 2 3 10 7 6 2" xfId="46436"/>
    <cellStyle name="입력 2 3 10 7 7" xfId="21791"/>
    <cellStyle name="입력 2 3 10 7 7 2" xfId="49650"/>
    <cellStyle name="입력 2 3 10 7 8" xfId="24987"/>
    <cellStyle name="입력 2 3 10 7 8 2" xfId="52846"/>
    <cellStyle name="입력 2 3 10 7 9" xfId="29638"/>
    <cellStyle name="입력 2 3 10 8" xfId="2623"/>
    <cellStyle name="입력 2 3 10 8 2" xfId="6074"/>
    <cellStyle name="입력 2 3 10 8 2 2" xfId="33933"/>
    <cellStyle name="입력 2 3 10 8 3" xfId="9330"/>
    <cellStyle name="입력 2 3 10 8 3 2" xfId="37189"/>
    <cellStyle name="입력 2 3 10 8 4" xfId="12594"/>
    <cellStyle name="입력 2 3 10 8 4 2" xfId="40453"/>
    <cellStyle name="입력 2 3 10 8 5" xfId="15237"/>
    <cellStyle name="입력 2 3 10 8 5 2" xfId="43096"/>
    <cellStyle name="입력 2 3 10 8 6" xfId="19398"/>
    <cellStyle name="입력 2 3 10 8 6 2" xfId="47257"/>
    <cellStyle name="입력 2 3 10 8 7" xfId="22580"/>
    <cellStyle name="입력 2 3 10 8 7 2" xfId="50439"/>
    <cellStyle name="입력 2 3 10 8 8" xfId="25740"/>
    <cellStyle name="입력 2 3 10 8 8 2" xfId="53599"/>
    <cellStyle name="입력 2 3 10 8 9" xfId="30482"/>
    <cellStyle name="입력 2 3 10 9" xfId="2974"/>
    <cellStyle name="입력 2 3 10 9 2" xfId="6425"/>
    <cellStyle name="입력 2 3 10 9 2 2" xfId="34284"/>
    <cellStyle name="입력 2 3 10 9 3" xfId="9681"/>
    <cellStyle name="입력 2 3 10 9 3 2" xfId="37540"/>
    <cellStyle name="입력 2 3 10 9 4" xfId="12945"/>
    <cellStyle name="입력 2 3 10 9 4 2" xfId="40804"/>
    <cellStyle name="입력 2 3 10 9 5" xfId="17360"/>
    <cellStyle name="입력 2 3 10 9 5 2" xfId="45219"/>
    <cellStyle name="입력 2 3 10 9 6" xfId="19749"/>
    <cellStyle name="입력 2 3 10 9 6 2" xfId="47608"/>
    <cellStyle name="입력 2 3 10 9 7" xfId="22931"/>
    <cellStyle name="입력 2 3 10 9 7 2" xfId="50790"/>
    <cellStyle name="입력 2 3 10 9 8" xfId="26068"/>
    <cellStyle name="입력 2 3 10 9 8 2" xfId="53927"/>
    <cellStyle name="입력 2 3 10 9 9" xfId="30833"/>
    <cellStyle name="입력 2 3 11" xfId="437"/>
    <cellStyle name="입력 2 3 11 10" xfId="4565"/>
    <cellStyle name="입력 2 3 11 10 2" xfId="8016"/>
    <cellStyle name="입력 2 3 11 10 2 2" xfId="35875"/>
    <cellStyle name="입력 2 3 11 10 3" xfId="11272"/>
    <cellStyle name="입력 2 3 11 10 3 2" xfId="39131"/>
    <cellStyle name="입력 2 3 11 10 4" xfId="14536"/>
    <cellStyle name="입력 2 3 11 10 4 2" xfId="42395"/>
    <cellStyle name="입력 2 3 11 10 5" xfId="18107"/>
    <cellStyle name="입력 2 3 11 10 5 2" xfId="45966"/>
    <cellStyle name="입력 2 3 11 10 6" xfId="21340"/>
    <cellStyle name="입력 2 3 11 10 6 2" xfId="49199"/>
    <cellStyle name="입력 2 3 11 10 7" xfId="24522"/>
    <cellStyle name="입력 2 3 11 10 7 2" xfId="52381"/>
    <cellStyle name="입력 2 3 11 10 8" xfId="27552"/>
    <cellStyle name="입력 2 3 11 10 8 2" xfId="55411"/>
    <cellStyle name="입력 2 3 11 10 9" xfId="32424"/>
    <cellStyle name="입력 2 3 11 11" xfId="1552"/>
    <cellStyle name="입력 2 3 11 11 2" xfId="29411"/>
    <cellStyle name="입력 2 3 11 12" xfId="5008"/>
    <cellStyle name="입력 2 3 11 12 2" xfId="32867"/>
    <cellStyle name="입력 2 3 11 13" xfId="8262"/>
    <cellStyle name="입력 2 3 11 13 2" xfId="36121"/>
    <cellStyle name="입력 2 3 11 14" xfId="11527"/>
    <cellStyle name="입력 2 3 11 14 2" xfId="39386"/>
    <cellStyle name="입력 2 3 11 15" xfId="14790"/>
    <cellStyle name="입력 2 3 11 15 2" xfId="42649"/>
    <cellStyle name="입력 2 3 11 16" xfId="17849"/>
    <cellStyle name="입력 2 3 11 16 2" xfId="45708"/>
    <cellStyle name="입력 2 3 11 17" xfId="18357"/>
    <cellStyle name="입력 2 3 11 17 2" xfId="46216"/>
    <cellStyle name="입력 2 3 11 18" xfId="21575"/>
    <cellStyle name="입력 2 3 11 18 2" xfId="49434"/>
    <cellStyle name="입력 2 3 11 19" xfId="24772"/>
    <cellStyle name="입력 2 3 11 19 2" xfId="52631"/>
    <cellStyle name="입력 2 3 11 2" xfId="582"/>
    <cellStyle name="입력 2 3 11 2 10" xfId="1697"/>
    <cellStyle name="입력 2 3 11 2 10 2" xfId="29556"/>
    <cellStyle name="입력 2 3 11 2 11" xfId="5152"/>
    <cellStyle name="입력 2 3 11 2 11 2" xfId="33011"/>
    <cellStyle name="입력 2 3 11 2 12" xfId="8407"/>
    <cellStyle name="입력 2 3 11 2 12 2" xfId="36266"/>
    <cellStyle name="입력 2 3 11 2 13" xfId="11672"/>
    <cellStyle name="입력 2 3 11 2 13 2" xfId="39531"/>
    <cellStyle name="입력 2 3 11 2 14" xfId="14935"/>
    <cellStyle name="입력 2 3 11 2 14 2" xfId="42794"/>
    <cellStyle name="입력 2 3 11 2 15" xfId="15429"/>
    <cellStyle name="입력 2 3 11 2 15 2" xfId="43288"/>
    <cellStyle name="입력 2 3 11 2 16" xfId="18499"/>
    <cellStyle name="입력 2 3 11 2 16 2" xfId="46358"/>
    <cellStyle name="입력 2 3 11 2 17" xfId="21716"/>
    <cellStyle name="입력 2 3 11 2 17 2" xfId="49575"/>
    <cellStyle name="입력 2 3 11 2 18" xfId="24911"/>
    <cellStyle name="입력 2 3 11 2 18 2" xfId="52770"/>
    <cellStyle name="입력 2 3 11 2 19" xfId="25675"/>
    <cellStyle name="입력 2 3 11 2 19 2" xfId="53534"/>
    <cellStyle name="입력 2 3 11 2 2" xfId="2334"/>
    <cellStyle name="입력 2 3 11 2 2 2" xfId="5786"/>
    <cellStyle name="입력 2 3 11 2 2 2 2" xfId="33645"/>
    <cellStyle name="입력 2 3 11 2 2 3" xfId="9042"/>
    <cellStyle name="입력 2 3 11 2 2 3 2" xfId="36901"/>
    <cellStyle name="입력 2 3 11 2 2 4" xfId="12305"/>
    <cellStyle name="입력 2 3 11 2 2 4 2" xfId="40164"/>
    <cellStyle name="입력 2 3 11 2 2 5" xfId="16682"/>
    <cellStyle name="입력 2 3 11 2 2 5 2" xfId="44541"/>
    <cellStyle name="입력 2 3 11 2 2 6" xfId="19112"/>
    <cellStyle name="입력 2 3 11 2 2 6 2" xfId="46971"/>
    <cellStyle name="입력 2 3 11 2 2 7" xfId="22297"/>
    <cellStyle name="입력 2 3 11 2 2 7 2" xfId="50156"/>
    <cellStyle name="입력 2 3 11 2 2 8" xfId="25474"/>
    <cellStyle name="입력 2 3 11 2 2 8 2" xfId="53333"/>
    <cellStyle name="입력 2 3 11 2 2 9" xfId="30193"/>
    <cellStyle name="입력 2 3 11 2 20" xfId="27968"/>
    <cellStyle name="입력 2 3 11 2 20 2" xfId="55827"/>
    <cellStyle name="입력 2 3 11 2 21" xfId="1044"/>
    <cellStyle name="입력 2 3 11 2 21 2" xfId="28903"/>
    <cellStyle name="입력 2 3 11 2 22" xfId="28442"/>
    <cellStyle name="입력 2 3 11 2 3" xfId="2793"/>
    <cellStyle name="입력 2 3 11 2 3 2" xfId="6244"/>
    <cellStyle name="입력 2 3 11 2 3 2 2" xfId="34103"/>
    <cellStyle name="입력 2 3 11 2 3 3" xfId="9500"/>
    <cellStyle name="입력 2 3 11 2 3 3 2" xfId="37359"/>
    <cellStyle name="입력 2 3 11 2 3 4" xfId="12764"/>
    <cellStyle name="입력 2 3 11 2 3 4 2" xfId="40623"/>
    <cellStyle name="입력 2 3 11 2 3 5" xfId="12134"/>
    <cellStyle name="입력 2 3 11 2 3 5 2" xfId="39993"/>
    <cellStyle name="입력 2 3 11 2 3 6" xfId="19568"/>
    <cellStyle name="입력 2 3 11 2 3 6 2" xfId="47427"/>
    <cellStyle name="입력 2 3 11 2 3 7" xfId="22750"/>
    <cellStyle name="입력 2 3 11 2 3 7 2" xfId="50609"/>
    <cellStyle name="입력 2 3 11 2 3 8" xfId="25900"/>
    <cellStyle name="입력 2 3 11 2 3 8 2" xfId="53759"/>
    <cellStyle name="입력 2 3 11 2 3 9" xfId="30652"/>
    <cellStyle name="입력 2 3 11 2 4" xfId="3143"/>
    <cellStyle name="입력 2 3 11 2 4 2" xfId="6594"/>
    <cellStyle name="입력 2 3 11 2 4 2 2" xfId="34453"/>
    <cellStyle name="입력 2 3 11 2 4 3" xfId="9850"/>
    <cellStyle name="입력 2 3 11 2 4 3 2" xfId="37709"/>
    <cellStyle name="입력 2 3 11 2 4 4" xfId="13114"/>
    <cellStyle name="입력 2 3 11 2 4 4 2" xfId="40973"/>
    <cellStyle name="입력 2 3 11 2 4 5" xfId="15016"/>
    <cellStyle name="입력 2 3 11 2 4 5 2" xfId="42875"/>
    <cellStyle name="입력 2 3 11 2 4 6" xfId="19918"/>
    <cellStyle name="입력 2 3 11 2 4 6 2" xfId="47777"/>
    <cellStyle name="입력 2 3 11 2 4 7" xfId="23100"/>
    <cellStyle name="입력 2 3 11 2 4 7 2" xfId="50959"/>
    <cellStyle name="입력 2 3 11 2 4 8" xfId="26224"/>
    <cellStyle name="입력 2 3 11 2 4 8 2" xfId="54083"/>
    <cellStyle name="입력 2 3 11 2 4 9" xfId="31002"/>
    <cellStyle name="입력 2 3 11 2 5" xfId="3480"/>
    <cellStyle name="입력 2 3 11 2 5 2" xfId="6931"/>
    <cellStyle name="입력 2 3 11 2 5 2 2" xfId="34790"/>
    <cellStyle name="입력 2 3 11 2 5 3" xfId="10187"/>
    <cellStyle name="입력 2 3 11 2 5 3 2" xfId="38046"/>
    <cellStyle name="입력 2 3 11 2 5 4" xfId="13451"/>
    <cellStyle name="입력 2 3 11 2 5 4 2" xfId="41310"/>
    <cellStyle name="입력 2 3 11 2 5 5" xfId="17866"/>
    <cellStyle name="입력 2 3 11 2 5 5 2" xfId="45725"/>
    <cellStyle name="입력 2 3 11 2 5 6" xfId="20255"/>
    <cellStyle name="입력 2 3 11 2 5 6 2" xfId="48114"/>
    <cellStyle name="입력 2 3 11 2 5 7" xfId="23437"/>
    <cellStyle name="입력 2 3 11 2 5 7 2" xfId="51296"/>
    <cellStyle name="입력 2 3 11 2 5 8" xfId="26541"/>
    <cellStyle name="입력 2 3 11 2 5 8 2" xfId="54400"/>
    <cellStyle name="입력 2 3 11 2 5 9" xfId="31339"/>
    <cellStyle name="입력 2 3 11 2 6" xfId="3813"/>
    <cellStyle name="입력 2 3 11 2 6 2" xfId="7264"/>
    <cellStyle name="입력 2 3 11 2 6 2 2" xfId="35123"/>
    <cellStyle name="입력 2 3 11 2 6 3" xfId="10520"/>
    <cellStyle name="입력 2 3 11 2 6 3 2" xfId="38379"/>
    <cellStyle name="입력 2 3 11 2 6 4" xfId="13784"/>
    <cellStyle name="입력 2 3 11 2 6 4 2" xfId="41643"/>
    <cellStyle name="입력 2 3 11 2 6 5" xfId="16340"/>
    <cellStyle name="입력 2 3 11 2 6 5 2" xfId="44199"/>
    <cellStyle name="입력 2 3 11 2 6 6" xfId="20588"/>
    <cellStyle name="입력 2 3 11 2 6 6 2" xfId="48447"/>
    <cellStyle name="입력 2 3 11 2 6 7" xfId="23770"/>
    <cellStyle name="입력 2 3 11 2 6 7 2" xfId="51629"/>
    <cellStyle name="입력 2 3 11 2 6 8" xfId="26852"/>
    <cellStyle name="입력 2 3 11 2 6 8 2" xfId="54711"/>
    <cellStyle name="입력 2 3 11 2 6 9" xfId="31672"/>
    <cellStyle name="입력 2 3 11 2 7" xfId="4109"/>
    <cellStyle name="입력 2 3 11 2 7 2" xfId="7560"/>
    <cellStyle name="입력 2 3 11 2 7 2 2" xfId="35419"/>
    <cellStyle name="입력 2 3 11 2 7 3" xfId="10816"/>
    <cellStyle name="입력 2 3 11 2 7 3 2" xfId="38675"/>
    <cellStyle name="입력 2 3 11 2 7 4" xfId="14080"/>
    <cellStyle name="입력 2 3 11 2 7 4 2" xfId="41939"/>
    <cellStyle name="입력 2 3 11 2 7 5" xfId="15677"/>
    <cellStyle name="입력 2 3 11 2 7 5 2" xfId="43536"/>
    <cellStyle name="입력 2 3 11 2 7 6" xfId="20884"/>
    <cellStyle name="입력 2 3 11 2 7 6 2" xfId="48743"/>
    <cellStyle name="입력 2 3 11 2 7 7" xfId="24066"/>
    <cellStyle name="입력 2 3 11 2 7 7 2" xfId="51925"/>
    <cellStyle name="입력 2 3 11 2 7 8" xfId="27129"/>
    <cellStyle name="입력 2 3 11 2 7 8 2" xfId="54988"/>
    <cellStyle name="입력 2 3 11 2 7 9" xfId="31968"/>
    <cellStyle name="입력 2 3 11 2 8" xfId="4406"/>
    <cellStyle name="입력 2 3 11 2 8 2" xfId="7857"/>
    <cellStyle name="입력 2 3 11 2 8 2 2" xfId="35716"/>
    <cellStyle name="입력 2 3 11 2 8 3" xfId="11113"/>
    <cellStyle name="입력 2 3 11 2 8 3 2" xfId="38972"/>
    <cellStyle name="입력 2 3 11 2 8 4" xfId="14377"/>
    <cellStyle name="입력 2 3 11 2 8 4 2" xfId="42236"/>
    <cellStyle name="입력 2 3 11 2 8 5" xfId="11510"/>
    <cellStyle name="입력 2 3 11 2 8 5 2" xfId="39369"/>
    <cellStyle name="입력 2 3 11 2 8 6" xfId="21181"/>
    <cellStyle name="입력 2 3 11 2 8 6 2" xfId="49040"/>
    <cellStyle name="입력 2 3 11 2 8 7" xfId="24363"/>
    <cellStyle name="입력 2 3 11 2 8 7 2" xfId="52222"/>
    <cellStyle name="입력 2 3 11 2 8 8" xfId="27404"/>
    <cellStyle name="입력 2 3 11 2 8 8 2" xfId="55263"/>
    <cellStyle name="입력 2 3 11 2 8 9" xfId="32265"/>
    <cellStyle name="입력 2 3 11 2 9" xfId="4701"/>
    <cellStyle name="입력 2 3 11 2 9 2" xfId="8152"/>
    <cellStyle name="입력 2 3 11 2 9 2 2" xfId="36011"/>
    <cellStyle name="입력 2 3 11 2 9 3" xfId="11408"/>
    <cellStyle name="입력 2 3 11 2 9 3 2" xfId="39267"/>
    <cellStyle name="입력 2 3 11 2 9 4" xfId="14672"/>
    <cellStyle name="입력 2 3 11 2 9 4 2" xfId="42531"/>
    <cellStyle name="입력 2 3 11 2 9 5" xfId="18243"/>
    <cellStyle name="입력 2 3 11 2 9 5 2" xfId="46102"/>
    <cellStyle name="입력 2 3 11 2 9 6" xfId="21476"/>
    <cellStyle name="입력 2 3 11 2 9 6 2" xfId="49335"/>
    <cellStyle name="입력 2 3 11 2 9 7" xfId="24658"/>
    <cellStyle name="입력 2 3 11 2 9 7 2" xfId="52517"/>
    <cellStyle name="입력 2 3 11 2 9 8" xfId="27680"/>
    <cellStyle name="입력 2 3 11 2 9 8 2" xfId="55539"/>
    <cellStyle name="입력 2 3 11 2 9 9" xfId="32560"/>
    <cellStyle name="입력 2 3 11 20" xfId="25941"/>
    <cellStyle name="입력 2 3 11 20 2" xfId="53800"/>
    <cellStyle name="입력 2 3 11 21" xfId="27832"/>
    <cellStyle name="입력 2 3 11 21 2" xfId="55691"/>
    <cellStyle name="입력 2 3 11 22" xfId="899"/>
    <cellStyle name="입력 2 3 11 22 2" xfId="28758"/>
    <cellStyle name="입력 2 3 11 23" xfId="28297"/>
    <cellStyle name="입력 2 3 11 3" xfId="2189"/>
    <cellStyle name="입력 2 3 11 3 2" xfId="5641"/>
    <cellStyle name="입력 2 3 11 3 2 2" xfId="33500"/>
    <cellStyle name="입력 2 3 11 3 3" xfId="8897"/>
    <cellStyle name="입력 2 3 11 3 3 2" xfId="36756"/>
    <cellStyle name="입력 2 3 11 3 4" xfId="12160"/>
    <cellStyle name="입력 2 3 11 3 4 2" xfId="40019"/>
    <cellStyle name="입력 2 3 11 3 5" xfId="17117"/>
    <cellStyle name="입력 2 3 11 3 5 2" xfId="44976"/>
    <cellStyle name="입력 2 3 11 3 6" xfId="18972"/>
    <cellStyle name="입력 2 3 11 3 6 2" xfId="46831"/>
    <cellStyle name="입력 2 3 11 3 7" xfId="22156"/>
    <cellStyle name="입력 2 3 11 3 7 2" xfId="50015"/>
    <cellStyle name="입력 2 3 11 3 8" xfId="25341"/>
    <cellStyle name="입력 2 3 11 3 8 2" xfId="53200"/>
    <cellStyle name="입력 2 3 11 3 9" xfId="30048"/>
    <cellStyle name="입력 2 3 11 4" xfId="2648"/>
    <cellStyle name="입력 2 3 11 4 2" xfId="6099"/>
    <cellStyle name="입력 2 3 11 4 2 2" xfId="33958"/>
    <cellStyle name="입력 2 3 11 4 3" xfId="9355"/>
    <cellStyle name="입력 2 3 11 4 3 2" xfId="37214"/>
    <cellStyle name="입력 2 3 11 4 4" xfId="12619"/>
    <cellStyle name="입력 2 3 11 4 4 2" xfId="40478"/>
    <cellStyle name="입력 2 3 11 4 5" xfId="17622"/>
    <cellStyle name="입력 2 3 11 4 5 2" xfId="45481"/>
    <cellStyle name="입력 2 3 11 4 6" xfId="19423"/>
    <cellStyle name="입력 2 3 11 4 6 2" xfId="47282"/>
    <cellStyle name="입력 2 3 11 4 7" xfId="22605"/>
    <cellStyle name="입력 2 3 11 4 7 2" xfId="50464"/>
    <cellStyle name="입력 2 3 11 4 8" xfId="25763"/>
    <cellStyle name="입력 2 3 11 4 8 2" xfId="53622"/>
    <cellStyle name="입력 2 3 11 4 9" xfId="30507"/>
    <cellStyle name="입력 2 3 11 5" xfId="2999"/>
    <cellStyle name="입력 2 3 11 5 2" xfId="6450"/>
    <cellStyle name="입력 2 3 11 5 2 2" xfId="34309"/>
    <cellStyle name="입력 2 3 11 5 3" xfId="9706"/>
    <cellStyle name="입력 2 3 11 5 3 2" xfId="37565"/>
    <cellStyle name="입력 2 3 11 5 4" xfId="12970"/>
    <cellStyle name="입력 2 3 11 5 4 2" xfId="40829"/>
    <cellStyle name="입력 2 3 11 5 5" xfId="17148"/>
    <cellStyle name="입력 2 3 11 5 5 2" xfId="45007"/>
    <cellStyle name="입력 2 3 11 5 6" xfId="19774"/>
    <cellStyle name="입력 2 3 11 5 6 2" xfId="47633"/>
    <cellStyle name="입력 2 3 11 5 7" xfId="22956"/>
    <cellStyle name="입력 2 3 11 5 7 2" xfId="50815"/>
    <cellStyle name="입력 2 3 11 5 8" xfId="26090"/>
    <cellStyle name="입력 2 3 11 5 8 2" xfId="53949"/>
    <cellStyle name="입력 2 3 11 5 9" xfId="30858"/>
    <cellStyle name="입력 2 3 11 6" xfId="3338"/>
    <cellStyle name="입력 2 3 11 6 2" xfId="6789"/>
    <cellStyle name="입력 2 3 11 6 2 2" xfId="34648"/>
    <cellStyle name="입력 2 3 11 6 3" xfId="10045"/>
    <cellStyle name="입력 2 3 11 6 3 2" xfId="37904"/>
    <cellStyle name="입력 2 3 11 6 4" xfId="13309"/>
    <cellStyle name="입력 2 3 11 6 4 2" xfId="41168"/>
    <cellStyle name="입력 2 3 11 6 5" xfId="15927"/>
    <cellStyle name="입력 2 3 11 6 5 2" xfId="43786"/>
    <cellStyle name="입력 2 3 11 6 6" xfId="20113"/>
    <cellStyle name="입력 2 3 11 6 6 2" xfId="47972"/>
    <cellStyle name="입력 2 3 11 6 7" xfId="23295"/>
    <cellStyle name="입력 2 3 11 6 7 2" xfId="51154"/>
    <cellStyle name="입력 2 3 11 6 8" xfId="26407"/>
    <cellStyle name="입력 2 3 11 6 8 2" xfId="54266"/>
    <cellStyle name="입력 2 3 11 6 9" xfId="31197"/>
    <cellStyle name="입력 2 3 11 7" xfId="3671"/>
    <cellStyle name="입력 2 3 11 7 2" xfId="7122"/>
    <cellStyle name="입력 2 3 11 7 2 2" xfId="34981"/>
    <cellStyle name="입력 2 3 11 7 3" xfId="10378"/>
    <cellStyle name="입력 2 3 11 7 3 2" xfId="38237"/>
    <cellStyle name="입력 2 3 11 7 4" xfId="13642"/>
    <cellStyle name="입력 2 3 11 7 4 2" xfId="41501"/>
    <cellStyle name="입력 2 3 11 7 5" xfId="17762"/>
    <cellStyle name="입력 2 3 11 7 5 2" xfId="45621"/>
    <cellStyle name="입력 2 3 11 7 6" xfId="20446"/>
    <cellStyle name="입력 2 3 11 7 6 2" xfId="48305"/>
    <cellStyle name="입력 2 3 11 7 7" xfId="23628"/>
    <cellStyle name="입력 2 3 11 7 7 2" xfId="51487"/>
    <cellStyle name="입력 2 3 11 7 8" xfId="26719"/>
    <cellStyle name="입력 2 3 11 7 8 2" xfId="54578"/>
    <cellStyle name="입력 2 3 11 7 9" xfId="31530"/>
    <cellStyle name="입력 2 3 11 8" xfId="3973"/>
    <cellStyle name="입력 2 3 11 8 2" xfId="7424"/>
    <cellStyle name="입력 2 3 11 8 2 2" xfId="35283"/>
    <cellStyle name="입력 2 3 11 8 3" xfId="10680"/>
    <cellStyle name="입력 2 3 11 8 3 2" xfId="38539"/>
    <cellStyle name="입력 2 3 11 8 4" xfId="13944"/>
    <cellStyle name="입력 2 3 11 8 4 2" xfId="41803"/>
    <cellStyle name="입력 2 3 11 8 5" xfId="15456"/>
    <cellStyle name="입력 2 3 11 8 5 2" xfId="43315"/>
    <cellStyle name="입력 2 3 11 8 6" xfId="20748"/>
    <cellStyle name="입력 2 3 11 8 6 2" xfId="48607"/>
    <cellStyle name="입력 2 3 11 8 7" xfId="23930"/>
    <cellStyle name="입력 2 3 11 8 7 2" xfId="51789"/>
    <cellStyle name="입력 2 3 11 8 8" xfId="27002"/>
    <cellStyle name="입력 2 3 11 8 8 2" xfId="54861"/>
    <cellStyle name="입력 2 3 11 8 9" xfId="31832"/>
    <cellStyle name="입력 2 3 11 9" xfId="4270"/>
    <cellStyle name="입력 2 3 11 9 2" xfId="7721"/>
    <cellStyle name="입력 2 3 11 9 2 2" xfId="35580"/>
    <cellStyle name="입력 2 3 11 9 3" xfId="10977"/>
    <cellStyle name="입력 2 3 11 9 3 2" xfId="38836"/>
    <cellStyle name="입력 2 3 11 9 4" xfId="14241"/>
    <cellStyle name="입력 2 3 11 9 4 2" xfId="42100"/>
    <cellStyle name="입력 2 3 11 9 5" xfId="15753"/>
    <cellStyle name="입력 2 3 11 9 5 2" xfId="43612"/>
    <cellStyle name="입력 2 3 11 9 6" xfId="21045"/>
    <cellStyle name="입력 2 3 11 9 6 2" xfId="48904"/>
    <cellStyle name="입력 2 3 11 9 7" xfId="24227"/>
    <cellStyle name="입력 2 3 11 9 7 2" xfId="52086"/>
    <cellStyle name="입력 2 3 11 9 8" xfId="27277"/>
    <cellStyle name="입력 2 3 11 9 8 2" xfId="55136"/>
    <cellStyle name="입력 2 3 11 9 9" xfId="32129"/>
    <cellStyle name="입력 2 3 12" xfId="336"/>
    <cellStyle name="입력 2 3 12 10" xfId="1451"/>
    <cellStyle name="입력 2 3 12 10 2" xfId="29310"/>
    <cellStyle name="입력 2 3 12 11" xfId="4907"/>
    <cellStyle name="입력 2 3 12 11 2" xfId="32766"/>
    <cellStyle name="입력 2 3 12 12" xfId="1305"/>
    <cellStyle name="입력 2 3 12 12 2" xfId="29164"/>
    <cellStyle name="입력 2 3 12 13" xfId="5233"/>
    <cellStyle name="입력 2 3 12 13 2" xfId="33092"/>
    <cellStyle name="입력 2 3 12 14" xfId="8488"/>
    <cellStyle name="입력 2 3 12 14 2" xfId="36347"/>
    <cellStyle name="입력 2 3 12 15" xfId="16597"/>
    <cellStyle name="입력 2 3 12 15 2" xfId="44456"/>
    <cellStyle name="입력 2 3 12 16" xfId="15014"/>
    <cellStyle name="입력 2 3 12 16 2" xfId="42873"/>
    <cellStyle name="입력 2 3 12 17" xfId="15658"/>
    <cellStyle name="입력 2 3 12 17 2" xfId="43517"/>
    <cellStyle name="입력 2 3 12 18" xfId="16077"/>
    <cellStyle name="입력 2 3 12 18 2" xfId="43936"/>
    <cellStyle name="입력 2 3 12 19" xfId="25965"/>
    <cellStyle name="입력 2 3 12 19 2" xfId="53824"/>
    <cellStyle name="입력 2 3 12 2" xfId="2088"/>
    <cellStyle name="입력 2 3 12 2 2" xfId="5542"/>
    <cellStyle name="입력 2 3 12 2 2 2" xfId="33401"/>
    <cellStyle name="입력 2 3 12 2 3" xfId="8797"/>
    <cellStyle name="입력 2 3 12 2 3 2" xfId="36656"/>
    <cellStyle name="입력 2 3 12 2 4" xfId="12060"/>
    <cellStyle name="입력 2 3 12 2 4 2" xfId="39919"/>
    <cellStyle name="입력 2 3 12 2 5" xfId="16444"/>
    <cellStyle name="입력 2 3 12 2 5 2" xfId="44303"/>
    <cellStyle name="입력 2 3 12 2 6" xfId="18876"/>
    <cellStyle name="입력 2 3 12 2 6 2" xfId="46735"/>
    <cellStyle name="입력 2 3 12 2 7" xfId="22074"/>
    <cellStyle name="입력 2 3 12 2 7 2" xfId="49933"/>
    <cellStyle name="입력 2 3 12 2 8" xfId="25256"/>
    <cellStyle name="입력 2 3 12 2 8 2" xfId="53115"/>
    <cellStyle name="입력 2 3 12 2 9" xfId="29947"/>
    <cellStyle name="입력 2 3 12 20" xfId="27759"/>
    <cellStyle name="입력 2 3 12 20 2" xfId="55618"/>
    <cellStyle name="입력 2 3 12 21" xfId="798"/>
    <cellStyle name="입력 2 3 12 21 2" xfId="28657"/>
    <cellStyle name="입력 2 3 12 22" xfId="28196"/>
    <cellStyle name="입력 2 3 12 3" xfId="2549"/>
    <cellStyle name="입력 2 3 12 3 2" xfId="6000"/>
    <cellStyle name="입력 2 3 12 3 2 2" xfId="33859"/>
    <cellStyle name="입력 2 3 12 3 3" xfId="9256"/>
    <cellStyle name="입력 2 3 12 3 3 2" xfId="37115"/>
    <cellStyle name="입력 2 3 12 3 4" xfId="12520"/>
    <cellStyle name="입력 2 3 12 3 4 2" xfId="40379"/>
    <cellStyle name="입력 2 3 12 3 5" xfId="16311"/>
    <cellStyle name="입력 2 3 12 3 5 2" xfId="44170"/>
    <cellStyle name="입력 2 3 12 3 6" xfId="19324"/>
    <cellStyle name="입력 2 3 12 3 6 2" xfId="47183"/>
    <cellStyle name="입력 2 3 12 3 7" xfId="22506"/>
    <cellStyle name="입력 2 3 12 3 7 2" xfId="50365"/>
    <cellStyle name="입력 2 3 12 3 8" xfId="25671"/>
    <cellStyle name="입력 2 3 12 3 8 2" xfId="53530"/>
    <cellStyle name="입력 2 3 12 3 9" xfId="30408"/>
    <cellStyle name="입력 2 3 12 4" xfId="2902"/>
    <cellStyle name="입력 2 3 12 4 2" xfId="6353"/>
    <cellStyle name="입력 2 3 12 4 2 2" xfId="34212"/>
    <cellStyle name="입력 2 3 12 4 3" xfId="9609"/>
    <cellStyle name="입력 2 3 12 4 3 2" xfId="37468"/>
    <cellStyle name="입력 2 3 12 4 4" xfId="12873"/>
    <cellStyle name="입력 2 3 12 4 4 2" xfId="40732"/>
    <cellStyle name="입력 2 3 12 4 5" xfId="15548"/>
    <cellStyle name="입력 2 3 12 4 5 2" xfId="43407"/>
    <cellStyle name="입력 2 3 12 4 6" xfId="19677"/>
    <cellStyle name="입력 2 3 12 4 6 2" xfId="47536"/>
    <cellStyle name="입력 2 3 12 4 7" xfId="22859"/>
    <cellStyle name="입력 2 3 12 4 7 2" xfId="50718"/>
    <cellStyle name="입력 2 3 12 4 8" xfId="26000"/>
    <cellStyle name="입력 2 3 12 4 8 2" xfId="53859"/>
    <cellStyle name="입력 2 3 12 4 9" xfId="30761"/>
    <cellStyle name="입력 2 3 12 5" xfId="3248"/>
    <cellStyle name="입력 2 3 12 5 2" xfId="6699"/>
    <cellStyle name="입력 2 3 12 5 2 2" xfId="34558"/>
    <cellStyle name="입력 2 3 12 5 3" xfId="9955"/>
    <cellStyle name="입력 2 3 12 5 3 2" xfId="37814"/>
    <cellStyle name="입력 2 3 12 5 4" xfId="13219"/>
    <cellStyle name="입력 2 3 12 5 4 2" xfId="41078"/>
    <cellStyle name="입력 2 3 12 5 5" xfId="17482"/>
    <cellStyle name="입력 2 3 12 5 5 2" xfId="45341"/>
    <cellStyle name="입력 2 3 12 5 6" xfId="20023"/>
    <cellStyle name="입력 2 3 12 5 6 2" xfId="47882"/>
    <cellStyle name="입력 2 3 12 5 7" xfId="23205"/>
    <cellStyle name="입력 2 3 12 5 7 2" xfId="51064"/>
    <cellStyle name="입력 2 3 12 5 8" xfId="26322"/>
    <cellStyle name="입력 2 3 12 5 8 2" xfId="54181"/>
    <cellStyle name="입력 2 3 12 5 9" xfId="31107"/>
    <cellStyle name="입력 2 3 12 6" xfId="3584"/>
    <cellStyle name="입력 2 3 12 6 2" xfId="7035"/>
    <cellStyle name="입력 2 3 12 6 2 2" xfId="34894"/>
    <cellStyle name="입력 2 3 12 6 3" xfId="10291"/>
    <cellStyle name="입력 2 3 12 6 3 2" xfId="38150"/>
    <cellStyle name="입력 2 3 12 6 4" xfId="13555"/>
    <cellStyle name="입력 2 3 12 6 4 2" xfId="41414"/>
    <cellStyle name="입력 2 3 12 6 5" xfId="17611"/>
    <cellStyle name="입력 2 3 12 6 5 2" xfId="45470"/>
    <cellStyle name="입력 2 3 12 6 6" xfId="20359"/>
    <cellStyle name="입력 2 3 12 6 6 2" xfId="48218"/>
    <cellStyle name="입력 2 3 12 6 7" xfId="23541"/>
    <cellStyle name="입력 2 3 12 6 7 2" xfId="51400"/>
    <cellStyle name="입력 2 3 12 6 8" xfId="26637"/>
    <cellStyle name="입력 2 3 12 6 8 2" xfId="54496"/>
    <cellStyle name="입력 2 3 12 6 9" xfId="31443"/>
    <cellStyle name="입력 2 3 12 7" xfId="3898"/>
    <cellStyle name="입력 2 3 12 7 2" xfId="7349"/>
    <cellStyle name="입력 2 3 12 7 2 2" xfId="35208"/>
    <cellStyle name="입력 2 3 12 7 3" xfId="10605"/>
    <cellStyle name="입력 2 3 12 7 3 2" xfId="38464"/>
    <cellStyle name="입력 2 3 12 7 4" xfId="13869"/>
    <cellStyle name="입력 2 3 12 7 4 2" xfId="41728"/>
    <cellStyle name="입력 2 3 12 7 5" xfId="17594"/>
    <cellStyle name="입력 2 3 12 7 5 2" xfId="45453"/>
    <cellStyle name="입력 2 3 12 7 6" xfId="20673"/>
    <cellStyle name="입력 2 3 12 7 6 2" xfId="48532"/>
    <cellStyle name="입력 2 3 12 7 7" xfId="23855"/>
    <cellStyle name="입력 2 3 12 7 7 2" xfId="51714"/>
    <cellStyle name="입력 2 3 12 7 8" xfId="26931"/>
    <cellStyle name="입력 2 3 12 7 8 2" xfId="54790"/>
    <cellStyle name="입력 2 3 12 7 9" xfId="31757"/>
    <cellStyle name="입력 2 3 12 8" xfId="4196"/>
    <cellStyle name="입력 2 3 12 8 2" xfId="7647"/>
    <cellStyle name="입력 2 3 12 8 2 2" xfId="35506"/>
    <cellStyle name="입력 2 3 12 8 3" xfId="10903"/>
    <cellStyle name="입력 2 3 12 8 3 2" xfId="38762"/>
    <cellStyle name="입력 2 3 12 8 4" xfId="14167"/>
    <cellStyle name="입력 2 3 12 8 4 2" xfId="42026"/>
    <cellStyle name="입력 2 3 12 8 5" xfId="16290"/>
    <cellStyle name="입력 2 3 12 8 5 2" xfId="44149"/>
    <cellStyle name="입력 2 3 12 8 6" xfId="20971"/>
    <cellStyle name="입력 2 3 12 8 6 2" xfId="48830"/>
    <cellStyle name="입력 2 3 12 8 7" xfId="24153"/>
    <cellStyle name="입력 2 3 12 8 7 2" xfId="52012"/>
    <cellStyle name="입력 2 3 12 8 8" xfId="27207"/>
    <cellStyle name="입력 2 3 12 8 8 2" xfId="55066"/>
    <cellStyle name="입력 2 3 12 8 9" xfId="32055"/>
    <cellStyle name="입력 2 3 12 9" xfId="4492"/>
    <cellStyle name="입력 2 3 12 9 2" xfId="7943"/>
    <cellStyle name="입력 2 3 12 9 2 2" xfId="35802"/>
    <cellStyle name="입력 2 3 12 9 3" xfId="11199"/>
    <cellStyle name="입력 2 3 12 9 3 2" xfId="39058"/>
    <cellStyle name="입력 2 3 12 9 4" xfId="14463"/>
    <cellStyle name="입력 2 3 12 9 4 2" xfId="42322"/>
    <cellStyle name="입력 2 3 12 9 5" xfId="18034"/>
    <cellStyle name="입력 2 3 12 9 5 2" xfId="45893"/>
    <cellStyle name="입력 2 3 12 9 6" xfId="21267"/>
    <cellStyle name="입력 2 3 12 9 6 2" xfId="49126"/>
    <cellStyle name="입력 2 3 12 9 7" xfId="24449"/>
    <cellStyle name="입력 2 3 12 9 7 2" xfId="52308"/>
    <cellStyle name="입력 2 3 12 9 8" xfId="27483"/>
    <cellStyle name="입력 2 3 12 9 8 2" xfId="55342"/>
    <cellStyle name="입력 2 3 12 9 9" xfId="32351"/>
    <cellStyle name="입력 2 3 13" xfId="510"/>
    <cellStyle name="입력 2 3 13 10" xfId="1625"/>
    <cellStyle name="입력 2 3 13 10 2" xfId="29484"/>
    <cellStyle name="입력 2 3 13 11" xfId="5080"/>
    <cellStyle name="입력 2 3 13 11 2" xfId="32939"/>
    <cellStyle name="입력 2 3 13 12" xfId="8335"/>
    <cellStyle name="입력 2 3 13 12 2" xfId="36194"/>
    <cellStyle name="입력 2 3 13 13" xfId="11600"/>
    <cellStyle name="입력 2 3 13 13 2" xfId="39459"/>
    <cellStyle name="입력 2 3 13 14" xfId="14863"/>
    <cellStyle name="입력 2 3 13 14 2" xfId="42722"/>
    <cellStyle name="입력 2 3 13 15" xfId="16613"/>
    <cellStyle name="입력 2 3 13 15 2" xfId="44472"/>
    <cellStyle name="입력 2 3 13 16" xfId="18427"/>
    <cellStyle name="입력 2 3 13 16 2" xfId="46286"/>
    <cellStyle name="입력 2 3 13 17" xfId="21644"/>
    <cellStyle name="입력 2 3 13 17 2" xfId="49503"/>
    <cellStyle name="입력 2 3 13 18" xfId="24839"/>
    <cellStyle name="입력 2 3 13 18 2" xfId="52698"/>
    <cellStyle name="입력 2 3 13 19" xfId="25346"/>
    <cellStyle name="입력 2 3 13 19 2" xfId="53205"/>
    <cellStyle name="입력 2 3 13 2" xfId="2262"/>
    <cellStyle name="입력 2 3 13 2 2" xfId="5714"/>
    <cellStyle name="입력 2 3 13 2 2 2" xfId="33573"/>
    <cellStyle name="입력 2 3 13 2 3" xfId="8970"/>
    <cellStyle name="입력 2 3 13 2 3 2" xfId="36829"/>
    <cellStyle name="입력 2 3 13 2 4" xfId="12233"/>
    <cellStyle name="입력 2 3 13 2 4 2" xfId="40092"/>
    <cellStyle name="입력 2 3 13 2 5" xfId="15736"/>
    <cellStyle name="입력 2 3 13 2 5 2" xfId="43595"/>
    <cellStyle name="입력 2 3 13 2 6" xfId="19040"/>
    <cellStyle name="입력 2 3 13 2 6 2" xfId="46899"/>
    <cellStyle name="입력 2 3 13 2 7" xfId="22225"/>
    <cellStyle name="입력 2 3 13 2 7 2" xfId="50084"/>
    <cellStyle name="입력 2 3 13 2 8" xfId="25406"/>
    <cellStyle name="입력 2 3 13 2 8 2" xfId="53265"/>
    <cellStyle name="입력 2 3 13 2 9" xfId="30121"/>
    <cellStyle name="입력 2 3 13 20" xfId="27896"/>
    <cellStyle name="입력 2 3 13 20 2" xfId="55755"/>
    <cellStyle name="입력 2 3 13 21" xfId="972"/>
    <cellStyle name="입력 2 3 13 21 2" xfId="28831"/>
    <cellStyle name="입력 2 3 13 22" xfId="28370"/>
    <cellStyle name="입력 2 3 13 3" xfId="2721"/>
    <cellStyle name="입력 2 3 13 3 2" xfId="6172"/>
    <cellStyle name="입력 2 3 13 3 2 2" xfId="34031"/>
    <cellStyle name="입력 2 3 13 3 3" xfId="9428"/>
    <cellStyle name="입력 2 3 13 3 3 2" xfId="37287"/>
    <cellStyle name="입력 2 3 13 3 4" xfId="12692"/>
    <cellStyle name="입력 2 3 13 3 4 2" xfId="40551"/>
    <cellStyle name="입력 2 3 13 3 5" xfId="15940"/>
    <cellStyle name="입력 2 3 13 3 5 2" xfId="43799"/>
    <cellStyle name="입력 2 3 13 3 6" xfId="19496"/>
    <cellStyle name="입력 2 3 13 3 6 2" xfId="47355"/>
    <cellStyle name="입력 2 3 13 3 7" xfId="22678"/>
    <cellStyle name="입력 2 3 13 3 7 2" xfId="50537"/>
    <cellStyle name="입력 2 3 13 3 8" xfId="25832"/>
    <cellStyle name="입력 2 3 13 3 8 2" xfId="53691"/>
    <cellStyle name="입력 2 3 13 3 9" xfId="30580"/>
    <cellStyle name="입력 2 3 13 4" xfId="3071"/>
    <cellStyle name="입력 2 3 13 4 2" xfId="6522"/>
    <cellStyle name="입력 2 3 13 4 2 2" xfId="34381"/>
    <cellStyle name="입력 2 3 13 4 3" xfId="9778"/>
    <cellStyle name="입력 2 3 13 4 3 2" xfId="37637"/>
    <cellStyle name="입력 2 3 13 4 4" xfId="13042"/>
    <cellStyle name="입력 2 3 13 4 4 2" xfId="40901"/>
    <cellStyle name="입력 2 3 13 4 5" xfId="17268"/>
    <cellStyle name="입력 2 3 13 4 5 2" xfId="45127"/>
    <cellStyle name="입력 2 3 13 4 6" xfId="19846"/>
    <cellStyle name="입력 2 3 13 4 6 2" xfId="47705"/>
    <cellStyle name="입력 2 3 13 4 7" xfId="23028"/>
    <cellStyle name="입력 2 3 13 4 7 2" xfId="50887"/>
    <cellStyle name="입력 2 3 13 4 8" xfId="26157"/>
    <cellStyle name="입력 2 3 13 4 8 2" xfId="54016"/>
    <cellStyle name="입력 2 3 13 4 9" xfId="30930"/>
    <cellStyle name="입력 2 3 13 5" xfId="3408"/>
    <cellStyle name="입력 2 3 13 5 2" xfId="6859"/>
    <cellStyle name="입력 2 3 13 5 2 2" xfId="34718"/>
    <cellStyle name="입력 2 3 13 5 3" xfId="10115"/>
    <cellStyle name="입력 2 3 13 5 3 2" xfId="37974"/>
    <cellStyle name="입력 2 3 13 5 4" xfId="13379"/>
    <cellStyle name="입력 2 3 13 5 4 2" xfId="41238"/>
    <cellStyle name="입력 2 3 13 5 5" xfId="17725"/>
    <cellStyle name="입력 2 3 13 5 5 2" xfId="45584"/>
    <cellStyle name="입력 2 3 13 5 6" xfId="20183"/>
    <cellStyle name="입력 2 3 13 5 6 2" xfId="48042"/>
    <cellStyle name="입력 2 3 13 5 7" xfId="23365"/>
    <cellStyle name="입력 2 3 13 5 7 2" xfId="51224"/>
    <cellStyle name="입력 2 3 13 5 8" xfId="26474"/>
    <cellStyle name="입력 2 3 13 5 8 2" xfId="54333"/>
    <cellStyle name="입력 2 3 13 5 9" xfId="31267"/>
    <cellStyle name="입력 2 3 13 6" xfId="3741"/>
    <cellStyle name="입력 2 3 13 6 2" xfId="7192"/>
    <cellStyle name="입력 2 3 13 6 2 2" xfId="35051"/>
    <cellStyle name="입력 2 3 13 6 3" xfId="10448"/>
    <cellStyle name="입력 2 3 13 6 3 2" xfId="38307"/>
    <cellStyle name="입력 2 3 13 6 4" xfId="13712"/>
    <cellStyle name="입력 2 3 13 6 4 2" xfId="41571"/>
    <cellStyle name="입력 2 3 13 6 5" xfId="16888"/>
    <cellStyle name="입력 2 3 13 6 5 2" xfId="44747"/>
    <cellStyle name="입력 2 3 13 6 6" xfId="20516"/>
    <cellStyle name="입력 2 3 13 6 6 2" xfId="48375"/>
    <cellStyle name="입력 2 3 13 6 7" xfId="23698"/>
    <cellStyle name="입력 2 3 13 6 7 2" xfId="51557"/>
    <cellStyle name="입력 2 3 13 6 8" xfId="26785"/>
    <cellStyle name="입력 2 3 13 6 8 2" xfId="54644"/>
    <cellStyle name="입력 2 3 13 6 9" xfId="31600"/>
    <cellStyle name="입력 2 3 13 7" xfId="4037"/>
    <cellStyle name="입력 2 3 13 7 2" xfId="7488"/>
    <cellStyle name="입력 2 3 13 7 2 2" xfId="35347"/>
    <cellStyle name="입력 2 3 13 7 3" xfId="10744"/>
    <cellStyle name="입력 2 3 13 7 3 2" xfId="38603"/>
    <cellStyle name="입력 2 3 13 7 4" xfId="14008"/>
    <cellStyle name="입력 2 3 13 7 4 2" xfId="41867"/>
    <cellStyle name="입력 2 3 13 7 5" xfId="15947"/>
    <cellStyle name="입력 2 3 13 7 5 2" xfId="43806"/>
    <cellStyle name="입력 2 3 13 7 6" xfId="20812"/>
    <cellStyle name="입력 2 3 13 7 6 2" xfId="48671"/>
    <cellStyle name="입력 2 3 13 7 7" xfId="23994"/>
    <cellStyle name="입력 2 3 13 7 7 2" xfId="51853"/>
    <cellStyle name="입력 2 3 13 7 8" xfId="27062"/>
    <cellStyle name="입력 2 3 13 7 8 2" xfId="54921"/>
    <cellStyle name="입력 2 3 13 7 9" xfId="31896"/>
    <cellStyle name="입력 2 3 13 8" xfId="4334"/>
    <cellStyle name="입력 2 3 13 8 2" xfId="7785"/>
    <cellStyle name="입력 2 3 13 8 2 2" xfId="35644"/>
    <cellStyle name="입력 2 3 13 8 3" xfId="11041"/>
    <cellStyle name="입력 2 3 13 8 3 2" xfId="38900"/>
    <cellStyle name="입력 2 3 13 8 4" xfId="14305"/>
    <cellStyle name="입력 2 3 13 8 4 2" xfId="42164"/>
    <cellStyle name="입력 2 3 13 8 5" xfId="15826"/>
    <cellStyle name="입력 2 3 13 8 5 2" xfId="43685"/>
    <cellStyle name="입력 2 3 13 8 6" xfId="21109"/>
    <cellStyle name="입력 2 3 13 8 6 2" xfId="48968"/>
    <cellStyle name="입력 2 3 13 8 7" xfId="24291"/>
    <cellStyle name="입력 2 3 13 8 7 2" xfId="52150"/>
    <cellStyle name="입력 2 3 13 8 8" xfId="27337"/>
    <cellStyle name="입력 2 3 13 8 8 2" xfId="55196"/>
    <cellStyle name="입력 2 3 13 8 9" xfId="32193"/>
    <cellStyle name="입력 2 3 13 9" xfId="4629"/>
    <cellStyle name="입력 2 3 13 9 2" xfId="8080"/>
    <cellStyle name="입력 2 3 13 9 2 2" xfId="35939"/>
    <cellStyle name="입력 2 3 13 9 3" xfId="11336"/>
    <cellStyle name="입력 2 3 13 9 3 2" xfId="39195"/>
    <cellStyle name="입력 2 3 13 9 4" xfId="14600"/>
    <cellStyle name="입력 2 3 13 9 4 2" xfId="42459"/>
    <cellStyle name="입력 2 3 13 9 5" xfId="18171"/>
    <cellStyle name="입력 2 3 13 9 5 2" xfId="46030"/>
    <cellStyle name="입력 2 3 13 9 6" xfId="21404"/>
    <cellStyle name="입력 2 3 13 9 6 2" xfId="49263"/>
    <cellStyle name="입력 2 3 13 9 7" xfId="24586"/>
    <cellStyle name="입력 2 3 13 9 7 2" xfId="52445"/>
    <cellStyle name="입력 2 3 13 9 8" xfId="27613"/>
    <cellStyle name="입력 2 3 13 9 8 2" xfId="55472"/>
    <cellStyle name="입력 2 3 13 9 9" xfId="32488"/>
    <cellStyle name="입력 2 3 14" xfId="660"/>
    <cellStyle name="입력 2 3 14 10" xfId="5230"/>
    <cellStyle name="입력 2 3 14 10 2" xfId="33089"/>
    <cellStyle name="입력 2 3 14 11" xfId="8485"/>
    <cellStyle name="입력 2 3 14 11 2" xfId="36344"/>
    <cellStyle name="입력 2 3 14 12" xfId="11749"/>
    <cellStyle name="입력 2 3 14 12 2" xfId="39608"/>
    <cellStyle name="입력 2 3 14 13" xfId="17529"/>
    <cellStyle name="입력 2 3 14 13 2" xfId="45388"/>
    <cellStyle name="입력 2 3 14 14" xfId="18573"/>
    <cellStyle name="입력 2 3 14 14 2" xfId="46432"/>
    <cellStyle name="입력 2 3 14 15" xfId="21788"/>
    <cellStyle name="입력 2 3 14 15 2" xfId="49647"/>
    <cellStyle name="입력 2 3 14 16" xfId="24983"/>
    <cellStyle name="입력 2 3 14 16 2" xfId="52842"/>
    <cellStyle name="입력 2 3 14 17" xfId="26006"/>
    <cellStyle name="입력 2 3 14 17 2" xfId="53865"/>
    <cellStyle name="입력 2 3 14 18" xfId="28038"/>
    <cellStyle name="입력 2 3 14 18 2" xfId="55897"/>
    <cellStyle name="입력 2 3 14 19" xfId="1121"/>
    <cellStyle name="입력 2 3 14 19 2" xfId="28980"/>
    <cellStyle name="입력 2 3 14 2" xfId="2412"/>
    <cellStyle name="입력 2 3 14 2 2" xfId="5863"/>
    <cellStyle name="입력 2 3 14 2 2 2" xfId="33722"/>
    <cellStyle name="입력 2 3 14 2 3" xfId="9119"/>
    <cellStyle name="입력 2 3 14 2 3 2" xfId="36978"/>
    <cellStyle name="입력 2 3 14 2 4" xfId="12383"/>
    <cellStyle name="입력 2 3 14 2 4 2" xfId="40242"/>
    <cellStyle name="입력 2 3 14 2 5" xfId="16407"/>
    <cellStyle name="입력 2 3 14 2 5 2" xfId="44266"/>
    <cellStyle name="입력 2 3 14 2 6" xfId="19187"/>
    <cellStyle name="입력 2 3 14 2 6 2" xfId="47046"/>
    <cellStyle name="입력 2 3 14 2 7" xfId="22370"/>
    <cellStyle name="입력 2 3 14 2 7 2" xfId="50229"/>
    <cellStyle name="입력 2 3 14 2 8" xfId="25544"/>
    <cellStyle name="입력 2 3 14 2 8 2" xfId="53403"/>
    <cellStyle name="입력 2 3 14 2 9" xfId="30271"/>
    <cellStyle name="입력 2 3 14 20" xfId="28519"/>
    <cellStyle name="입력 2 3 14 3" xfId="2871"/>
    <cellStyle name="입력 2 3 14 3 2" xfId="6322"/>
    <cellStyle name="입력 2 3 14 3 2 2" xfId="34181"/>
    <cellStyle name="입력 2 3 14 3 3" xfId="9578"/>
    <cellStyle name="입력 2 3 14 3 3 2" xfId="37437"/>
    <cellStyle name="입력 2 3 14 3 4" xfId="12842"/>
    <cellStyle name="입력 2 3 14 3 4 2" xfId="40701"/>
    <cellStyle name="입력 2 3 14 3 5" xfId="15094"/>
    <cellStyle name="입력 2 3 14 3 5 2" xfId="42953"/>
    <cellStyle name="입력 2 3 14 3 6" xfId="19646"/>
    <cellStyle name="입력 2 3 14 3 6 2" xfId="47505"/>
    <cellStyle name="입력 2 3 14 3 7" xfId="22828"/>
    <cellStyle name="입력 2 3 14 3 7 2" xfId="50687"/>
    <cellStyle name="입력 2 3 14 3 8" xfId="25973"/>
    <cellStyle name="입력 2 3 14 3 8 2" xfId="53832"/>
    <cellStyle name="입력 2 3 14 3 9" xfId="30730"/>
    <cellStyle name="입력 2 3 14 4" xfId="3219"/>
    <cellStyle name="입력 2 3 14 4 2" xfId="6670"/>
    <cellStyle name="입력 2 3 14 4 2 2" xfId="34529"/>
    <cellStyle name="입력 2 3 14 4 3" xfId="9926"/>
    <cellStyle name="입력 2 3 14 4 3 2" xfId="37785"/>
    <cellStyle name="입력 2 3 14 4 4" xfId="13190"/>
    <cellStyle name="입력 2 3 14 4 4 2" xfId="41049"/>
    <cellStyle name="입력 2 3 14 4 5" xfId="15574"/>
    <cellStyle name="입력 2 3 14 4 5 2" xfId="43433"/>
    <cellStyle name="입력 2 3 14 4 6" xfId="19994"/>
    <cellStyle name="입력 2 3 14 4 6 2" xfId="47853"/>
    <cellStyle name="입력 2 3 14 4 7" xfId="23176"/>
    <cellStyle name="입력 2 3 14 4 7 2" xfId="51035"/>
    <cellStyle name="입력 2 3 14 4 8" xfId="26296"/>
    <cellStyle name="입력 2 3 14 4 8 2" xfId="54155"/>
    <cellStyle name="입력 2 3 14 4 9" xfId="31078"/>
    <cellStyle name="입력 2 3 14 5" xfId="3556"/>
    <cellStyle name="입력 2 3 14 5 2" xfId="7007"/>
    <cellStyle name="입력 2 3 14 5 2 2" xfId="34866"/>
    <cellStyle name="입력 2 3 14 5 3" xfId="10263"/>
    <cellStyle name="입력 2 3 14 5 3 2" xfId="38122"/>
    <cellStyle name="입력 2 3 14 5 4" xfId="13527"/>
    <cellStyle name="입력 2 3 14 5 4 2" xfId="41386"/>
    <cellStyle name="입력 2 3 14 5 5" xfId="15206"/>
    <cellStyle name="입력 2 3 14 5 5 2" xfId="43065"/>
    <cellStyle name="입력 2 3 14 5 6" xfId="20331"/>
    <cellStyle name="입력 2 3 14 5 6 2" xfId="48190"/>
    <cellStyle name="입력 2 3 14 5 7" xfId="23513"/>
    <cellStyle name="입력 2 3 14 5 7 2" xfId="51372"/>
    <cellStyle name="입력 2 3 14 5 8" xfId="26612"/>
    <cellStyle name="입력 2 3 14 5 8 2" xfId="54471"/>
    <cellStyle name="입력 2 3 14 5 9" xfId="31415"/>
    <cellStyle name="입력 2 3 14 6" xfId="4179"/>
    <cellStyle name="입력 2 3 14 6 2" xfId="7630"/>
    <cellStyle name="입력 2 3 14 6 2 2" xfId="35489"/>
    <cellStyle name="입력 2 3 14 6 3" xfId="10886"/>
    <cellStyle name="입력 2 3 14 6 3 2" xfId="38745"/>
    <cellStyle name="입력 2 3 14 6 4" xfId="14150"/>
    <cellStyle name="입력 2 3 14 6 4 2" xfId="42009"/>
    <cellStyle name="입력 2 3 14 6 5" xfId="16357"/>
    <cellStyle name="입력 2 3 14 6 5 2" xfId="44216"/>
    <cellStyle name="입력 2 3 14 6 6" xfId="20954"/>
    <cellStyle name="입력 2 3 14 6 6 2" xfId="48813"/>
    <cellStyle name="입력 2 3 14 6 7" xfId="24136"/>
    <cellStyle name="입력 2 3 14 6 7 2" xfId="51995"/>
    <cellStyle name="입력 2 3 14 6 8" xfId="27192"/>
    <cellStyle name="입력 2 3 14 6 8 2" xfId="55051"/>
    <cellStyle name="입력 2 3 14 6 9" xfId="32038"/>
    <cellStyle name="입력 2 3 14 7" xfId="4477"/>
    <cellStyle name="입력 2 3 14 7 2" xfId="7928"/>
    <cellStyle name="입력 2 3 14 7 2 2" xfId="35787"/>
    <cellStyle name="입력 2 3 14 7 3" xfId="11184"/>
    <cellStyle name="입력 2 3 14 7 3 2" xfId="39043"/>
    <cellStyle name="입력 2 3 14 7 4" xfId="14448"/>
    <cellStyle name="입력 2 3 14 7 4 2" xfId="42307"/>
    <cellStyle name="입력 2 3 14 7 5" xfId="18019"/>
    <cellStyle name="입력 2 3 14 7 5 2" xfId="45878"/>
    <cellStyle name="입력 2 3 14 7 6" xfId="21252"/>
    <cellStyle name="입력 2 3 14 7 6 2" xfId="49111"/>
    <cellStyle name="입력 2 3 14 7 7" xfId="24434"/>
    <cellStyle name="입력 2 3 14 7 7 2" xfId="52293"/>
    <cellStyle name="입력 2 3 14 7 8" xfId="27470"/>
    <cellStyle name="입력 2 3 14 7 8 2" xfId="55329"/>
    <cellStyle name="입력 2 3 14 7 9" xfId="32336"/>
    <cellStyle name="입력 2 3 14 8" xfId="4771"/>
    <cellStyle name="입력 2 3 14 8 2" xfId="8222"/>
    <cellStyle name="입력 2 3 14 8 2 2" xfId="36081"/>
    <cellStyle name="입력 2 3 14 8 3" xfId="11478"/>
    <cellStyle name="입력 2 3 14 8 3 2" xfId="39337"/>
    <cellStyle name="입력 2 3 14 8 4" xfId="14742"/>
    <cellStyle name="입력 2 3 14 8 4 2" xfId="42601"/>
    <cellStyle name="입력 2 3 14 8 5" xfId="18313"/>
    <cellStyle name="입력 2 3 14 8 5 2" xfId="46172"/>
    <cellStyle name="입력 2 3 14 8 6" xfId="21546"/>
    <cellStyle name="입력 2 3 14 8 6 2" xfId="49405"/>
    <cellStyle name="입력 2 3 14 8 7" xfId="24728"/>
    <cellStyle name="입력 2 3 14 8 7 2" xfId="52587"/>
    <cellStyle name="입력 2 3 14 8 8" xfId="27744"/>
    <cellStyle name="입력 2 3 14 8 8 2" xfId="55603"/>
    <cellStyle name="입력 2 3 14 8 9" xfId="32630"/>
    <cellStyle name="입력 2 3 14 9" xfId="1775"/>
    <cellStyle name="입력 2 3 14 9 2" xfId="29634"/>
    <cellStyle name="입력 2 3 15" xfId="1985"/>
    <cellStyle name="입력 2 3 15 2" xfId="5439"/>
    <cellStyle name="입력 2 3 15 2 2" xfId="33298"/>
    <cellStyle name="입력 2 3 15 3" xfId="8694"/>
    <cellStyle name="입력 2 3 15 3 2" xfId="36553"/>
    <cellStyle name="입력 2 3 15 4" xfId="11957"/>
    <cellStyle name="입력 2 3 15 4 2" xfId="39816"/>
    <cellStyle name="입력 2 3 15 5" xfId="17432"/>
    <cellStyle name="입력 2 3 15 5 2" xfId="45291"/>
    <cellStyle name="입력 2 3 15 6" xfId="18779"/>
    <cellStyle name="입력 2 3 15 6 2" xfId="46638"/>
    <cellStyle name="입력 2 3 15 7" xfId="21986"/>
    <cellStyle name="입력 2 3 15 7 2" xfId="49845"/>
    <cellStyle name="입력 2 3 15 8" xfId="25171"/>
    <cellStyle name="입력 2 3 15 8 2" xfId="53030"/>
    <cellStyle name="입력 2 3 15 9" xfId="29844"/>
    <cellStyle name="입력 2 3 16" xfId="2452"/>
    <cellStyle name="입력 2 3 16 2" xfId="5903"/>
    <cellStyle name="입력 2 3 16 2 2" xfId="33762"/>
    <cellStyle name="입력 2 3 16 3" xfId="9159"/>
    <cellStyle name="입력 2 3 16 3 2" xfId="37018"/>
    <cellStyle name="입력 2 3 16 4" xfId="12423"/>
    <cellStyle name="입력 2 3 16 4 2" xfId="40282"/>
    <cellStyle name="입력 2 3 16 5" xfId="16402"/>
    <cellStyle name="입력 2 3 16 5 2" xfId="44261"/>
    <cellStyle name="입력 2 3 16 6" xfId="19227"/>
    <cellStyle name="입력 2 3 16 6 2" xfId="47086"/>
    <cellStyle name="입력 2 3 16 7" xfId="22409"/>
    <cellStyle name="입력 2 3 16 7 2" xfId="50268"/>
    <cellStyle name="입력 2 3 16 8" xfId="25580"/>
    <cellStyle name="입력 2 3 16 8 2" xfId="53439"/>
    <cellStyle name="입력 2 3 16 9" xfId="30311"/>
    <cellStyle name="입력 2 3 17" xfId="1867"/>
    <cellStyle name="입력 2 3 17 2" xfId="5321"/>
    <cellStyle name="입력 2 3 17 2 2" xfId="33180"/>
    <cellStyle name="입력 2 3 17 3" xfId="8576"/>
    <cellStyle name="입력 2 3 17 3 2" xfId="36435"/>
    <cellStyle name="입력 2 3 17 4" xfId="11839"/>
    <cellStyle name="입력 2 3 17 4 2" xfId="39698"/>
    <cellStyle name="입력 2 3 17 5" xfId="16831"/>
    <cellStyle name="입력 2 3 17 5 2" xfId="44690"/>
    <cellStyle name="입력 2 3 17 6" xfId="18661"/>
    <cellStyle name="입력 2 3 17 6 2" xfId="46520"/>
    <cellStyle name="입력 2 3 17 7" xfId="21869"/>
    <cellStyle name="입력 2 3 17 7 2" xfId="49728"/>
    <cellStyle name="입력 2 3 17 8" xfId="25064"/>
    <cellStyle name="입력 2 3 17 8 2" xfId="52923"/>
    <cellStyle name="입력 2 3 17 9" xfId="29726"/>
    <cellStyle name="입력 2 3 18" xfId="1885"/>
    <cellStyle name="입력 2 3 18 2" xfId="5339"/>
    <cellStyle name="입력 2 3 18 2 2" xfId="33198"/>
    <cellStyle name="입력 2 3 18 3" xfId="8594"/>
    <cellStyle name="입력 2 3 18 3 2" xfId="36453"/>
    <cellStyle name="입력 2 3 18 4" xfId="11857"/>
    <cellStyle name="입력 2 3 18 4 2" xfId="39716"/>
    <cellStyle name="입력 2 3 18 5" xfId="16053"/>
    <cellStyle name="입력 2 3 18 5 2" xfId="43912"/>
    <cellStyle name="입력 2 3 18 6" xfId="18679"/>
    <cellStyle name="입력 2 3 18 6 2" xfId="46538"/>
    <cellStyle name="입력 2 3 18 7" xfId="21887"/>
    <cellStyle name="입력 2 3 18 7 2" xfId="49746"/>
    <cellStyle name="입력 2 3 18 8" xfId="25082"/>
    <cellStyle name="입력 2 3 18 8 2" xfId="52941"/>
    <cellStyle name="입력 2 3 18 9" xfId="29744"/>
    <cellStyle name="입력 2 3 19" xfId="2454"/>
    <cellStyle name="입력 2 3 19 2" xfId="5905"/>
    <cellStyle name="입력 2 3 19 2 2" xfId="33764"/>
    <cellStyle name="입력 2 3 19 3" xfId="9161"/>
    <cellStyle name="입력 2 3 19 3 2" xfId="37020"/>
    <cellStyle name="입력 2 3 19 4" xfId="12425"/>
    <cellStyle name="입력 2 3 19 4 2" xfId="40284"/>
    <cellStyle name="입력 2 3 19 5" xfId="15604"/>
    <cellStyle name="입력 2 3 19 5 2" xfId="43463"/>
    <cellStyle name="입력 2 3 19 6" xfId="19229"/>
    <cellStyle name="입력 2 3 19 6 2" xfId="47088"/>
    <cellStyle name="입력 2 3 19 7" xfId="22411"/>
    <cellStyle name="입력 2 3 19 7 2" xfId="50270"/>
    <cellStyle name="입력 2 3 19 8" xfId="25582"/>
    <cellStyle name="입력 2 3 19 8 2" xfId="53441"/>
    <cellStyle name="입력 2 3 19 9" xfId="30313"/>
    <cellStyle name="입력 2 3 2" xfId="249"/>
    <cellStyle name="입력 2 3 2 10" xfId="1822"/>
    <cellStyle name="입력 2 3 2 10 2" xfId="5276"/>
    <cellStyle name="입력 2 3 2 10 2 2" xfId="33135"/>
    <cellStyle name="입력 2 3 2 10 3" xfId="8531"/>
    <cellStyle name="입력 2 3 2 10 3 2" xfId="36390"/>
    <cellStyle name="입력 2 3 2 10 4" xfId="11794"/>
    <cellStyle name="입력 2 3 2 10 4 2" xfId="39653"/>
    <cellStyle name="입력 2 3 2 10 5" xfId="16760"/>
    <cellStyle name="입력 2 3 2 10 5 2" xfId="44619"/>
    <cellStyle name="입력 2 3 2 10 6" xfId="18616"/>
    <cellStyle name="입력 2 3 2 10 6 2" xfId="46475"/>
    <cellStyle name="입력 2 3 2 10 7" xfId="21824"/>
    <cellStyle name="입력 2 3 2 10 7 2" xfId="49683"/>
    <cellStyle name="입력 2 3 2 10 8" xfId="25022"/>
    <cellStyle name="입력 2 3 2 10 8 2" xfId="52881"/>
    <cellStyle name="입력 2 3 2 10 9" xfId="29681"/>
    <cellStyle name="입력 2 3 2 11" xfId="1797"/>
    <cellStyle name="입력 2 3 2 11 2" xfId="5251"/>
    <cellStyle name="입력 2 3 2 11 2 2" xfId="33110"/>
    <cellStyle name="입력 2 3 2 11 3" xfId="8506"/>
    <cellStyle name="입력 2 3 2 11 3 2" xfId="36365"/>
    <cellStyle name="입력 2 3 2 11 4" xfId="11769"/>
    <cellStyle name="입력 2 3 2 11 4 2" xfId="39628"/>
    <cellStyle name="입력 2 3 2 11 5" xfId="16416"/>
    <cellStyle name="입력 2 3 2 11 5 2" xfId="44275"/>
    <cellStyle name="입력 2 3 2 11 6" xfId="18593"/>
    <cellStyle name="입력 2 3 2 11 6 2" xfId="46452"/>
    <cellStyle name="입력 2 3 2 11 7" xfId="21808"/>
    <cellStyle name="입력 2 3 2 11 7 2" xfId="49667"/>
    <cellStyle name="입력 2 3 2 11 8" xfId="25002"/>
    <cellStyle name="입력 2 3 2 11 8 2" xfId="52861"/>
    <cellStyle name="입력 2 3 2 11 9" xfId="29656"/>
    <cellStyle name="입력 2 3 2 12" xfId="3875"/>
    <cellStyle name="입력 2 3 2 12 2" xfId="7326"/>
    <cellStyle name="입력 2 3 2 12 2 2" xfId="35185"/>
    <cellStyle name="입력 2 3 2 12 3" xfId="10582"/>
    <cellStyle name="입력 2 3 2 12 3 2" xfId="38441"/>
    <cellStyle name="입력 2 3 2 12 4" xfId="13846"/>
    <cellStyle name="입력 2 3 2 12 4 2" xfId="41705"/>
    <cellStyle name="입력 2 3 2 12 5" xfId="17370"/>
    <cellStyle name="입력 2 3 2 12 5 2" xfId="45229"/>
    <cellStyle name="입력 2 3 2 12 6" xfId="20650"/>
    <cellStyle name="입력 2 3 2 12 6 2" xfId="48509"/>
    <cellStyle name="입력 2 3 2 12 7" xfId="23832"/>
    <cellStyle name="입력 2 3 2 12 7 2" xfId="51691"/>
    <cellStyle name="입력 2 3 2 12 8" xfId="26911"/>
    <cellStyle name="입력 2 3 2 12 8 2" xfId="54770"/>
    <cellStyle name="입력 2 3 2 12 9" xfId="31734"/>
    <cellStyle name="입력 2 3 2 13" xfId="1364"/>
    <cellStyle name="입력 2 3 2 13 2" xfId="29223"/>
    <cellStyle name="입력 2 3 2 14" xfId="4820"/>
    <cellStyle name="입력 2 3 2 14 2" xfId="32679"/>
    <cellStyle name="입력 2 3 2 15" xfId="4992"/>
    <cellStyle name="입력 2 3 2 15 2" xfId="32851"/>
    <cellStyle name="입력 2 3 2 16" xfId="8777"/>
    <cellStyle name="입력 2 3 2 16 2" xfId="36636"/>
    <cellStyle name="입력 2 3 2 17" xfId="12040"/>
    <cellStyle name="입력 2 3 2 17 2" xfId="39899"/>
    <cellStyle name="입력 2 3 2 18" xfId="16502"/>
    <cellStyle name="입력 2 3 2 18 2" xfId="44361"/>
    <cellStyle name="입력 2 3 2 19" xfId="16487"/>
    <cellStyle name="입력 2 3 2 19 2" xfId="44346"/>
    <cellStyle name="입력 2 3 2 2" xfId="452"/>
    <cellStyle name="입력 2 3 2 2 10" xfId="4580"/>
    <cellStyle name="입력 2 3 2 2 10 2" xfId="8031"/>
    <cellStyle name="입력 2 3 2 2 10 2 2" xfId="35890"/>
    <cellStyle name="입력 2 3 2 2 10 3" xfId="11287"/>
    <cellStyle name="입력 2 3 2 2 10 3 2" xfId="39146"/>
    <cellStyle name="입력 2 3 2 2 10 4" xfId="14551"/>
    <cellStyle name="입력 2 3 2 2 10 4 2" xfId="42410"/>
    <cellStyle name="입력 2 3 2 2 10 5" xfId="18122"/>
    <cellStyle name="입력 2 3 2 2 10 5 2" xfId="45981"/>
    <cellStyle name="입력 2 3 2 2 10 6" xfId="21355"/>
    <cellStyle name="입력 2 3 2 2 10 6 2" xfId="49214"/>
    <cellStyle name="입력 2 3 2 2 10 7" xfId="24537"/>
    <cellStyle name="입력 2 3 2 2 10 7 2" xfId="52396"/>
    <cellStyle name="입력 2 3 2 2 10 8" xfId="27565"/>
    <cellStyle name="입력 2 3 2 2 10 8 2" xfId="55424"/>
    <cellStyle name="입력 2 3 2 2 10 9" xfId="32439"/>
    <cellStyle name="입력 2 3 2 2 11" xfId="1567"/>
    <cellStyle name="입력 2 3 2 2 11 2" xfId="29426"/>
    <cellStyle name="입력 2 3 2 2 12" xfId="5023"/>
    <cellStyle name="입력 2 3 2 2 12 2" xfId="32882"/>
    <cellStyle name="입력 2 3 2 2 13" xfId="8277"/>
    <cellStyle name="입력 2 3 2 2 13 2" xfId="36136"/>
    <cellStyle name="입력 2 3 2 2 14" xfId="11542"/>
    <cellStyle name="입력 2 3 2 2 14 2" xfId="39401"/>
    <cellStyle name="입력 2 3 2 2 15" xfId="14805"/>
    <cellStyle name="입력 2 3 2 2 15 2" xfId="42664"/>
    <cellStyle name="입력 2 3 2 2 16" xfId="15345"/>
    <cellStyle name="입력 2 3 2 2 16 2" xfId="43204"/>
    <cellStyle name="입력 2 3 2 2 17" xfId="18372"/>
    <cellStyle name="입력 2 3 2 2 17 2" xfId="46231"/>
    <cellStyle name="입력 2 3 2 2 18" xfId="21590"/>
    <cellStyle name="입력 2 3 2 2 18 2" xfId="49449"/>
    <cellStyle name="입력 2 3 2 2 19" xfId="24787"/>
    <cellStyle name="입력 2 3 2 2 19 2" xfId="52646"/>
    <cellStyle name="입력 2 3 2 2 2" xfId="597"/>
    <cellStyle name="입력 2 3 2 2 2 10" xfId="1712"/>
    <cellStyle name="입력 2 3 2 2 2 10 2" xfId="29571"/>
    <cellStyle name="입력 2 3 2 2 2 11" xfId="5167"/>
    <cellStyle name="입력 2 3 2 2 2 11 2" xfId="33026"/>
    <cellStyle name="입력 2 3 2 2 2 12" xfId="8422"/>
    <cellStyle name="입력 2 3 2 2 2 12 2" xfId="36281"/>
    <cellStyle name="입력 2 3 2 2 2 13" xfId="11687"/>
    <cellStyle name="입력 2 3 2 2 2 13 2" xfId="39546"/>
    <cellStyle name="입력 2 3 2 2 2 14" xfId="14950"/>
    <cellStyle name="입력 2 3 2 2 2 14 2" xfId="42809"/>
    <cellStyle name="입력 2 3 2 2 2 15" xfId="15070"/>
    <cellStyle name="입력 2 3 2 2 2 15 2" xfId="42929"/>
    <cellStyle name="입력 2 3 2 2 2 16" xfId="18514"/>
    <cellStyle name="입력 2 3 2 2 2 16 2" xfId="46373"/>
    <cellStyle name="입력 2 3 2 2 2 17" xfId="21731"/>
    <cellStyle name="입력 2 3 2 2 2 17 2" xfId="49590"/>
    <cellStyle name="입력 2 3 2 2 2 18" xfId="24926"/>
    <cellStyle name="입력 2 3 2 2 2 18 2" xfId="52785"/>
    <cellStyle name="입력 2 3 2 2 2 19" xfId="25903"/>
    <cellStyle name="입력 2 3 2 2 2 19 2" xfId="53762"/>
    <cellStyle name="입력 2 3 2 2 2 2" xfId="2349"/>
    <cellStyle name="입력 2 3 2 2 2 2 2" xfId="5801"/>
    <cellStyle name="입력 2 3 2 2 2 2 2 2" xfId="33660"/>
    <cellStyle name="입력 2 3 2 2 2 2 3" xfId="9057"/>
    <cellStyle name="입력 2 3 2 2 2 2 3 2" xfId="36916"/>
    <cellStyle name="입력 2 3 2 2 2 2 4" xfId="12320"/>
    <cellStyle name="입력 2 3 2 2 2 2 4 2" xfId="40179"/>
    <cellStyle name="입력 2 3 2 2 2 2 5" xfId="16324"/>
    <cellStyle name="입력 2 3 2 2 2 2 5 2" xfId="44183"/>
    <cellStyle name="입력 2 3 2 2 2 2 6" xfId="19127"/>
    <cellStyle name="입력 2 3 2 2 2 2 6 2" xfId="46986"/>
    <cellStyle name="입력 2 3 2 2 2 2 7" xfId="22312"/>
    <cellStyle name="입력 2 3 2 2 2 2 7 2" xfId="50171"/>
    <cellStyle name="입력 2 3 2 2 2 2 8" xfId="25487"/>
    <cellStyle name="입력 2 3 2 2 2 2 8 2" xfId="53346"/>
    <cellStyle name="입력 2 3 2 2 2 2 9" xfId="30208"/>
    <cellStyle name="입력 2 3 2 2 2 20" xfId="27983"/>
    <cellStyle name="입력 2 3 2 2 2 20 2" xfId="55842"/>
    <cellStyle name="입력 2 3 2 2 2 21" xfId="1059"/>
    <cellStyle name="입력 2 3 2 2 2 21 2" xfId="28918"/>
    <cellStyle name="입력 2 3 2 2 2 22" xfId="28457"/>
    <cellStyle name="입력 2 3 2 2 2 3" xfId="2808"/>
    <cellStyle name="입력 2 3 2 2 2 3 2" xfId="6259"/>
    <cellStyle name="입력 2 3 2 2 2 3 2 2" xfId="34118"/>
    <cellStyle name="입력 2 3 2 2 2 3 3" xfId="9515"/>
    <cellStyle name="입력 2 3 2 2 2 3 3 2" xfId="37374"/>
    <cellStyle name="입력 2 3 2 2 2 3 4" xfId="12779"/>
    <cellStyle name="입력 2 3 2 2 2 3 4 2" xfId="40638"/>
    <cellStyle name="입력 2 3 2 2 2 3 5" xfId="15310"/>
    <cellStyle name="입력 2 3 2 2 2 3 5 2" xfId="43169"/>
    <cellStyle name="입력 2 3 2 2 2 3 6" xfId="19583"/>
    <cellStyle name="입력 2 3 2 2 2 3 6 2" xfId="47442"/>
    <cellStyle name="입력 2 3 2 2 2 3 7" xfId="22765"/>
    <cellStyle name="입력 2 3 2 2 2 3 7 2" xfId="50624"/>
    <cellStyle name="입력 2 3 2 2 2 3 8" xfId="25913"/>
    <cellStyle name="입력 2 3 2 2 2 3 8 2" xfId="53772"/>
    <cellStyle name="입력 2 3 2 2 2 3 9" xfId="30667"/>
    <cellStyle name="입력 2 3 2 2 2 4" xfId="3158"/>
    <cellStyle name="입력 2 3 2 2 2 4 2" xfId="6609"/>
    <cellStyle name="입력 2 3 2 2 2 4 2 2" xfId="34468"/>
    <cellStyle name="입력 2 3 2 2 2 4 3" xfId="9865"/>
    <cellStyle name="입력 2 3 2 2 2 4 3 2" xfId="37724"/>
    <cellStyle name="입력 2 3 2 2 2 4 4" xfId="13129"/>
    <cellStyle name="입력 2 3 2 2 2 4 4 2" xfId="40988"/>
    <cellStyle name="입력 2 3 2 2 2 4 5" xfId="17418"/>
    <cellStyle name="입력 2 3 2 2 2 4 5 2" xfId="45277"/>
    <cellStyle name="입력 2 3 2 2 2 4 6" xfId="19933"/>
    <cellStyle name="입력 2 3 2 2 2 4 6 2" xfId="47792"/>
    <cellStyle name="입력 2 3 2 2 2 4 7" xfId="23115"/>
    <cellStyle name="입력 2 3 2 2 2 4 7 2" xfId="50974"/>
    <cellStyle name="입력 2 3 2 2 2 4 8" xfId="26237"/>
    <cellStyle name="입력 2 3 2 2 2 4 8 2" xfId="54096"/>
    <cellStyle name="입력 2 3 2 2 2 4 9" xfId="31017"/>
    <cellStyle name="입력 2 3 2 2 2 5" xfId="3495"/>
    <cellStyle name="입력 2 3 2 2 2 5 2" xfId="6946"/>
    <cellStyle name="입력 2 3 2 2 2 5 2 2" xfId="34805"/>
    <cellStyle name="입력 2 3 2 2 2 5 3" xfId="10202"/>
    <cellStyle name="입력 2 3 2 2 2 5 3 2" xfId="38061"/>
    <cellStyle name="입력 2 3 2 2 2 5 4" xfId="13466"/>
    <cellStyle name="입력 2 3 2 2 2 5 4 2" xfId="41325"/>
    <cellStyle name="입력 2 3 2 2 2 5 5" xfId="15362"/>
    <cellStyle name="입력 2 3 2 2 2 5 5 2" xfId="43221"/>
    <cellStyle name="입력 2 3 2 2 2 5 6" xfId="20270"/>
    <cellStyle name="입력 2 3 2 2 2 5 6 2" xfId="48129"/>
    <cellStyle name="입력 2 3 2 2 2 5 7" xfId="23452"/>
    <cellStyle name="입력 2 3 2 2 2 5 7 2" xfId="51311"/>
    <cellStyle name="입력 2 3 2 2 2 5 8" xfId="26554"/>
    <cellStyle name="입력 2 3 2 2 2 5 8 2" xfId="54413"/>
    <cellStyle name="입력 2 3 2 2 2 5 9" xfId="31354"/>
    <cellStyle name="입력 2 3 2 2 2 6" xfId="3828"/>
    <cellStyle name="입력 2 3 2 2 2 6 2" xfId="7279"/>
    <cellStyle name="입력 2 3 2 2 2 6 2 2" xfId="35138"/>
    <cellStyle name="입력 2 3 2 2 2 6 3" xfId="10535"/>
    <cellStyle name="입력 2 3 2 2 2 6 3 2" xfId="38394"/>
    <cellStyle name="입력 2 3 2 2 2 6 4" xfId="13799"/>
    <cellStyle name="입력 2 3 2 2 2 6 4 2" xfId="41658"/>
    <cellStyle name="입력 2 3 2 2 2 6 5" xfId="16271"/>
    <cellStyle name="입력 2 3 2 2 2 6 5 2" xfId="44130"/>
    <cellStyle name="입력 2 3 2 2 2 6 6" xfId="20603"/>
    <cellStyle name="입력 2 3 2 2 2 6 6 2" xfId="48462"/>
    <cellStyle name="입력 2 3 2 2 2 6 7" xfId="23785"/>
    <cellStyle name="입력 2 3 2 2 2 6 7 2" xfId="51644"/>
    <cellStyle name="입력 2 3 2 2 2 6 8" xfId="26865"/>
    <cellStyle name="입력 2 3 2 2 2 6 8 2" xfId="54724"/>
    <cellStyle name="입력 2 3 2 2 2 6 9" xfId="31687"/>
    <cellStyle name="입력 2 3 2 2 2 7" xfId="4124"/>
    <cellStyle name="입력 2 3 2 2 2 7 2" xfId="7575"/>
    <cellStyle name="입력 2 3 2 2 2 7 2 2" xfId="35434"/>
    <cellStyle name="입력 2 3 2 2 2 7 3" xfId="10831"/>
    <cellStyle name="입력 2 3 2 2 2 7 3 2" xfId="38690"/>
    <cellStyle name="입력 2 3 2 2 2 7 4" xfId="14095"/>
    <cellStyle name="입력 2 3 2 2 2 7 4 2" xfId="41954"/>
    <cellStyle name="입력 2 3 2 2 2 7 5" xfId="16122"/>
    <cellStyle name="입력 2 3 2 2 2 7 5 2" xfId="43981"/>
    <cellStyle name="입력 2 3 2 2 2 7 6" xfId="20899"/>
    <cellStyle name="입력 2 3 2 2 2 7 6 2" xfId="48758"/>
    <cellStyle name="입력 2 3 2 2 2 7 7" xfId="24081"/>
    <cellStyle name="입력 2 3 2 2 2 7 7 2" xfId="51940"/>
    <cellStyle name="입력 2 3 2 2 2 7 8" xfId="27142"/>
    <cellStyle name="입력 2 3 2 2 2 7 8 2" xfId="55001"/>
    <cellStyle name="입력 2 3 2 2 2 7 9" xfId="31983"/>
    <cellStyle name="입력 2 3 2 2 2 8" xfId="4421"/>
    <cellStyle name="입력 2 3 2 2 2 8 2" xfId="7872"/>
    <cellStyle name="입력 2 3 2 2 2 8 2 2" xfId="35731"/>
    <cellStyle name="입력 2 3 2 2 2 8 3" xfId="11128"/>
    <cellStyle name="입력 2 3 2 2 2 8 3 2" xfId="38987"/>
    <cellStyle name="입력 2 3 2 2 2 8 4" xfId="14392"/>
    <cellStyle name="입력 2 3 2 2 2 8 4 2" xfId="42251"/>
    <cellStyle name="입력 2 3 2 2 2 8 5" xfId="17963"/>
    <cellStyle name="입력 2 3 2 2 2 8 5 2" xfId="45822"/>
    <cellStyle name="입력 2 3 2 2 2 8 6" xfId="21196"/>
    <cellStyle name="입력 2 3 2 2 2 8 6 2" xfId="49055"/>
    <cellStyle name="입력 2 3 2 2 2 8 7" xfId="24378"/>
    <cellStyle name="입력 2 3 2 2 2 8 7 2" xfId="52237"/>
    <cellStyle name="입력 2 3 2 2 2 8 8" xfId="27417"/>
    <cellStyle name="입력 2 3 2 2 2 8 8 2" xfId="55276"/>
    <cellStyle name="입력 2 3 2 2 2 8 9" xfId="32280"/>
    <cellStyle name="입력 2 3 2 2 2 9" xfId="4716"/>
    <cellStyle name="입력 2 3 2 2 2 9 2" xfId="8167"/>
    <cellStyle name="입력 2 3 2 2 2 9 2 2" xfId="36026"/>
    <cellStyle name="입력 2 3 2 2 2 9 3" xfId="11423"/>
    <cellStyle name="입력 2 3 2 2 2 9 3 2" xfId="39282"/>
    <cellStyle name="입력 2 3 2 2 2 9 4" xfId="14687"/>
    <cellStyle name="입력 2 3 2 2 2 9 4 2" xfId="42546"/>
    <cellStyle name="입력 2 3 2 2 2 9 5" xfId="18258"/>
    <cellStyle name="입력 2 3 2 2 2 9 5 2" xfId="46117"/>
    <cellStyle name="입력 2 3 2 2 2 9 6" xfId="21491"/>
    <cellStyle name="입력 2 3 2 2 2 9 6 2" xfId="49350"/>
    <cellStyle name="입력 2 3 2 2 2 9 7" xfId="24673"/>
    <cellStyle name="입력 2 3 2 2 2 9 7 2" xfId="52532"/>
    <cellStyle name="입력 2 3 2 2 2 9 8" xfId="27693"/>
    <cellStyle name="입력 2 3 2 2 2 9 8 2" xfId="55552"/>
    <cellStyle name="입력 2 3 2 2 2 9 9" xfId="32575"/>
    <cellStyle name="입력 2 3 2 2 20" xfId="26515"/>
    <cellStyle name="입력 2 3 2 2 20 2" xfId="54374"/>
    <cellStyle name="입력 2 3 2 2 21" xfId="27847"/>
    <cellStyle name="입력 2 3 2 2 21 2" xfId="55706"/>
    <cellStyle name="입력 2 3 2 2 22" xfId="914"/>
    <cellStyle name="입력 2 3 2 2 22 2" xfId="28773"/>
    <cellStyle name="입력 2 3 2 2 23" xfId="28312"/>
    <cellStyle name="입력 2 3 2 2 3" xfId="2204"/>
    <cellStyle name="입력 2 3 2 2 3 2" xfId="5656"/>
    <cellStyle name="입력 2 3 2 2 3 2 2" xfId="33515"/>
    <cellStyle name="입력 2 3 2 2 3 3" xfId="8912"/>
    <cellStyle name="입력 2 3 2 2 3 3 2" xfId="36771"/>
    <cellStyle name="입력 2 3 2 2 3 4" xfId="12175"/>
    <cellStyle name="입력 2 3 2 2 3 4 2" xfId="40034"/>
    <cellStyle name="입력 2 3 2 2 3 5" xfId="17325"/>
    <cellStyle name="입력 2 3 2 2 3 5 2" xfId="45184"/>
    <cellStyle name="입력 2 3 2 2 3 6" xfId="18987"/>
    <cellStyle name="입력 2 3 2 2 3 6 2" xfId="46846"/>
    <cellStyle name="입력 2 3 2 2 3 7" xfId="22171"/>
    <cellStyle name="입력 2 3 2 2 3 7 2" xfId="50030"/>
    <cellStyle name="입력 2 3 2 2 3 8" xfId="25354"/>
    <cellStyle name="입력 2 3 2 2 3 8 2" xfId="53213"/>
    <cellStyle name="입력 2 3 2 2 3 9" xfId="30063"/>
    <cellStyle name="입력 2 3 2 2 4" xfId="2663"/>
    <cellStyle name="입력 2 3 2 2 4 2" xfId="6114"/>
    <cellStyle name="입력 2 3 2 2 4 2 2" xfId="33973"/>
    <cellStyle name="입력 2 3 2 2 4 3" xfId="9370"/>
    <cellStyle name="입력 2 3 2 2 4 3 2" xfId="37229"/>
    <cellStyle name="입력 2 3 2 2 4 4" xfId="12634"/>
    <cellStyle name="입력 2 3 2 2 4 4 2" xfId="40493"/>
    <cellStyle name="입력 2 3 2 2 4 5" xfId="15060"/>
    <cellStyle name="입력 2 3 2 2 4 5 2" xfId="42919"/>
    <cellStyle name="입력 2 3 2 2 4 6" xfId="19438"/>
    <cellStyle name="입력 2 3 2 2 4 6 2" xfId="47297"/>
    <cellStyle name="입력 2 3 2 2 4 7" xfId="22620"/>
    <cellStyle name="입력 2 3 2 2 4 7 2" xfId="50479"/>
    <cellStyle name="입력 2 3 2 2 4 8" xfId="25776"/>
    <cellStyle name="입력 2 3 2 2 4 8 2" xfId="53635"/>
    <cellStyle name="입력 2 3 2 2 4 9" xfId="30522"/>
    <cellStyle name="입력 2 3 2 2 5" xfId="3014"/>
    <cellStyle name="입력 2 3 2 2 5 2" xfId="6465"/>
    <cellStyle name="입력 2 3 2 2 5 2 2" xfId="34324"/>
    <cellStyle name="입력 2 3 2 2 5 3" xfId="9721"/>
    <cellStyle name="입력 2 3 2 2 5 3 2" xfId="37580"/>
    <cellStyle name="입력 2 3 2 2 5 4" xfId="12985"/>
    <cellStyle name="입력 2 3 2 2 5 4 2" xfId="40844"/>
    <cellStyle name="입력 2 3 2 2 5 5" xfId="17355"/>
    <cellStyle name="입력 2 3 2 2 5 5 2" xfId="45214"/>
    <cellStyle name="입력 2 3 2 2 5 6" xfId="19789"/>
    <cellStyle name="입력 2 3 2 2 5 6 2" xfId="47648"/>
    <cellStyle name="입력 2 3 2 2 5 7" xfId="22971"/>
    <cellStyle name="입력 2 3 2 2 5 7 2" xfId="50830"/>
    <cellStyle name="입력 2 3 2 2 5 8" xfId="26103"/>
    <cellStyle name="입력 2 3 2 2 5 8 2" xfId="53962"/>
    <cellStyle name="입력 2 3 2 2 5 9" xfId="30873"/>
    <cellStyle name="입력 2 3 2 2 6" xfId="3353"/>
    <cellStyle name="입력 2 3 2 2 6 2" xfId="6804"/>
    <cellStyle name="입력 2 3 2 2 6 2 2" xfId="34663"/>
    <cellStyle name="입력 2 3 2 2 6 3" xfId="10060"/>
    <cellStyle name="입력 2 3 2 2 6 3 2" xfId="37919"/>
    <cellStyle name="입력 2 3 2 2 6 4" xfId="13324"/>
    <cellStyle name="입력 2 3 2 2 6 4 2" xfId="41183"/>
    <cellStyle name="입력 2 3 2 2 6 5" xfId="16438"/>
    <cellStyle name="입력 2 3 2 2 6 5 2" xfId="44297"/>
    <cellStyle name="입력 2 3 2 2 6 6" xfId="20128"/>
    <cellStyle name="입력 2 3 2 2 6 6 2" xfId="47987"/>
    <cellStyle name="입력 2 3 2 2 6 7" xfId="23310"/>
    <cellStyle name="입력 2 3 2 2 6 7 2" xfId="51169"/>
    <cellStyle name="입력 2 3 2 2 6 8" xfId="26420"/>
    <cellStyle name="입력 2 3 2 2 6 8 2" xfId="54279"/>
    <cellStyle name="입력 2 3 2 2 6 9" xfId="31212"/>
    <cellStyle name="입력 2 3 2 2 7" xfId="3686"/>
    <cellStyle name="입력 2 3 2 2 7 2" xfId="7137"/>
    <cellStyle name="입력 2 3 2 2 7 2 2" xfId="34996"/>
    <cellStyle name="입력 2 3 2 2 7 3" xfId="10393"/>
    <cellStyle name="입력 2 3 2 2 7 3 2" xfId="38252"/>
    <cellStyle name="입력 2 3 2 2 7 4" xfId="13657"/>
    <cellStyle name="입력 2 3 2 2 7 4 2" xfId="41516"/>
    <cellStyle name="입력 2 3 2 2 7 5" xfId="15760"/>
    <cellStyle name="입력 2 3 2 2 7 5 2" xfId="43619"/>
    <cellStyle name="입력 2 3 2 2 7 6" xfId="20461"/>
    <cellStyle name="입력 2 3 2 2 7 6 2" xfId="48320"/>
    <cellStyle name="입력 2 3 2 2 7 7" xfId="23643"/>
    <cellStyle name="입력 2 3 2 2 7 7 2" xfId="51502"/>
    <cellStyle name="입력 2 3 2 2 7 8" xfId="26731"/>
    <cellStyle name="입력 2 3 2 2 7 8 2" xfId="54590"/>
    <cellStyle name="입력 2 3 2 2 7 9" xfId="31545"/>
    <cellStyle name="입력 2 3 2 2 8" xfId="3988"/>
    <cellStyle name="입력 2 3 2 2 8 2" xfId="7439"/>
    <cellStyle name="입력 2 3 2 2 8 2 2" xfId="35298"/>
    <cellStyle name="입력 2 3 2 2 8 3" xfId="10695"/>
    <cellStyle name="입력 2 3 2 2 8 3 2" xfId="38554"/>
    <cellStyle name="입력 2 3 2 2 8 4" xfId="13959"/>
    <cellStyle name="입력 2 3 2 2 8 4 2" xfId="41818"/>
    <cellStyle name="입력 2 3 2 2 8 5" xfId="15186"/>
    <cellStyle name="입력 2 3 2 2 8 5 2" xfId="43045"/>
    <cellStyle name="입력 2 3 2 2 8 6" xfId="20763"/>
    <cellStyle name="입력 2 3 2 2 8 6 2" xfId="48622"/>
    <cellStyle name="입력 2 3 2 2 8 7" xfId="23945"/>
    <cellStyle name="입력 2 3 2 2 8 7 2" xfId="51804"/>
    <cellStyle name="입력 2 3 2 2 8 8" xfId="27014"/>
    <cellStyle name="입력 2 3 2 2 8 8 2" xfId="54873"/>
    <cellStyle name="입력 2 3 2 2 8 9" xfId="31847"/>
    <cellStyle name="입력 2 3 2 2 9" xfId="4285"/>
    <cellStyle name="입력 2 3 2 2 9 2" xfId="7736"/>
    <cellStyle name="입력 2 3 2 2 9 2 2" xfId="35595"/>
    <cellStyle name="입력 2 3 2 2 9 3" xfId="10992"/>
    <cellStyle name="입력 2 3 2 2 9 3 2" xfId="38851"/>
    <cellStyle name="입력 2 3 2 2 9 4" xfId="14256"/>
    <cellStyle name="입력 2 3 2 2 9 4 2" xfId="42115"/>
    <cellStyle name="입력 2 3 2 2 9 5" xfId="17092"/>
    <cellStyle name="입력 2 3 2 2 9 5 2" xfId="44951"/>
    <cellStyle name="입력 2 3 2 2 9 6" xfId="21060"/>
    <cellStyle name="입력 2 3 2 2 9 6 2" xfId="48919"/>
    <cellStyle name="입력 2 3 2 2 9 7" xfId="24242"/>
    <cellStyle name="입력 2 3 2 2 9 7 2" xfId="52101"/>
    <cellStyle name="입력 2 3 2 2 9 8" xfId="27289"/>
    <cellStyle name="입력 2 3 2 2 9 8 2" xfId="55148"/>
    <cellStyle name="입력 2 3 2 2 9 9" xfId="32144"/>
    <cellStyle name="입력 2 3 2 20" xfId="18856"/>
    <cellStyle name="입력 2 3 2 20 2" xfId="46715"/>
    <cellStyle name="입력 2 3 2 21" xfId="18325"/>
    <cellStyle name="입력 2 3 2 21 2" xfId="46184"/>
    <cellStyle name="입력 2 3 2 22" xfId="25239"/>
    <cellStyle name="입력 2 3 2 22 2" xfId="53098"/>
    <cellStyle name="입력 2 3 2 23" xfId="25240"/>
    <cellStyle name="입력 2 3 2 23 2" xfId="53099"/>
    <cellStyle name="입력 2 3 2 24" xfId="712"/>
    <cellStyle name="입력 2 3 2 24 2" xfId="28571"/>
    <cellStyle name="입력 2 3 2 25" xfId="28110"/>
    <cellStyle name="입력 2 3 2 3" xfId="352"/>
    <cellStyle name="입력 2 3 2 3 10" xfId="1467"/>
    <cellStyle name="입력 2 3 2 3 10 2" xfId="29326"/>
    <cellStyle name="입력 2 3 2 3 11" xfId="4923"/>
    <cellStyle name="입력 2 3 2 3 11 2" xfId="32782"/>
    <cellStyle name="입력 2 3 2 3 12" xfId="1312"/>
    <cellStyle name="입력 2 3 2 3 12 2" xfId="29171"/>
    <cellStyle name="입력 2 3 2 3 13" xfId="5274"/>
    <cellStyle name="입력 2 3 2 3 13 2" xfId="33133"/>
    <cellStyle name="입력 2 3 2 3 14" xfId="8529"/>
    <cellStyle name="입력 2 3 2 3 14 2" xfId="36388"/>
    <cellStyle name="입력 2 3 2 3 15" xfId="15212"/>
    <cellStyle name="입력 2 3 2 3 15 2" xfId="43071"/>
    <cellStyle name="입력 2 3 2 3 16" xfId="15054"/>
    <cellStyle name="입력 2 3 2 3 16 2" xfId="42913"/>
    <cellStyle name="입력 2 3 2 3 17" xfId="17048"/>
    <cellStyle name="입력 2 3 2 3 17 2" xfId="44907"/>
    <cellStyle name="입력 2 3 2 3 18" xfId="18614"/>
    <cellStyle name="입력 2 3 2 3 18 2" xfId="46473"/>
    <cellStyle name="입력 2 3 2 3 19" xfId="25752"/>
    <cellStyle name="입력 2 3 2 3 19 2" xfId="53611"/>
    <cellStyle name="입력 2 3 2 3 2" xfId="2104"/>
    <cellStyle name="입력 2 3 2 3 2 2" xfId="5558"/>
    <cellStyle name="입력 2 3 2 3 2 2 2" xfId="33417"/>
    <cellStyle name="입력 2 3 2 3 2 3" xfId="8813"/>
    <cellStyle name="입력 2 3 2 3 2 3 2" xfId="36672"/>
    <cellStyle name="입력 2 3 2 3 2 4" xfId="12076"/>
    <cellStyle name="입력 2 3 2 3 2 4 2" xfId="39935"/>
    <cellStyle name="입력 2 3 2 3 2 5" xfId="17710"/>
    <cellStyle name="입력 2 3 2 3 2 5 2" xfId="45569"/>
    <cellStyle name="입력 2 3 2 3 2 6" xfId="18892"/>
    <cellStyle name="입력 2 3 2 3 2 6 2" xfId="46751"/>
    <cellStyle name="입력 2 3 2 3 2 7" xfId="22090"/>
    <cellStyle name="입력 2 3 2 3 2 7 2" xfId="49949"/>
    <cellStyle name="입력 2 3 2 3 2 8" xfId="25270"/>
    <cellStyle name="입력 2 3 2 3 2 8 2" xfId="53129"/>
    <cellStyle name="입력 2 3 2 3 2 9" xfId="29963"/>
    <cellStyle name="입력 2 3 2 3 20" xfId="27775"/>
    <cellStyle name="입력 2 3 2 3 20 2" xfId="55634"/>
    <cellStyle name="입력 2 3 2 3 21" xfId="814"/>
    <cellStyle name="입력 2 3 2 3 21 2" xfId="28673"/>
    <cellStyle name="입력 2 3 2 3 22" xfId="28212"/>
    <cellStyle name="입력 2 3 2 3 3" xfId="2565"/>
    <cellStyle name="입력 2 3 2 3 3 2" xfId="6016"/>
    <cellStyle name="입력 2 3 2 3 3 2 2" xfId="33875"/>
    <cellStyle name="입력 2 3 2 3 3 3" xfId="9272"/>
    <cellStyle name="입력 2 3 2 3 3 3 2" xfId="37131"/>
    <cellStyle name="입력 2 3 2 3 3 4" xfId="12536"/>
    <cellStyle name="입력 2 3 2 3 3 4 2" xfId="40395"/>
    <cellStyle name="입력 2 3 2 3 3 5" xfId="15894"/>
    <cellStyle name="입력 2 3 2 3 3 5 2" xfId="43753"/>
    <cellStyle name="입력 2 3 2 3 3 6" xfId="19340"/>
    <cellStyle name="입력 2 3 2 3 3 6 2" xfId="47199"/>
    <cellStyle name="입력 2 3 2 3 3 7" xfId="22522"/>
    <cellStyle name="입력 2 3 2 3 3 7 2" xfId="50381"/>
    <cellStyle name="입력 2 3 2 3 3 8" xfId="25685"/>
    <cellStyle name="입력 2 3 2 3 3 8 2" xfId="53544"/>
    <cellStyle name="입력 2 3 2 3 3 9" xfId="30424"/>
    <cellStyle name="입력 2 3 2 3 4" xfId="2918"/>
    <cellStyle name="입력 2 3 2 3 4 2" xfId="6369"/>
    <cellStyle name="입력 2 3 2 3 4 2 2" xfId="34228"/>
    <cellStyle name="입력 2 3 2 3 4 3" xfId="9625"/>
    <cellStyle name="입력 2 3 2 3 4 3 2" xfId="37484"/>
    <cellStyle name="입력 2 3 2 3 4 4" xfId="12889"/>
    <cellStyle name="입력 2 3 2 3 4 4 2" xfId="40748"/>
    <cellStyle name="입력 2 3 2 3 4 5" xfId="17436"/>
    <cellStyle name="입력 2 3 2 3 4 5 2" xfId="45295"/>
    <cellStyle name="입력 2 3 2 3 4 6" xfId="19693"/>
    <cellStyle name="입력 2 3 2 3 4 6 2" xfId="47552"/>
    <cellStyle name="입력 2 3 2 3 4 7" xfId="22875"/>
    <cellStyle name="입력 2 3 2 3 4 7 2" xfId="50734"/>
    <cellStyle name="입력 2 3 2 3 4 8" xfId="26014"/>
    <cellStyle name="입력 2 3 2 3 4 8 2" xfId="53873"/>
    <cellStyle name="입력 2 3 2 3 4 9" xfId="30777"/>
    <cellStyle name="입력 2 3 2 3 5" xfId="3264"/>
    <cellStyle name="입력 2 3 2 3 5 2" xfId="6715"/>
    <cellStyle name="입력 2 3 2 3 5 2 2" xfId="34574"/>
    <cellStyle name="입력 2 3 2 3 5 3" xfId="9971"/>
    <cellStyle name="입력 2 3 2 3 5 3 2" xfId="37830"/>
    <cellStyle name="입력 2 3 2 3 5 4" xfId="13235"/>
    <cellStyle name="입력 2 3 2 3 5 4 2" xfId="41094"/>
    <cellStyle name="입력 2 3 2 3 5 5" xfId="15848"/>
    <cellStyle name="입력 2 3 2 3 5 5 2" xfId="43707"/>
    <cellStyle name="입력 2 3 2 3 5 6" xfId="20039"/>
    <cellStyle name="입력 2 3 2 3 5 6 2" xfId="47898"/>
    <cellStyle name="입력 2 3 2 3 5 7" xfId="23221"/>
    <cellStyle name="입력 2 3 2 3 5 7 2" xfId="51080"/>
    <cellStyle name="입력 2 3 2 3 5 8" xfId="26336"/>
    <cellStyle name="입력 2 3 2 3 5 8 2" xfId="54195"/>
    <cellStyle name="입력 2 3 2 3 5 9" xfId="31123"/>
    <cellStyle name="입력 2 3 2 3 6" xfId="3600"/>
    <cellStyle name="입력 2 3 2 3 6 2" xfId="7051"/>
    <cellStyle name="입력 2 3 2 3 6 2 2" xfId="34910"/>
    <cellStyle name="입력 2 3 2 3 6 3" xfId="10307"/>
    <cellStyle name="입력 2 3 2 3 6 3 2" xfId="38166"/>
    <cellStyle name="입력 2 3 2 3 6 4" xfId="13571"/>
    <cellStyle name="입력 2 3 2 3 6 4 2" xfId="41430"/>
    <cellStyle name="입력 2 3 2 3 6 5" xfId="17830"/>
    <cellStyle name="입력 2 3 2 3 6 5 2" xfId="45689"/>
    <cellStyle name="입력 2 3 2 3 6 6" xfId="20375"/>
    <cellStyle name="입력 2 3 2 3 6 6 2" xfId="48234"/>
    <cellStyle name="입력 2 3 2 3 6 7" xfId="23557"/>
    <cellStyle name="입력 2 3 2 3 6 7 2" xfId="51416"/>
    <cellStyle name="입력 2 3 2 3 6 8" xfId="26652"/>
    <cellStyle name="입력 2 3 2 3 6 8 2" xfId="54511"/>
    <cellStyle name="입력 2 3 2 3 6 9" xfId="31459"/>
    <cellStyle name="입력 2 3 2 3 7" xfId="3914"/>
    <cellStyle name="입력 2 3 2 3 7 2" xfId="7365"/>
    <cellStyle name="입력 2 3 2 3 7 2 2" xfId="35224"/>
    <cellStyle name="입력 2 3 2 3 7 3" xfId="10621"/>
    <cellStyle name="입력 2 3 2 3 7 3 2" xfId="38480"/>
    <cellStyle name="입력 2 3 2 3 7 4" xfId="13885"/>
    <cellStyle name="입력 2 3 2 3 7 4 2" xfId="41744"/>
    <cellStyle name="입력 2 3 2 3 7 5" xfId="16982"/>
    <cellStyle name="입력 2 3 2 3 7 5 2" xfId="44841"/>
    <cellStyle name="입력 2 3 2 3 7 6" xfId="20689"/>
    <cellStyle name="입력 2 3 2 3 7 6 2" xfId="48548"/>
    <cellStyle name="입력 2 3 2 3 7 7" xfId="23871"/>
    <cellStyle name="입력 2 3 2 3 7 7 2" xfId="51730"/>
    <cellStyle name="입력 2 3 2 3 7 8" xfId="26946"/>
    <cellStyle name="입력 2 3 2 3 7 8 2" xfId="54805"/>
    <cellStyle name="입력 2 3 2 3 7 9" xfId="31773"/>
    <cellStyle name="입력 2 3 2 3 8" xfId="4212"/>
    <cellStyle name="입력 2 3 2 3 8 2" xfId="7663"/>
    <cellStyle name="입력 2 3 2 3 8 2 2" xfId="35522"/>
    <cellStyle name="입력 2 3 2 3 8 3" xfId="10919"/>
    <cellStyle name="입력 2 3 2 3 8 3 2" xfId="38778"/>
    <cellStyle name="입력 2 3 2 3 8 4" xfId="14183"/>
    <cellStyle name="입력 2 3 2 3 8 4 2" xfId="42042"/>
    <cellStyle name="입력 2 3 2 3 8 5" xfId="15873"/>
    <cellStyle name="입력 2 3 2 3 8 5 2" xfId="43732"/>
    <cellStyle name="입력 2 3 2 3 8 6" xfId="20987"/>
    <cellStyle name="입력 2 3 2 3 8 6 2" xfId="48846"/>
    <cellStyle name="입력 2 3 2 3 8 7" xfId="24169"/>
    <cellStyle name="입력 2 3 2 3 8 7 2" xfId="52028"/>
    <cellStyle name="입력 2 3 2 3 8 8" xfId="27222"/>
    <cellStyle name="입력 2 3 2 3 8 8 2" xfId="55081"/>
    <cellStyle name="입력 2 3 2 3 8 9" xfId="32071"/>
    <cellStyle name="입력 2 3 2 3 9" xfId="4508"/>
    <cellStyle name="입력 2 3 2 3 9 2" xfId="7959"/>
    <cellStyle name="입력 2 3 2 3 9 2 2" xfId="35818"/>
    <cellStyle name="입력 2 3 2 3 9 3" xfId="11215"/>
    <cellStyle name="입력 2 3 2 3 9 3 2" xfId="39074"/>
    <cellStyle name="입력 2 3 2 3 9 4" xfId="14479"/>
    <cellStyle name="입력 2 3 2 3 9 4 2" xfId="42338"/>
    <cellStyle name="입력 2 3 2 3 9 5" xfId="18050"/>
    <cellStyle name="입력 2 3 2 3 9 5 2" xfId="45909"/>
    <cellStyle name="입력 2 3 2 3 9 6" xfId="21283"/>
    <cellStyle name="입력 2 3 2 3 9 6 2" xfId="49142"/>
    <cellStyle name="입력 2 3 2 3 9 7" xfId="24465"/>
    <cellStyle name="입력 2 3 2 3 9 7 2" xfId="52324"/>
    <cellStyle name="입력 2 3 2 3 9 8" xfId="27498"/>
    <cellStyle name="입력 2 3 2 3 9 8 2" xfId="55357"/>
    <cellStyle name="입력 2 3 2 3 9 9" xfId="32367"/>
    <cellStyle name="입력 2 3 2 4" xfId="525"/>
    <cellStyle name="입력 2 3 2 4 10" xfId="1640"/>
    <cellStyle name="입력 2 3 2 4 10 2" xfId="29499"/>
    <cellStyle name="입력 2 3 2 4 11" xfId="5095"/>
    <cellStyle name="입력 2 3 2 4 11 2" xfId="32954"/>
    <cellStyle name="입력 2 3 2 4 12" xfId="8350"/>
    <cellStyle name="입력 2 3 2 4 12 2" xfId="36209"/>
    <cellStyle name="입력 2 3 2 4 13" xfId="11615"/>
    <cellStyle name="입력 2 3 2 4 13 2" xfId="39474"/>
    <cellStyle name="입력 2 3 2 4 14" xfId="14878"/>
    <cellStyle name="입력 2 3 2 4 14 2" xfId="42737"/>
    <cellStyle name="입력 2 3 2 4 15" xfId="17707"/>
    <cellStyle name="입력 2 3 2 4 15 2" xfId="45566"/>
    <cellStyle name="입력 2 3 2 4 16" xfId="18442"/>
    <cellStyle name="입력 2 3 2 4 16 2" xfId="46301"/>
    <cellStyle name="입력 2 3 2 4 17" xfId="21659"/>
    <cellStyle name="입력 2 3 2 4 17 2" xfId="49518"/>
    <cellStyle name="입력 2 3 2 4 18" xfId="24854"/>
    <cellStyle name="입력 2 3 2 4 18 2" xfId="52713"/>
    <cellStyle name="입력 2 3 2 4 19" xfId="25067"/>
    <cellStyle name="입력 2 3 2 4 19 2" xfId="52926"/>
    <cellStyle name="입력 2 3 2 4 2" xfId="2277"/>
    <cellStyle name="입력 2 3 2 4 2 2" xfId="5729"/>
    <cellStyle name="입력 2 3 2 4 2 2 2" xfId="33588"/>
    <cellStyle name="입력 2 3 2 4 2 3" xfId="8985"/>
    <cellStyle name="입력 2 3 2 4 2 3 2" xfId="36844"/>
    <cellStyle name="입력 2 3 2 4 2 4" xfId="12248"/>
    <cellStyle name="입력 2 3 2 4 2 4 2" xfId="40107"/>
    <cellStyle name="입력 2 3 2 4 2 5" xfId="16177"/>
    <cellStyle name="입력 2 3 2 4 2 5 2" xfId="44036"/>
    <cellStyle name="입력 2 3 2 4 2 6" xfId="19055"/>
    <cellStyle name="입력 2 3 2 4 2 6 2" xfId="46914"/>
    <cellStyle name="입력 2 3 2 4 2 7" xfId="22240"/>
    <cellStyle name="입력 2 3 2 4 2 7 2" xfId="50099"/>
    <cellStyle name="입력 2 3 2 4 2 8" xfId="25420"/>
    <cellStyle name="입력 2 3 2 4 2 8 2" xfId="53279"/>
    <cellStyle name="입력 2 3 2 4 2 9" xfId="30136"/>
    <cellStyle name="입력 2 3 2 4 20" xfId="27911"/>
    <cellStyle name="입력 2 3 2 4 20 2" xfId="55770"/>
    <cellStyle name="입력 2 3 2 4 21" xfId="987"/>
    <cellStyle name="입력 2 3 2 4 21 2" xfId="28846"/>
    <cellStyle name="입력 2 3 2 4 22" xfId="28385"/>
    <cellStyle name="입력 2 3 2 4 3" xfId="2736"/>
    <cellStyle name="입력 2 3 2 4 3 2" xfId="6187"/>
    <cellStyle name="입력 2 3 2 4 3 2 2" xfId="34046"/>
    <cellStyle name="입력 2 3 2 4 3 3" xfId="9443"/>
    <cellStyle name="입력 2 3 2 4 3 3 2" xfId="37302"/>
    <cellStyle name="입력 2 3 2 4 3 4" xfId="12707"/>
    <cellStyle name="입력 2 3 2 4 3 4 2" xfId="40566"/>
    <cellStyle name="입력 2 3 2 4 3 5" xfId="15867"/>
    <cellStyle name="입력 2 3 2 4 3 5 2" xfId="43726"/>
    <cellStyle name="입력 2 3 2 4 3 6" xfId="19511"/>
    <cellStyle name="입력 2 3 2 4 3 6 2" xfId="47370"/>
    <cellStyle name="입력 2 3 2 4 3 7" xfId="22693"/>
    <cellStyle name="입력 2 3 2 4 3 7 2" xfId="50552"/>
    <cellStyle name="입력 2 3 2 4 3 8" xfId="25846"/>
    <cellStyle name="입력 2 3 2 4 3 8 2" xfId="53705"/>
    <cellStyle name="입력 2 3 2 4 3 9" xfId="30595"/>
    <cellStyle name="입력 2 3 2 4 4" xfId="3086"/>
    <cellStyle name="입력 2 3 2 4 4 2" xfId="6537"/>
    <cellStyle name="입력 2 3 2 4 4 2 2" xfId="34396"/>
    <cellStyle name="입력 2 3 2 4 4 3" xfId="9793"/>
    <cellStyle name="입력 2 3 2 4 4 3 2" xfId="37652"/>
    <cellStyle name="입력 2 3 2 4 4 4" xfId="13057"/>
    <cellStyle name="입력 2 3 2 4 4 4 2" xfId="40916"/>
    <cellStyle name="입력 2 3 2 4 4 5" xfId="17204"/>
    <cellStyle name="입력 2 3 2 4 4 5 2" xfId="45063"/>
    <cellStyle name="입력 2 3 2 4 4 6" xfId="19861"/>
    <cellStyle name="입력 2 3 2 4 4 6 2" xfId="47720"/>
    <cellStyle name="입력 2 3 2 4 4 7" xfId="23043"/>
    <cellStyle name="입력 2 3 2 4 4 7 2" xfId="50902"/>
    <cellStyle name="입력 2 3 2 4 4 8" xfId="26170"/>
    <cellStyle name="입력 2 3 2 4 4 8 2" xfId="54029"/>
    <cellStyle name="입력 2 3 2 4 4 9" xfId="30945"/>
    <cellStyle name="입력 2 3 2 4 5" xfId="3423"/>
    <cellStyle name="입력 2 3 2 4 5 2" xfId="6874"/>
    <cellStyle name="입력 2 3 2 4 5 2 2" xfId="34733"/>
    <cellStyle name="입력 2 3 2 4 5 3" xfId="10130"/>
    <cellStyle name="입력 2 3 2 4 5 3 2" xfId="37989"/>
    <cellStyle name="입력 2 3 2 4 5 4" xfId="13394"/>
    <cellStyle name="입력 2 3 2 4 5 4 2" xfId="41253"/>
    <cellStyle name="입력 2 3 2 4 5 5" xfId="17927"/>
    <cellStyle name="입력 2 3 2 4 5 5 2" xfId="45786"/>
    <cellStyle name="입력 2 3 2 4 5 6" xfId="20198"/>
    <cellStyle name="입력 2 3 2 4 5 6 2" xfId="48057"/>
    <cellStyle name="입력 2 3 2 4 5 7" xfId="23380"/>
    <cellStyle name="입력 2 3 2 4 5 7 2" xfId="51239"/>
    <cellStyle name="입력 2 3 2 4 5 8" xfId="26487"/>
    <cellStyle name="입력 2 3 2 4 5 8 2" xfId="54346"/>
    <cellStyle name="입력 2 3 2 4 5 9" xfId="31282"/>
    <cellStyle name="입력 2 3 2 4 6" xfId="3756"/>
    <cellStyle name="입력 2 3 2 4 6 2" xfId="7207"/>
    <cellStyle name="입력 2 3 2 4 6 2 2" xfId="35066"/>
    <cellStyle name="입력 2 3 2 4 6 3" xfId="10463"/>
    <cellStyle name="입력 2 3 2 4 6 3 2" xfId="38322"/>
    <cellStyle name="입력 2 3 2 4 6 4" xfId="13727"/>
    <cellStyle name="입력 2 3 2 4 6 4 2" xfId="41586"/>
    <cellStyle name="입력 2 3 2 4 6 5" xfId="15196"/>
    <cellStyle name="입력 2 3 2 4 6 5 2" xfId="43055"/>
    <cellStyle name="입력 2 3 2 4 6 6" xfId="20531"/>
    <cellStyle name="입력 2 3 2 4 6 6 2" xfId="48390"/>
    <cellStyle name="입력 2 3 2 4 6 7" xfId="23713"/>
    <cellStyle name="입력 2 3 2 4 6 7 2" xfId="51572"/>
    <cellStyle name="입력 2 3 2 4 6 8" xfId="26798"/>
    <cellStyle name="입력 2 3 2 4 6 8 2" xfId="54657"/>
    <cellStyle name="입력 2 3 2 4 6 9" xfId="31615"/>
    <cellStyle name="입력 2 3 2 4 7" xfId="4052"/>
    <cellStyle name="입력 2 3 2 4 7 2" xfId="7503"/>
    <cellStyle name="입력 2 3 2 4 7 2 2" xfId="35362"/>
    <cellStyle name="입력 2 3 2 4 7 3" xfId="10759"/>
    <cellStyle name="입력 2 3 2 4 7 3 2" xfId="38618"/>
    <cellStyle name="입력 2 3 2 4 7 4" xfId="14023"/>
    <cellStyle name="입력 2 3 2 4 7 4 2" xfId="41882"/>
    <cellStyle name="입력 2 3 2 4 7 5" xfId="15874"/>
    <cellStyle name="입력 2 3 2 4 7 5 2" xfId="43733"/>
    <cellStyle name="입력 2 3 2 4 7 6" xfId="20827"/>
    <cellStyle name="입력 2 3 2 4 7 6 2" xfId="48686"/>
    <cellStyle name="입력 2 3 2 4 7 7" xfId="24009"/>
    <cellStyle name="입력 2 3 2 4 7 7 2" xfId="51868"/>
    <cellStyle name="입력 2 3 2 4 7 8" xfId="27075"/>
    <cellStyle name="입력 2 3 2 4 7 8 2" xfId="54934"/>
    <cellStyle name="입력 2 3 2 4 7 9" xfId="31911"/>
    <cellStyle name="입력 2 3 2 4 8" xfId="4349"/>
    <cellStyle name="입력 2 3 2 4 8 2" xfId="7800"/>
    <cellStyle name="입력 2 3 2 4 8 2 2" xfId="35659"/>
    <cellStyle name="입력 2 3 2 4 8 3" xfId="11056"/>
    <cellStyle name="입력 2 3 2 4 8 3 2" xfId="38915"/>
    <cellStyle name="입력 2 3 2 4 8 4" xfId="14320"/>
    <cellStyle name="입력 2 3 2 4 8 4 2" xfId="42179"/>
    <cellStyle name="입력 2 3 2 4 8 5" xfId="16066"/>
    <cellStyle name="입력 2 3 2 4 8 5 2" xfId="43925"/>
    <cellStyle name="입력 2 3 2 4 8 6" xfId="21124"/>
    <cellStyle name="입력 2 3 2 4 8 6 2" xfId="48983"/>
    <cellStyle name="입력 2 3 2 4 8 7" xfId="24306"/>
    <cellStyle name="입력 2 3 2 4 8 7 2" xfId="52165"/>
    <cellStyle name="입력 2 3 2 4 8 8" xfId="27350"/>
    <cellStyle name="입력 2 3 2 4 8 8 2" xfId="55209"/>
    <cellStyle name="입력 2 3 2 4 8 9" xfId="32208"/>
    <cellStyle name="입력 2 3 2 4 9" xfId="4644"/>
    <cellStyle name="입력 2 3 2 4 9 2" xfId="8095"/>
    <cellStyle name="입력 2 3 2 4 9 2 2" xfId="35954"/>
    <cellStyle name="입력 2 3 2 4 9 3" xfId="11351"/>
    <cellStyle name="입력 2 3 2 4 9 3 2" xfId="39210"/>
    <cellStyle name="입력 2 3 2 4 9 4" xfId="14615"/>
    <cellStyle name="입력 2 3 2 4 9 4 2" xfId="42474"/>
    <cellStyle name="입력 2 3 2 4 9 5" xfId="18186"/>
    <cellStyle name="입력 2 3 2 4 9 5 2" xfId="46045"/>
    <cellStyle name="입력 2 3 2 4 9 6" xfId="21419"/>
    <cellStyle name="입력 2 3 2 4 9 6 2" xfId="49278"/>
    <cellStyle name="입력 2 3 2 4 9 7" xfId="24601"/>
    <cellStyle name="입력 2 3 2 4 9 7 2" xfId="52460"/>
    <cellStyle name="입력 2 3 2 4 9 8" xfId="27626"/>
    <cellStyle name="입력 2 3 2 4 9 8 2" xfId="55485"/>
    <cellStyle name="입력 2 3 2 4 9 9" xfId="32503"/>
    <cellStyle name="입력 2 3 2 5" xfId="2002"/>
    <cellStyle name="입력 2 3 2 5 2" xfId="5456"/>
    <cellStyle name="입력 2 3 2 5 2 2" xfId="33315"/>
    <cellStyle name="입력 2 3 2 5 3" xfId="8711"/>
    <cellStyle name="입력 2 3 2 5 3 2" xfId="36570"/>
    <cellStyle name="입력 2 3 2 5 4" xfId="11974"/>
    <cellStyle name="입력 2 3 2 5 4 2" xfId="39833"/>
    <cellStyle name="입력 2 3 2 5 5" xfId="17051"/>
    <cellStyle name="입력 2 3 2 5 5 2" xfId="44910"/>
    <cellStyle name="입력 2 3 2 5 6" xfId="18796"/>
    <cellStyle name="입력 2 3 2 5 6 2" xfId="46655"/>
    <cellStyle name="입력 2 3 2 5 7" xfId="22003"/>
    <cellStyle name="입력 2 3 2 5 7 2" xfId="49862"/>
    <cellStyle name="입력 2 3 2 5 8" xfId="25186"/>
    <cellStyle name="입력 2 3 2 5 8 2" xfId="53045"/>
    <cellStyle name="입력 2 3 2 5 9" xfId="29861"/>
    <cellStyle name="입력 2 3 2 6" xfId="2469"/>
    <cellStyle name="입력 2 3 2 6 2" xfId="5920"/>
    <cellStyle name="입력 2 3 2 6 2 2" xfId="33779"/>
    <cellStyle name="입력 2 3 2 6 3" xfId="9176"/>
    <cellStyle name="입력 2 3 2 6 3 2" xfId="37035"/>
    <cellStyle name="입력 2 3 2 6 4" xfId="12440"/>
    <cellStyle name="입력 2 3 2 6 4 2" xfId="40299"/>
    <cellStyle name="입력 2 3 2 6 5" xfId="16318"/>
    <cellStyle name="입력 2 3 2 6 5 2" xfId="44177"/>
    <cellStyle name="입력 2 3 2 6 6" xfId="19244"/>
    <cellStyle name="입력 2 3 2 6 6 2" xfId="47103"/>
    <cellStyle name="입력 2 3 2 6 7" xfId="22426"/>
    <cellStyle name="입력 2 3 2 6 7 2" xfId="50285"/>
    <cellStyle name="입력 2 3 2 6 8" xfId="25595"/>
    <cellStyle name="입력 2 3 2 6 8 2" xfId="53454"/>
    <cellStyle name="입력 2 3 2 6 9" xfId="30328"/>
    <cellStyle name="입력 2 3 2 7" xfId="1947"/>
    <cellStyle name="입력 2 3 2 7 2" xfId="5401"/>
    <cellStyle name="입력 2 3 2 7 2 2" xfId="33260"/>
    <cellStyle name="입력 2 3 2 7 3" xfId="8656"/>
    <cellStyle name="입력 2 3 2 7 3 2" xfId="36515"/>
    <cellStyle name="입력 2 3 2 7 4" xfId="11919"/>
    <cellStyle name="입력 2 3 2 7 4 2" xfId="39778"/>
    <cellStyle name="입력 2 3 2 7 5" xfId="16838"/>
    <cellStyle name="입력 2 3 2 7 5 2" xfId="44697"/>
    <cellStyle name="입력 2 3 2 7 6" xfId="18741"/>
    <cellStyle name="입력 2 3 2 7 6 2" xfId="46600"/>
    <cellStyle name="입력 2 3 2 7 7" xfId="21949"/>
    <cellStyle name="입력 2 3 2 7 7 2" xfId="49808"/>
    <cellStyle name="입력 2 3 2 7 8" xfId="25137"/>
    <cellStyle name="입력 2 3 2 7 8 2" xfId="52996"/>
    <cellStyle name="입력 2 3 2 7 9" xfId="29806"/>
    <cellStyle name="입력 2 3 2 8" xfId="1930"/>
    <cellStyle name="입력 2 3 2 8 2" xfId="5384"/>
    <cellStyle name="입력 2 3 2 8 2 2" xfId="33243"/>
    <cellStyle name="입력 2 3 2 8 3" xfId="8639"/>
    <cellStyle name="입력 2 3 2 8 3 2" xfId="36498"/>
    <cellStyle name="입력 2 3 2 8 4" xfId="11902"/>
    <cellStyle name="입력 2 3 2 8 4 2" xfId="39761"/>
    <cellStyle name="입력 2 3 2 8 5" xfId="15118"/>
    <cellStyle name="입력 2 3 2 8 5 2" xfId="42977"/>
    <cellStyle name="입력 2 3 2 8 6" xfId="18724"/>
    <cellStyle name="입력 2 3 2 8 6 2" xfId="46583"/>
    <cellStyle name="입력 2 3 2 8 7" xfId="21932"/>
    <cellStyle name="입력 2 3 2 8 7 2" xfId="49791"/>
    <cellStyle name="입력 2 3 2 8 8" xfId="25124"/>
    <cellStyle name="입력 2 3 2 8 8 2" xfId="52983"/>
    <cellStyle name="입력 2 3 2 8 9" xfId="29789"/>
    <cellStyle name="입력 2 3 2 9" xfId="2621"/>
    <cellStyle name="입력 2 3 2 9 2" xfId="6072"/>
    <cellStyle name="입력 2 3 2 9 2 2" xfId="33931"/>
    <cellStyle name="입력 2 3 2 9 3" xfId="9328"/>
    <cellStyle name="입력 2 3 2 9 3 2" xfId="37187"/>
    <cellStyle name="입력 2 3 2 9 4" xfId="12592"/>
    <cellStyle name="입력 2 3 2 9 4 2" xfId="40451"/>
    <cellStyle name="입력 2 3 2 9 5" xfId="15137"/>
    <cellStyle name="입력 2 3 2 9 5 2" xfId="42996"/>
    <cellStyle name="입력 2 3 2 9 6" xfId="19396"/>
    <cellStyle name="입력 2 3 2 9 6 2" xfId="47255"/>
    <cellStyle name="입력 2 3 2 9 7" xfId="22578"/>
    <cellStyle name="입력 2 3 2 9 7 2" xfId="50437"/>
    <cellStyle name="입력 2 3 2 9 8" xfId="25738"/>
    <cellStyle name="입력 2 3 2 9 8 2" xfId="53597"/>
    <cellStyle name="입력 2 3 2 9 9" xfId="30480"/>
    <cellStyle name="입력 2 3 20" xfId="2879"/>
    <cellStyle name="입력 2 3 20 2" xfId="6330"/>
    <cellStyle name="입력 2 3 20 2 2" xfId="34189"/>
    <cellStyle name="입력 2 3 20 3" xfId="9586"/>
    <cellStyle name="입력 2 3 20 3 2" xfId="37445"/>
    <cellStyle name="입력 2 3 20 4" xfId="12850"/>
    <cellStyle name="입력 2 3 20 4 2" xfId="40709"/>
    <cellStyle name="입력 2 3 20 5" xfId="15006"/>
    <cellStyle name="입력 2 3 20 5 2" xfId="42865"/>
    <cellStyle name="입력 2 3 20 6" xfId="19654"/>
    <cellStyle name="입력 2 3 20 6 2" xfId="47513"/>
    <cellStyle name="입력 2 3 20 7" xfId="22836"/>
    <cellStyle name="입력 2 3 20 7 2" xfId="50695"/>
    <cellStyle name="입력 2 3 20 8" xfId="25980"/>
    <cellStyle name="입력 2 3 20 8 2" xfId="53839"/>
    <cellStyle name="입력 2 3 20 9" xfId="30738"/>
    <cellStyle name="입력 2 3 21" xfId="3322"/>
    <cellStyle name="입력 2 3 21 2" xfId="6773"/>
    <cellStyle name="입력 2 3 21 2 2" xfId="34632"/>
    <cellStyle name="입력 2 3 21 3" xfId="10029"/>
    <cellStyle name="입력 2 3 21 3 2" xfId="37888"/>
    <cellStyle name="입력 2 3 21 4" xfId="13293"/>
    <cellStyle name="입력 2 3 21 4 2" xfId="41152"/>
    <cellStyle name="입력 2 3 21 5" xfId="16341"/>
    <cellStyle name="입력 2 3 21 5 2" xfId="44200"/>
    <cellStyle name="입력 2 3 21 6" xfId="20097"/>
    <cellStyle name="입력 2 3 21 6 2" xfId="47956"/>
    <cellStyle name="입력 2 3 21 7" xfId="23279"/>
    <cellStyle name="입력 2 3 21 7 2" xfId="51138"/>
    <cellStyle name="입력 2 3 21 8" xfId="26392"/>
    <cellStyle name="입력 2 3 21 8 2" xfId="54251"/>
    <cellStyle name="입력 2 3 21 9" xfId="31181"/>
    <cellStyle name="입력 2 3 22" xfId="3568"/>
    <cellStyle name="입력 2 3 22 2" xfId="7019"/>
    <cellStyle name="입력 2 3 22 2 2" xfId="34878"/>
    <cellStyle name="입력 2 3 22 3" xfId="10275"/>
    <cellStyle name="입력 2 3 22 3 2" xfId="38134"/>
    <cellStyle name="입력 2 3 22 4" xfId="13539"/>
    <cellStyle name="입력 2 3 22 4 2" xfId="41398"/>
    <cellStyle name="입력 2 3 22 5" xfId="17695"/>
    <cellStyle name="입력 2 3 22 5 2" xfId="45554"/>
    <cellStyle name="입력 2 3 22 6" xfId="20343"/>
    <cellStyle name="입력 2 3 22 6 2" xfId="48202"/>
    <cellStyle name="입력 2 3 22 7" xfId="23525"/>
    <cellStyle name="입력 2 3 22 7 2" xfId="51384"/>
    <cellStyle name="입력 2 3 22 8" xfId="26624"/>
    <cellStyle name="입력 2 3 22 8 2" xfId="54483"/>
    <cellStyle name="입력 2 3 22 9" xfId="31427"/>
    <cellStyle name="입력 2 3 23" xfId="1347"/>
    <cellStyle name="입력 2 3 23 2" xfId="29206"/>
    <cellStyle name="입력 2 3 24" xfId="4803"/>
    <cellStyle name="입력 2 3 24 2" xfId="32662"/>
    <cellStyle name="입력 2 3 25" xfId="4871"/>
    <cellStyle name="입력 2 3 25 2" xfId="32730"/>
    <cellStyle name="입력 2 3 26" xfId="1213"/>
    <cellStyle name="입력 2 3 26 2" xfId="29072"/>
    <cellStyle name="입력 2 3 27" xfId="11483"/>
    <cellStyle name="입력 2 3 27 2" xfId="39342"/>
    <cellStyle name="입력 2 3 28" xfId="15742"/>
    <cellStyle name="입력 2 3 28 2" xfId="43601"/>
    <cellStyle name="입력 2 3 29" xfId="15637"/>
    <cellStyle name="입력 2 3 29 2" xfId="43496"/>
    <cellStyle name="입력 2 3 3" xfId="253"/>
    <cellStyle name="입력 2 3 3 10" xfId="2875"/>
    <cellStyle name="입력 2 3 3 10 2" xfId="6326"/>
    <cellStyle name="입력 2 3 3 10 2 2" xfId="34185"/>
    <cellStyle name="입력 2 3 3 10 3" xfId="9582"/>
    <cellStyle name="입력 2 3 3 10 3 2" xfId="37441"/>
    <cellStyle name="입력 2 3 3 10 4" xfId="12846"/>
    <cellStyle name="입력 2 3 3 10 4 2" xfId="40705"/>
    <cellStyle name="입력 2 3 3 10 5" xfId="16756"/>
    <cellStyle name="입력 2 3 3 10 5 2" xfId="44615"/>
    <cellStyle name="입력 2 3 3 10 6" xfId="19650"/>
    <cellStyle name="입력 2 3 3 10 6 2" xfId="47509"/>
    <cellStyle name="입력 2 3 3 10 7" xfId="22832"/>
    <cellStyle name="입력 2 3 3 10 7 2" xfId="50691"/>
    <cellStyle name="입력 2 3 3 10 8" xfId="25977"/>
    <cellStyle name="입력 2 3 3 10 8 2" xfId="53836"/>
    <cellStyle name="입력 2 3 3 10 9" xfId="30734"/>
    <cellStyle name="입력 2 3 3 11" xfId="2634"/>
    <cellStyle name="입력 2 3 3 11 2" xfId="6085"/>
    <cellStyle name="입력 2 3 3 11 2 2" xfId="33944"/>
    <cellStyle name="입력 2 3 3 11 3" xfId="9341"/>
    <cellStyle name="입력 2 3 3 11 3 2" xfId="37200"/>
    <cellStyle name="입력 2 3 3 11 4" xfId="12605"/>
    <cellStyle name="입력 2 3 3 11 4 2" xfId="40464"/>
    <cellStyle name="입력 2 3 3 11 5" xfId="17120"/>
    <cellStyle name="입력 2 3 3 11 5 2" xfId="44979"/>
    <cellStyle name="입력 2 3 3 11 6" xfId="19409"/>
    <cellStyle name="입력 2 3 3 11 6 2" xfId="47268"/>
    <cellStyle name="입력 2 3 3 11 7" xfId="22591"/>
    <cellStyle name="입력 2 3 3 11 7 2" xfId="50450"/>
    <cellStyle name="입력 2 3 3 11 8" xfId="25751"/>
    <cellStyle name="입력 2 3 3 11 8 2" xfId="53610"/>
    <cellStyle name="입력 2 3 3 11 9" xfId="30493"/>
    <cellStyle name="입력 2 3 3 12" xfId="3653"/>
    <cellStyle name="입력 2 3 3 12 2" xfId="7104"/>
    <cellStyle name="입력 2 3 3 12 2 2" xfId="34963"/>
    <cellStyle name="입력 2 3 3 12 3" xfId="10360"/>
    <cellStyle name="입력 2 3 3 12 3 2" xfId="38219"/>
    <cellStyle name="입력 2 3 3 12 4" xfId="13624"/>
    <cellStyle name="입력 2 3 3 12 4 2" xfId="41483"/>
    <cellStyle name="입력 2 3 3 12 5" xfId="16123"/>
    <cellStyle name="입력 2 3 3 12 5 2" xfId="43982"/>
    <cellStyle name="입력 2 3 3 12 6" xfId="20428"/>
    <cellStyle name="입력 2 3 3 12 6 2" xfId="48287"/>
    <cellStyle name="입력 2 3 3 12 7" xfId="23610"/>
    <cellStyle name="입력 2 3 3 12 7 2" xfId="51469"/>
    <cellStyle name="입력 2 3 3 12 8" xfId="26702"/>
    <cellStyle name="입력 2 3 3 12 8 2" xfId="54561"/>
    <cellStyle name="입력 2 3 3 12 9" xfId="31512"/>
    <cellStyle name="입력 2 3 3 13" xfId="1368"/>
    <cellStyle name="입력 2 3 3 13 2" xfId="29227"/>
    <cellStyle name="입력 2 3 3 14" xfId="4824"/>
    <cellStyle name="입력 2 3 3 14 2" xfId="32683"/>
    <cellStyle name="입력 2 3 3 15" xfId="4887"/>
    <cellStyle name="입력 2 3 3 15 2" xfId="32746"/>
    <cellStyle name="입력 2 3 3 16" xfId="4873"/>
    <cellStyle name="입력 2 3 3 16 2" xfId="32732"/>
    <cellStyle name="입력 2 3 3 17" xfId="1254"/>
    <cellStyle name="입력 2 3 3 17 2" xfId="29113"/>
    <cellStyle name="입력 2 3 3 18" xfId="17511"/>
    <cellStyle name="입력 2 3 3 18 2" xfId="45370"/>
    <cellStyle name="입력 2 3 3 19" xfId="8960"/>
    <cellStyle name="입력 2 3 3 19 2" xfId="36819"/>
    <cellStyle name="입력 2 3 3 2" xfId="456"/>
    <cellStyle name="입력 2 3 3 2 10" xfId="4584"/>
    <cellStyle name="입력 2 3 3 2 10 2" xfId="8035"/>
    <cellStyle name="입력 2 3 3 2 10 2 2" xfId="35894"/>
    <cellStyle name="입력 2 3 3 2 10 3" xfId="11291"/>
    <cellStyle name="입력 2 3 3 2 10 3 2" xfId="39150"/>
    <cellStyle name="입력 2 3 3 2 10 4" xfId="14555"/>
    <cellStyle name="입력 2 3 3 2 10 4 2" xfId="42414"/>
    <cellStyle name="입력 2 3 3 2 10 5" xfId="18126"/>
    <cellStyle name="입력 2 3 3 2 10 5 2" xfId="45985"/>
    <cellStyle name="입력 2 3 3 2 10 6" xfId="21359"/>
    <cellStyle name="입력 2 3 3 2 10 6 2" xfId="49218"/>
    <cellStyle name="입력 2 3 3 2 10 7" xfId="24541"/>
    <cellStyle name="입력 2 3 3 2 10 7 2" xfId="52400"/>
    <cellStyle name="입력 2 3 3 2 10 8" xfId="27569"/>
    <cellStyle name="입력 2 3 3 2 10 8 2" xfId="55428"/>
    <cellStyle name="입력 2 3 3 2 10 9" xfId="32443"/>
    <cellStyle name="입력 2 3 3 2 11" xfId="1571"/>
    <cellStyle name="입력 2 3 3 2 11 2" xfId="29430"/>
    <cellStyle name="입력 2 3 3 2 12" xfId="5027"/>
    <cellStyle name="입력 2 3 3 2 12 2" xfId="32886"/>
    <cellStyle name="입력 2 3 3 2 13" xfId="8281"/>
    <cellStyle name="입력 2 3 3 2 13 2" xfId="36140"/>
    <cellStyle name="입력 2 3 3 2 14" xfId="11546"/>
    <cellStyle name="입력 2 3 3 2 14 2" xfId="39405"/>
    <cellStyle name="입력 2 3 3 2 15" xfId="14809"/>
    <cellStyle name="입력 2 3 3 2 15 2" xfId="42668"/>
    <cellStyle name="입력 2 3 3 2 16" xfId="16576"/>
    <cellStyle name="입력 2 3 3 2 16 2" xfId="44435"/>
    <cellStyle name="입력 2 3 3 2 17" xfId="18376"/>
    <cellStyle name="입력 2 3 3 2 17 2" xfId="46235"/>
    <cellStyle name="입력 2 3 3 2 18" xfId="21594"/>
    <cellStyle name="입력 2 3 3 2 18 2" xfId="49453"/>
    <cellStyle name="입력 2 3 3 2 19" xfId="24791"/>
    <cellStyle name="입력 2 3 3 2 19 2" xfId="52650"/>
    <cellStyle name="입력 2 3 3 2 2" xfId="601"/>
    <cellStyle name="입력 2 3 3 2 2 10" xfId="1716"/>
    <cellStyle name="입력 2 3 3 2 2 10 2" xfId="29575"/>
    <cellStyle name="입력 2 3 3 2 2 11" xfId="5171"/>
    <cellStyle name="입력 2 3 3 2 2 11 2" xfId="33030"/>
    <cellStyle name="입력 2 3 3 2 2 12" xfId="8426"/>
    <cellStyle name="입력 2 3 3 2 2 12 2" xfId="36285"/>
    <cellStyle name="입력 2 3 3 2 2 13" xfId="11691"/>
    <cellStyle name="입력 2 3 3 2 2 13 2" xfId="39550"/>
    <cellStyle name="입력 2 3 3 2 2 14" xfId="14954"/>
    <cellStyle name="입력 2 3 3 2 2 14 2" xfId="42813"/>
    <cellStyle name="입력 2 3 3 2 2 15" xfId="17675"/>
    <cellStyle name="입력 2 3 3 2 2 15 2" xfId="45534"/>
    <cellStyle name="입력 2 3 3 2 2 16" xfId="18518"/>
    <cellStyle name="입력 2 3 3 2 2 16 2" xfId="46377"/>
    <cellStyle name="입력 2 3 3 2 2 17" xfId="21735"/>
    <cellStyle name="입력 2 3 3 2 2 17 2" xfId="49594"/>
    <cellStyle name="입력 2 3 3 2 2 18" xfId="24930"/>
    <cellStyle name="입력 2 3 3 2 2 18 2" xfId="52789"/>
    <cellStyle name="입력 2 3 3 2 2 19" xfId="26282"/>
    <cellStyle name="입력 2 3 3 2 2 19 2" xfId="54141"/>
    <cellStyle name="입력 2 3 3 2 2 2" xfId="2353"/>
    <cellStyle name="입력 2 3 3 2 2 2 2" xfId="5805"/>
    <cellStyle name="입력 2 3 3 2 2 2 2 2" xfId="33664"/>
    <cellStyle name="입력 2 3 3 2 2 2 3" xfId="9061"/>
    <cellStyle name="입력 2 3 3 2 2 2 3 2" xfId="36920"/>
    <cellStyle name="입력 2 3 3 2 2 2 4" xfId="12324"/>
    <cellStyle name="입력 2 3 3 2 2 2 4 2" xfId="40183"/>
    <cellStyle name="입력 2 3 3 2 2 2 5" xfId="17437"/>
    <cellStyle name="입력 2 3 3 2 2 2 5 2" xfId="45296"/>
    <cellStyle name="입력 2 3 3 2 2 2 6" xfId="19131"/>
    <cellStyle name="입력 2 3 3 2 2 2 6 2" xfId="46990"/>
    <cellStyle name="입력 2 3 3 2 2 2 7" xfId="22316"/>
    <cellStyle name="입력 2 3 3 2 2 2 7 2" xfId="50175"/>
    <cellStyle name="입력 2 3 3 2 2 2 8" xfId="25491"/>
    <cellStyle name="입력 2 3 3 2 2 2 8 2" xfId="53350"/>
    <cellStyle name="입력 2 3 3 2 2 2 9" xfId="30212"/>
    <cellStyle name="입력 2 3 3 2 2 20" xfId="27987"/>
    <cellStyle name="입력 2 3 3 2 2 20 2" xfId="55846"/>
    <cellStyle name="입력 2 3 3 2 2 21" xfId="1063"/>
    <cellStyle name="입력 2 3 3 2 2 21 2" xfId="28922"/>
    <cellStyle name="입력 2 3 3 2 2 22" xfId="28461"/>
    <cellStyle name="입력 2 3 3 2 2 3" xfId="2812"/>
    <cellStyle name="입력 2 3 3 2 2 3 2" xfId="6263"/>
    <cellStyle name="입력 2 3 3 2 2 3 2 2" xfId="34122"/>
    <cellStyle name="입력 2 3 3 2 2 3 3" xfId="9519"/>
    <cellStyle name="입력 2 3 3 2 2 3 3 2" xfId="37378"/>
    <cellStyle name="입력 2 3 3 2 2 3 4" xfId="12783"/>
    <cellStyle name="입력 2 3 3 2 2 3 4 2" xfId="40642"/>
    <cellStyle name="입력 2 3 3 2 2 3 5" xfId="1161"/>
    <cellStyle name="입력 2 3 3 2 2 3 5 2" xfId="29020"/>
    <cellStyle name="입력 2 3 3 2 2 3 6" xfId="19587"/>
    <cellStyle name="입력 2 3 3 2 2 3 6 2" xfId="47446"/>
    <cellStyle name="입력 2 3 3 2 2 3 7" xfId="22769"/>
    <cellStyle name="입력 2 3 3 2 2 3 7 2" xfId="50628"/>
    <cellStyle name="입력 2 3 3 2 2 3 8" xfId="25917"/>
    <cellStyle name="입력 2 3 3 2 2 3 8 2" xfId="53776"/>
    <cellStyle name="입력 2 3 3 2 2 3 9" xfId="30671"/>
    <cellStyle name="입력 2 3 3 2 2 4" xfId="3162"/>
    <cellStyle name="입력 2 3 3 2 2 4 2" xfId="6613"/>
    <cellStyle name="입력 2 3 3 2 2 4 2 2" xfId="34472"/>
    <cellStyle name="입력 2 3 3 2 2 4 3" xfId="9869"/>
    <cellStyle name="입력 2 3 3 2 2 4 3 2" xfId="37728"/>
    <cellStyle name="입력 2 3 3 2 2 4 4" xfId="13133"/>
    <cellStyle name="입력 2 3 3 2 2 4 4 2" xfId="40992"/>
    <cellStyle name="입력 2 3 3 2 2 4 5" xfId="16140"/>
    <cellStyle name="입력 2 3 3 2 2 4 5 2" xfId="43999"/>
    <cellStyle name="입력 2 3 3 2 2 4 6" xfId="19937"/>
    <cellStyle name="입력 2 3 3 2 2 4 6 2" xfId="47796"/>
    <cellStyle name="입력 2 3 3 2 2 4 7" xfId="23119"/>
    <cellStyle name="입력 2 3 3 2 2 4 7 2" xfId="50978"/>
    <cellStyle name="입력 2 3 3 2 2 4 8" xfId="26241"/>
    <cellStyle name="입력 2 3 3 2 2 4 8 2" xfId="54100"/>
    <cellStyle name="입력 2 3 3 2 2 4 9" xfId="31021"/>
    <cellStyle name="입력 2 3 3 2 2 5" xfId="3499"/>
    <cellStyle name="입력 2 3 3 2 2 5 2" xfId="6950"/>
    <cellStyle name="입력 2 3 3 2 2 5 2 2" xfId="34809"/>
    <cellStyle name="입력 2 3 3 2 2 5 3" xfId="10206"/>
    <cellStyle name="입력 2 3 3 2 2 5 3 2" xfId="38065"/>
    <cellStyle name="입력 2 3 3 2 2 5 4" xfId="13470"/>
    <cellStyle name="입력 2 3 3 2 2 5 4 2" xfId="41329"/>
    <cellStyle name="입력 2 3 3 2 2 5 5" xfId="16593"/>
    <cellStyle name="입력 2 3 3 2 2 5 5 2" xfId="44452"/>
    <cellStyle name="입력 2 3 3 2 2 5 6" xfId="20274"/>
    <cellStyle name="입력 2 3 3 2 2 5 6 2" xfId="48133"/>
    <cellStyle name="입력 2 3 3 2 2 5 7" xfId="23456"/>
    <cellStyle name="입력 2 3 3 2 2 5 7 2" xfId="51315"/>
    <cellStyle name="입력 2 3 3 2 2 5 8" xfId="26558"/>
    <cellStyle name="입력 2 3 3 2 2 5 8 2" xfId="54417"/>
    <cellStyle name="입력 2 3 3 2 2 5 9" xfId="31358"/>
    <cellStyle name="입력 2 3 3 2 2 6" xfId="3832"/>
    <cellStyle name="입력 2 3 3 2 2 6 2" xfId="7283"/>
    <cellStyle name="입력 2 3 3 2 2 6 2 2" xfId="35142"/>
    <cellStyle name="입력 2 3 3 2 2 6 3" xfId="10539"/>
    <cellStyle name="입력 2 3 3 2 2 6 3 2" xfId="38398"/>
    <cellStyle name="입력 2 3 3 2 2 6 4" xfId="13803"/>
    <cellStyle name="입력 2 3 3 2 2 6 4 2" xfId="41662"/>
    <cellStyle name="입력 2 3 3 2 2 6 5" xfId="17658"/>
    <cellStyle name="입력 2 3 3 2 2 6 5 2" xfId="45517"/>
    <cellStyle name="입력 2 3 3 2 2 6 6" xfId="20607"/>
    <cellStyle name="입력 2 3 3 2 2 6 6 2" xfId="48466"/>
    <cellStyle name="입력 2 3 3 2 2 6 7" xfId="23789"/>
    <cellStyle name="입력 2 3 3 2 2 6 7 2" xfId="51648"/>
    <cellStyle name="입력 2 3 3 2 2 6 8" xfId="26869"/>
    <cellStyle name="입력 2 3 3 2 2 6 8 2" xfId="54728"/>
    <cellStyle name="입력 2 3 3 2 2 6 9" xfId="31691"/>
    <cellStyle name="입력 2 3 3 2 2 7" xfId="4128"/>
    <cellStyle name="입력 2 3 3 2 2 7 2" xfId="7579"/>
    <cellStyle name="입력 2 3 3 2 2 7 2 2" xfId="35438"/>
    <cellStyle name="입력 2 3 3 2 2 7 3" xfId="10835"/>
    <cellStyle name="입력 2 3 3 2 2 7 3 2" xfId="38694"/>
    <cellStyle name="입력 2 3 3 2 2 7 4" xfId="14099"/>
    <cellStyle name="입력 2 3 3 2 2 7 4 2" xfId="41958"/>
    <cellStyle name="입력 2 3 3 2 2 7 5" xfId="17178"/>
    <cellStyle name="입력 2 3 3 2 2 7 5 2" xfId="45037"/>
    <cellStyle name="입력 2 3 3 2 2 7 6" xfId="20903"/>
    <cellStyle name="입력 2 3 3 2 2 7 6 2" xfId="48762"/>
    <cellStyle name="입력 2 3 3 2 2 7 7" xfId="24085"/>
    <cellStyle name="입력 2 3 3 2 2 7 7 2" xfId="51944"/>
    <cellStyle name="입력 2 3 3 2 2 7 8" xfId="27146"/>
    <cellStyle name="입력 2 3 3 2 2 7 8 2" xfId="55005"/>
    <cellStyle name="입력 2 3 3 2 2 7 9" xfId="31987"/>
    <cellStyle name="입력 2 3 3 2 2 8" xfId="4425"/>
    <cellStyle name="입력 2 3 3 2 2 8 2" xfId="7876"/>
    <cellStyle name="입력 2 3 3 2 2 8 2 2" xfId="35735"/>
    <cellStyle name="입력 2 3 3 2 2 8 3" xfId="11132"/>
    <cellStyle name="입력 2 3 3 2 2 8 3 2" xfId="38991"/>
    <cellStyle name="입력 2 3 3 2 2 8 4" xfId="14396"/>
    <cellStyle name="입력 2 3 3 2 2 8 4 2" xfId="42255"/>
    <cellStyle name="입력 2 3 3 2 2 8 5" xfId="17967"/>
    <cellStyle name="입력 2 3 3 2 2 8 5 2" xfId="45826"/>
    <cellStyle name="입력 2 3 3 2 2 8 6" xfId="21200"/>
    <cellStyle name="입력 2 3 3 2 2 8 6 2" xfId="49059"/>
    <cellStyle name="입력 2 3 3 2 2 8 7" xfId="24382"/>
    <cellStyle name="입력 2 3 3 2 2 8 7 2" xfId="52241"/>
    <cellStyle name="입력 2 3 3 2 2 8 8" xfId="27421"/>
    <cellStyle name="입력 2 3 3 2 2 8 8 2" xfId="55280"/>
    <cellStyle name="입력 2 3 3 2 2 8 9" xfId="32284"/>
    <cellStyle name="입력 2 3 3 2 2 9" xfId="4720"/>
    <cellStyle name="입력 2 3 3 2 2 9 2" xfId="8171"/>
    <cellStyle name="입력 2 3 3 2 2 9 2 2" xfId="36030"/>
    <cellStyle name="입력 2 3 3 2 2 9 3" xfId="11427"/>
    <cellStyle name="입력 2 3 3 2 2 9 3 2" xfId="39286"/>
    <cellStyle name="입력 2 3 3 2 2 9 4" xfId="14691"/>
    <cellStyle name="입력 2 3 3 2 2 9 4 2" xfId="42550"/>
    <cellStyle name="입력 2 3 3 2 2 9 5" xfId="18262"/>
    <cellStyle name="입력 2 3 3 2 2 9 5 2" xfId="46121"/>
    <cellStyle name="입력 2 3 3 2 2 9 6" xfId="21495"/>
    <cellStyle name="입력 2 3 3 2 2 9 6 2" xfId="49354"/>
    <cellStyle name="입력 2 3 3 2 2 9 7" xfId="24677"/>
    <cellStyle name="입력 2 3 3 2 2 9 7 2" xfId="52536"/>
    <cellStyle name="입력 2 3 3 2 2 9 8" xfId="27697"/>
    <cellStyle name="입력 2 3 3 2 2 9 8 2" xfId="55556"/>
    <cellStyle name="입력 2 3 3 2 2 9 9" xfId="32579"/>
    <cellStyle name="입력 2 3 3 2 20" xfId="27526"/>
    <cellStyle name="입력 2 3 3 2 20 2" xfId="55385"/>
    <cellStyle name="입력 2 3 3 2 21" xfId="27851"/>
    <cellStyle name="입력 2 3 3 2 21 2" xfId="55710"/>
    <cellStyle name="입력 2 3 3 2 22" xfId="918"/>
    <cellStyle name="입력 2 3 3 2 22 2" xfId="28777"/>
    <cellStyle name="입력 2 3 3 2 23" xfId="28316"/>
    <cellStyle name="입력 2 3 3 2 3" xfId="2208"/>
    <cellStyle name="입력 2 3 3 2 3 2" xfId="5660"/>
    <cellStyle name="입력 2 3 3 2 3 2 2" xfId="33519"/>
    <cellStyle name="입력 2 3 3 2 3 3" xfId="8916"/>
    <cellStyle name="입력 2 3 3 2 3 3 2" xfId="36775"/>
    <cellStyle name="입력 2 3 3 2 3 4" xfId="12179"/>
    <cellStyle name="입력 2 3 3 2 3 4 2" xfId="40038"/>
    <cellStyle name="입력 2 3 3 2 3 5" xfId="16028"/>
    <cellStyle name="입력 2 3 3 2 3 5 2" xfId="43887"/>
    <cellStyle name="입력 2 3 3 2 3 6" xfId="18991"/>
    <cellStyle name="입력 2 3 3 2 3 6 2" xfId="46850"/>
    <cellStyle name="입력 2 3 3 2 3 7" xfId="22175"/>
    <cellStyle name="입력 2 3 3 2 3 7 2" xfId="50034"/>
    <cellStyle name="입력 2 3 3 2 3 8" xfId="25358"/>
    <cellStyle name="입력 2 3 3 2 3 8 2" xfId="53217"/>
    <cellStyle name="입력 2 3 3 2 3 9" xfId="30067"/>
    <cellStyle name="입력 2 3 3 2 4" xfId="2667"/>
    <cellStyle name="입력 2 3 3 2 4 2" xfId="6118"/>
    <cellStyle name="입력 2 3 3 2 4 2 2" xfId="33977"/>
    <cellStyle name="입력 2 3 3 2 4 3" xfId="9374"/>
    <cellStyle name="입력 2 3 3 2 4 3 2" xfId="37233"/>
    <cellStyle name="입력 2 3 3 2 4 4" xfId="12638"/>
    <cellStyle name="입력 2 3 3 2 4 4 2" xfId="40497"/>
    <cellStyle name="입력 2 3 3 2 4 5" xfId="17835"/>
    <cellStyle name="입력 2 3 3 2 4 5 2" xfId="45694"/>
    <cellStyle name="입력 2 3 3 2 4 6" xfId="19442"/>
    <cellStyle name="입력 2 3 3 2 4 6 2" xfId="47301"/>
    <cellStyle name="입력 2 3 3 2 4 7" xfId="22624"/>
    <cellStyle name="입력 2 3 3 2 4 7 2" xfId="50483"/>
    <cellStyle name="입력 2 3 3 2 4 8" xfId="25780"/>
    <cellStyle name="입력 2 3 3 2 4 8 2" xfId="53639"/>
    <cellStyle name="입력 2 3 3 2 4 9" xfId="30526"/>
    <cellStyle name="입력 2 3 3 2 5" xfId="3018"/>
    <cellStyle name="입력 2 3 3 2 5 2" xfId="6469"/>
    <cellStyle name="입력 2 3 3 2 5 2 2" xfId="34328"/>
    <cellStyle name="입력 2 3 3 2 5 3" xfId="9725"/>
    <cellStyle name="입력 2 3 3 2 5 3 2" xfId="37584"/>
    <cellStyle name="입력 2 3 3 2 5 4" xfId="12989"/>
    <cellStyle name="입력 2 3 3 2 5 4 2" xfId="40848"/>
    <cellStyle name="입력 2 3 3 2 5 5" xfId="16058"/>
    <cellStyle name="입력 2 3 3 2 5 5 2" xfId="43917"/>
    <cellStyle name="입력 2 3 3 2 5 6" xfId="19793"/>
    <cellStyle name="입력 2 3 3 2 5 6 2" xfId="47652"/>
    <cellStyle name="입력 2 3 3 2 5 7" xfId="22975"/>
    <cellStyle name="입력 2 3 3 2 5 7 2" xfId="50834"/>
    <cellStyle name="입력 2 3 3 2 5 8" xfId="26107"/>
    <cellStyle name="입력 2 3 3 2 5 8 2" xfId="53966"/>
    <cellStyle name="입력 2 3 3 2 5 9" xfId="30877"/>
    <cellStyle name="입력 2 3 3 2 6" xfId="3357"/>
    <cellStyle name="입력 2 3 3 2 6 2" xfId="6808"/>
    <cellStyle name="입력 2 3 3 2 6 2 2" xfId="34667"/>
    <cellStyle name="입력 2 3 3 2 6 3" xfId="10064"/>
    <cellStyle name="입력 2 3 3 2 6 3 2" xfId="37923"/>
    <cellStyle name="입력 2 3 3 2 6 4" xfId="13328"/>
    <cellStyle name="입력 2 3 3 2 6 4 2" xfId="41187"/>
    <cellStyle name="입력 2 3 3 2 6 5" xfId="11784"/>
    <cellStyle name="입력 2 3 3 2 6 5 2" xfId="39643"/>
    <cellStyle name="입력 2 3 3 2 6 6" xfId="20132"/>
    <cellStyle name="입력 2 3 3 2 6 6 2" xfId="47991"/>
    <cellStyle name="입력 2 3 3 2 6 7" xfId="23314"/>
    <cellStyle name="입력 2 3 3 2 6 7 2" xfId="51173"/>
    <cellStyle name="입력 2 3 3 2 6 8" xfId="26424"/>
    <cellStyle name="입력 2 3 3 2 6 8 2" xfId="54283"/>
    <cellStyle name="입력 2 3 3 2 6 9" xfId="31216"/>
    <cellStyle name="입력 2 3 3 2 7" xfId="3690"/>
    <cellStyle name="입력 2 3 3 2 7 2" xfId="7141"/>
    <cellStyle name="입력 2 3 3 2 7 2 2" xfId="35000"/>
    <cellStyle name="입력 2 3 3 2 7 3" xfId="10397"/>
    <cellStyle name="입력 2 3 3 2 7 3 2" xfId="38256"/>
    <cellStyle name="입력 2 3 3 2 7 4" xfId="13661"/>
    <cellStyle name="입력 2 3 3 2 7 4 2" xfId="41520"/>
    <cellStyle name="입력 2 3 3 2 7 5" xfId="17096"/>
    <cellStyle name="입력 2 3 3 2 7 5 2" xfId="44955"/>
    <cellStyle name="입력 2 3 3 2 7 6" xfId="20465"/>
    <cellStyle name="입력 2 3 3 2 7 6 2" xfId="48324"/>
    <cellStyle name="입력 2 3 3 2 7 7" xfId="23647"/>
    <cellStyle name="입력 2 3 3 2 7 7 2" xfId="51506"/>
    <cellStyle name="입력 2 3 3 2 7 8" xfId="26735"/>
    <cellStyle name="입력 2 3 3 2 7 8 2" xfId="54594"/>
    <cellStyle name="입력 2 3 3 2 7 9" xfId="31549"/>
    <cellStyle name="입력 2 3 3 2 8" xfId="3992"/>
    <cellStyle name="입력 2 3 3 2 8 2" xfId="7443"/>
    <cellStyle name="입력 2 3 3 2 8 2 2" xfId="35302"/>
    <cellStyle name="입력 2 3 3 2 8 3" xfId="10699"/>
    <cellStyle name="입력 2 3 3 2 8 3 2" xfId="38558"/>
    <cellStyle name="입력 2 3 3 2 8 4" xfId="13963"/>
    <cellStyle name="입력 2 3 3 2 8 4 2" xfId="41822"/>
    <cellStyle name="입력 2 3 3 2 8 5" xfId="17577"/>
    <cellStyle name="입력 2 3 3 2 8 5 2" xfId="45436"/>
    <cellStyle name="입력 2 3 3 2 8 6" xfId="20767"/>
    <cellStyle name="입력 2 3 3 2 8 6 2" xfId="48626"/>
    <cellStyle name="입력 2 3 3 2 8 7" xfId="23949"/>
    <cellStyle name="입력 2 3 3 2 8 7 2" xfId="51808"/>
    <cellStyle name="입력 2 3 3 2 8 8" xfId="27018"/>
    <cellStyle name="입력 2 3 3 2 8 8 2" xfId="54877"/>
    <cellStyle name="입력 2 3 3 2 8 9" xfId="31851"/>
    <cellStyle name="입력 2 3 3 2 9" xfId="4289"/>
    <cellStyle name="입력 2 3 3 2 9 2" xfId="7740"/>
    <cellStyle name="입력 2 3 3 2 9 2 2" xfId="35599"/>
    <cellStyle name="입력 2 3 3 2 9 3" xfId="10996"/>
    <cellStyle name="입력 2 3 3 2 9 3 2" xfId="38855"/>
    <cellStyle name="입력 2 3 3 2 9 4" xfId="14260"/>
    <cellStyle name="입력 2 3 3 2 9 4 2" xfId="42119"/>
    <cellStyle name="입력 2 3 3 2 9 5" xfId="15759"/>
    <cellStyle name="입력 2 3 3 2 9 5 2" xfId="43618"/>
    <cellStyle name="입력 2 3 3 2 9 6" xfId="21064"/>
    <cellStyle name="입력 2 3 3 2 9 6 2" xfId="48923"/>
    <cellStyle name="입력 2 3 3 2 9 7" xfId="24246"/>
    <cellStyle name="입력 2 3 3 2 9 7 2" xfId="52105"/>
    <cellStyle name="입력 2 3 3 2 9 8" xfId="27293"/>
    <cellStyle name="입력 2 3 3 2 9 8 2" xfId="55152"/>
    <cellStyle name="입력 2 3 3 2 9 9" xfId="32148"/>
    <cellStyle name="입력 2 3 3 20" xfId="17363"/>
    <cellStyle name="입력 2 3 3 20 2" xfId="45222"/>
    <cellStyle name="입력 2 3 3 21" xfId="22142"/>
    <cellStyle name="입력 2 3 3 21 2" xfId="50001"/>
    <cellStyle name="입력 2 3 3 22" xfId="22219"/>
    <cellStyle name="입력 2 3 3 22 2" xfId="50078"/>
    <cellStyle name="입력 2 3 3 23" xfId="12225"/>
    <cellStyle name="입력 2 3 3 23 2" xfId="40084"/>
    <cellStyle name="입력 2 3 3 24" xfId="716"/>
    <cellStyle name="입력 2 3 3 24 2" xfId="28575"/>
    <cellStyle name="입력 2 3 3 25" xfId="28114"/>
    <cellStyle name="입력 2 3 3 3" xfId="356"/>
    <cellStyle name="입력 2 3 3 3 10" xfId="1471"/>
    <cellStyle name="입력 2 3 3 3 10 2" xfId="29330"/>
    <cellStyle name="입력 2 3 3 3 11" xfId="4927"/>
    <cellStyle name="입력 2 3 3 3 11 2" xfId="32786"/>
    <cellStyle name="입력 2 3 3 3 12" xfId="1199"/>
    <cellStyle name="입력 2 3 3 3 12 2" xfId="29058"/>
    <cellStyle name="입력 2 3 3 3 13" xfId="5615"/>
    <cellStyle name="입력 2 3 3 3 13 2" xfId="33474"/>
    <cellStyle name="입력 2 3 3 3 14" xfId="8870"/>
    <cellStyle name="입력 2 3 3 3 14 2" xfId="36729"/>
    <cellStyle name="입력 2 3 3 3 15" xfId="15255"/>
    <cellStyle name="입력 2 3 3 3 15 2" xfId="43114"/>
    <cellStyle name="입력 2 3 3 3 16" xfId="15387"/>
    <cellStyle name="입력 2 3 3 3 16 2" xfId="43246"/>
    <cellStyle name="입력 2 3 3 3 17" xfId="17672"/>
    <cellStyle name="입력 2 3 3 3 17 2" xfId="45531"/>
    <cellStyle name="입력 2 3 3 3 18" xfId="18958"/>
    <cellStyle name="입력 2 3 3 3 18 2" xfId="46817"/>
    <cellStyle name="입력 2 3 3 3 19" xfId="27119"/>
    <cellStyle name="입력 2 3 3 3 19 2" xfId="54978"/>
    <cellStyle name="입력 2 3 3 3 2" xfId="2108"/>
    <cellStyle name="입력 2 3 3 3 2 2" xfId="5562"/>
    <cellStyle name="입력 2 3 3 3 2 2 2" xfId="33421"/>
    <cellStyle name="입력 2 3 3 3 2 3" xfId="8817"/>
    <cellStyle name="입력 2 3 3 3 2 3 2" xfId="36676"/>
    <cellStyle name="입력 2 3 3 3 2 4" xfId="12080"/>
    <cellStyle name="입력 2 3 3 3 2 4 2" xfId="39939"/>
    <cellStyle name="입력 2 3 3 3 2 5" xfId="16483"/>
    <cellStyle name="입력 2 3 3 3 2 5 2" xfId="44342"/>
    <cellStyle name="입력 2 3 3 3 2 6" xfId="18896"/>
    <cellStyle name="입력 2 3 3 3 2 6 2" xfId="46755"/>
    <cellStyle name="입력 2 3 3 3 2 7" xfId="22094"/>
    <cellStyle name="입력 2 3 3 3 2 7 2" xfId="49953"/>
    <cellStyle name="입력 2 3 3 3 2 8" xfId="25274"/>
    <cellStyle name="입력 2 3 3 3 2 8 2" xfId="53133"/>
    <cellStyle name="입력 2 3 3 3 2 9" xfId="29967"/>
    <cellStyle name="입력 2 3 3 3 20" xfId="27779"/>
    <cellStyle name="입력 2 3 3 3 20 2" xfId="55638"/>
    <cellStyle name="입력 2 3 3 3 21" xfId="818"/>
    <cellStyle name="입력 2 3 3 3 21 2" xfId="28677"/>
    <cellStyle name="입력 2 3 3 3 22" xfId="28216"/>
    <cellStyle name="입력 2 3 3 3 3" xfId="2569"/>
    <cellStyle name="입력 2 3 3 3 3 2" xfId="6020"/>
    <cellStyle name="입력 2 3 3 3 3 2 2" xfId="33879"/>
    <cellStyle name="입력 2 3 3 3 3 3" xfId="9276"/>
    <cellStyle name="입력 2 3 3 3 3 3 2" xfId="37135"/>
    <cellStyle name="입력 2 3 3 3 3 4" xfId="12540"/>
    <cellStyle name="입력 2 3 3 3 3 4 2" xfId="40399"/>
    <cellStyle name="입력 2 3 3 3 3 5" xfId="17335"/>
    <cellStyle name="입력 2 3 3 3 3 5 2" xfId="45194"/>
    <cellStyle name="입력 2 3 3 3 3 6" xfId="19344"/>
    <cellStyle name="입력 2 3 3 3 3 6 2" xfId="47203"/>
    <cellStyle name="입력 2 3 3 3 3 7" xfId="22526"/>
    <cellStyle name="입력 2 3 3 3 3 7 2" xfId="50385"/>
    <cellStyle name="입력 2 3 3 3 3 8" xfId="25689"/>
    <cellStyle name="입력 2 3 3 3 3 8 2" xfId="53548"/>
    <cellStyle name="입력 2 3 3 3 3 9" xfId="30428"/>
    <cellStyle name="입력 2 3 3 3 4" xfId="2922"/>
    <cellStyle name="입력 2 3 3 3 4 2" xfId="6373"/>
    <cellStyle name="입력 2 3 3 3 4 2 2" xfId="34232"/>
    <cellStyle name="입력 2 3 3 3 4 3" xfId="9629"/>
    <cellStyle name="입력 2 3 3 3 4 3 2" xfId="37488"/>
    <cellStyle name="입력 2 3 3 3 4 4" xfId="12893"/>
    <cellStyle name="입력 2 3 3 3 4 4 2" xfId="40752"/>
    <cellStyle name="입력 2 3 3 3 4 5" xfId="16158"/>
    <cellStyle name="입력 2 3 3 3 4 5 2" xfId="44017"/>
    <cellStyle name="입력 2 3 3 3 4 6" xfId="19697"/>
    <cellStyle name="입력 2 3 3 3 4 6 2" xfId="47556"/>
    <cellStyle name="입력 2 3 3 3 4 7" xfId="22879"/>
    <cellStyle name="입력 2 3 3 3 4 7 2" xfId="50738"/>
    <cellStyle name="입력 2 3 3 3 4 8" xfId="26018"/>
    <cellStyle name="입력 2 3 3 3 4 8 2" xfId="53877"/>
    <cellStyle name="입력 2 3 3 3 4 9" xfId="30781"/>
    <cellStyle name="입력 2 3 3 3 5" xfId="3268"/>
    <cellStyle name="입력 2 3 3 3 5 2" xfId="6719"/>
    <cellStyle name="입력 2 3 3 3 5 2 2" xfId="34578"/>
    <cellStyle name="입력 2 3 3 3 5 3" xfId="9975"/>
    <cellStyle name="입력 2 3 3 3 5 3 2" xfId="37834"/>
    <cellStyle name="입력 2 3 3 3 5 4" xfId="13239"/>
    <cellStyle name="입력 2 3 3 3 5 4 2" xfId="41098"/>
    <cellStyle name="입력 2 3 3 3 5 5" xfId="15025"/>
    <cellStyle name="입력 2 3 3 3 5 5 2" xfId="42884"/>
    <cellStyle name="입력 2 3 3 3 5 6" xfId="20043"/>
    <cellStyle name="입력 2 3 3 3 5 6 2" xfId="47902"/>
    <cellStyle name="입력 2 3 3 3 5 7" xfId="23225"/>
    <cellStyle name="입력 2 3 3 3 5 7 2" xfId="51084"/>
    <cellStyle name="입력 2 3 3 3 5 8" xfId="26340"/>
    <cellStyle name="입력 2 3 3 3 5 8 2" xfId="54199"/>
    <cellStyle name="입력 2 3 3 3 5 9" xfId="31127"/>
    <cellStyle name="입력 2 3 3 3 6" xfId="3604"/>
    <cellStyle name="입력 2 3 3 3 6 2" xfId="7055"/>
    <cellStyle name="입력 2 3 3 3 6 2 2" xfId="34914"/>
    <cellStyle name="입력 2 3 3 3 6 3" xfId="10311"/>
    <cellStyle name="입력 2 3 3 3 6 3 2" xfId="38170"/>
    <cellStyle name="입력 2 3 3 3 6 4" xfId="13575"/>
    <cellStyle name="입력 2 3 3 3 6 4 2" xfId="41434"/>
    <cellStyle name="입력 2 3 3 3 6 5" xfId="16627"/>
    <cellStyle name="입력 2 3 3 3 6 5 2" xfId="44486"/>
    <cellStyle name="입력 2 3 3 3 6 6" xfId="20379"/>
    <cellStyle name="입력 2 3 3 3 6 6 2" xfId="48238"/>
    <cellStyle name="입력 2 3 3 3 6 7" xfId="23561"/>
    <cellStyle name="입력 2 3 3 3 6 7 2" xfId="51420"/>
    <cellStyle name="입력 2 3 3 3 6 8" xfId="26656"/>
    <cellStyle name="입력 2 3 3 3 6 8 2" xfId="54515"/>
    <cellStyle name="입력 2 3 3 3 6 9" xfId="31463"/>
    <cellStyle name="입력 2 3 3 3 7" xfId="3918"/>
    <cellStyle name="입력 2 3 3 3 7 2" xfId="7369"/>
    <cellStyle name="입력 2 3 3 3 7 2 2" xfId="35228"/>
    <cellStyle name="입력 2 3 3 3 7 3" xfId="10625"/>
    <cellStyle name="입력 2 3 3 3 7 3 2" xfId="38484"/>
    <cellStyle name="입력 2 3 3 3 7 4" xfId="13889"/>
    <cellStyle name="입력 2 3 3 3 7 4 2" xfId="41748"/>
    <cellStyle name="입력 2 3 3 3 7 5" xfId="15522"/>
    <cellStyle name="입력 2 3 3 3 7 5 2" xfId="43381"/>
    <cellStyle name="입력 2 3 3 3 7 6" xfId="20693"/>
    <cellStyle name="입력 2 3 3 3 7 6 2" xfId="48552"/>
    <cellStyle name="입력 2 3 3 3 7 7" xfId="23875"/>
    <cellStyle name="입력 2 3 3 3 7 7 2" xfId="51734"/>
    <cellStyle name="입력 2 3 3 3 7 8" xfId="26950"/>
    <cellStyle name="입력 2 3 3 3 7 8 2" xfId="54809"/>
    <cellStyle name="입력 2 3 3 3 7 9" xfId="31777"/>
    <cellStyle name="입력 2 3 3 3 8" xfId="4216"/>
    <cellStyle name="입력 2 3 3 3 8 2" xfId="7667"/>
    <cellStyle name="입력 2 3 3 3 8 2 2" xfId="35526"/>
    <cellStyle name="입력 2 3 3 3 8 3" xfId="10923"/>
    <cellStyle name="입력 2 3 3 3 8 3 2" xfId="38782"/>
    <cellStyle name="입력 2 3 3 3 8 4" xfId="14187"/>
    <cellStyle name="입력 2 3 3 3 8 4 2" xfId="42046"/>
    <cellStyle name="입력 2 3 3 3 8 5" xfId="17315"/>
    <cellStyle name="입력 2 3 3 3 8 5 2" xfId="45174"/>
    <cellStyle name="입력 2 3 3 3 8 6" xfId="20991"/>
    <cellStyle name="입력 2 3 3 3 8 6 2" xfId="48850"/>
    <cellStyle name="입력 2 3 3 3 8 7" xfId="24173"/>
    <cellStyle name="입력 2 3 3 3 8 7 2" xfId="52032"/>
    <cellStyle name="입력 2 3 3 3 8 8" xfId="27226"/>
    <cellStyle name="입력 2 3 3 3 8 8 2" xfId="55085"/>
    <cellStyle name="입력 2 3 3 3 8 9" xfId="32075"/>
    <cellStyle name="입력 2 3 3 3 9" xfId="4512"/>
    <cellStyle name="입력 2 3 3 3 9 2" xfId="7963"/>
    <cellStyle name="입력 2 3 3 3 9 2 2" xfId="35822"/>
    <cellStyle name="입력 2 3 3 3 9 3" xfId="11219"/>
    <cellStyle name="입력 2 3 3 3 9 3 2" xfId="39078"/>
    <cellStyle name="입력 2 3 3 3 9 4" xfId="14483"/>
    <cellStyle name="입력 2 3 3 3 9 4 2" xfId="42342"/>
    <cellStyle name="입력 2 3 3 3 9 5" xfId="18054"/>
    <cellStyle name="입력 2 3 3 3 9 5 2" xfId="45913"/>
    <cellStyle name="입력 2 3 3 3 9 6" xfId="21287"/>
    <cellStyle name="입력 2 3 3 3 9 6 2" xfId="49146"/>
    <cellStyle name="입력 2 3 3 3 9 7" xfId="24469"/>
    <cellStyle name="입력 2 3 3 3 9 7 2" xfId="52328"/>
    <cellStyle name="입력 2 3 3 3 9 8" xfId="27502"/>
    <cellStyle name="입력 2 3 3 3 9 8 2" xfId="55361"/>
    <cellStyle name="입력 2 3 3 3 9 9" xfId="32371"/>
    <cellStyle name="입력 2 3 3 4" xfId="529"/>
    <cellStyle name="입력 2 3 3 4 10" xfId="1644"/>
    <cellStyle name="입력 2 3 3 4 10 2" xfId="29503"/>
    <cellStyle name="입력 2 3 3 4 11" xfId="5099"/>
    <cellStyle name="입력 2 3 3 4 11 2" xfId="32958"/>
    <cellStyle name="입력 2 3 3 4 12" xfId="8354"/>
    <cellStyle name="입력 2 3 3 4 12 2" xfId="36213"/>
    <cellStyle name="입력 2 3 3 4 13" xfId="11619"/>
    <cellStyle name="입력 2 3 3 4 13 2" xfId="39478"/>
    <cellStyle name="입력 2 3 3 4 14" xfId="14882"/>
    <cellStyle name="입력 2 3 3 4 14 2" xfId="42741"/>
    <cellStyle name="입력 2 3 3 4 15" xfId="16480"/>
    <cellStyle name="입력 2 3 3 4 15 2" xfId="44339"/>
    <cellStyle name="입력 2 3 3 4 16" xfId="18446"/>
    <cellStyle name="입력 2 3 3 4 16 2" xfId="46305"/>
    <cellStyle name="입력 2 3 3 4 17" xfId="21663"/>
    <cellStyle name="입력 2 3 3 4 17 2" xfId="49522"/>
    <cellStyle name="입력 2 3 3 4 18" xfId="24858"/>
    <cellStyle name="입력 2 3 3 4 18 2" xfId="52717"/>
    <cellStyle name="입력 2 3 3 4 19" xfId="27346"/>
    <cellStyle name="입력 2 3 3 4 19 2" xfId="55205"/>
    <cellStyle name="입력 2 3 3 4 2" xfId="2281"/>
    <cellStyle name="입력 2 3 3 4 2 2" xfId="5733"/>
    <cellStyle name="입력 2 3 3 4 2 2 2" xfId="33592"/>
    <cellStyle name="입력 2 3 3 4 2 3" xfId="8989"/>
    <cellStyle name="입력 2 3 3 4 2 3 2" xfId="36848"/>
    <cellStyle name="입력 2 3 3 4 2 4" xfId="12252"/>
    <cellStyle name="입력 2 3 3 4 2 4 2" xfId="40111"/>
    <cellStyle name="입력 2 3 3 4 2 5" xfId="17234"/>
    <cellStyle name="입력 2 3 3 4 2 5 2" xfId="45093"/>
    <cellStyle name="입력 2 3 3 4 2 6" xfId="19059"/>
    <cellStyle name="입력 2 3 3 4 2 6 2" xfId="46918"/>
    <cellStyle name="입력 2 3 3 4 2 7" xfId="22244"/>
    <cellStyle name="입력 2 3 3 4 2 7 2" xfId="50103"/>
    <cellStyle name="입력 2 3 3 4 2 8" xfId="25424"/>
    <cellStyle name="입력 2 3 3 4 2 8 2" xfId="53283"/>
    <cellStyle name="입력 2 3 3 4 2 9" xfId="30140"/>
    <cellStyle name="입력 2 3 3 4 20" xfId="27915"/>
    <cellStyle name="입력 2 3 3 4 20 2" xfId="55774"/>
    <cellStyle name="입력 2 3 3 4 21" xfId="991"/>
    <cellStyle name="입력 2 3 3 4 21 2" xfId="28850"/>
    <cellStyle name="입력 2 3 3 4 22" xfId="28389"/>
    <cellStyle name="입력 2 3 3 4 3" xfId="2740"/>
    <cellStyle name="입력 2 3 3 4 3 2" xfId="6191"/>
    <cellStyle name="입력 2 3 3 4 3 2 2" xfId="34050"/>
    <cellStyle name="입력 2 3 3 4 3 3" xfId="9447"/>
    <cellStyle name="입력 2 3 3 4 3 3 2" xfId="37306"/>
    <cellStyle name="입력 2 3 3 4 3 4" xfId="12711"/>
    <cellStyle name="입력 2 3 3 4 3 4 2" xfId="40570"/>
    <cellStyle name="입력 2 3 3 4 3 5" xfId="17309"/>
    <cellStyle name="입력 2 3 3 4 3 5 2" xfId="45168"/>
    <cellStyle name="입력 2 3 3 4 3 6" xfId="19515"/>
    <cellStyle name="입력 2 3 3 4 3 6 2" xfId="47374"/>
    <cellStyle name="입력 2 3 3 4 3 7" xfId="22697"/>
    <cellStyle name="입력 2 3 3 4 3 7 2" xfId="50556"/>
    <cellStyle name="입력 2 3 3 4 3 8" xfId="25850"/>
    <cellStyle name="입력 2 3 3 4 3 8 2" xfId="53709"/>
    <cellStyle name="입력 2 3 3 4 3 9" xfId="30599"/>
    <cellStyle name="입력 2 3 3 4 4" xfId="3090"/>
    <cellStyle name="입력 2 3 3 4 4 2" xfId="6541"/>
    <cellStyle name="입력 2 3 3 4 4 2 2" xfId="34400"/>
    <cellStyle name="입력 2 3 3 4 4 3" xfId="9797"/>
    <cellStyle name="입력 2 3 3 4 4 3 2" xfId="37656"/>
    <cellStyle name="입력 2 3 3 4 4 4" xfId="13061"/>
    <cellStyle name="입력 2 3 3 4 4 4 2" xfId="40920"/>
    <cellStyle name="입력 2 3 3 4 4 5" xfId="15897"/>
    <cellStyle name="입력 2 3 3 4 4 5 2" xfId="43756"/>
    <cellStyle name="입력 2 3 3 4 4 6" xfId="19865"/>
    <cellStyle name="입력 2 3 3 4 4 6 2" xfId="47724"/>
    <cellStyle name="입력 2 3 3 4 4 7" xfId="23047"/>
    <cellStyle name="입력 2 3 3 4 4 7 2" xfId="50906"/>
    <cellStyle name="입력 2 3 3 4 4 8" xfId="26174"/>
    <cellStyle name="입력 2 3 3 4 4 8 2" xfId="54033"/>
    <cellStyle name="입력 2 3 3 4 4 9" xfId="30949"/>
    <cellStyle name="입력 2 3 3 4 5" xfId="3427"/>
    <cellStyle name="입력 2 3 3 4 5 2" xfId="6878"/>
    <cellStyle name="입력 2 3 3 4 5 2 2" xfId="34737"/>
    <cellStyle name="입력 2 3 3 4 5 3" xfId="10134"/>
    <cellStyle name="입력 2 3 3 4 5 3 2" xfId="37993"/>
    <cellStyle name="입력 2 3 3 4 5 4" xfId="13398"/>
    <cellStyle name="입력 2 3 3 4 5 4 2" xfId="41257"/>
    <cellStyle name="입력 2 3 3 4 5 5" xfId="16724"/>
    <cellStyle name="입력 2 3 3 4 5 5 2" xfId="44583"/>
    <cellStyle name="입력 2 3 3 4 5 6" xfId="20202"/>
    <cellStyle name="입력 2 3 3 4 5 6 2" xfId="48061"/>
    <cellStyle name="입력 2 3 3 4 5 7" xfId="23384"/>
    <cellStyle name="입력 2 3 3 4 5 7 2" xfId="51243"/>
    <cellStyle name="입력 2 3 3 4 5 8" xfId="26491"/>
    <cellStyle name="입력 2 3 3 4 5 8 2" xfId="54350"/>
    <cellStyle name="입력 2 3 3 4 5 9" xfId="31286"/>
    <cellStyle name="입력 2 3 3 4 6" xfId="3760"/>
    <cellStyle name="입력 2 3 3 4 6 2" xfId="7211"/>
    <cellStyle name="입력 2 3 3 4 6 2 2" xfId="35070"/>
    <cellStyle name="입력 2 3 3 4 6 3" xfId="10467"/>
    <cellStyle name="입력 2 3 3 4 6 3 2" xfId="38326"/>
    <cellStyle name="입력 2 3 3 4 6 4" xfId="13731"/>
    <cellStyle name="입력 2 3 3 4 6 4 2" xfId="41590"/>
    <cellStyle name="입력 2 3 3 4 6 5" xfId="15099"/>
    <cellStyle name="입력 2 3 3 4 6 5 2" xfId="42958"/>
    <cellStyle name="입력 2 3 3 4 6 6" xfId="20535"/>
    <cellStyle name="입력 2 3 3 4 6 6 2" xfId="48394"/>
    <cellStyle name="입력 2 3 3 4 6 7" xfId="23717"/>
    <cellStyle name="입력 2 3 3 4 6 7 2" xfId="51576"/>
    <cellStyle name="입력 2 3 3 4 6 8" xfId="26802"/>
    <cellStyle name="입력 2 3 3 4 6 8 2" xfId="54661"/>
    <cellStyle name="입력 2 3 3 4 6 9" xfId="31619"/>
    <cellStyle name="입력 2 3 3 4 7" xfId="4056"/>
    <cellStyle name="입력 2 3 3 4 7 2" xfId="7507"/>
    <cellStyle name="입력 2 3 3 4 7 2 2" xfId="35366"/>
    <cellStyle name="입력 2 3 3 4 7 3" xfId="10763"/>
    <cellStyle name="입력 2 3 3 4 7 3 2" xfId="38622"/>
    <cellStyle name="입력 2 3 3 4 7 4" xfId="14027"/>
    <cellStyle name="입력 2 3 3 4 7 4 2" xfId="41886"/>
    <cellStyle name="입력 2 3 3 4 7 5" xfId="17316"/>
    <cellStyle name="입력 2 3 3 4 7 5 2" xfId="45175"/>
    <cellStyle name="입력 2 3 3 4 7 6" xfId="20831"/>
    <cellStyle name="입력 2 3 3 4 7 6 2" xfId="48690"/>
    <cellStyle name="입력 2 3 3 4 7 7" xfId="24013"/>
    <cellStyle name="입력 2 3 3 4 7 7 2" xfId="51872"/>
    <cellStyle name="입력 2 3 3 4 7 8" xfId="27079"/>
    <cellStyle name="입력 2 3 3 4 7 8 2" xfId="54938"/>
    <cellStyle name="입력 2 3 3 4 7 9" xfId="31915"/>
    <cellStyle name="입력 2 3 3 4 8" xfId="4353"/>
    <cellStyle name="입력 2 3 3 4 8 2" xfId="7804"/>
    <cellStyle name="입력 2 3 3 4 8 2 2" xfId="35663"/>
    <cellStyle name="입력 2 3 3 4 8 3" xfId="11060"/>
    <cellStyle name="입력 2 3 3 4 8 3 2" xfId="38919"/>
    <cellStyle name="입력 2 3 3 4 8 4" xfId="14324"/>
    <cellStyle name="입력 2 3 3 4 8 4 2" xfId="42183"/>
    <cellStyle name="입력 2 3 3 4 8 5" xfId="16208"/>
    <cellStyle name="입력 2 3 3 4 8 5 2" xfId="44067"/>
    <cellStyle name="입력 2 3 3 4 8 6" xfId="21128"/>
    <cellStyle name="입력 2 3 3 4 8 6 2" xfId="48987"/>
    <cellStyle name="입력 2 3 3 4 8 7" xfId="24310"/>
    <cellStyle name="입력 2 3 3 4 8 7 2" xfId="52169"/>
    <cellStyle name="입력 2 3 3 4 8 8" xfId="27354"/>
    <cellStyle name="입력 2 3 3 4 8 8 2" xfId="55213"/>
    <cellStyle name="입력 2 3 3 4 8 9" xfId="32212"/>
    <cellStyle name="입력 2 3 3 4 9" xfId="4648"/>
    <cellStyle name="입력 2 3 3 4 9 2" xfId="8099"/>
    <cellStyle name="입력 2 3 3 4 9 2 2" xfId="35958"/>
    <cellStyle name="입력 2 3 3 4 9 3" xfId="11355"/>
    <cellStyle name="입력 2 3 3 4 9 3 2" xfId="39214"/>
    <cellStyle name="입력 2 3 3 4 9 4" xfId="14619"/>
    <cellStyle name="입력 2 3 3 4 9 4 2" xfId="42478"/>
    <cellStyle name="입력 2 3 3 4 9 5" xfId="18190"/>
    <cellStyle name="입력 2 3 3 4 9 5 2" xfId="46049"/>
    <cellStyle name="입력 2 3 3 4 9 6" xfId="21423"/>
    <cellStyle name="입력 2 3 3 4 9 6 2" xfId="49282"/>
    <cellStyle name="입력 2 3 3 4 9 7" xfId="24605"/>
    <cellStyle name="입력 2 3 3 4 9 7 2" xfId="52464"/>
    <cellStyle name="입력 2 3 3 4 9 8" xfId="27630"/>
    <cellStyle name="입력 2 3 3 4 9 8 2" xfId="55489"/>
    <cellStyle name="입력 2 3 3 4 9 9" xfId="32507"/>
    <cellStyle name="입력 2 3 3 5" xfId="2006"/>
    <cellStyle name="입력 2 3 3 5 2" xfId="5460"/>
    <cellStyle name="입력 2 3 3 5 2 2" xfId="33319"/>
    <cellStyle name="입력 2 3 3 5 3" xfId="8715"/>
    <cellStyle name="입력 2 3 3 5 3 2" xfId="36574"/>
    <cellStyle name="입력 2 3 3 5 4" xfId="11978"/>
    <cellStyle name="입력 2 3 3 5 4 2" xfId="39837"/>
    <cellStyle name="입력 2 3 3 5 5" xfId="15592"/>
    <cellStyle name="입력 2 3 3 5 5 2" xfId="43451"/>
    <cellStyle name="입력 2 3 3 5 6" xfId="18800"/>
    <cellStyle name="입력 2 3 3 5 6 2" xfId="46659"/>
    <cellStyle name="입력 2 3 3 5 7" xfId="22007"/>
    <cellStyle name="입력 2 3 3 5 7 2" xfId="49866"/>
    <cellStyle name="입력 2 3 3 5 8" xfId="25190"/>
    <cellStyle name="입력 2 3 3 5 8 2" xfId="53049"/>
    <cellStyle name="입력 2 3 3 5 9" xfId="29865"/>
    <cellStyle name="입력 2 3 3 6" xfId="2473"/>
    <cellStyle name="입력 2 3 3 6 2" xfId="5924"/>
    <cellStyle name="입력 2 3 3 6 2 2" xfId="33783"/>
    <cellStyle name="입력 2 3 3 6 3" xfId="9180"/>
    <cellStyle name="입력 2 3 3 6 3 2" xfId="37039"/>
    <cellStyle name="입력 2 3 3 6 4" xfId="12444"/>
    <cellStyle name="입력 2 3 3 6 4 2" xfId="40303"/>
    <cellStyle name="입력 2 3 3 6 5" xfId="17431"/>
    <cellStyle name="입력 2 3 3 6 5 2" xfId="45290"/>
    <cellStyle name="입력 2 3 3 6 6" xfId="19248"/>
    <cellStyle name="입력 2 3 3 6 6 2" xfId="47107"/>
    <cellStyle name="입력 2 3 3 6 7" xfId="22430"/>
    <cellStyle name="입력 2 3 3 6 7 2" xfId="50289"/>
    <cellStyle name="입력 2 3 3 6 8" xfId="25599"/>
    <cellStyle name="입력 2 3 3 6 8 2" xfId="53458"/>
    <cellStyle name="입력 2 3 3 6 9" xfId="30332"/>
    <cellStyle name="입력 2 3 3 7" xfId="1906"/>
    <cellStyle name="입력 2 3 3 7 2" xfId="5360"/>
    <cellStyle name="입력 2 3 3 7 2 2" xfId="33219"/>
    <cellStyle name="입력 2 3 3 7 3" xfId="8615"/>
    <cellStyle name="입력 2 3 3 7 3 2" xfId="36474"/>
    <cellStyle name="입력 2 3 3 7 4" xfId="11878"/>
    <cellStyle name="입력 2 3 3 7 4 2" xfId="39737"/>
    <cellStyle name="입력 2 3 3 7 5" xfId="17155"/>
    <cellStyle name="입력 2 3 3 7 5 2" xfId="45014"/>
    <cellStyle name="입력 2 3 3 7 6" xfId="18700"/>
    <cellStyle name="입력 2 3 3 7 6 2" xfId="46559"/>
    <cellStyle name="입력 2 3 3 7 7" xfId="21908"/>
    <cellStyle name="입력 2 3 3 7 7 2" xfId="49767"/>
    <cellStyle name="입력 2 3 3 7 8" xfId="25101"/>
    <cellStyle name="입력 2 3 3 7 8 2" xfId="52960"/>
    <cellStyle name="입력 2 3 3 7 9" xfId="29765"/>
    <cellStyle name="입력 2 3 3 8" xfId="2435"/>
    <cellStyle name="입력 2 3 3 8 2" xfId="5886"/>
    <cellStyle name="입력 2 3 3 8 2 2" xfId="33745"/>
    <cellStyle name="입력 2 3 3 8 3" xfId="9142"/>
    <cellStyle name="입력 2 3 3 8 3 2" xfId="37001"/>
    <cellStyle name="입력 2 3 3 8 4" xfId="12406"/>
    <cellStyle name="입력 2 3 3 8 4 2" xfId="40265"/>
    <cellStyle name="입력 2 3 3 8 5" xfId="16837"/>
    <cellStyle name="입력 2 3 3 8 5 2" xfId="44696"/>
    <cellStyle name="입력 2 3 3 8 6" xfId="19210"/>
    <cellStyle name="입력 2 3 3 8 6 2" xfId="47069"/>
    <cellStyle name="입력 2 3 3 8 7" xfId="22392"/>
    <cellStyle name="입력 2 3 3 8 7 2" xfId="50251"/>
    <cellStyle name="입력 2 3 3 8 8" xfId="25565"/>
    <cellStyle name="입력 2 3 3 8 8 2" xfId="53424"/>
    <cellStyle name="입력 2 3 3 8 9" xfId="30294"/>
    <cellStyle name="입력 2 3 3 9" xfId="1834"/>
    <cellStyle name="입력 2 3 3 9 2" xfId="5288"/>
    <cellStyle name="입력 2 3 3 9 2 2" xfId="33147"/>
    <cellStyle name="입력 2 3 3 9 3" xfId="8543"/>
    <cellStyle name="입력 2 3 3 9 3 2" xfId="36402"/>
    <cellStyle name="입력 2 3 3 9 4" xfId="11806"/>
    <cellStyle name="입력 2 3 3 9 4 2" xfId="39665"/>
    <cellStyle name="입력 2 3 3 9 5" xfId="15318"/>
    <cellStyle name="입력 2 3 3 9 5 2" xfId="43177"/>
    <cellStyle name="입력 2 3 3 9 6" xfId="18628"/>
    <cellStyle name="입력 2 3 3 9 6 2" xfId="46487"/>
    <cellStyle name="입력 2 3 3 9 7" xfId="21836"/>
    <cellStyle name="입력 2 3 3 9 7 2" xfId="49695"/>
    <cellStyle name="입력 2 3 3 9 8" xfId="25033"/>
    <cellStyle name="입력 2 3 3 9 8 2" xfId="52892"/>
    <cellStyle name="입력 2 3 3 9 9" xfId="29693"/>
    <cellStyle name="입력 2 3 30" xfId="18318"/>
    <cellStyle name="입력 2 3 30 2" xfId="46177"/>
    <cellStyle name="입력 2 3 31" xfId="21963"/>
    <cellStyle name="입력 2 3 31 2" xfId="49822"/>
    <cellStyle name="입력 2 3 32" xfId="24736"/>
    <cellStyle name="입력 2 3 32 2" xfId="52595"/>
    <cellStyle name="입력 2 3 33" xfId="21638"/>
    <cellStyle name="입력 2 3 33 2" xfId="49497"/>
    <cellStyle name="입력 2 3 34" xfId="697"/>
    <cellStyle name="입력 2 3 34 2" xfId="28556"/>
    <cellStyle name="입력 2 3 35" xfId="28095"/>
    <cellStyle name="입력 2 3 4" xfId="257"/>
    <cellStyle name="입력 2 3 4 10" xfId="3062"/>
    <cellStyle name="입력 2 3 4 10 2" xfId="6513"/>
    <cellStyle name="입력 2 3 4 10 2 2" xfId="34372"/>
    <cellStyle name="입력 2 3 4 10 3" xfId="9769"/>
    <cellStyle name="입력 2 3 4 10 3 2" xfId="37628"/>
    <cellStyle name="입력 2 3 4 10 4" xfId="13033"/>
    <cellStyle name="입력 2 3 4 10 4 2" xfId="40892"/>
    <cellStyle name="입력 2 3 4 10 5" xfId="17087"/>
    <cellStyle name="입력 2 3 4 10 5 2" xfId="44946"/>
    <cellStyle name="입력 2 3 4 10 6" xfId="19837"/>
    <cellStyle name="입력 2 3 4 10 6 2" xfId="47696"/>
    <cellStyle name="입력 2 3 4 10 7" xfId="23019"/>
    <cellStyle name="입력 2 3 4 10 7 2" xfId="50878"/>
    <cellStyle name="입력 2 3 4 10 8" xfId="26150"/>
    <cellStyle name="입력 2 3 4 10 8 2" xfId="54009"/>
    <cellStyle name="입력 2 3 4 10 9" xfId="30921"/>
    <cellStyle name="입력 2 3 4 11" xfId="3320"/>
    <cellStyle name="입력 2 3 4 11 2" xfId="6771"/>
    <cellStyle name="입력 2 3 4 11 2 2" xfId="34630"/>
    <cellStyle name="입력 2 3 4 11 3" xfId="10027"/>
    <cellStyle name="입력 2 3 4 11 3 2" xfId="37886"/>
    <cellStyle name="입력 2 3 4 11 4" xfId="13291"/>
    <cellStyle name="입력 2 3 4 11 4 2" xfId="41150"/>
    <cellStyle name="입력 2 3 4 11 5" xfId="17002"/>
    <cellStyle name="입력 2 3 4 11 5 2" xfId="44861"/>
    <cellStyle name="입력 2 3 4 11 6" xfId="20095"/>
    <cellStyle name="입력 2 3 4 11 6 2" xfId="47954"/>
    <cellStyle name="입력 2 3 4 11 7" xfId="23277"/>
    <cellStyle name="입력 2 3 4 11 7 2" xfId="51136"/>
    <cellStyle name="입력 2 3 4 11 8" xfId="26390"/>
    <cellStyle name="입력 2 3 4 11 8 2" xfId="54249"/>
    <cellStyle name="입력 2 3 4 11 9" xfId="31179"/>
    <cellStyle name="입력 2 3 4 12" xfId="2519"/>
    <cellStyle name="입력 2 3 4 12 2" xfId="5970"/>
    <cellStyle name="입력 2 3 4 12 2 2" xfId="33829"/>
    <cellStyle name="입력 2 3 4 12 3" xfId="9226"/>
    <cellStyle name="입력 2 3 4 12 3 2" xfId="37085"/>
    <cellStyle name="입력 2 3 4 12 4" xfId="12490"/>
    <cellStyle name="입력 2 3 4 12 4 2" xfId="40349"/>
    <cellStyle name="입력 2 3 4 12 5" xfId="15347"/>
    <cellStyle name="입력 2 3 4 12 5 2" xfId="43206"/>
    <cellStyle name="입력 2 3 4 12 6" xfId="19294"/>
    <cellStyle name="입력 2 3 4 12 6 2" xfId="47153"/>
    <cellStyle name="입력 2 3 4 12 7" xfId="22476"/>
    <cellStyle name="입력 2 3 4 12 7 2" xfId="50335"/>
    <cellStyle name="입력 2 3 4 12 8" xfId="25644"/>
    <cellStyle name="입력 2 3 4 12 8 2" xfId="53503"/>
    <cellStyle name="입력 2 3 4 12 9" xfId="30378"/>
    <cellStyle name="입력 2 3 4 13" xfId="1372"/>
    <cellStyle name="입력 2 3 4 13 2" xfId="29231"/>
    <cellStyle name="입력 2 3 4 14" xfId="4828"/>
    <cellStyle name="입력 2 3 4 14 2" xfId="32687"/>
    <cellStyle name="입력 2 3 4 15" xfId="5268"/>
    <cellStyle name="입력 2 3 4 15 2" xfId="33127"/>
    <cellStyle name="입력 2 3 4 16" xfId="8876"/>
    <cellStyle name="입력 2 3 4 16 2" xfId="36735"/>
    <cellStyle name="입력 2 3 4 17" xfId="12139"/>
    <cellStyle name="입력 2 3 4 17 2" xfId="39998"/>
    <cellStyle name="입력 2 3 4 18" xfId="16256"/>
    <cellStyle name="입력 2 3 4 18 2" xfId="44115"/>
    <cellStyle name="입력 2 3 4 19" xfId="16858"/>
    <cellStyle name="입력 2 3 4 19 2" xfId="44717"/>
    <cellStyle name="입력 2 3 4 2" xfId="460"/>
    <cellStyle name="입력 2 3 4 2 10" xfId="4588"/>
    <cellStyle name="입력 2 3 4 2 10 2" xfId="8039"/>
    <cellStyle name="입력 2 3 4 2 10 2 2" xfId="35898"/>
    <cellStyle name="입력 2 3 4 2 10 3" xfId="11295"/>
    <cellStyle name="입력 2 3 4 2 10 3 2" xfId="39154"/>
    <cellStyle name="입력 2 3 4 2 10 4" xfId="14559"/>
    <cellStyle name="입력 2 3 4 2 10 4 2" xfId="42418"/>
    <cellStyle name="입력 2 3 4 2 10 5" xfId="18130"/>
    <cellStyle name="입력 2 3 4 2 10 5 2" xfId="45989"/>
    <cellStyle name="입력 2 3 4 2 10 6" xfId="21363"/>
    <cellStyle name="입력 2 3 4 2 10 6 2" xfId="49222"/>
    <cellStyle name="입력 2 3 4 2 10 7" xfId="24545"/>
    <cellStyle name="입력 2 3 4 2 10 7 2" xfId="52404"/>
    <cellStyle name="입력 2 3 4 2 10 8" xfId="27573"/>
    <cellStyle name="입력 2 3 4 2 10 8 2" xfId="55432"/>
    <cellStyle name="입력 2 3 4 2 10 9" xfId="32447"/>
    <cellStyle name="입력 2 3 4 2 11" xfId="1575"/>
    <cellStyle name="입력 2 3 4 2 11 2" xfId="29434"/>
    <cellStyle name="입력 2 3 4 2 12" xfId="5031"/>
    <cellStyle name="입력 2 3 4 2 12 2" xfId="32890"/>
    <cellStyle name="입력 2 3 4 2 13" xfId="8285"/>
    <cellStyle name="입력 2 3 4 2 13 2" xfId="36144"/>
    <cellStyle name="입력 2 3 4 2 14" xfId="11550"/>
    <cellStyle name="입력 2 3 4 2 14 2" xfId="39409"/>
    <cellStyle name="입력 2 3 4 2 15" xfId="14813"/>
    <cellStyle name="입력 2 3 4 2 15 2" xfId="42672"/>
    <cellStyle name="입력 2 3 4 2 16" xfId="17917"/>
    <cellStyle name="입력 2 3 4 2 16 2" xfId="45776"/>
    <cellStyle name="입력 2 3 4 2 17" xfId="18380"/>
    <cellStyle name="입력 2 3 4 2 17 2" xfId="46239"/>
    <cellStyle name="입력 2 3 4 2 18" xfId="21598"/>
    <cellStyle name="입력 2 3 4 2 18 2" xfId="49457"/>
    <cellStyle name="입력 2 3 4 2 19" xfId="24795"/>
    <cellStyle name="입력 2 3 4 2 19 2" xfId="52654"/>
    <cellStyle name="입력 2 3 4 2 2" xfId="605"/>
    <cellStyle name="입력 2 3 4 2 2 10" xfId="1720"/>
    <cellStyle name="입력 2 3 4 2 2 10 2" xfId="29579"/>
    <cellStyle name="입력 2 3 4 2 2 11" xfId="5175"/>
    <cellStyle name="입력 2 3 4 2 2 11 2" xfId="33034"/>
    <cellStyle name="입력 2 3 4 2 2 12" xfId="8430"/>
    <cellStyle name="입력 2 3 4 2 2 12 2" xfId="36289"/>
    <cellStyle name="입력 2 3 4 2 2 13" xfId="11695"/>
    <cellStyle name="입력 2 3 4 2 2 13 2" xfId="39554"/>
    <cellStyle name="입력 2 3 4 2 2 14" xfId="14958"/>
    <cellStyle name="입력 2 3 4 2 2 14 2" xfId="42817"/>
    <cellStyle name="입력 2 3 4 2 2 15" xfId="16090"/>
    <cellStyle name="입력 2 3 4 2 2 15 2" xfId="43949"/>
    <cellStyle name="입력 2 3 4 2 2 16" xfId="18522"/>
    <cellStyle name="입력 2 3 4 2 2 16 2" xfId="46381"/>
    <cellStyle name="입력 2 3 4 2 2 17" xfId="21739"/>
    <cellStyle name="입력 2 3 4 2 2 17 2" xfId="49598"/>
    <cellStyle name="입력 2 3 4 2 2 18" xfId="24934"/>
    <cellStyle name="입력 2 3 4 2 2 18 2" xfId="52793"/>
    <cellStyle name="입력 2 3 4 2 2 19" xfId="25099"/>
    <cellStyle name="입력 2 3 4 2 2 19 2" xfId="52958"/>
    <cellStyle name="입력 2 3 4 2 2 2" xfId="2357"/>
    <cellStyle name="입력 2 3 4 2 2 2 2" xfId="5809"/>
    <cellStyle name="입력 2 3 4 2 2 2 2 2" xfId="33668"/>
    <cellStyle name="입력 2 3 4 2 2 2 3" xfId="9065"/>
    <cellStyle name="입력 2 3 4 2 2 2 3 2" xfId="36924"/>
    <cellStyle name="입력 2 3 4 2 2 2 4" xfId="12328"/>
    <cellStyle name="입력 2 3 4 2 2 2 4 2" xfId="40187"/>
    <cellStyle name="입력 2 3 4 2 2 2 5" xfId="16159"/>
    <cellStyle name="입력 2 3 4 2 2 2 5 2" xfId="44018"/>
    <cellStyle name="입력 2 3 4 2 2 2 6" xfId="19135"/>
    <cellStyle name="입력 2 3 4 2 2 2 6 2" xfId="46994"/>
    <cellStyle name="입력 2 3 4 2 2 2 7" xfId="22320"/>
    <cellStyle name="입력 2 3 4 2 2 2 7 2" xfId="50179"/>
    <cellStyle name="입력 2 3 4 2 2 2 8" xfId="25495"/>
    <cellStyle name="입력 2 3 4 2 2 2 8 2" xfId="53354"/>
    <cellStyle name="입력 2 3 4 2 2 2 9" xfId="30216"/>
    <cellStyle name="입력 2 3 4 2 2 20" xfId="27991"/>
    <cellStyle name="입력 2 3 4 2 2 20 2" xfId="55850"/>
    <cellStyle name="입력 2 3 4 2 2 21" xfId="1067"/>
    <cellStyle name="입력 2 3 4 2 2 21 2" xfId="28926"/>
    <cellStyle name="입력 2 3 4 2 2 22" xfId="28465"/>
    <cellStyle name="입력 2 3 4 2 2 3" xfId="2816"/>
    <cellStyle name="입력 2 3 4 2 2 3 2" xfId="6267"/>
    <cellStyle name="입력 2 3 4 2 2 3 2 2" xfId="34126"/>
    <cellStyle name="입력 2 3 4 2 2 3 3" xfId="9523"/>
    <cellStyle name="입력 2 3 4 2 2 3 3 2" xfId="37382"/>
    <cellStyle name="입력 2 3 4 2 2 3 4" xfId="12787"/>
    <cellStyle name="입력 2 3 4 2 2 3 4 2" xfId="40646"/>
    <cellStyle name="입력 2 3 4 2 2 3 5" xfId="15397"/>
    <cellStyle name="입력 2 3 4 2 2 3 5 2" xfId="43256"/>
    <cellStyle name="입력 2 3 4 2 2 3 6" xfId="19591"/>
    <cellStyle name="입력 2 3 4 2 2 3 6 2" xfId="47450"/>
    <cellStyle name="입력 2 3 4 2 2 3 7" xfId="22773"/>
    <cellStyle name="입력 2 3 4 2 2 3 7 2" xfId="50632"/>
    <cellStyle name="입력 2 3 4 2 2 3 8" xfId="25921"/>
    <cellStyle name="입력 2 3 4 2 2 3 8 2" xfId="53780"/>
    <cellStyle name="입력 2 3 4 2 2 3 9" xfId="30675"/>
    <cellStyle name="입력 2 3 4 2 2 4" xfId="3166"/>
    <cellStyle name="입력 2 3 4 2 2 4 2" xfId="6617"/>
    <cellStyle name="입력 2 3 4 2 2 4 2 2" xfId="34476"/>
    <cellStyle name="입력 2 3 4 2 2 4 3" xfId="9873"/>
    <cellStyle name="입력 2 3 4 2 2 4 3 2" xfId="37732"/>
    <cellStyle name="입력 2 3 4 2 2 4 4" xfId="13137"/>
    <cellStyle name="입력 2 3 4 2 2 4 4 2" xfId="40996"/>
    <cellStyle name="입력 2 3 4 2 2 4 5" xfId="17196"/>
    <cellStyle name="입력 2 3 4 2 2 4 5 2" xfId="45055"/>
    <cellStyle name="입력 2 3 4 2 2 4 6" xfId="19941"/>
    <cellStyle name="입력 2 3 4 2 2 4 6 2" xfId="47800"/>
    <cellStyle name="입력 2 3 4 2 2 4 7" xfId="23123"/>
    <cellStyle name="입력 2 3 4 2 2 4 7 2" xfId="50982"/>
    <cellStyle name="입력 2 3 4 2 2 4 8" xfId="26245"/>
    <cellStyle name="입력 2 3 4 2 2 4 8 2" xfId="54104"/>
    <cellStyle name="입력 2 3 4 2 2 4 9" xfId="31025"/>
    <cellStyle name="입력 2 3 4 2 2 5" xfId="3503"/>
    <cellStyle name="입력 2 3 4 2 2 5 2" xfId="6954"/>
    <cellStyle name="입력 2 3 4 2 2 5 2 2" xfId="34813"/>
    <cellStyle name="입력 2 3 4 2 2 5 3" xfId="10210"/>
    <cellStyle name="입력 2 3 4 2 2 5 3 2" xfId="38069"/>
    <cellStyle name="입력 2 3 4 2 2 5 4" xfId="13474"/>
    <cellStyle name="입력 2 3 4 2 2 5 4 2" xfId="41333"/>
    <cellStyle name="입력 2 3 4 2 2 5 5" xfId="17934"/>
    <cellStyle name="입력 2 3 4 2 2 5 5 2" xfId="45793"/>
    <cellStyle name="입력 2 3 4 2 2 5 6" xfId="20278"/>
    <cellStyle name="입력 2 3 4 2 2 5 6 2" xfId="48137"/>
    <cellStyle name="입력 2 3 4 2 2 5 7" xfId="23460"/>
    <cellStyle name="입력 2 3 4 2 2 5 7 2" xfId="51319"/>
    <cellStyle name="입력 2 3 4 2 2 5 8" xfId="26562"/>
    <cellStyle name="입력 2 3 4 2 2 5 8 2" xfId="54421"/>
    <cellStyle name="입력 2 3 4 2 2 5 9" xfId="31362"/>
    <cellStyle name="입력 2 3 4 2 2 6" xfId="3836"/>
    <cellStyle name="입력 2 3 4 2 2 6 2" xfId="7287"/>
    <cellStyle name="입력 2 3 4 2 2 6 2 2" xfId="35146"/>
    <cellStyle name="입력 2 3 4 2 2 6 3" xfId="10543"/>
    <cellStyle name="입력 2 3 4 2 2 6 3 2" xfId="38402"/>
    <cellStyle name="입력 2 3 4 2 2 6 4" xfId="13807"/>
    <cellStyle name="입력 2 3 4 2 2 6 4 2" xfId="41666"/>
    <cellStyle name="입력 2 3 4 2 2 6 5" xfId="16410"/>
    <cellStyle name="입력 2 3 4 2 2 6 5 2" xfId="44269"/>
    <cellStyle name="입력 2 3 4 2 2 6 6" xfId="20611"/>
    <cellStyle name="입력 2 3 4 2 2 6 6 2" xfId="48470"/>
    <cellStyle name="입력 2 3 4 2 2 6 7" xfId="23793"/>
    <cellStyle name="입력 2 3 4 2 2 6 7 2" xfId="51652"/>
    <cellStyle name="입력 2 3 4 2 2 6 8" xfId="26873"/>
    <cellStyle name="입력 2 3 4 2 2 6 8 2" xfId="54732"/>
    <cellStyle name="입력 2 3 4 2 2 6 9" xfId="31695"/>
    <cellStyle name="입력 2 3 4 2 2 7" xfId="4132"/>
    <cellStyle name="입력 2 3 4 2 2 7 2" xfId="7583"/>
    <cellStyle name="입력 2 3 4 2 2 7 2 2" xfId="35442"/>
    <cellStyle name="입력 2 3 4 2 2 7 3" xfId="10839"/>
    <cellStyle name="입력 2 3 4 2 2 7 3 2" xfId="38698"/>
    <cellStyle name="입력 2 3 4 2 2 7 4" xfId="14103"/>
    <cellStyle name="입력 2 3 4 2 2 7 4 2" xfId="41962"/>
    <cellStyle name="입력 2 3 4 2 2 7 5" xfId="15871"/>
    <cellStyle name="입력 2 3 4 2 2 7 5 2" xfId="43730"/>
    <cellStyle name="입력 2 3 4 2 2 7 6" xfId="20907"/>
    <cellStyle name="입력 2 3 4 2 2 7 6 2" xfId="48766"/>
    <cellStyle name="입력 2 3 4 2 2 7 7" xfId="24089"/>
    <cellStyle name="입력 2 3 4 2 2 7 7 2" xfId="51948"/>
    <cellStyle name="입력 2 3 4 2 2 7 8" xfId="27150"/>
    <cellStyle name="입력 2 3 4 2 2 7 8 2" xfId="55009"/>
    <cellStyle name="입력 2 3 4 2 2 7 9" xfId="31991"/>
    <cellStyle name="입력 2 3 4 2 2 8" xfId="4429"/>
    <cellStyle name="입력 2 3 4 2 2 8 2" xfId="7880"/>
    <cellStyle name="입력 2 3 4 2 2 8 2 2" xfId="35739"/>
    <cellStyle name="입력 2 3 4 2 2 8 3" xfId="11136"/>
    <cellStyle name="입력 2 3 4 2 2 8 3 2" xfId="38995"/>
    <cellStyle name="입력 2 3 4 2 2 8 4" xfId="14400"/>
    <cellStyle name="입력 2 3 4 2 2 8 4 2" xfId="42259"/>
    <cellStyle name="입력 2 3 4 2 2 8 5" xfId="17971"/>
    <cellStyle name="입력 2 3 4 2 2 8 5 2" xfId="45830"/>
    <cellStyle name="입력 2 3 4 2 2 8 6" xfId="21204"/>
    <cellStyle name="입력 2 3 4 2 2 8 6 2" xfId="49063"/>
    <cellStyle name="입력 2 3 4 2 2 8 7" xfId="24386"/>
    <cellStyle name="입력 2 3 4 2 2 8 7 2" xfId="52245"/>
    <cellStyle name="입력 2 3 4 2 2 8 8" xfId="27425"/>
    <cellStyle name="입력 2 3 4 2 2 8 8 2" xfId="55284"/>
    <cellStyle name="입력 2 3 4 2 2 8 9" xfId="32288"/>
    <cellStyle name="입력 2 3 4 2 2 9" xfId="4724"/>
    <cellStyle name="입력 2 3 4 2 2 9 2" xfId="8175"/>
    <cellStyle name="입력 2 3 4 2 2 9 2 2" xfId="36034"/>
    <cellStyle name="입력 2 3 4 2 2 9 3" xfId="11431"/>
    <cellStyle name="입력 2 3 4 2 2 9 3 2" xfId="39290"/>
    <cellStyle name="입력 2 3 4 2 2 9 4" xfId="14695"/>
    <cellStyle name="입력 2 3 4 2 2 9 4 2" xfId="42554"/>
    <cellStyle name="입력 2 3 4 2 2 9 5" xfId="18266"/>
    <cellStyle name="입력 2 3 4 2 2 9 5 2" xfId="46125"/>
    <cellStyle name="입력 2 3 4 2 2 9 6" xfId="21499"/>
    <cellStyle name="입력 2 3 4 2 2 9 6 2" xfId="49358"/>
    <cellStyle name="입력 2 3 4 2 2 9 7" xfId="24681"/>
    <cellStyle name="입력 2 3 4 2 2 9 7 2" xfId="52540"/>
    <cellStyle name="입력 2 3 4 2 2 9 8" xfId="27701"/>
    <cellStyle name="입력 2 3 4 2 2 9 8 2" xfId="55560"/>
    <cellStyle name="입력 2 3 4 2 2 9 9" xfId="32583"/>
    <cellStyle name="입력 2 3 4 2 20" xfId="26364"/>
    <cellStyle name="입력 2 3 4 2 20 2" xfId="54223"/>
    <cellStyle name="입력 2 3 4 2 21" xfId="27855"/>
    <cellStyle name="입력 2 3 4 2 21 2" xfId="55714"/>
    <cellStyle name="입력 2 3 4 2 22" xfId="922"/>
    <cellStyle name="입력 2 3 4 2 22 2" xfId="28781"/>
    <cellStyle name="입력 2 3 4 2 23" xfId="28320"/>
    <cellStyle name="입력 2 3 4 2 3" xfId="2212"/>
    <cellStyle name="입력 2 3 4 2 3 2" xfId="5664"/>
    <cellStyle name="입력 2 3 4 2 3 2 2" xfId="33523"/>
    <cellStyle name="입력 2 3 4 2 3 3" xfId="8920"/>
    <cellStyle name="입력 2 3 4 2 3 3 2" xfId="36779"/>
    <cellStyle name="입력 2 3 4 2 3 4" xfId="12183"/>
    <cellStyle name="입력 2 3 4 2 3 4 2" xfId="40042"/>
    <cellStyle name="입력 2 3 4 2 3 5" xfId="15031"/>
    <cellStyle name="입력 2 3 4 2 3 5 2" xfId="42890"/>
    <cellStyle name="입력 2 3 4 2 3 6" xfId="18995"/>
    <cellStyle name="입력 2 3 4 2 3 6 2" xfId="46854"/>
    <cellStyle name="입력 2 3 4 2 3 7" xfId="22179"/>
    <cellStyle name="입력 2 3 4 2 3 7 2" xfId="50038"/>
    <cellStyle name="입력 2 3 4 2 3 8" xfId="25362"/>
    <cellStyle name="입력 2 3 4 2 3 8 2" xfId="53221"/>
    <cellStyle name="입력 2 3 4 2 3 9" xfId="30071"/>
    <cellStyle name="입력 2 3 4 2 4" xfId="2671"/>
    <cellStyle name="입력 2 3 4 2 4 2" xfId="6122"/>
    <cellStyle name="입력 2 3 4 2 4 2 2" xfId="33981"/>
    <cellStyle name="입력 2 3 4 2 4 3" xfId="9378"/>
    <cellStyle name="입력 2 3 4 2 4 3 2" xfId="37237"/>
    <cellStyle name="입력 2 3 4 2 4 4" xfId="12642"/>
    <cellStyle name="입력 2 3 4 2 4 4 2" xfId="40501"/>
    <cellStyle name="입력 2 3 4 2 4 5" xfId="16632"/>
    <cellStyle name="입력 2 3 4 2 4 5 2" xfId="44491"/>
    <cellStyle name="입력 2 3 4 2 4 6" xfId="19446"/>
    <cellStyle name="입력 2 3 4 2 4 6 2" xfId="47305"/>
    <cellStyle name="입력 2 3 4 2 4 7" xfId="22628"/>
    <cellStyle name="입력 2 3 4 2 4 7 2" xfId="50487"/>
    <cellStyle name="입력 2 3 4 2 4 8" xfId="25784"/>
    <cellStyle name="입력 2 3 4 2 4 8 2" xfId="53643"/>
    <cellStyle name="입력 2 3 4 2 4 9" xfId="30530"/>
    <cellStyle name="입력 2 3 4 2 5" xfId="3022"/>
    <cellStyle name="입력 2 3 4 2 5 2" xfId="6473"/>
    <cellStyle name="입력 2 3 4 2 5 2 2" xfId="34332"/>
    <cellStyle name="입력 2 3 4 2 5 3" xfId="9729"/>
    <cellStyle name="입력 2 3 4 2 5 3 2" xfId="37588"/>
    <cellStyle name="입력 2 3 4 2 5 4" xfId="12993"/>
    <cellStyle name="입력 2 3 4 2 5 4 2" xfId="40852"/>
    <cellStyle name="입력 2 3 4 2 5 5" xfId="15152"/>
    <cellStyle name="입력 2 3 4 2 5 5 2" xfId="43011"/>
    <cellStyle name="입력 2 3 4 2 5 6" xfId="19797"/>
    <cellStyle name="입력 2 3 4 2 5 6 2" xfId="47656"/>
    <cellStyle name="입력 2 3 4 2 5 7" xfId="22979"/>
    <cellStyle name="입력 2 3 4 2 5 7 2" xfId="50838"/>
    <cellStyle name="입력 2 3 4 2 5 8" xfId="26111"/>
    <cellStyle name="입력 2 3 4 2 5 8 2" xfId="53970"/>
    <cellStyle name="입력 2 3 4 2 5 9" xfId="30881"/>
    <cellStyle name="입력 2 3 4 2 6" xfId="3361"/>
    <cellStyle name="입력 2 3 4 2 6 2" xfId="6812"/>
    <cellStyle name="입력 2 3 4 2 6 2 2" xfId="34671"/>
    <cellStyle name="입력 2 3 4 2 6 3" xfId="10068"/>
    <cellStyle name="입력 2 3 4 2 6 3 2" xfId="37927"/>
    <cellStyle name="입력 2 3 4 2 6 4" xfId="13332"/>
    <cellStyle name="입력 2 3 4 2 6 4 2" xfId="41191"/>
    <cellStyle name="입력 2 3 4 2 6 5" xfId="15750"/>
    <cellStyle name="입력 2 3 4 2 6 5 2" xfId="43609"/>
    <cellStyle name="입력 2 3 4 2 6 6" xfId="20136"/>
    <cellStyle name="입력 2 3 4 2 6 6 2" xfId="47995"/>
    <cellStyle name="입력 2 3 4 2 6 7" xfId="23318"/>
    <cellStyle name="입력 2 3 4 2 6 7 2" xfId="51177"/>
    <cellStyle name="입력 2 3 4 2 6 8" xfId="26428"/>
    <cellStyle name="입력 2 3 4 2 6 8 2" xfId="54287"/>
    <cellStyle name="입력 2 3 4 2 6 9" xfId="31220"/>
    <cellStyle name="입력 2 3 4 2 7" xfId="3694"/>
    <cellStyle name="입력 2 3 4 2 7 2" xfId="7145"/>
    <cellStyle name="입력 2 3 4 2 7 2 2" xfId="35004"/>
    <cellStyle name="입력 2 3 4 2 7 3" xfId="10401"/>
    <cellStyle name="입력 2 3 4 2 7 3 2" xfId="38260"/>
    <cellStyle name="입력 2 3 4 2 7 4" xfId="13665"/>
    <cellStyle name="입력 2 3 4 2 7 4 2" xfId="41524"/>
    <cellStyle name="입력 2 3 4 2 7 5" xfId="15763"/>
    <cellStyle name="입력 2 3 4 2 7 5 2" xfId="43622"/>
    <cellStyle name="입력 2 3 4 2 7 6" xfId="20469"/>
    <cellStyle name="입력 2 3 4 2 7 6 2" xfId="48328"/>
    <cellStyle name="입력 2 3 4 2 7 7" xfId="23651"/>
    <cellStyle name="입력 2 3 4 2 7 7 2" xfId="51510"/>
    <cellStyle name="입력 2 3 4 2 7 8" xfId="26739"/>
    <cellStyle name="입력 2 3 4 2 7 8 2" xfId="54598"/>
    <cellStyle name="입력 2 3 4 2 7 9" xfId="31553"/>
    <cellStyle name="입력 2 3 4 2 8" xfId="3996"/>
    <cellStyle name="입력 2 3 4 2 8 2" xfId="7447"/>
    <cellStyle name="입력 2 3 4 2 8 2 2" xfId="35306"/>
    <cellStyle name="입력 2 3 4 2 8 3" xfId="10703"/>
    <cellStyle name="입력 2 3 4 2 8 3 2" xfId="38562"/>
    <cellStyle name="입력 2 3 4 2 8 4" xfId="13967"/>
    <cellStyle name="입력 2 3 4 2 8 4 2" xfId="41826"/>
    <cellStyle name="입력 2 3 4 2 8 5" xfId="16328"/>
    <cellStyle name="입력 2 3 4 2 8 5 2" xfId="44187"/>
    <cellStyle name="입력 2 3 4 2 8 6" xfId="20771"/>
    <cellStyle name="입력 2 3 4 2 8 6 2" xfId="48630"/>
    <cellStyle name="입력 2 3 4 2 8 7" xfId="23953"/>
    <cellStyle name="입력 2 3 4 2 8 7 2" xfId="51812"/>
    <cellStyle name="입력 2 3 4 2 8 8" xfId="27022"/>
    <cellStyle name="입력 2 3 4 2 8 8 2" xfId="54881"/>
    <cellStyle name="입력 2 3 4 2 8 9" xfId="31855"/>
    <cellStyle name="입력 2 3 4 2 9" xfId="4293"/>
    <cellStyle name="입력 2 3 4 2 9 2" xfId="7744"/>
    <cellStyle name="입력 2 3 4 2 9 2 2" xfId="35603"/>
    <cellStyle name="입력 2 3 4 2 9 3" xfId="11000"/>
    <cellStyle name="입력 2 3 4 2 9 3 2" xfId="38859"/>
    <cellStyle name="입력 2 3 4 2 9 4" xfId="14264"/>
    <cellStyle name="입력 2 3 4 2 9 4 2" xfId="42123"/>
    <cellStyle name="입력 2 3 4 2 9 5" xfId="17097"/>
    <cellStyle name="입력 2 3 4 2 9 5 2" xfId="44956"/>
    <cellStyle name="입력 2 3 4 2 9 6" xfId="21068"/>
    <cellStyle name="입력 2 3 4 2 9 6 2" xfId="48927"/>
    <cellStyle name="입력 2 3 4 2 9 7" xfId="24250"/>
    <cellStyle name="입력 2 3 4 2 9 7 2" xfId="52109"/>
    <cellStyle name="입력 2 3 4 2 9 8" xfId="27297"/>
    <cellStyle name="입력 2 3 4 2 9 8 2" xfId="55156"/>
    <cellStyle name="입력 2 3 4 2 9 9" xfId="32152"/>
    <cellStyle name="입력 2 3 4 20" xfId="18951"/>
    <cellStyle name="입력 2 3 4 20 2" xfId="46810"/>
    <cellStyle name="입력 2 3 4 21" xfId="22057"/>
    <cellStyle name="입력 2 3 4 21 2" xfId="49916"/>
    <cellStyle name="입력 2 3 4 22" xfId="25321"/>
    <cellStyle name="입력 2 3 4 22 2" xfId="53180"/>
    <cellStyle name="입력 2 3 4 23" xfId="5612"/>
    <cellStyle name="입력 2 3 4 23 2" xfId="33471"/>
    <cellStyle name="입력 2 3 4 24" xfId="720"/>
    <cellStyle name="입력 2 3 4 24 2" xfId="28579"/>
    <cellStyle name="입력 2 3 4 25" xfId="28118"/>
    <cellStyle name="입력 2 3 4 3" xfId="360"/>
    <cellStyle name="입력 2 3 4 3 10" xfId="1475"/>
    <cellStyle name="입력 2 3 4 3 10 2" xfId="29334"/>
    <cellStyle name="입력 2 3 4 3 11" xfId="4931"/>
    <cellStyle name="입력 2 3 4 3 11 2" xfId="32790"/>
    <cellStyle name="입력 2 3 4 3 12" xfId="1202"/>
    <cellStyle name="입력 2 3 4 3 12 2" xfId="29061"/>
    <cellStyle name="입력 2 3 4 3 13" xfId="5275"/>
    <cellStyle name="입력 2 3 4 3 13 2" xfId="33134"/>
    <cellStyle name="입력 2 3 4 3 14" xfId="8530"/>
    <cellStyle name="입력 2 3 4 3 14 2" xfId="36389"/>
    <cellStyle name="입력 2 3 4 3 15" xfId="16981"/>
    <cellStyle name="입력 2 3 4 3 15 2" xfId="44840"/>
    <cellStyle name="입력 2 3 4 3 16" xfId="15055"/>
    <cellStyle name="입력 2 3 4 3 16 2" xfId="42914"/>
    <cellStyle name="입력 2 3 4 3 17" xfId="17036"/>
    <cellStyle name="입력 2 3 4 3 17 2" xfId="44895"/>
    <cellStyle name="입력 2 3 4 3 18" xfId="18849"/>
    <cellStyle name="입력 2 3 4 3 18 2" xfId="46708"/>
    <cellStyle name="입력 2 3 4 3 19" xfId="25890"/>
    <cellStyle name="입력 2 3 4 3 19 2" xfId="53749"/>
    <cellStyle name="입력 2 3 4 3 2" xfId="2112"/>
    <cellStyle name="입력 2 3 4 3 2 2" xfId="5566"/>
    <cellStyle name="입력 2 3 4 3 2 2 2" xfId="33425"/>
    <cellStyle name="입력 2 3 4 3 2 3" xfId="8821"/>
    <cellStyle name="입력 2 3 4 3 2 3 2" xfId="36680"/>
    <cellStyle name="입력 2 3 4 3 2 4" xfId="12084"/>
    <cellStyle name="입력 2 3 4 3 2 4 2" xfId="39943"/>
    <cellStyle name="입력 2 3 4 3 2 5" xfId="17492"/>
    <cellStyle name="입력 2 3 4 3 2 5 2" xfId="45351"/>
    <cellStyle name="입력 2 3 4 3 2 6" xfId="18900"/>
    <cellStyle name="입력 2 3 4 3 2 6 2" xfId="46759"/>
    <cellStyle name="입력 2 3 4 3 2 7" xfId="22098"/>
    <cellStyle name="입력 2 3 4 3 2 7 2" xfId="49957"/>
    <cellStyle name="입력 2 3 4 3 2 8" xfId="25278"/>
    <cellStyle name="입력 2 3 4 3 2 8 2" xfId="53137"/>
    <cellStyle name="입력 2 3 4 3 2 9" xfId="29971"/>
    <cellStyle name="입력 2 3 4 3 20" xfId="27783"/>
    <cellStyle name="입력 2 3 4 3 20 2" xfId="55642"/>
    <cellStyle name="입력 2 3 4 3 21" xfId="822"/>
    <cellStyle name="입력 2 3 4 3 21 2" xfId="28681"/>
    <cellStyle name="입력 2 3 4 3 22" xfId="28220"/>
    <cellStyle name="입력 2 3 4 3 3" xfId="2573"/>
    <cellStyle name="입력 2 3 4 3 3 2" xfId="6024"/>
    <cellStyle name="입력 2 3 4 3 3 2 2" xfId="33883"/>
    <cellStyle name="입력 2 3 4 3 3 3" xfId="9280"/>
    <cellStyle name="입력 2 3 4 3 3 3 2" xfId="37139"/>
    <cellStyle name="입력 2 3 4 3 3 4" xfId="12544"/>
    <cellStyle name="입력 2 3 4 3 3 4 2" xfId="40403"/>
    <cellStyle name="입력 2 3 4 3 3 5" xfId="16038"/>
    <cellStyle name="입력 2 3 4 3 3 5 2" xfId="43897"/>
    <cellStyle name="입력 2 3 4 3 3 6" xfId="19348"/>
    <cellStyle name="입력 2 3 4 3 3 6 2" xfId="47207"/>
    <cellStyle name="입력 2 3 4 3 3 7" xfId="22530"/>
    <cellStyle name="입력 2 3 4 3 3 7 2" xfId="50389"/>
    <cellStyle name="입력 2 3 4 3 3 8" xfId="25693"/>
    <cellStyle name="입력 2 3 4 3 3 8 2" xfId="53552"/>
    <cellStyle name="입력 2 3 4 3 3 9" xfId="30432"/>
    <cellStyle name="입력 2 3 4 3 4" xfId="2926"/>
    <cellStyle name="입력 2 3 4 3 4 2" xfId="6377"/>
    <cellStyle name="입력 2 3 4 3 4 2 2" xfId="34236"/>
    <cellStyle name="입력 2 3 4 3 4 3" xfId="9633"/>
    <cellStyle name="입력 2 3 4 3 4 3 2" xfId="37492"/>
    <cellStyle name="입력 2 3 4 3 4 4" xfId="12897"/>
    <cellStyle name="입력 2 3 4 3 4 4 2" xfId="40756"/>
    <cellStyle name="입력 2 3 4 3 4 5" xfId="17214"/>
    <cellStyle name="입력 2 3 4 3 4 5 2" xfId="45073"/>
    <cellStyle name="입력 2 3 4 3 4 6" xfId="19701"/>
    <cellStyle name="입력 2 3 4 3 4 6 2" xfId="47560"/>
    <cellStyle name="입력 2 3 4 3 4 7" xfId="22883"/>
    <cellStyle name="입력 2 3 4 3 4 7 2" xfId="50742"/>
    <cellStyle name="입력 2 3 4 3 4 8" xfId="26022"/>
    <cellStyle name="입력 2 3 4 3 4 8 2" xfId="53881"/>
    <cellStyle name="입력 2 3 4 3 4 9" xfId="30785"/>
    <cellStyle name="입력 2 3 4 3 5" xfId="3272"/>
    <cellStyle name="입력 2 3 4 3 5 2" xfId="6723"/>
    <cellStyle name="입력 2 3 4 3 5 2 2" xfId="34582"/>
    <cellStyle name="입력 2 3 4 3 5 3" xfId="9979"/>
    <cellStyle name="입력 2 3 4 3 5 3 2" xfId="37838"/>
    <cellStyle name="입력 2 3 4 3 5 4" xfId="13243"/>
    <cellStyle name="입력 2 3 4 3 5 4 2" xfId="41102"/>
    <cellStyle name="입력 2 3 4 3 5 5" xfId="17955"/>
    <cellStyle name="입력 2 3 4 3 5 5 2" xfId="45814"/>
    <cellStyle name="입력 2 3 4 3 5 6" xfId="20047"/>
    <cellStyle name="입력 2 3 4 3 5 6 2" xfId="47906"/>
    <cellStyle name="입력 2 3 4 3 5 7" xfId="23229"/>
    <cellStyle name="입력 2 3 4 3 5 7 2" xfId="51088"/>
    <cellStyle name="입력 2 3 4 3 5 8" xfId="26344"/>
    <cellStyle name="입력 2 3 4 3 5 8 2" xfId="54203"/>
    <cellStyle name="입력 2 3 4 3 5 9" xfId="31131"/>
    <cellStyle name="입력 2 3 4 3 6" xfId="3608"/>
    <cellStyle name="입력 2 3 4 3 6 2" xfId="7059"/>
    <cellStyle name="입력 2 3 4 3 6 2 2" xfId="34918"/>
    <cellStyle name="입력 2 3 4 3 6 3" xfId="10315"/>
    <cellStyle name="입력 2 3 4 3 6 3 2" xfId="38174"/>
    <cellStyle name="입력 2 3 4 3 6 4" xfId="13579"/>
    <cellStyle name="입력 2 3 4 3 6 4 2" xfId="41438"/>
    <cellStyle name="입력 2 3 4 3 6 5" xfId="17697"/>
    <cellStyle name="입력 2 3 4 3 6 5 2" xfId="45556"/>
    <cellStyle name="입력 2 3 4 3 6 6" xfId="20383"/>
    <cellStyle name="입력 2 3 4 3 6 6 2" xfId="48242"/>
    <cellStyle name="입력 2 3 4 3 6 7" xfId="23565"/>
    <cellStyle name="입력 2 3 4 3 6 7 2" xfId="51424"/>
    <cellStyle name="입력 2 3 4 3 6 8" xfId="26660"/>
    <cellStyle name="입력 2 3 4 3 6 8 2" xfId="54519"/>
    <cellStyle name="입력 2 3 4 3 6 9" xfId="31467"/>
    <cellStyle name="입력 2 3 4 3 7" xfId="3922"/>
    <cellStyle name="입력 2 3 4 3 7 2" xfId="7373"/>
    <cellStyle name="입력 2 3 4 3 7 2 2" xfId="35232"/>
    <cellStyle name="입력 2 3 4 3 7 3" xfId="10629"/>
    <cellStyle name="입력 2 3 4 3 7 3 2" xfId="38488"/>
    <cellStyle name="입력 2 3 4 3 7 4" xfId="13893"/>
    <cellStyle name="입력 2 3 4 3 7 4 2" xfId="41752"/>
    <cellStyle name="입력 2 3 4 3 7 5" xfId="16827"/>
    <cellStyle name="입력 2 3 4 3 7 5 2" xfId="44686"/>
    <cellStyle name="입력 2 3 4 3 7 6" xfId="20697"/>
    <cellStyle name="입력 2 3 4 3 7 6 2" xfId="48556"/>
    <cellStyle name="입력 2 3 4 3 7 7" xfId="23879"/>
    <cellStyle name="입력 2 3 4 3 7 7 2" xfId="51738"/>
    <cellStyle name="입력 2 3 4 3 7 8" xfId="26954"/>
    <cellStyle name="입력 2 3 4 3 7 8 2" xfId="54813"/>
    <cellStyle name="입력 2 3 4 3 7 9" xfId="31781"/>
    <cellStyle name="입력 2 3 4 3 8" xfId="4220"/>
    <cellStyle name="입력 2 3 4 3 8 2" xfId="7671"/>
    <cellStyle name="입력 2 3 4 3 8 2 2" xfId="35530"/>
    <cellStyle name="입력 2 3 4 3 8 3" xfId="10927"/>
    <cellStyle name="입력 2 3 4 3 8 3 2" xfId="38786"/>
    <cellStyle name="입력 2 3 4 3 8 4" xfId="14191"/>
    <cellStyle name="입력 2 3 4 3 8 4 2" xfId="42050"/>
    <cellStyle name="입력 2 3 4 3 8 5" xfId="16018"/>
    <cellStyle name="입력 2 3 4 3 8 5 2" xfId="43877"/>
    <cellStyle name="입력 2 3 4 3 8 6" xfId="20995"/>
    <cellStyle name="입력 2 3 4 3 8 6 2" xfId="48854"/>
    <cellStyle name="입력 2 3 4 3 8 7" xfId="24177"/>
    <cellStyle name="입력 2 3 4 3 8 7 2" xfId="52036"/>
    <cellStyle name="입력 2 3 4 3 8 8" xfId="27230"/>
    <cellStyle name="입력 2 3 4 3 8 8 2" xfId="55089"/>
    <cellStyle name="입력 2 3 4 3 8 9" xfId="32079"/>
    <cellStyle name="입력 2 3 4 3 9" xfId="4516"/>
    <cellStyle name="입력 2 3 4 3 9 2" xfId="7967"/>
    <cellStyle name="입력 2 3 4 3 9 2 2" xfId="35826"/>
    <cellStyle name="입력 2 3 4 3 9 3" xfId="11223"/>
    <cellStyle name="입력 2 3 4 3 9 3 2" xfId="39082"/>
    <cellStyle name="입력 2 3 4 3 9 4" xfId="14487"/>
    <cellStyle name="입력 2 3 4 3 9 4 2" xfId="42346"/>
    <cellStyle name="입력 2 3 4 3 9 5" xfId="18058"/>
    <cellStyle name="입력 2 3 4 3 9 5 2" xfId="45917"/>
    <cellStyle name="입력 2 3 4 3 9 6" xfId="21291"/>
    <cellStyle name="입력 2 3 4 3 9 6 2" xfId="49150"/>
    <cellStyle name="입력 2 3 4 3 9 7" xfId="24473"/>
    <cellStyle name="입력 2 3 4 3 9 7 2" xfId="52332"/>
    <cellStyle name="입력 2 3 4 3 9 8" xfId="27506"/>
    <cellStyle name="입력 2 3 4 3 9 8 2" xfId="55365"/>
    <cellStyle name="입력 2 3 4 3 9 9" xfId="32375"/>
    <cellStyle name="입력 2 3 4 4" xfId="533"/>
    <cellStyle name="입력 2 3 4 4 10" xfId="1648"/>
    <cellStyle name="입력 2 3 4 4 10 2" xfId="29507"/>
    <cellStyle name="입력 2 3 4 4 11" xfId="5103"/>
    <cellStyle name="입력 2 3 4 4 11 2" xfId="32962"/>
    <cellStyle name="입력 2 3 4 4 12" xfId="8358"/>
    <cellStyle name="입력 2 3 4 4 12 2" xfId="36217"/>
    <cellStyle name="입력 2 3 4 4 13" xfId="11623"/>
    <cellStyle name="입력 2 3 4 4 13 2" xfId="39482"/>
    <cellStyle name="입력 2 3 4 4 14" xfId="14886"/>
    <cellStyle name="입력 2 3 4 4 14 2" xfId="42745"/>
    <cellStyle name="입력 2 3 4 4 15" xfId="17489"/>
    <cellStyle name="입력 2 3 4 4 15 2" xfId="45348"/>
    <cellStyle name="입력 2 3 4 4 16" xfId="18450"/>
    <cellStyle name="입력 2 3 4 4 16 2" xfId="46309"/>
    <cellStyle name="입력 2 3 4 4 17" xfId="21667"/>
    <cellStyle name="입력 2 3 4 4 17 2" xfId="49526"/>
    <cellStyle name="입력 2 3 4 4 18" xfId="24862"/>
    <cellStyle name="입력 2 3 4 4 18 2" xfId="52721"/>
    <cellStyle name="입력 2 3 4 4 19" xfId="26166"/>
    <cellStyle name="입력 2 3 4 4 19 2" xfId="54025"/>
    <cellStyle name="입력 2 3 4 4 2" xfId="2285"/>
    <cellStyle name="입력 2 3 4 4 2 2" xfId="5737"/>
    <cellStyle name="입력 2 3 4 4 2 2 2" xfId="33596"/>
    <cellStyle name="입력 2 3 4 4 2 3" xfId="8993"/>
    <cellStyle name="입력 2 3 4 4 2 3 2" xfId="36852"/>
    <cellStyle name="입력 2 3 4 4 2 4" xfId="12256"/>
    <cellStyle name="입력 2 3 4 4 2 4 2" xfId="40115"/>
    <cellStyle name="입력 2 3 4 4 2 5" xfId="15929"/>
    <cellStyle name="입력 2 3 4 4 2 5 2" xfId="43788"/>
    <cellStyle name="입력 2 3 4 4 2 6" xfId="19063"/>
    <cellStyle name="입력 2 3 4 4 2 6 2" xfId="46922"/>
    <cellStyle name="입력 2 3 4 4 2 7" xfId="22248"/>
    <cellStyle name="입력 2 3 4 4 2 7 2" xfId="50107"/>
    <cellStyle name="입력 2 3 4 4 2 8" xfId="25428"/>
    <cellStyle name="입력 2 3 4 4 2 8 2" xfId="53287"/>
    <cellStyle name="입력 2 3 4 4 2 9" xfId="30144"/>
    <cellStyle name="입력 2 3 4 4 20" xfId="27919"/>
    <cellStyle name="입력 2 3 4 4 20 2" xfId="55778"/>
    <cellStyle name="입력 2 3 4 4 21" xfId="995"/>
    <cellStyle name="입력 2 3 4 4 21 2" xfId="28854"/>
    <cellStyle name="입력 2 3 4 4 22" xfId="28393"/>
    <cellStyle name="입력 2 3 4 4 3" xfId="2744"/>
    <cellStyle name="입력 2 3 4 4 3 2" xfId="6195"/>
    <cellStyle name="입력 2 3 4 4 3 2 2" xfId="34054"/>
    <cellStyle name="입력 2 3 4 4 3 3" xfId="9451"/>
    <cellStyle name="입력 2 3 4 4 3 3 2" xfId="37310"/>
    <cellStyle name="입력 2 3 4 4 3 4" xfId="12715"/>
    <cellStyle name="입력 2 3 4 4 3 4 2" xfId="40574"/>
    <cellStyle name="입력 2 3 4 4 3 5" xfId="16012"/>
    <cellStyle name="입력 2 3 4 4 3 5 2" xfId="43871"/>
    <cellStyle name="입력 2 3 4 4 3 6" xfId="19519"/>
    <cellStyle name="입력 2 3 4 4 3 6 2" xfId="47378"/>
    <cellStyle name="입력 2 3 4 4 3 7" xfId="22701"/>
    <cellStyle name="입력 2 3 4 4 3 7 2" xfId="50560"/>
    <cellStyle name="입력 2 3 4 4 3 8" xfId="25854"/>
    <cellStyle name="입력 2 3 4 4 3 8 2" xfId="53713"/>
    <cellStyle name="입력 2 3 4 4 3 9" xfId="30603"/>
    <cellStyle name="입력 2 3 4 4 4" xfId="3094"/>
    <cellStyle name="입력 2 3 4 4 4 2" xfId="6545"/>
    <cellStyle name="입력 2 3 4 4 4 2 2" xfId="34404"/>
    <cellStyle name="입력 2 3 4 4 4 3" xfId="9801"/>
    <cellStyle name="입력 2 3 4 4 4 3 2" xfId="37660"/>
    <cellStyle name="입력 2 3 4 4 4 4" xfId="13065"/>
    <cellStyle name="입력 2 3 4 4 4 4 2" xfId="40924"/>
    <cellStyle name="입력 2 3 4 4 4 5" xfId="17338"/>
    <cellStyle name="입력 2 3 4 4 4 5 2" xfId="45197"/>
    <cellStyle name="입력 2 3 4 4 4 6" xfId="19869"/>
    <cellStyle name="입력 2 3 4 4 4 6 2" xfId="47728"/>
    <cellStyle name="입력 2 3 4 4 4 7" xfId="23051"/>
    <cellStyle name="입력 2 3 4 4 4 7 2" xfId="50910"/>
    <cellStyle name="입력 2 3 4 4 4 8" xfId="26178"/>
    <cellStyle name="입력 2 3 4 4 4 8 2" xfId="54037"/>
    <cellStyle name="입력 2 3 4 4 4 9" xfId="30953"/>
    <cellStyle name="입력 2 3 4 4 5" xfId="3431"/>
    <cellStyle name="입력 2 3 4 4 5 2" xfId="6882"/>
    <cellStyle name="입력 2 3 4 4 5 2 2" xfId="34741"/>
    <cellStyle name="입력 2 3 4 4 5 3" xfId="10138"/>
    <cellStyle name="입력 2 3 4 4 5 3 2" xfId="37997"/>
    <cellStyle name="입력 2 3 4 4 5 4" xfId="13402"/>
    <cellStyle name="입력 2 3 4 4 5 4 2" xfId="41261"/>
    <cellStyle name="입력 2 3 4 4 5 5" xfId="17795"/>
    <cellStyle name="입력 2 3 4 4 5 5 2" xfId="45654"/>
    <cellStyle name="입력 2 3 4 4 5 6" xfId="20206"/>
    <cellStyle name="입력 2 3 4 4 5 6 2" xfId="48065"/>
    <cellStyle name="입력 2 3 4 4 5 7" xfId="23388"/>
    <cellStyle name="입력 2 3 4 4 5 7 2" xfId="51247"/>
    <cellStyle name="입력 2 3 4 4 5 8" xfId="26495"/>
    <cellStyle name="입력 2 3 4 4 5 8 2" xfId="54354"/>
    <cellStyle name="입력 2 3 4 4 5 9" xfId="31290"/>
    <cellStyle name="입력 2 3 4 4 6" xfId="3764"/>
    <cellStyle name="입력 2 3 4 4 6 2" xfId="7215"/>
    <cellStyle name="입력 2 3 4 4 6 2 2" xfId="35074"/>
    <cellStyle name="입력 2 3 4 4 6 3" xfId="10471"/>
    <cellStyle name="입력 2 3 4 4 6 3 2" xfId="38330"/>
    <cellStyle name="입력 2 3 4 4 6 4" xfId="13735"/>
    <cellStyle name="입력 2 3 4 4 6 4 2" xfId="41594"/>
    <cellStyle name="입력 2 3 4 4 6 5" xfId="17667"/>
    <cellStyle name="입력 2 3 4 4 6 5 2" xfId="45526"/>
    <cellStyle name="입력 2 3 4 4 6 6" xfId="20539"/>
    <cellStyle name="입력 2 3 4 4 6 6 2" xfId="48398"/>
    <cellStyle name="입력 2 3 4 4 6 7" xfId="23721"/>
    <cellStyle name="입력 2 3 4 4 6 7 2" xfId="51580"/>
    <cellStyle name="입력 2 3 4 4 6 8" xfId="26806"/>
    <cellStyle name="입력 2 3 4 4 6 8 2" xfId="54665"/>
    <cellStyle name="입력 2 3 4 4 6 9" xfId="31623"/>
    <cellStyle name="입력 2 3 4 4 7" xfId="4060"/>
    <cellStyle name="입력 2 3 4 4 7 2" xfId="7511"/>
    <cellStyle name="입력 2 3 4 4 7 2 2" xfId="35370"/>
    <cellStyle name="입력 2 3 4 4 7 3" xfId="10767"/>
    <cellStyle name="입력 2 3 4 4 7 3 2" xfId="38626"/>
    <cellStyle name="입력 2 3 4 4 7 4" xfId="14031"/>
    <cellStyle name="입력 2 3 4 4 7 4 2" xfId="41890"/>
    <cellStyle name="입력 2 3 4 4 7 5" xfId="16019"/>
    <cellStyle name="입력 2 3 4 4 7 5 2" xfId="43878"/>
    <cellStyle name="입력 2 3 4 4 7 6" xfId="20835"/>
    <cellStyle name="입력 2 3 4 4 7 6 2" xfId="48694"/>
    <cellStyle name="입력 2 3 4 4 7 7" xfId="24017"/>
    <cellStyle name="입력 2 3 4 4 7 7 2" xfId="51876"/>
    <cellStyle name="입력 2 3 4 4 7 8" xfId="27083"/>
    <cellStyle name="입력 2 3 4 4 7 8 2" xfId="54942"/>
    <cellStyle name="입력 2 3 4 4 7 9" xfId="31919"/>
    <cellStyle name="입력 2 3 4 4 8" xfId="4357"/>
    <cellStyle name="입력 2 3 4 4 8 2" xfId="7808"/>
    <cellStyle name="입력 2 3 4 4 8 2 2" xfId="35667"/>
    <cellStyle name="입력 2 3 4 4 8 3" xfId="11064"/>
    <cellStyle name="입력 2 3 4 4 8 3 2" xfId="38923"/>
    <cellStyle name="입력 2 3 4 4 8 4" xfId="14328"/>
    <cellStyle name="입력 2 3 4 4 8 4 2" xfId="42187"/>
    <cellStyle name="입력 2 3 4 4 8 5" xfId="12229"/>
    <cellStyle name="입력 2 3 4 4 8 5 2" xfId="40088"/>
    <cellStyle name="입력 2 3 4 4 8 6" xfId="21132"/>
    <cellStyle name="입력 2 3 4 4 8 6 2" xfId="48991"/>
    <cellStyle name="입력 2 3 4 4 8 7" xfId="24314"/>
    <cellStyle name="입력 2 3 4 4 8 7 2" xfId="52173"/>
    <cellStyle name="입력 2 3 4 4 8 8" xfId="27358"/>
    <cellStyle name="입력 2 3 4 4 8 8 2" xfId="55217"/>
    <cellStyle name="입력 2 3 4 4 8 9" xfId="32216"/>
    <cellStyle name="입력 2 3 4 4 9" xfId="4652"/>
    <cellStyle name="입력 2 3 4 4 9 2" xfId="8103"/>
    <cellStyle name="입력 2 3 4 4 9 2 2" xfId="35962"/>
    <cellStyle name="입력 2 3 4 4 9 3" xfId="11359"/>
    <cellStyle name="입력 2 3 4 4 9 3 2" xfId="39218"/>
    <cellStyle name="입력 2 3 4 4 9 4" xfId="14623"/>
    <cellStyle name="입력 2 3 4 4 9 4 2" xfId="42482"/>
    <cellStyle name="입력 2 3 4 4 9 5" xfId="18194"/>
    <cellStyle name="입력 2 3 4 4 9 5 2" xfId="46053"/>
    <cellStyle name="입력 2 3 4 4 9 6" xfId="21427"/>
    <cellStyle name="입력 2 3 4 4 9 6 2" xfId="49286"/>
    <cellStyle name="입력 2 3 4 4 9 7" xfId="24609"/>
    <cellStyle name="입력 2 3 4 4 9 7 2" xfId="52468"/>
    <cellStyle name="입력 2 3 4 4 9 8" xfId="27634"/>
    <cellStyle name="입력 2 3 4 4 9 8 2" xfId="55493"/>
    <cellStyle name="입력 2 3 4 4 9 9" xfId="32511"/>
    <cellStyle name="입력 2 3 4 5" xfId="2010"/>
    <cellStyle name="입력 2 3 4 5 2" xfId="5464"/>
    <cellStyle name="입력 2 3 4 5 2 2" xfId="33323"/>
    <cellStyle name="입력 2 3 4 5 3" xfId="8719"/>
    <cellStyle name="입력 2 3 4 5 3 2" xfId="36578"/>
    <cellStyle name="입력 2 3 4 5 4" xfId="11982"/>
    <cellStyle name="입력 2 3 4 5 4 2" xfId="39841"/>
    <cellStyle name="입력 2 3 4 5 5" xfId="15063"/>
    <cellStyle name="입력 2 3 4 5 5 2" xfId="42922"/>
    <cellStyle name="입력 2 3 4 5 6" xfId="18804"/>
    <cellStyle name="입력 2 3 4 5 6 2" xfId="46663"/>
    <cellStyle name="입력 2 3 4 5 7" xfId="22011"/>
    <cellStyle name="입력 2 3 4 5 7 2" xfId="49870"/>
    <cellStyle name="입력 2 3 4 5 8" xfId="25194"/>
    <cellStyle name="입력 2 3 4 5 8 2" xfId="53053"/>
    <cellStyle name="입력 2 3 4 5 9" xfId="29869"/>
    <cellStyle name="입력 2 3 4 6" xfId="2477"/>
    <cellStyle name="입력 2 3 4 6 2" xfId="5928"/>
    <cellStyle name="입력 2 3 4 6 2 2" xfId="33787"/>
    <cellStyle name="입력 2 3 4 6 3" xfId="9184"/>
    <cellStyle name="입력 2 3 4 6 3 2" xfId="37043"/>
    <cellStyle name="입력 2 3 4 6 4" xfId="12448"/>
    <cellStyle name="입력 2 3 4 6 4 2" xfId="40307"/>
    <cellStyle name="입력 2 3 4 6 5" xfId="16153"/>
    <cellStyle name="입력 2 3 4 6 5 2" xfId="44012"/>
    <cellStyle name="입력 2 3 4 6 6" xfId="19252"/>
    <cellStyle name="입력 2 3 4 6 6 2" xfId="47111"/>
    <cellStyle name="입력 2 3 4 6 7" xfId="22434"/>
    <cellStyle name="입력 2 3 4 6 7 2" xfId="50293"/>
    <cellStyle name="입력 2 3 4 6 8" xfId="25603"/>
    <cellStyle name="입력 2 3 4 6 8 2" xfId="53462"/>
    <cellStyle name="입력 2 3 4 6 9" xfId="30336"/>
    <cellStyle name="입력 2 3 4 7" xfId="1873"/>
    <cellStyle name="입력 2 3 4 7 2" xfId="5327"/>
    <cellStyle name="입력 2 3 4 7 2 2" xfId="33186"/>
    <cellStyle name="입력 2 3 4 7 3" xfId="8582"/>
    <cellStyle name="입력 2 3 4 7 3 2" xfId="36441"/>
    <cellStyle name="입력 2 3 4 7 4" xfId="11845"/>
    <cellStyle name="입력 2 3 4 7 4 2" xfId="39704"/>
    <cellStyle name="입력 2 3 4 7 5" xfId="17216"/>
    <cellStyle name="입력 2 3 4 7 5 2" xfId="45075"/>
    <cellStyle name="입력 2 3 4 7 6" xfId="18667"/>
    <cellStyle name="입력 2 3 4 7 6 2" xfId="46526"/>
    <cellStyle name="입력 2 3 4 7 7" xfId="21875"/>
    <cellStyle name="입력 2 3 4 7 7 2" xfId="49734"/>
    <cellStyle name="입력 2 3 4 7 8" xfId="25070"/>
    <cellStyle name="입력 2 3 4 7 8 2" xfId="52929"/>
    <cellStyle name="입력 2 3 4 7 9" xfId="29732"/>
    <cellStyle name="입력 2 3 4 8" xfId="1881"/>
    <cellStyle name="입력 2 3 4 8 2" xfId="5335"/>
    <cellStyle name="입력 2 3 4 8 2 2" xfId="33194"/>
    <cellStyle name="입력 2 3 4 8 3" xfId="8590"/>
    <cellStyle name="입력 2 3 4 8 3 2" xfId="36449"/>
    <cellStyle name="입력 2 3 4 8 4" xfId="11853"/>
    <cellStyle name="입력 2 3 4 8 4 2" xfId="39712"/>
    <cellStyle name="입력 2 3 4 8 5" xfId="17350"/>
    <cellStyle name="입력 2 3 4 8 5 2" xfId="45209"/>
    <cellStyle name="입력 2 3 4 8 6" xfId="18675"/>
    <cellStyle name="입력 2 3 4 8 6 2" xfId="46534"/>
    <cellStyle name="입력 2 3 4 8 7" xfId="21883"/>
    <cellStyle name="입력 2 3 4 8 7 2" xfId="49742"/>
    <cellStyle name="입력 2 3 4 8 8" xfId="25078"/>
    <cellStyle name="입력 2 3 4 8 8 2" xfId="52937"/>
    <cellStyle name="입력 2 3 4 8 9" xfId="29740"/>
    <cellStyle name="입력 2 3 4 9" xfId="1921"/>
    <cellStyle name="입력 2 3 4 9 2" xfId="5375"/>
    <cellStyle name="입력 2 3 4 9 2 2" xfId="33234"/>
    <cellStyle name="입력 2 3 4 9 3" xfId="8630"/>
    <cellStyle name="입력 2 3 4 9 3 2" xfId="36489"/>
    <cellStyle name="입력 2 3 4 9 4" xfId="11893"/>
    <cellStyle name="입력 2 3 4 9 4 2" xfId="39752"/>
    <cellStyle name="입력 2 3 4 9 5" xfId="17362"/>
    <cellStyle name="입력 2 3 4 9 5 2" xfId="45221"/>
    <cellStyle name="입력 2 3 4 9 6" xfId="18715"/>
    <cellStyle name="입력 2 3 4 9 6 2" xfId="46574"/>
    <cellStyle name="입력 2 3 4 9 7" xfId="21923"/>
    <cellStyle name="입력 2 3 4 9 7 2" xfId="49782"/>
    <cellStyle name="입력 2 3 4 9 8" xfId="25115"/>
    <cellStyle name="입력 2 3 4 9 8 2" xfId="52974"/>
    <cellStyle name="입력 2 3 4 9 9" xfId="29780"/>
    <cellStyle name="입력 2 3 5" xfId="261"/>
    <cellStyle name="입력 2 3 5 10" xfId="2535"/>
    <cellStyle name="입력 2 3 5 10 2" xfId="5986"/>
    <cellStyle name="입력 2 3 5 10 2 2" xfId="33845"/>
    <cellStyle name="입력 2 3 5 10 3" xfId="9242"/>
    <cellStyle name="입력 2 3 5 10 3 2" xfId="37101"/>
    <cellStyle name="입력 2 3 5 10 4" xfId="12506"/>
    <cellStyle name="입력 2 3 5 10 4 2" xfId="40365"/>
    <cellStyle name="입력 2 3 5 10 5" xfId="17787"/>
    <cellStyle name="입력 2 3 5 10 5 2" xfId="45646"/>
    <cellStyle name="입력 2 3 5 10 6" xfId="19310"/>
    <cellStyle name="입력 2 3 5 10 6 2" xfId="47169"/>
    <cellStyle name="입력 2 3 5 10 7" xfId="22492"/>
    <cellStyle name="입력 2 3 5 10 7 2" xfId="50351"/>
    <cellStyle name="입력 2 3 5 10 8" xfId="25659"/>
    <cellStyle name="입력 2 3 5 10 8 2" xfId="53518"/>
    <cellStyle name="입력 2 3 5 10 9" xfId="30394"/>
    <cellStyle name="입력 2 3 5 11" xfId="1899"/>
    <cellStyle name="입력 2 3 5 11 2" xfId="5353"/>
    <cellStyle name="입력 2 3 5 11 2 2" xfId="33212"/>
    <cellStyle name="입력 2 3 5 11 3" xfId="8608"/>
    <cellStyle name="입력 2 3 5 11 3 2" xfId="36467"/>
    <cellStyle name="입력 2 3 5 11 4" xfId="11871"/>
    <cellStyle name="입력 2 3 5 11 4 2" xfId="39730"/>
    <cellStyle name="입력 2 3 5 11 5" xfId="16998"/>
    <cellStyle name="입력 2 3 5 11 5 2" xfId="44857"/>
    <cellStyle name="입력 2 3 5 11 6" xfId="18693"/>
    <cellStyle name="입력 2 3 5 11 6 2" xfId="46552"/>
    <cellStyle name="입력 2 3 5 11 7" xfId="21901"/>
    <cellStyle name="입력 2 3 5 11 7 2" xfId="49760"/>
    <cellStyle name="입력 2 3 5 11 8" xfId="25094"/>
    <cellStyle name="입력 2 3 5 11 8 2" xfId="52953"/>
    <cellStyle name="입력 2 3 5 11 9" xfId="29758"/>
    <cellStyle name="입력 2 3 5 12" xfId="3233"/>
    <cellStyle name="입력 2 3 5 12 2" xfId="6684"/>
    <cellStyle name="입력 2 3 5 12 2 2" xfId="34543"/>
    <cellStyle name="입력 2 3 5 12 3" xfId="9940"/>
    <cellStyle name="입력 2 3 5 12 3 2" xfId="37799"/>
    <cellStyle name="입력 2 3 5 12 4" xfId="13204"/>
    <cellStyle name="입력 2 3 5 12 4 2" xfId="41063"/>
    <cellStyle name="입력 2 3 5 12 5" xfId="17546"/>
    <cellStyle name="입력 2 3 5 12 5 2" xfId="45405"/>
    <cellStyle name="입력 2 3 5 12 6" xfId="20008"/>
    <cellStyle name="입력 2 3 5 12 6 2" xfId="47867"/>
    <cellStyle name="입력 2 3 5 12 7" xfId="23190"/>
    <cellStyle name="입력 2 3 5 12 7 2" xfId="51049"/>
    <cellStyle name="입력 2 3 5 12 8" xfId="26309"/>
    <cellStyle name="입력 2 3 5 12 8 2" xfId="54168"/>
    <cellStyle name="입력 2 3 5 12 9" xfId="31092"/>
    <cellStyle name="입력 2 3 5 13" xfId="1376"/>
    <cellStyle name="입력 2 3 5 13 2" xfId="29235"/>
    <cellStyle name="입력 2 3 5 14" xfId="4832"/>
    <cellStyle name="입력 2 3 5 14 2" xfId="32691"/>
    <cellStyle name="입력 2 3 5 15" xfId="4987"/>
    <cellStyle name="입력 2 3 5 15 2" xfId="32846"/>
    <cellStyle name="입력 2 3 5 16" xfId="8771"/>
    <cellStyle name="입력 2 3 5 16 2" xfId="36630"/>
    <cellStyle name="입력 2 3 5 17" xfId="12034"/>
    <cellStyle name="입력 2 3 5 17 2" xfId="39893"/>
    <cellStyle name="입력 2 3 5 18" xfId="17645"/>
    <cellStyle name="입력 2 3 5 18 2" xfId="45504"/>
    <cellStyle name="입력 2 3 5 19" xfId="15968"/>
    <cellStyle name="입력 2 3 5 19 2" xfId="43827"/>
    <cellStyle name="입력 2 3 5 2" xfId="464"/>
    <cellStyle name="입력 2 3 5 2 10" xfId="4592"/>
    <cellStyle name="입력 2 3 5 2 10 2" xfId="8043"/>
    <cellStyle name="입력 2 3 5 2 10 2 2" xfId="35902"/>
    <cellStyle name="입력 2 3 5 2 10 3" xfId="11299"/>
    <cellStyle name="입력 2 3 5 2 10 3 2" xfId="39158"/>
    <cellStyle name="입력 2 3 5 2 10 4" xfId="14563"/>
    <cellStyle name="입력 2 3 5 2 10 4 2" xfId="42422"/>
    <cellStyle name="입력 2 3 5 2 10 5" xfId="18134"/>
    <cellStyle name="입력 2 3 5 2 10 5 2" xfId="45993"/>
    <cellStyle name="입력 2 3 5 2 10 6" xfId="21367"/>
    <cellStyle name="입력 2 3 5 2 10 6 2" xfId="49226"/>
    <cellStyle name="입력 2 3 5 2 10 7" xfId="24549"/>
    <cellStyle name="입력 2 3 5 2 10 7 2" xfId="52408"/>
    <cellStyle name="입력 2 3 5 2 10 8" xfId="27577"/>
    <cellStyle name="입력 2 3 5 2 10 8 2" xfId="55436"/>
    <cellStyle name="입력 2 3 5 2 10 9" xfId="32451"/>
    <cellStyle name="입력 2 3 5 2 11" xfId="1579"/>
    <cellStyle name="입력 2 3 5 2 11 2" xfId="29438"/>
    <cellStyle name="입력 2 3 5 2 12" xfId="5035"/>
    <cellStyle name="입력 2 3 5 2 12 2" xfId="32894"/>
    <cellStyle name="입력 2 3 5 2 13" xfId="8289"/>
    <cellStyle name="입력 2 3 5 2 13 2" xfId="36148"/>
    <cellStyle name="입력 2 3 5 2 14" xfId="11554"/>
    <cellStyle name="입력 2 3 5 2 14 2" xfId="39413"/>
    <cellStyle name="입력 2 3 5 2 15" xfId="14817"/>
    <cellStyle name="입력 2 3 5 2 15 2" xfId="42676"/>
    <cellStyle name="입력 2 3 5 2 16" xfId="16714"/>
    <cellStyle name="입력 2 3 5 2 16 2" xfId="44573"/>
    <cellStyle name="입력 2 3 5 2 17" xfId="18384"/>
    <cellStyle name="입력 2 3 5 2 17 2" xfId="46243"/>
    <cellStyle name="입력 2 3 5 2 18" xfId="21602"/>
    <cellStyle name="입력 2 3 5 2 18 2" xfId="49461"/>
    <cellStyle name="입력 2 3 5 2 19" xfId="24799"/>
    <cellStyle name="입력 2 3 5 2 19 2" xfId="52658"/>
    <cellStyle name="입력 2 3 5 2 2" xfId="609"/>
    <cellStyle name="입력 2 3 5 2 2 10" xfId="1724"/>
    <cellStyle name="입력 2 3 5 2 2 10 2" xfId="29583"/>
    <cellStyle name="입력 2 3 5 2 2 11" xfId="5179"/>
    <cellStyle name="입력 2 3 5 2 2 11 2" xfId="33038"/>
    <cellStyle name="입력 2 3 5 2 2 12" xfId="8434"/>
    <cellStyle name="입력 2 3 5 2 2 12 2" xfId="36293"/>
    <cellStyle name="입력 2 3 5 2 2 13" xfId="11699"/>
    <cellStyle name="입력 2 3 5 2 2 13 2" xfId="39558"/>
    <cellStyle name="입력 2 3 5 2 2 14" xfId="14962"/>
    <cellStyle name="입력 2 3 5 2 2 14 2" xfId="42821"/>
    <cellStyle name="입력 2 3 5 2 2 15" xfId="17534"/>
    <cellStyle name="입력 2 3 5 2 2 15 2" xfId="45393"/>
    <cellStyle name="입력 2 3 5 2 2 16" xfId="18526"/>
    <cellStyle name="입력 2 3 5 2 2 16 2" xfId="46385"/>
    <cellStyle name="입력 2 3 5 2 2 17" xfId="21743"/>
    <cellStyle name="입력 2 3 5 2 2 17 2" xfId="49602"/>
    <cellStyle name="입력 2 3 5 2 2 18" xfId="24938"/>
    <cellStyle name="입력 2 3 5 2 2 18 2" xfId="52797"/>
    <cellStyle name="입력 2 3 5 2 2 19" xfId="27339"/>
    <cellStyle name="입력 2 3 5 2 2 19 2" xfId="55198"/>
    <cellStyle name="입력 2 3 5 2 2 2" xfId="2361"/>
    <cellStyle name="입력 2 3 5 2 2 2 2" xfId="5813"/>
    <cellStyle name="입력 2 3 5 2 2 2 2 2" xfId="33672"/>
    <cellStyle name="입력 2 3 5 2 2 2 3" xfId="9069"/>
    <cellStyle name="입력 2 3 5 2 2 2 3 2" xfId="36928"/>
    <cellStyle name="입력 2 3 5 2 2 2 4" xfId="12332"/>
    <cellStyle name="입력 2 3 5 2 2 2 4 2" xfId="40191"/>
    <cellStyle name="입력 2 3 5 2 2 2 5" xfId="17215"/>
    <cellStyle name="입력 2 3 5 2 2 2 5 2" xfId="45074"/>
    <cellStyle name="입력 2 3 5 2 2 2 6" xfId="19139"/>
    <cellStyle name="입력 2 3 5 2 2 2 6 2" xfId="46998"/>
    <cellStyle name="입력 2 3 5 2 2 2 7" xfId="22324"/>
    <cellStyle name="입력 2 3 5 2 2 2 7 2" xfId="50183"/>
    <cellStyle name="입력 2 3 5 2 2 2 8" xfId="25499"/>
    <cellStyle name="입력 2 3 5 2 2 2 8 2" xfId="53358"/>
    <cellStyle name="입력 2 3 5 2 2 2 9" xfId="30220"/>
    <cellStyle name="입력 2 3 5 2 2 20" xfId="27995"/>
    <cellStyle name="입력 2 3 5 2 2 20 2" xfId="55854"/>
    <cellStyle name="입력 2 3 5 2 2 21" xfId="1071"/>
    <cellStyle name="입력 2 3 5 2 2 21 2" xfId="28930"/>
    <cellStyle name="입력 2 3 5 2 2 22" xfId="28469"/>
    <cellStyle name="입력 2 3 5 2 2 3" xfId="2820"/>
    <cellStyle name="입력 2 3 5 2 2 3 2" xfId="6271"/>
    <cellStyle name="입력 2 3 5 2 2 3 2 2" xfId="34130"/>
    <cellStyle name="입력 2 3 5 2 2 3 3" xfId="9527"/>
    <cellStyle name="입력 2 3 5 2 2 3 3 2" xfId="37386"/>
    <cellStyle name="입력 2 3 5 2 2 3 4" xfId="12791"/>
    <cellStyle name="입력 2 3 5 2 2 3 4 2" xfId="40650"/>
    <cellStyle name="입력 2 3 5 2 2 3 5" xfId="15297"/>
    <cellStyle name="입력 2 3 5 2 2 3 5 2" xfId="43156"/>
    <cellStyle name="입력 2 3 5 2 2 3 6" xfId="19595"/>
    <cellStyle name="입력 2 3 5 2 2 3 6 2" xfId="47454"/>
    <cellStyle name="입력 2 3 5 2 2 3 7" xfId="22777"/>
    <cellStyle name="입력 2 3 5 2 2 3 7 2" xfId="50636"/>
    <cellStyle name="입력 2 3 5 2 2 3 8" xfId="25925"/>
    <cellStyle name="입력 2 3 5 2 2 3 8 2" xfId="53784"/>
    <cellStyle name="입력 2 3 5 2 2 3 9" xfId="30679"/>
    <cellStyle name="입력 2 3 5 2 2 4" xfId="3170"/>
    <cellStyle name="입력 2 3 5 2 2 4 2" xfId="6621"/>
    <cellStyle name="입력 2 3 5 2 2 4 2 2" xfId="34480"/>
    <cellStyle name="입력 2 3 5 2 2 4 3" xfId="9877"/>
    <cellStyle name="입력 2 3 5 2 2 4 3 2" xfId="37736"/>
    <cellStyle name="입력 2 3 5 2 2 4 4" xfId="13141"/>
    <cellStyle name="입력 2 3 5 2 2 4 4 2" xfId="41000"/>
    <cellStyle name="입력 2 3 5 2 2 4 5" xfId="15889"/>
    <cellStyle name="입력 2 3 5 2 2 4 5 2" xfId="43748"/>
    <cellStyle name="입력 2 3 5 2 2 4 6" xfId="19945"/>
    <cellStyle name="입력 2 3 5 2 2 4 6 2" xfId="47804"/>
    <cellStyle name="입력 2 3 5 2 2 4 7" xfId="23127"/>
    <cellStyle name="입력 2 3 5 2 2 4 7 2" xfId="50986"/>
    <cellStyle name="입력 2 3 5 2 2 4 8" xfId="26249"/>
    <cellStyle name="입력 2 3 5 2 2 4 8 2" xfId="54108"/>
    <cellStyle name="입력 2 3 5 2 2 4 9" xfId="31029"/>
    <cellStyle name="입력 2 3 5 2 2 5" xfId="3507"/>
    <cellStyle name="입력 2 3 5 2 2 5 2" xfId="6958"/>
    <cellStyle name="입력 2 3 5 2 2 5 2 2" xfId="34817"/>
    <cellStyle name="입력 2 3 5 2 2 5 3" xfId="10214"/>
    <cellStyle name="입력 2 3 5 2 2 5 3 2" xfId="38073"/>
    <cellStyle name="입력 2 3 5 2 2 5 4" xfId="13478"/>
    <cellStyle name="입력 2 3 5 2 2 5 4 2" xfId="41337"/>
    <cellStyle name="입력 2 3 5 2 2 5 5" xfId="16731"/>
    <cellStyle name="입력 2 3 5 2 2 5 5 2" xfId="44590"/>
    <cellStyle name="입력 2 3 5 2 2 5 6" xfId="20282"/>
    <cellStyle name="입력 2 3 5 2 2 5 6 2" xfId="48141"/>
    <cellStyle name="입력 2 3 5 2 2 5 7" xfId="23464"/>
    <cellStyle name="입력 2 3 5 2 2 5 7 2" xfId="51323"/>
    <cellStyle name="입력 2 3 5 2 2 5 8" xfId="26566"/>
    <cellStyle name="입력 2 3 5 2 2 5 8 2" xfId="54425"/>
    <cellStyle name="입력 2 3 5 2 2 5 9" xfId="31366"/>
    <cellStyle name="입력 2 3 5 2 2 6" xfId="3840"/>
    <cellStyle name="입력 2 3 5 2 2 6 2" xfId="7291"/>
    <cellStyle name="입력 2 3 5 2 2 6 2 2" xfId="35150"/>
    <cellStyle name="입력 2 3 5 2 2 6 3" xfId="10547"/>
    <cellStyle name="입력 2 3 5 2 2 6 3 2" xfId="38406"/>
    <cellStyle name="입력 2 3 5 2 2 6 4" xfId="13811"/>
    <cellStyle name="입력 2 3 5 2 2 6 4 2" xfId="41670"/>
    <cellStyle name="입력 2 3 5 2 2 6 5" xfId="16437"/>
    <cellStyle name="입력 2 3 5 2 2 6 5 2" xfId="44296"/>
    <cellStyle name="입력 2 3 5 2 2 6 6" xfId="20615"/>
    <cellStyle name="입력 2 3 5 2 2 6 6 2" xfId="48474"/>
    <cellStyle name="입력 2 3 5 2 2 6 7" xfId="23797"/>
    <cellStyle name="입력 2 3 5 2 2 6 7 2" xfId="51656"/>
    <cellStyle name="입력 2 3 5 2 2 6 8" xfId="26877"/>
    <cellStyle name="입력 2 3 5 2 2 6 8 2" xfId="54736"/>
    <cellStyle name="입력 2 3 5 2 2 6 9" xfId="31699"/>
    <cellStyle name="입력 2 3 5 2 2 7" xfId="4136"/>
    <cellStyle name="입력 2 3 5 2 2 7 2" xfId="7587"/>
    <cellStyle name="입력 2 3 5 2 2 7 2 2" xfId="35446"/>
    <cellStyle name="입력 2 3 5 2 2 7 3" xfId="10843"/>
    <cellStyle name="입력 2 3 5 2 2 7 3 2" xfId="38702"/>
    <cellStyle name="입력 2 3 5 2 2 7 4" xfId="14107"/>
    <cellStyle name="입력 2 3 5 2 2 7 4 2" xfId="41966"/>
    <cellStyle name="입력 2 3 5 2 2 7 5" xfId="17313"/>
    <cellStyle name="입력 2 3 5 2 2 7 5 2" xfId="45172"/>
    <cellStyle name="입력 2 3 5 2 2 7 6" xfId="20911"/>
    <cellStyle name="입력 2 3 5 2 2 7 6 2" xfId="48770"/>
    <cellStyle name="입력 2 3 5 2 2 7 7" xfId="24093"/>
    <cellStyle name="입력 2 3 5 2 2 7 7 2" xfId="51952"/>
    <cellStyle name="입력 2 3 5 2 2 7 8" xfId="27154"/>
    <cellStyle name="입력 2 3 5 2 2 7 8 2" xfId="55013"/>
    <cellStyle name="입력 2 3 5 2 2 7 9" xfId="31995"/>
    <cellStyle name="입력 2 3 5 2 2 8" xfId="4433"/>
    <cellStyle name="입력 2 3 5 2 2 8 2" xfId="7884"/>
    <cellStyle name="입력 2 3 5 2 2 8 2 2" xfId="35743"/>
    <cellStyle name="입력 2 3 5 2 2 8 3" xfId="11140"/>
    <cellStyle name="입력 2 3 5 2 2 8 3 2" xfId="38999"/>
    <cellStyle name="입력 2 3 5 2 2 8 4" xfId="14404"/>
    <cellStyle name="입력 2 3 5 2 2 8 4 2" xfId="42263"/>
    <cellStyle name="입력 2 3 5 2 2 8 5" xfId="17975"/>
    <cellStyle name="입력 2 3 5 2 2 8 5 2" xfId="45834"/>
    <cellStyle name="입력 2 3 5 2 2 8 6" xfId="21208"/>
    <cellStyle name="입력 2 3 5 2 2 8 6 2" xfId="49067"/>
    <cellStyle name="입력 2 3 5 2 2 8 7" xfId="24390"/>
    <cellStyle name="입력 2 3 5 2 2 8 7 2" xfId="52249"/>
    <cellStyle name="입력 2 3 5 2 2 8 8" xfId="27429"/>
    <cellStyle name="입력 2 3 5 2 2 8 8 2" xfId="55288"/>
    <cellStyle name="입력 2 3 5 2 2 8 9" xfId="32292"/>
    <cellStyle name="입력 2 3 5 2 2 9" xfId="4728"/>
    <cellStyle name="입력 2 3 5 2 2 9 2" xfId="8179"/>
    <cellStyle name="입력 2 3 5 2 2 9 2 2" xfId="36038"/>
    <cellStyle name="입력 2 3 5 2 2 9 3" xfId="11435"/>
    <cellStyle name="입력 2 3 5 2 2 9 3 2" xfId="39294"/>
    <cellStyle name="입력 2 3 5 2 2 9 4" xfId="14699"/>
    <cellStyle name="입력 2 3 5 2 2 9 4 2" xfId="42558"/>
    <cellStyle name="입력 2 3 5 2 2 9 5" xfId="18270"/>
    <cellStyle name="입력 2 3 5 2 2 9 5 2" xfId="46129"/>
    <cellStyle name="입력 2 3 5 2 2 9 6" xfId="21503"/>
    <cellStyle name="입력 2 3 5 2 2 9 6 2" xfId="49362"/>
    <cellStyle name="입력 2 3 5 2 2 9 7" xfId="24685"/>
    <cellStyle name="입력 2 3 5 2 2 9 7 2" xfId="52544"/>
    <cellStyle name="입력 2 3 5 2 2 9 8" xfId="27705"/>
    <cellStyle name="입력 2 3 5 2 2 9 8 2" xfId="55564"/>
    <cellStyle name="입력 2 3 5 2 2 9 9" xfId="32587"/>
    <cellStyle name="입력 2 3 5 2 20" xfId="27318"/>
    <cellStyle name="입력 2 3 5 2 20 2" xfId="55177"/>
    <cellStyle name="입력 2 3 5 2 21" xfId="27859"/>
    <cellStyle name="입력 2 3 5 2 21 2" xfId="55718"/>
    <cellStyle name="입력 2 3 5 2 22" xfId="926"/>
    <cellStyle name="입력 2 3 5 2 22 2" xfId="28785"/>
    <cellStyle name="입력 2 3 5 2 23" xfId="28324"/>
    <cellStyle name="입력 2 3 5 2 3" xfId="2216"/>
    <cellStyle name="입력 2 3 5 2 3 2" xfId="5668"/>
    <cellStyle name="입력 2 3 5 2 3 2 2" xfId="33527"/>
    <cellStyle name="입력 2 3 5 2 3 3" xfId="8924"/>
    <cellStyle name="입력 2 3 5 2 3 3 2" xfId="36783"/>
    <cellStyle name="입력 2 3 5 2 3 4" xfId="12187"/>
    <cellStyle name="입력 2 3 5 2 3 4 2" xfId="40046"/>
    <cellStyle name="입력 2 3 5 2 3 5" xfId="15100"/>
    <cellStyle name="입력 2 3 5 2 3 5 2" xfId="42959"/>
    <cellStyle name="입력 2 3 5 2 3 6" xfId="18999"/>
    <cellStyle name="입력 2 3 5 2 3 6 2" xfId="46858"/>
    <cellStyle name="입력 2 3 5 2 3 7" xfId="22183"/>
    <cellStyle name="입력 2 3 5 2 3 7 2" xfId="50042"/>
    <cellStyle name="입력 2 3 5 2 3 8" xfId="25366"/>
    <cellStyle name="입력 2 3 5 2 3 8 2" xfId="53225"/>
    <cellStyle name="입력 2 3 5 2 3 9" xfId="30075"/>
    <cellStyle name="입력 2 3 5 2 4" xfId="2675"/>
    <cellStyle name="입력 2 3 5 2 4 2" xfId="6126"/>
    <cellStyle name="입력 2 3 5 2 4 2 2" xfId="33985"/>
    <cellStyle name="입력 2 3 5 2 4 3" xfId="9382"/>
    <cellStyle name="입력 2 3 5 2 4 3 2" xfId="37241"/>
    <cellStyle name="입력 2 3 5 2 4 4" xfId="12646"/>
    <cellStyle name="입력 2 3 5 2 4 4 2" xfId="40505"/>
    <cellStyle name="입력 2 3 5 2 4 5" xfId="17702"/>
    <cellStyle name="입력 2 3 5 2 4 5 2" xfId="45561"/>
    <cellStyle name="입력 2 3 5 2 4 6" xfId="19450"/>
    <cellStyle name="입력 2 3 5 2 4 6 2" xfId="47309"/>
    <cellStyle name="입력 2 3 5 2 4 7" xfId="22632"/>
    <cellStyle name="입력 2 3 5 2 4 7 2" xfId="50491"/>
    <cellStyle name="입력 2 3 5 2 4 8" xfId="25788"/>
    <cellStyle name="입력 2 3 5 2 4 8 2" xfId="53647"/>
    <cellStyle name="입력 2 3 5 2 4 9" xfId="30534"/>
    <cellStyle name="입력 2 3 5 2 5" xfId="3026"/>
    <cellStyle name="입력 2 3 5 2 5 2" xfId="6477"/>
    <cellStyle name="입력 2 3 5 2 5 2 2" xfId="34336"/>
    <cellStyle name="입력 2 3 5 2 5 3" xfId="9733"/>
    <cellStyle name="입력 2 3 5 2 5 3 2" xfId="37592"/>
    <cellStyle name="입력 2 3 5 2 5 4" xfId="12997"/>
    <cellStyle name="입력 2 3 5 2 5 4 2" xfId="40856"/>
    <cellStyle name="입력 2 3 5 2 5 5" xfId="15144"/>
    <cellStyle name="입력 2 3 5 2 5 5 2" xfId="43003"/>
    <cellStyle name="입력 2 3 5 2 5 6" xfId="19801"/>
    <cellStyle name="입력 2 3 5 2 5 6 2" xfId="47660"/>
    <cellStyle name="입력 2 3 5 2 5 7" xfId="22983"/>
    <cellStyle name="입력 2 3 5 2 5 7 2" xfId="50842"/>
    <cellStyle name="입력 2 3 5 2 5 8" xfId="26115"/>
    <cellStyle name="입력 2 3 5 2 5 8 2" xfId="53974"/>
    <cellStyle name="입력 2 3 5 2 5 9" xfId="30885"/>
    <cellStyle name="입력 2 3 5 2 6" xfId="3365"/>
    <cellStyle name="입력 2 3 5 2 6 2" xfId="6816"/>
    <cellStyle name="입력 2 3 5 2 6 2 2" xfId="34675"/>
    <cellStyle name="입력 2 3 5 2 6 3" xfId="10072"/>
    <cellStyle name="입력 2 3 5 2 6 3 2" xfId="37931"/>
    <cellStyle name="입력 2 3 5 2 6 4" xfId="13336"/>
    <cellStyle name="입력 2 3 5 2 6 4 2" xfId="41195"/>
    <cellStyle name="입력 2 3 5 2 6 5" xfId="17372"/>
    <cellStyle name="입력 2 3 5 2 6 5 2" xfId="45231"/>
    <cellStyle name="입력 2 3 5 2 6 6" xfId="20140"/>
    <cellStyle name="입력 2 3 5 2 6 6 2" xfId="47999"/>
    <cellStyle name="입력 2 3 5 2 6 7" xfId="23322"/>
    <cellStyle name="입력 2 3 5 2 6 7 2" xfId="51181"/>
    <cellStyle name="입력 2 3 5 2 6 8" xfId="26432"/>
    <cellStyle name="입력 2 3 5 2 6 8 2" xfId="54291"/>
    <cellStyle name="입력 2 3 5 2 6 9" xfId="31224"/>
    <cellStyle name="입력 2 3 5 2 7" xfId="3698"/>
    <cellStyle name="입력 2 3 5 2 7 2" xfId="7149"/>
    <cellStyle name="입력 2 3 5 2 7 2 2" xfId="35008"/>
    <cellStyle name="입력 2 3 5 2 7 3" xfId="10405"/>
    <cellStyle name="입력 2 3 5 2 7 3 2" xfId="38264"/>
    <cellStyle name="입력 2 3 5 2 7 4" xfId="13669"/>
    <cellStyle name="입력 2 3 5 2 7 4 2" xfId="41528"/>
    <cellStyle name="입력 2 3 5 2 7 5" xfId="16870"/>
    <cellStyle name="입력 2 3 5 2 7 5 2" xfId="44729"/>
    <cellStyle name="입력 2 3 5 2 7 6" xfId="20473"/>
    <cellStyle name="입력 2 3 5 2 7 6 2" xfId="48332"/>
    <cellStyle name="입력 2 3 5 2 7 7" xfId="23655"/>
    <cellStyle name="입력 2 3 5 2 7 7 2" xfId="51514"/>
    <cellStyle name="입력 2 3 5 2 7 8" xfId="26743"/>
    <cellStyle name="입력 2 3 5 2 7 8 2" xfId="54602"/>
    <cellStyle name="입력 2 3 5 2 7 9" xfId="31557"/>
    <cellStyle name="입력 2 3 5 2 8" xfId="4000"/>
    <cellStyle name="입력 2 3 5 2 8 2" xfId="7451"/>
    <cellStyle name="입력 2 3 5 2 8 2 2" xfId="35310"/>
    <cellStyle name="입력 2 3 5 2 8 3" xfId="10707"/>
    <cellStyle name="입력 2 3 5 2 8 3 2" xfId="38566"/>
    <cellStyle name="입력 2 3 5 2 8 4" xfId="13971"/>
    <cellStyle name="입력 2 3 5 2 8 4 2" xfId="41830"/>
    <cellStyle name="입력 2 3 5 2 8 5" xfId="17441"/>
    <cellStyle name="입력 2 3 5 2 8 5 2" xfId="45300"/>
    <cellStyle name="입력 2 3 5 2 8 6" xfId="20775"/>
    <cellStyle name="입력 2 3 5 2 8 6 2" xfId="48634"/>
    <cellStyle name="입력 2 3 5 2 8 7" xfId="23957"/>
    <cellStyle name="입력 2 3 5 2 8 7 2" xfId="51816"/>
    <cellStyle name="입력 2 3 5 2 8 8" xfId="27026"/>
    <cellStyle name="입력 2 3 5 2 8 8 2" xfId="54885"/>
    <cellStyle name="입력 2 3 5 2 8 9" xfId="31859"/>
    <cellStyle name="입력 2 3 5 2 9" xfId="4297"/>
    <cellStyle name="입력 2 3 5 2 9 2" xfId="7748"/>
    <cellStyle name="입력 2 3 5 2 9 2 2" xfId="35607"/>
    <cellStyle name="입력 2 3 5 2 9 3" xfId="11004"/>
    <cellStyle name="입력 2 3 5 2 9 3 2" xfId="38863"/>
    <cellStyle name="입력 2 3 5 2 9 4" xfId="14268"/>
    <cellStyle name="입력 2 3 5 2 9 4 2" xfId="42127"/>
    <cellStyle name="입력 2 3 5 2 9 5" xfId="15765"/>
    <cellStyle name="입력 2 3 5 2 9 5 2" xfId="43624"/>
    <cellStyle name="입력 2 3 5 2 9 6" xfId="21072"/>
    <cellStyle name="입력 2 3 5 2 9 6 2" xfId="48931"/>
    <cellStyle name="입력 2 3 5 2 9 7" xfId="24254"/>
    <cellStyle name="입력 2 3 5 2 9 7 2" xfId="52113"/>
    <cellStyle name="입력 2 3 5 2 9 8" xfId="27301"/>
    <cellStyle name="입력 2 3 5 2 9 8 2" xfId="55160"/>
    <cellStyle name="입력 2 3 5 2 9 9" xfId="32156"/>
    <cellStyle name="입력 2 3 5 20" xfId="18851"/>
    <cellStyle name="입력 2 3 5 20 2" xfId="46710"/>
    <cellStyle name="입력 2 3 5 21" xfId="4796"/>
    <cellStyle name="입력 2 3 5 21 2" xfId="32655"/>
    <cellStyle name="입력 2 3 5 22" xfId="25235"/>
    <cellStyle name="입력 2 3 5 22 2" xfId="53094"/>
    <cellStyle name="입력 2 3 5 23" xfId="17005"/>
    <cellStyle name="입력 2 3 5 23 2" xfId="44864"/>
    <cellStyle name="입력 2 3 5 24" xfId="724"/>
    <cellStyle name="입력 2 3 5 24 2" xfId="28583"/>
    <cellStyle name="입력 2 3 5 25" xfId="28122"/>
    <cellStyle name="입력 2 3 5 3" xfId="364"/>
    <cellStyle name="입력 2 3 5 3 10" xfId="1479"/>
    <cellStyle name="입력 2 3 5 3 10 2" xfId="29338"/>
    <cellStyle name="입력 2 3 5 3 11" xfId="4935"/>
    <cellStyle name="입력 2 3 5 3 11 2" xfId="32794"/>
    <cellStyle name="입력 2 3 5 3 12" xfId="1232"/>
    <cellStyle name="입력 2 3 5 3 12 2" xfId="29091"/>
    <cellStyle name="입력 2 3 5 3 13" xfId="1406"/>
    <cellStyle name="입력 2 3 5 3 13 2" xfId="29265"/>
    <cellStyle name="입력 2 3 5 3 14" xfId="5708"/>
    <cellStyle name="입력 2 3 5 3 14 2" xfId="33567"/>
    <cellStyle name="입력 2 3 5 3 15" xfId="15521"/>
    <cellStyle name="입력 2 3 5 3 15 2" xfId="43380"/>
    <cellStyle name="입력 2 3 5 3 16" xfId="12227"/>
    <cellStyle name="입력 2 3 5 3 16 2" xfId="40086"/>
    <cellStyle name="입력 2 3 5 3 17" xfId="17378"/>
    <cellStyle name="입력 2 3 5 3 17 2" xfId="45237"/>
    <cellStyle name="입력 2 3 5 3 18" xfId="16013"/>
    <cellStyle name="입력 2 3 5 3 18 2" xfId="43872"/>
    <cellStyle name="입력 2 3 5 3 19" xfId="25571"/>
    <cellStyle name="입력 2 3 5 3 19 2" xfId="53430"/>
    <cellStyle name="입력 2 3 5 3 2" xfId="2116"/>
    <cellStyle name="입력 2 3 5 3 2 2" xfId="5570"/>
    <cellStyle name="입력 2 3 5 3 2 2 2" xfId="33429"/>
    <cellStyle name="입력 2 3 5 3 2 3" xfId="8825"/>
    <cellStyle name="입력 2 3 5 3 2 3 2" xfId="36684"/>
    <cellStyle name="입력 2 3 5 3 2 4" xfId="12088"/>
    <cellStyle name="입력 2 3 5 3 2 4 2" xfId="39947"/>
    <cellStyle name="입력 2 3 5 3 2 5" xfId="16237"/>
    <cellStyle name="입력 2 3 5 3 2 5 2" xfId="44096"/>
    <cellStyle name="입력 2 3 5 3 2 6" xfId="18904"/>
    <cellStyle name="입력 2 3 5 3 2 6 2" xfId="46763"/>
    <cellStyle name="입력 2 3 5 3 2 7" xfId="22102"/>
    <cellStyle name="입력 2 3 5 3 2 7 2" xfId="49961"/>
    <cellStyle name="입력 2 3 5 3 2 8" xfId="25282"/>
    <cellStyle name="입력 2 3 5 3 2 8 2" xfId="53141"/>
    <cellStyle name="입력 2 3 5 3 2 9" xfId="29975"/>
    <cellStyle name="입력 2 3 5 3 20" xfId="27787"/>
    <cellStyle name="입력 2 3 5 3 20 2" xfId="55646"/>
    <cellStyle name="입력 2 3 5 3 21" xfId="826"/>
    <cellStyle name="입력 2 3 5 3 21 2" xfId="28685"/>
    <cellStyle name="입력 2 3 5 3 22" xfId="28224"/>
    <cellStyle name="입력 2 3 5 3 3" xfId="2577"/>
    <cellStyle name="입력 2 3 5 3 3 2" xfId="6028"/>
    <cellStyle name="입력 2 3 5 3 3 2 2" xfId="33887"/>
    <cellStyle name="입력 2 3 5 3 3 3" xfId="9284"/>
    <cellStyle name="입력 2 3 5 3 3 3 2" xfId="37143"/>
    <cellStyle name="입력 2 3 5 3 3 4" xfId="12548"/>
    <cellStyle name="입력 2 3 5 3 3 4 2" xfId="40407"/>
    <cellStyle name="입력 2 3 5 3 3 5" xfId="16434"/>
    <cellStyle name="입력 2 3 5 3 3 5 2" xfId="44293"/>
    <cellStyle name="입력 2 3 5 3 3 6" xfId="19352"/>
    <cellStyle name="입력 2 3 5 3 3 6 2" xfId="47211"/>
    <cellStyle name="입력 2 3 5 3 3 7" xfId="22534"/>
    <cellStyle name="입력 2 3 5 3 3 7 2" xfId="50393"/>
    <cellStyle name="입력 2 3 5 3 3 8" xfId="25697"/>
    <cellStyle name="입력 2 3 5 3 3 8 2" xfId="53556"/>
    <cellStyle name="입력 2 3 5 3 3 9" xfId="30436"/>
    <cellStyle name="입력 2 3 5 3 4" xfId="2930"/>
    <cellStyle name="입력 2 3 5 3 4 2" xfId="6381"/>
    <cellStyle name="입력 2 3 5 3 4 2 2" xfId="34240"/>
    <cellStyle name="입력 2 3 5 3 4 3" xfId="9637"/>
    <cellStyle name="입력 2 3 5 3 4 3 2" xfId="37496"/>
    <cellStyle name="입력 2 3 5 3 4 4" xfId="12901"/>
    <cellStyle name="입력 2 3 5 3 4 4 2" xfId="40760"/>
    <cellStyle name="입력 2 3 5 3 4 5" xfId="15907"/>
    <cellStyle name="입력 2 3 5 3 4 5 2" xfId="43766"/>
    <cellStyle name="입력 2 3 5 3 4 6" xfId="19705"/>
    <cellStyle name="입력 2 3 5 3 4 6 2" xfId="47564"/>
    <cellStyle name="입력 2 3 5 3 4 7" xfId="22887"/>
    <cellStyle name="입력 2 3 5 3 4 7 2" xfId="50746"/>
    <cellStyle name="입력 2 3 5 3 4 8" xfId="26026"/>
    <cellStyle name="입력 2 3 5 3 4 8 2" xfId="53885"/>
    <cellStyle name="입력 2 3 5 3 4 9" xfId="30789"/>
    <cellStyle name="입력 2 3 5 3 5" xfId="3276"/>
    <cellStyle name="입력 2 3 5 3 5 2" xfId="6727"/>
    <cellStyle name="입력 2 3 5 3 5 2 2" xfId="34586"/>
    <cellStyle name="입력 2 3 5 3 5 3" xfId="9983"/>
    <cellStyle name="입력 2 3 5 3 5 3 2" xfId="37842"/>
    <cellStyle name="입력 2 3 5 3 5 4" xfId="13247"/>
    <cellStyle name="입력 2 3 5 3 5 4 2" xfId="41106"/>
    <cellStyle name="입력 2 3 5 3 5 5" xfId="16426"/>
    <cellStyle name="입력 2 3 5 3 5 5 2" xfId="44285"/>
    <cellStyle name="입력 2 3 5 3 5 6" xfId="20051"/>
    <cellStyle name="입력 2 3 5 3 5 6 2" xfId="47910"/>
    <cellStyle name="입력 2 3 5 3 5 7" xfId="23233"/>
    <cellStyle name="입력 2 3 5 3 5 7 2" xfId="51092"/>
    <cellStyle name="입력 2 3 5 3 5 8" xfId="26348"/>
    <cellStyle name="입력 2 3 5 3 5 8 2" xfId="54207"/>
    <cellStyle name="입력 2 3 5 3 5 9" xfId="31135"/>
    <cellStyle name="입력 2 3 5 3 6" xfId="3612"/>
    <cellStyle name="입력 2 3 5 3 6 2" xfId="7063"/>
    <cellStyle name="입력 2 3 5 3 6 2 2" xfId="34922"/>
    <cellStyle name="입력 2 3 5 3 6 3" xfId="10319"/>
    <cellStyle name="입력 2 3 5 3 6 3 2" xfId="38178"/>
    <cellStyle name="입력 2 3 5 3 6 4" xfId="13583"/>
    <cellStyle name="입력 2 3 5 3 6 4 2" xfId="41442"/>
    <cellStyle name="입력 2 3 5 3 6 5" xfId="16469"/>
    <cellStyle name="입력 2 3 5 3 6 5 2" xfId="44328"/>
    <cellStyle name="입력 2 3 5 3 6 6" xfId="20387"/>
    <cellStyle name="입력 2 3 5 3 6 6 2" xfId="48246"/>
    <cellStyle name="입력 2 3 5 3 6 7" xfId="23569"/>
    <cellStyle name="입력 2 3 5 3 6 7 2" xfId="51428"/>
    <cellStyle name="입력 2 3 5 3 6 8" xfId="26664"/>
    <cellStyle name="입력 2 3 5 3 6 8 2" xfId="54523"/>
    <cellStyle name="입력 2 3 5 3 6 9" xfId="31471"/>
    <cellStyle name="입력 2 3 5 3 7" xfId="3926"/>
    <cellStyle name="입력 2 3 5 3 7 2" xfId="7377"/>
    <cellStyle name="입력 2 3 5 3 7 2 2" xfId="35236"/>
    <cellStyle name="입력 2 3 5 3 7 3" xfId="10633"/>
    <cellStyle name="입력 2 3 5 3 7 3 2" xfId="38492"/>
    <cellStyle name="입력 2 3 5 3 7 4" xfId="13897"/>
    <cellStyle name="입력 2 3 5 3 7 4 2" xfId="41756"/>
    <cellStyle name="입력 2 3 5 3 7 5" xfId="15354"/>
    <cellStyle name="입력 2 3 5 3 7 5 2" xfId="43213"/>
    <cellStyle name="입력 2 3 5 3 7 6" xfId="20701"/>
    <cellStyle name="입력 2 3 5 3 7 6 2" xfId="48560"/>
    <cellStyle name="입력 2 3 5 3 7 7" xfId="23883"/>
    <cellStyle name="입력 2 3 5 3 7 7 2" xfId="51742"/>
    <cellStyle name="입력 2 3 5 3 7 8" xfId="26958"/>
    <cellStyle name="입력 2 3 5 3 7 8 2" xfId="54817"/>
    <cellStyle name="입력 2 3 5 3 7 9" xfId="31785"/>
    <cellStyle name="입력 2 3 5 3 8" xfId="4224"/>
    <cellStyle name="입력 2 3 5 3 8 2" xfId="7675"/>
    <cellStyle name="입력 2 3 5 3 8 2 2" xfId="35534"/>
    <cellStyle name="입력 2 3 5 3 8 3" xfId="10931"/>
    <cellStyle name="입력 2 3 5 3 8 3 2" xfId="38790"/>
    <cellStyle name="입력 2 3 5 3 8 4" xfId="14195"/>
    <cellStyle name="입력 2 3 5 3 8 4 2" xfId="42054"/>
    <cellStyle name="입력 2 3 5 3 8 5" xfId="15062"/>
    <cellStyle name="입력 2 3 5 3 8 5 2" xfId="42921"/>
    <cellStyle name="입력 2 3 5 3 8 6" xfId="20999"/>
    <cellStyle name="입력 2 3 5 3 8 6 2" xfId="48858"/>
    <cellStyle name="입력 2 3 5 3 8 7" xfId="24181"/>
    <cellStyle name="입력 2 3 5 3 8 7 2" xfId="52040"/>
    <cellStyle name="입력 2 3 5 3 8 8" xfId="27234"/>
    <cellStyle name="입력 2 3 5 3 8 8 2" xfId="55093"/>
    <cellStyle name="입력 2 3 5 3 8 9" xfId="32083"/>
    <cellStyle name="입력 2 3 5 3 9" xfId="4520"/>
    <cellStyle name="입력 2 3 5 3 9 2" xfId="7971"/>
    <cellStyle name="입력 2 3 5 3 9 2 2" xfId="35830"/>
    <cellStyle name="입력 2 3 5 3 9 3" xfId="11227"/>
    <cellStyle name="입력 2 3 5 3 9 3 2" xfId="39086"/>
    <cellStyle name="입력 2 3 5 3 9 4" xfId="14491"/>
    <cellStyle name="입력 2 3 5 3 9 4 2" xfId="42350"/>
    <cellStyle name="입력 2 3 5 3 9 5" xfId="18062"/>
    <cellStyle name="입력 2 3 5 3 9 5 2" xfId="45921"/>
    <cellStyle name="입력 2 3 5 3 9 6" xfId="21295"/>
    <cellStyle name="입력 2 3 5 3 9 6 2" xfId="49154"/>
    <cellStyle name="입력 2 3 5 3 9 7" xfId="24477"/>
    <cellStyle name="입력 2 3 5 3 9 7 2" xfId="52336"/>
    <cellStyle name="입력 2 3 5 3 9 8" xfId="27510"/>
    <cellStyle name="입력 2 3 5 3 9 8 2" xfId="55369"/>
    <cellStyle name="입력 2 3 5 3 9 9" xfId="32379"/>
    <cellStyle name="입력 2 3 5 4" xfId="537"/>
    <cellStyle name="입력 2 3 5 4 10" xfId="1652"/>
    <cellStyle name="입력 2 3 5 4 10 2" xfId="29511"/>
    <cellStyle name="입력 2 3 5 4 11" xfId="5107"/>
    <cellStyle name="입력 2 3 5 4 11 2" xfId="32966"/>
    <cellStyle name="입력 2 3 5 4 12" xfId="8362"/>
    <cellStyle name="입력 2 3 5 4 12 2" xfId="36221"/>
    <cellStyle name="입력 2 3 5 4 13" xfId="11627"/>
    <cellStyle name="입력 2 3 5 4 13 2" xfId="39486"/>
    <cellStyle name="입력 2 3 5 4 14" xfId="14890"/>
    <cellStyle name="입력 2 3 5 4 14 2" xfId="42749"/>
    <cellStyle name="입력 2 3 5 4 15" xfId="16234"/>
    <cellStyle name="입력 2 3 5 4 15 2" xfId="44093"/>
    <cellStyle name="입력 2 3 5 4 16" xfId="18454"/>
    <cellStyle name="입력 2 3 5 4 16 2" xfId="46313"/>
    <cellStyle name="입력 2 3 5 4 17" xfId="21671"/>
    <cellStyle name="입력 2 3 5 4 17 2" xfId="49530"/>
    <cellStyle name="입력 2 3 5 4 18" xfId="24866"/>
    <cellStyle name="입력 2 3 5 4 18 2" xfId="52725"/>
    <cellStyle name="입력 2 3 5 4 19" xfId="27218"/>
    <cellStyle name="입력 2 3 5 4 19 2" xfId="55077"/>
    <cellStyle name="입력 2 3 5 4 2" xfId="2289"/>
    <cellStyle name="입력 2 3 5 4 2 2" xfId="5741"/>
    <cellStyle name="입력 2 3 5 4 2 2 2" xfId="33600"/>
    <cellStyle name="입력 2 3 5 4 2 3" xfId="8997"/>
    <cellStyle name="입력 2 3 5 4 2 3 2" xfId="36856"/>
    <cellStyle name="입력 2 3 5 4 2 4" xfId="12260"/>
    <cellStyle name="입력 2 3 5 4 2 4 2" xfId="40119"/>
    <cellStyle name="입력 2 3 5 4 2 5" xfId="17368"/>
    <cellStyle name="입력 2 3 5 4 2 5 2" xfId="45227"/>
    <cellStyle name="입력 2 3 5 4 2 6" xfId="19067"/>
    <cellStyle name="입력 2 3 5 4 2 6 2" xfId="46926"/>
    <cellStyle name="입력 2 3 5 4 2 7" xfId="22252"/>
    <cellStyle name="입력 2 3 5 4 2 7 2" xfId="50111"/>
    <cellStyle name="입력 2 3 5 4 2 8" xfId="25432"/>
    <cellStyle name="입력 2 3 5 4 2 8 2" xfId="53291"/>
    <cellStyle name="입력 2 3 5 4 2 9" xfId="30148"/>
    <cellStyle name="입력 2 3 5 4 20" xfId="27923"/>
    <cellStyle name="입력 2 3 5 4 20 2" xfId="55782"/>
    <cellStyle name="입력 2 3 5 4 21" xfId="999"/>
    <cellStyle name="입력 2 3 5 4 21 2" xfId="28858"/>
    <cellStyle name="입력 2 3 5 4 22" xfId="28397"/>
    <cellStyle name="입력 2 3 5 4 3" xfId="2748"/>
    <cellStyle name="입력 2 3 5 4 3 2" xfId="6199"/>
    <cellStyle name="입력 2 3 5 4 3 2 2" xfId="34058"/>
    <cellStyle name="입력 2 3 5 4 3 3" xfId="9455"/>
    <cellStyle name="입력 2 3 5 4 3 3 2" xfId="37314"/>
    <cellStyle name="입력 2 3 5 4 3 4" xfId="12719"/>
    <cellStyle name="입력 2 3 5 4 3 4 2" xfId="40578"/>
    <cellStyle name="입력 2 3 5 4 3 5" xfId="15835"/>
    <cellStyle name="입력 2 3 5 4 3 5 2" xfId="43694"/>
    <cellStyle name="입력 2 3 5 4 3 6" xfId="19523"/>
    <cellStyle name="입력 2 3 5 4 3 6 2" xfId="47382"/>
    <cellStyle name="입력 2 3 5 4 3 7" xfId="22705"/>
    <cellStyle name="입력 2 3 5 4 3 7 2" xfId="50564"/>
    <cellStyle name="입력 2 3 5 4 3 8" xfId="25858"/>
    <cellStyle name="입력 2 3 5 4 3 8 2" xfId="53717"/>
    <cellStyle name="입력 2 3 5 4 3 9" xfId="30607"/>
    <cellStyle name="입력 2 3 5 4 4" xfId="3098"/>
    <cellStyle name="입력 2 3 5 4 4 2" xfId="6549"/>
    <cellStyle name="입력 2 3 5 4 4 2 2" xfId="34408"/>
    <cellStyle name="입력 2 3 5 4 4 3" xfId="9805"/>
    <cellStyle name="입력 2 3 5 4 4 3 2" xfId="37664"/>
    <cellStyle name="입력 2 3 5 4 4 4" xfId="13069"/>
    <cellStyle name="입력 2 3 5 4 4 4 2" xfId="40928"/>
    <cellStyle name="입력 2 3 5 4 4 5" xfId="16041"/>
    <cellStyle name="입력 2 3 5 4 4 5 2" xfId="43900"/>
    <cellStyle name="입력 2 3 5 4 4 6" xfId="19873"/>
    <cellStyle name="입력 2 3 5 4 4 6 2" xfId="47732"/>
    <cellStyle name="입력 2 3 5 4 4 7" xfId="23055"/>
    <cellStyle name="입력 2 3 5 4 4 7 2" xfId="50914"/>
    <cellStyle name="입력 2 3 5 4 4 8" xfId="26182"/>
    <cellStyle name="입력 2 3 5 4 4 8 2" xfId="54041"/>
    <cellStyle name="입력 2 3 5 4 4 9" xfId="30957"/>
    <cellStyle name="입력 2 3 5 4 5" xfId="3435"/>
    <cellStyle name="입력 2 3 5 4 5 2" xfId="6886"/>
    <cellStyle name="입력 2 3 5 4 5 2 2" xfId="34745"/>
    <cellStyle name="입력 2 3 5 4 5 3" xfId="10142"/>
    <cellStyle name="입력 2 3 5 4 5 3 2" xfId="38001"/>
    <cellStyle name="입력 2 3 5 4 5 4" xfId="13406"/>
    <cellStyle name="입력 2 3 5 4 5 4 2" xfId="41265"/>
    <cellStyle name="입력 2 3 5 4 5 5" xfId="15836"/>
    <cellStyle name="입력 2 3 5 4 5 5 2" xfId="43695"/>
    <cellStyle name="입력 2 3 5 4 5 6" xfId="20210"/>
    <cellStyle name="입력 2 3 5 4 5 6 2" xfId="48069"/>
    <cellStyle name="입력 2 3 5 4 5 7" xfId="23392"/>
    <cellStyle name="입력 2 3 5 4 5 7 2" xfId="51251"/>
    <cellStyle name="입력 2 3 5 4 5 8" xfId="26499"/>
    <cellStyle name="입력 2 3 5 4 5 8 2" xfId="54358"/>
    <cellStyle name="입력 2 3 5 4 5 9" xfId="31294"/>
    <cellStyle name="입력 2 3 5 4 6" xfId="3768"/>
    <cellStyle name="입력 2 3 5 4 6 2" xfId="7219"/>
    <cellStyle name="입력 2 3 5 4 6 2 2" xfId="35078"/>
    <cellStyle name="입력 2 3 5 4 6 3" xfId="10475"/>
    <cellStyle name="입력 2 3 5 4 6 3 2" xfId="38334"/>
    <cellStyle name="입력 2 3 5 4 6 4" xfId="13739"/>
    <cellStyle name="입력 2 3 5 4 6 4 2" xfId="41598"/>
    <cellStyle name="입력 2 3 5 4 6 5" xfId="16082"/>
    <cellStyle name="입력 2 3 5 4 6 5 2" xfId="43941"/>
    <cellStyle name="입력 2 3 5 4 6 6" xfId="20543"/>
    <cellStyle name="입력 2 3 5 4 6 6 2" xfId="48402"/>
    <cellStyle name="입력 2 3 5 4 6 7" xfId="23725"/>
    <cellStyle name="입력 2 3 5 4 6 7 2" xfId="51584"/>
    <cellStyle name="입력 2 3 5 4 6 8" xfId="26810"/>
    <cellStyle name="입력 2 3 5 4 6 8 2" xfId="54669"/>
    <cellStyle name="입력 2 3 5 4 6 9" xfId="31627"/>
    <cellStyle name="입력 2 3 5 4 7" xfId="4064"/>
    <cellStyle name="입력 2 3 5 4 7 2" xfId="7515"/>
    <cellStyle name="입력 2 3 5 4 7 2 2" xfId="35374"/>
    <cellStyle name="입력 2 3 5 4 7 3" xfId="10771"/>
    <cellStyle name="입력 2 3 5 4 7 3 2" xfId="38630"/>
    <cellStyle name="입력 2 3 5 4 7 4" xfId="14035"/>
    <cellStyle name="입력 2 3 5 4 7 4 2" xfId="41894"/>
    <cellStyle name="입력 2 3 5 4 7 5" xfId="15745"/>
    <cellStyle name="입력 2 3 5 4 7 5 2" xfId="43604"/>
    <cellStyle name="입력 2 3 5 4 7 6" xfId="20839"/>
    <cellStyle name="입력 2 3 5 4 7 6 2" xfId="48698"/>
    <cellStyle name="입력 2 3 5 4 7 7" xfId="24021"/>
    <cellStyle name="입력 2 3 5 4 7 7 2" xfId="51880"/>
    <cellStyle name="입력 2 3 5 4 7 8" xfId="27087"/>
    <cellStyle name="입력 2 3 5 4 7 8 2" xfId="54946"/>
    <cellStyle name="입력 2 3 5 4 7 9" xfId="31923"/>
    <cellStyle name="입력 2 3 5 4 8" xfId="4361"/>
    <cellStyle name="입력 2 3 5 4 8 2" xfId="7812"/>
    <cellStyle name="입력 2 3 5 4 8 2 2" xfId="35671"/>
    <cellStyle name="입력 2 3 5 4 8 3" xfId="11068"/>
    <cellStyle name="입력 2 3 5 4 8 3 2" xfId="38927"/>
    <cellStyle name="입력 2 3 5 4 8 4" xfId="14332"/>
    <cellStyle name="입력 2 3 5 4 8 4 2" xfId="42191"/>
    <cellStyle name="입력 2 3 5 4 8 5" xfId="11523"/>
    <cellStyle name="입력 2 3 5 4 8 5 2" xfId="39382"/>
    <cellStyle name="입력 2 3 5 4 8 6" xfId="21136"/>
    <cellStyle name="입력 2 3 5 4 8 6 2" xfId="48995"/>
    <cellStyle name="입력 2 3 5 4 8 7" xfId="24318"/>
    <cellStyle name="입력 2 3 5 4 8 7 2" xfId="52177"/>
    <cellStyle name="입력 2 3 5 4 8 8" xfId="27362"/>
    <cellStyle name="입력 2 3 5 4 8 8 2" xfId="55221"/>
    <cellStyle name="입력 2 3 5 4 8 9" xfId="32220"/>
    <cellStyle name="입력 2 3 5 4 9" xfId="4656"/>
    <cellStyle name="입력 2 3 5 4 9 2" xfId="8107"/>
    <cellStyle name="입력 2 3 5 4 9 2 2" xfId="35966"/>
    <cellStyle name="입력 2 3 5 4 9 3" xfId="11363"/>
    <cellStyle name="입력 2 3 5 4 9 3 2" xfId="39222"/>
    <cellStyle name="입력 2 3 5 4 9 4" xfId="14627"/>
    <cellStyle name="입력 2 3 5 4 9 4 2" xfId="42486"/>
    <cellStyle name="입력 2 3 5 4 9 5" xfId="18198"/>
    <cellStyle name="입력 2 3 5 4 9 5 2" xfId="46057"/>
    <cellStyle name="입력 2 3 5 4 9 6" xfId="21431"/>
    <cellStyle name="입력 2 3 5 4 9 6 2" xfId="49290"/>
    <cellStyle name="입력 2 3 5 4 9 7" xfId="24613"/>
    <cellStyle name="입력 2 3 5 4 9 7 2" xfId="52472"/>
    <cellStyle name="입력 2 3 5 4 9 8" xfId="27638"/>
    <cellStyle name="입력 2 3 5 4 9 8 2" xfId="55497"/>
    <cellStyle name="입력 2 3 5 4 9 9" xfId="32515"/>
    <cellStyle name="입력 2 3 5 5" xfId="2014"/>
    <cellStyle name="입력 2 3 5 5 2" xfId="5468"/>
    <cellStyle name="입력 2 3 5 5 2 2" xfId="33327"/>
    <cellStyle name="입력 2 3 5 5 3" xfId="8723"/>
    <cellStyle name="입력 2 3 5 5 3 2" xfId="36582"/>
    <cellStyle name="입력 2 3 5 5 4" xfId="11986"/>
    <cellStyle name="입력 2 3 5 5 4 2" xfId="39845"/>
    <cellStyle name="입력 2 3 5 5 5" xfId="15705"/>
    <cellStyle name="입력 2 3 5 5 5 2" xfId="43564"/>
    <cellStyle name="입력 2 3 5 5 6" xfId="18808"/>
    <cellStyle name="입력 2 3 5 5 6 2" xfId="46667"/>
    <cellStyle name="입력 2 3 5 5 7" xfId="22015"/>
    <cellStyle name="입력 2 3 5 5 7 2" xfId="49874"/>
    <cellStyle name="입력 2 3 5 5 8" xfId="25198"/>
    <cellStyle name="입력 2 3 5 5 8 2" xfId="53057"/>
    <cellStyle name="입력 2 3 5 5 9" xfId="29873"/>
    <cellStyle name="입력 2 3 5 6" xfId="2481"/>
    <cellStyle name="입력 2 3 5 6 2" xfId="5932"/>
    <cellStyle name="입력 2 3 5 6 2 2" xfId="33791"/>
    <cellStyle name="입력 2 3 5 6 3" xfId="9188"/>
    <cellStyle name="입력 2 3 5 6 3 2" xfId="37047"/>
    <cellStyle name="입력 2 3 5 6 4" xfId="12452"/>
    <cellStyle name="입력 2 3 5 6 4 2" xfId="40311"/>
    <cellStyle name="입력 2 3 5 6 5" xfId="17209"/>
    <cellStyle name="입력 2 3 5 6 5 2" xfId="45068"/>
    <cellStyle name="입력 2 3 5 6 6" xfId="19256"/>
    <cellStyle name="입력 2 3 5 6 6 2" xfId="47115"/>
    <cellStyle name="입력 2 3 5 6 7" xfId="22438"/>
    <cellStyle name="입력 2 3 5 6 7 2" xfId="50297"/>
    <cellStyle name="입력 2 3 5 6 8" xfId="25607"/>
    <cellStyle name="입력 2 3 5 6 8 2" xfId="53466"/>
    <cellStyle name="입력 2 3 5 6 9" xfId="30340"/>
    <cellStyle name="입력 2 3 5 7" xfId="1909"/>
    <cellStyle name="입력 2 3 5 7 2" xfId="5363"/>
    <cellStyle name="입력 2 3 5 7 2 2" xfId="33222"/>
    <cellStyle name="입력 2 3 5 7 3" xfId="8618"/>
    <cellStyle name="입력 2 3 5 7 3 2" xfId="36477"/>
    <cellStyle name="입력 2 3 5 7 4" xfId="11881"/>
    <cellStyle name="입력 2 3 5 7 4 2" xfId="39740"/>
    <cellStyle name="입력 2 3 5 7 5" xfId="16172"/>
    <cellStyle name="입력 2 3 5 7 5 2" xfId="44031"/>
    <cellStyle name="입력 2 3 5 7 6" xfId="18703"/>
    <cellStyle name="입력 2 3 5 7 6 2" xfId="46562"/>
    <cellStyle name="입력 2 3 5 7 7" xfId="21911"/>
    <cellStyle name="입력 2 3 5 7 7 2" xfId="49770"/>
    <cellStyle name="입력 2 3 5 7 8" xfId="25104"/>
    <cellStyle name="입력 2 3 5 7 8 2" xfId="52963"/>
    <cellStyle name="입력 2 3 5 7 9" xfId="29768"/>
    <cellStyle name="입력 2 3 5 8" xfId="1825"/>
    <cellStyle name="입력 2 3 5 8 2" xfId="5279"/>
    <cellStyle name="입력 2 3 5 8 2 2" xfId="33138"/>
    <cellStyle name="입력 2 3 5 8 3" xfId="8534"/>
    <cellStyle name="입력 2 3 5 8 3 2" xfId="36393"/>
    <cellStyle name="입력 2 3 5 8 4" xfId="11797"/>
    <cellStyle name="입력 2 3 5 8 4 2" xfId="39656"/>
    <cellStyle name="입력 2 3 5 8 5" xfId="15632"/>
    <cellStyle name="입력 2 3 5 8 5 2" xfId="43491"/>
    <cellStyle name="입력 2 3 5 8 6" xfId="18619"/>
    <cellStyle name="입력 2 3 5 8 6 2" xfId="46478"/>
    <cellStyle name="입력 2 3 5 8 7" xfId="21827"/>
    <cellStyle name="입력 2 3 5 8 7 2" xfId="49686"/>
    <cellStyle name="입력 2 3 5 8 8" xfId="25025"/>
    <cellStyle name="입력 2 3 5 8 8 2" xfId="52884"/>
    <cellStyle name="입력 2 3 5 8 9" xfId="29684"/>
    <cellStyle name="입력 2 3 5 9" xfId="2860"/>
    <cellStyle name="입력 2 3 5 9 2" xfId="6311"/>
    <cellStyle name="입력 2 3 5 9 2 2" xfId="34170"/>
    <cellStyle name="입력 2 3 5 9 3" xfId="9567"/>
    <cellStyle name="입력 2 3 5 9 3 2" xfId="37426"/>
    <cellStyle name="입력 2 3 5 9 4" xfId="12831"/>
    <cellStyle name="입력 2 3 5 9 4 2" xfId="40690"/>
    <cellStyle name="입력 2 3 5 9 5" xfId="11781"/>
    <cellStyle name="입력 2 3 5 9 5 2" xfId="39640"/>
    <cellStyle name="입력 2 3 5 9 6" xfId="19635"/>
    <cellStyle name="입력 2 3 5 9 6 2" xfId="47494"/>
    <cellStyle name="입력 2 3 5 9 7" xfId="22817"/>
    <cellStyle name="입력 2 3 5 9 7 2" xfId="50676"/>
    <cellStyle name="입력 2 3 5 9 8" xfId="25963"/>
    <cellStyle name="입력 2 3 5 9 8 2" xfId="53822"/>
    <cellStyle name="입력 2 3 5 9 9" xfId="30719"/>
    <cellStyle name="입력 2 3 6" xfId="265"/>
    <cellStyle name="입력 2 3 6 10" xfId="2882"/>
    <cellStyle name="입력 2 3 6 10 2" xfId="6333"/>
    <cellStyle name="입력 2 3 6 10 2 2" xfId="34192"/>
    <cellStyle name="입력 2 3 6 10 3" xfId="9589"/>
    <cellStyle name="입력 2 3 6 10 3 2" xfId="37448"/>
    <cellStyle name="입력 2 3 6 10 4" xfId="12853"/>
    <cellStyle name="입력 2 3 6 10 4 2" xfId="40712"/>
    <cellStyle name="입력 2 3 6 10 5" xfId="17091"/>
    <cellStyle name="입력 2 3 6 10 5 2" xfId="44950"/>
    <cellStyle name="입력 2 3 6 10 6" xfId="19657"/>
    <cellStyle name="입력 2 3 6 10 6 2" xfId="47516"/>
    <cellStyle name="입력 2 3 6 10 7" xfId="22839"/>
    <cellStyle name="입력 2 3 6 10 7 2" xfId="50698"/>
    <cellStyle name="입력 2 3 6 10 8" xfId="25983"/>
    <cellStyle name="입력 2 3 6 10 8 2" xfId="53842"/>
    <cellStyle name="입력 2 3 6 10 9" xfId="30741"/>
    <cellStyle name="입력 2 3 6 11" xfId="2966"/>
    <cellStyle name="입력 2 3 6 11 2" xfId="6417"/>
    <cellStyle name="입력 2 3 6 11 2 2" xfId="34276"/>
    <cellStyle name="입력 2 3 6 11 3" xfId="9673"/>
    <cellStyle name="입력 2 3 6 11 3 2" xfId="37532"/>
    <cellStyle name="입력 2 3 6 11 4" xfId="12937"/>
    <cellStyle name="입력 2 3 6 11 4 2" xfId="40796"/>
    <cellStyle name="입력 2 3 6 11 5" xfId="17226"/>
    <cellStyle name="입력 2 3 6 11 5 2" xfId="45085"/>
    <cellStyle name="입력 2 3 6 11 6" xfId="19741"/>
    <cellStyle name="입력 2 3 6 11 6 2" xfId="47600"/>
    <cellStyle name="입력 2 3 6 11 7" xfId="22923"/>
    <cellStyle name="입력 2 3 6 11 7 2" xfId="50782"/>
    <cellStyle name="입력 2 3 6 11 8" xfId="26060"/>
    <cellStyle name="입력 2 3 6 11 8 2" xfId="53919"/>
    <cellStyle name="입력 2 3 6 11 9" xfId="30825"/>
    <cellStyle name="입력 2 3 6 12" xfId="3651"/>
    <cellStyle name="입력 2 3 6 12 2" xfId="7102"/>
    <cellStyle name="입력 2 3 6 12 2 2" xfId="34961"/>
    <cellStyle name="입력 2 3 6 12 3" xfId="10358"/>
    <cellStyle name="입력 2 3 6 12 3 2" xfId="38217"/>
    <cellStyle name="입력 2 3 6 12 4" xfId="13622"/>
    <cellStyle name="입력 2 3 6 12 4 2" xfId="41481"/>
    <cellStyle name="입력 2 3 6 12 5" xfId="16794"/>
    <cellStyle name="입력 2 3 6 12 5 2" xfId="44653"/>
    <cellStyle name="입력 2 3 6 12 6" xfId="20426"/>
    <cellStyle name="입력 2 3 6 12 6 2" xfId="48285"/>
    <cellStyle name="입력 2 3 6 12 7" xfId="23608"/>
    <cellStyle name="입력 2 3 6 12 7 2" xfId="51467"/>
    <cellStyle name="입력 2 3 6 12 8" xfId="26700"/>
    <cellStyle name="입력 2 3 6 12 8 2" xfId="54559"/>
    <cellStyle name="입력 2 3 6 12 9" xfId="31510"/>
    <cellStyle name="입력 2 3 6 13" xfId="1380"/>
    <cellStyle name="입력 2 3 6 13 2" xfId="29239"/>
    <cellStyle name="입력 2 3 6 14" xfId="4836"/>
    <cellStyle name="입력 2 3 6 14 2" xfId="32695"/>
    <cellStyle name="입력 2 3 6 15" xfId="4881"/>
    <cellStyle name="입력 2 3 6 15 2" xfId="32740"/>
    <cellStyle name="입력 2 3 6 16" xfId="4792"/>
    <cellStyle name="입력 2 3 6 16 2" xfId="32651"/>
    <cellStyle name="입력 2 3 6 17" xfId="1293"/>
    <cellStyle name="입력 2 3 6 17 2" xfId="29152"/>
    <cellStyle name="입력 2 3 6 18" xfId="16397"/>
    <cellStyle name="입력 2 3 6 18 2" xfId="44256"/>
    <cellStyle name="입력 2 3 6 19" xfId="1181"/>
    <cellStyle name="입력 2 3 6 19 2" xfId="29040"/>
    <cellStyle name="입력 2 3 6 2" xfId="468"/>
    <cellStyle name="입력 2 3 6 2 10" xfId="4596"/>
    <cellStyle name="입력 2 3 6 2 10 2" xfId="8047"/>
    <cellStyle name="입력 2 3 6 2 10 2 2" xfId="35906"/>
    <cellStyle name="입력 2 3 6 2 10 3" xfId="11303"/>
    <cellStyle name="입력 2 3 6 2 10 3 2" xfId="39162"/>
    <cellStyle name="입력 2 3 6 2 10 4" xfId="14567"/>
    <cellStyle name="입력 2 3 6 2 10 4 2" xfId="42426"/>
    <cellStyle name="입력 2 3 6 2 10 5" xfId="18138"/>
    <cellStyle name="입력 2 3 6 2 10 5 2" xfId="45997"/>
    <cellStyle name="입력 2 3 6 2 10 6" xfId="21371"/>
    <cellStyle name="입력 2 3 6 2 10 6 2" xfId="49230"/>
    <cellStyle name="입력 2 3 6 2 10 7" xfId="24553"/>
    <cellStyle name="입력 2 3 6 2 10 7 2" xfId="52412"/>
    <cellStyle name="입력 2 3 6 2 10 8" xfId="27581"/>
    <cellStyle name="입력 2 3 6 2 10 8 2" xfId="55440"/>
    <cellStyle name="입력 2 3 6 2 10 9" xfId="32455"/>
    <cellStyle name="입력 2 3 6 2 11" xfId="1583"/>
    <cellStyle name="입력 2 3 6 2 11 2" xfId="29442"/>
    <cellStyle name="입력 2 3 6 2 12" xfId="5039"/>
    <cellStyle name="입력 2 3 6 2 12 2" xfId="32898"/>
    <cellStyle name="입력 2 3 6 2 13" xfId="8293"/>
    <cellStyle name="입력 2 3 6 2 13 2" xfId="36152"/>
    <cellStyle name="입력 2 3 6 2 14" xfId="11558"/>
    <cellStyle name="입력 2 3 6 2 14 2" xfId="39417"/>
    <cellStyle name="입력 2 3 6 2 15" xfId="14821"/>
    <cellStyle name="입력 2 3 6 2 15 2" xfId="42680"/>
    <cellStyle name="입력 2 3 6 2 16" xfId="17785"/>
    <cellStyle name="입력 2 3 6 2 16 2" xfId="45644"/>
    <cellStyle name="입력 2 3 6 2 17" xfId="18388"/>
    <cellStyle name="입력 2 3 6 2 17 2" xfId="46247"/>
    <cellStyle name="입력 2 3 6 2 18" xfId="21606"/>
    <cellStyle name="입력 2 3 6 2 18 2" xfId="49465"/>
    <cellStyle name="입력 2 3 6 2 19" xfId="24803"/>
    <cellStyle name="입력 2 3 6 2 19 2" xfId="52662"/>
    <cellStyle name="입력 2 3 6 2 2" xfId="613"/>
    <cellStyle name="입력 2 3 6 2 2 10" xfId="1728"/>
    <cellStyle name="입력 2 3 6 2 2 10 2" xfId="29587"/>
    <cellStyle name="입력 2 3 6 2 2 11" xfId="5183"/>
    <cellStyle name="입력 2 3 6 2 2 11 2" xfId="33042"/>
    <cellStyle name="입력 2 3 6 2 2 12" xfId="8438"/>
    <cellStyle name="입력 2 3 6 2 2 12 2" xfId="36297"/>
    <cellStyle name="입력 2 3 6 2 2 13" xfId="11703"/>
    <cellStyle name="입력 2 3 6 2 2 13 2" xfId="39562"/>
    <cellStyle name="입력 2 3 6 2 2 14" xfId="14966"/>
    <cellStyle name="입력 2 3 6 2 2 14 2" xfId="42825"/>
    <cellStyle name="입력 2 3 6 2 2 15" xfId="16286"/>
    <cellStyle name="입력 2 3 6 2 2 15 2" xfId="44145"/>
    <cellStyle name="입력 2 3 6 2 2 16" xfId="18530"/>
    <cellStyle name="입력 2 3 6 2 2 16 2" xfId="46389"/>
    <cellStyle name="입력 2 3 6 2 2 17" xfId="21747"/>
    <cellStyle name="입력 2 3 6 2 2 17 2" xfId="49606"/>
    <cellStyle name="입력 2 3 6 2 2 18" xfId="24942"/>
    <cellStyle name="입력 2 3 6 2 2 18 2" xfId="52801"/>
    <cellStyle name="입력 2 3 6 2 2 19" xfId="26159"/>
    <cellStyle name="입력 2 3 6 2 2 19 2" xfId="54018"/>
    <cellStyle name="입력 2 3 6 2 2 2" xfId="2365"/>
    <cellStyle name="입력 2 3 6 2 2 2 2" xfId="5817"/>
    <cellStyle name="입력 2 3 6 2 2 2 2 2" xfId="33676"/>
    <cellStyle name="입력 2 3 6 2 2 2 3" xfId="9073"/>
    <cellStyle name="입력 2 3 6 2 2 2 3 2" xfId="36932"/>
    <cellStyle name="입력 2 3 6 2 2 2 4" xfId="12336"/>
    <cellStyle name="입력 2 3 6 2 2 2 4 2" xfId="40195"/>
    <cellStyle name="입력 2 3 6 2 2 2 5" xfId="15908"/>
    <cellStyle name="입력 2 3 6 2 2 2 5 2" xfId="43767"/>
    <cellStyle name="입력 2 3 6 2 2 2 6" xfId="19143"/>
    <cellStyle name="입력 2 3 6 2 2 2 6 2" xfId="47002"/>
    <cellStyle name="입력 2 3 6 2 2 2 7" xfId="22328"/>
    <cellStyle name="입력 2 3 6 2 2 2 7 2" xfId="50187"/>
    <cellStyle name="입력 2 3 6 2 2 2 8" xfId="25503"/>
    <cellStyle name="입력 2 3 6 2 2 2 8 2" xfId="53362"/>
    <cellStyle name="입력 2 3 6 2 2 2 9" xfId="30224"/>
    <cellStyle name="입력 2 3 6 2 2 20" xfId="27999"/>
    <cellStyle name="입력 2 3 6 2 2 20 2" xfId="55858"/>
    <cellStyle name="입력 2 3 6 2 2 21" xfId="1075"/>
    <cellStyle name="입력 2 3 6 2 2 21 2" xfId="28934"/>
    <cellStyle name="입력 2 3 6 2 2 22" xfId="28473"/>
    <cellStyle name="입력 2 3 6 2 2 3" xfId="2824"/>
    <cellStyle name="입력 2 3 6 2 2 3 2" xfId="6275"/>
    <cellStyle name="입력 2 3 6 2 2 3 2 2" xfId="34134"/>
    <cellStyle name="입력 2 3 6 2 2 3 3" xfId="9531"/>
    <cellStyle name="입력 2 3 6 2 2 3 3 2" xfId="37390"/>
    <cellStyle name="입력 2 3 6 2 2 3 4" xfId="12795"/>
    <cellStyle name="입력 2 3 6 2 2 3 4 2" xfId="40654"/>
    <cellStyle name="입력 2 3 6 2 2 3 5" xfId="5704"/>
    <cellStyle name="입력 2 3 6 2 2 3 5 2" xfId="33563"/>
    <cellStyle name="입력 2 3 6 2 2 3 6" xfId="19599"/>
    <cellStyle name="입력 2 3 6 2 2 3 6 2" xfId="47458"/>
    <cellStyle name="입력 2 3 6 2 2 3 7" xfId="22781"/>
    <cellStyle name="입력 2 3 6 2 2 3 7 2" xfId="50640"/>
    <cellStyle name="입력 2 3 6 2 2 3 8" xfId="25929"/>
    <cellStyle name="입력 2 3 6 2 2 3 8 2" xfId="53788"/>
    <cellStyle name="입력 2 3 6 2 2 3 9" xfId="30683"/>
    <cellStyle name="입력 2 3 6 2 2 4" xfId="3174"/>
    <cellStyle name="입력 2 3 6 2 2 4 2" xfId="6625"/>
    <cellStyle name="입력 2 3 6 2 2 4 2 2" xfId="34484"/>
    <cellStyle name="입력 2 3 6 2 2 4 3" xfId="9881"/>
    <cellStyle name="입력 2 3 6 2 2 4 3 2" xfId="37740"/>
    <cellStyle name="입력 2 3 6 2 2 4 4" xfId="13145"/>
    <cellStyle name="입력 2 3 6 2 2 4 4 2" xfId="41004"/>
    <cellStyle name="입력 2 3 6 2 2 4 5" xfId="17331"/>
    <cellStyle name="입력 2 3 6 2 2 4 5 2" xfId="45190"/>
    <cellStyle name="입력 2 3 6 2 2 4 6" xfId="19949"/>
    <cellStyle name="입력 2 3 6 2 2 4 6 2" xfId="47808"/>
    <cellStyle name="입력 2 3 6 2 2 4 7" xfId="23131"/>
    <cellStyle name="입력 2 3 6 2 2 4 7 2" xfId="50990"/>
    <cellStyle name="입력 2 3 6 2 2 4 8" xfId="26253"/>
    <cellStyle name="입력 2 3 6 2 2 4 8 2" xfId="54112"/>
    <cellStyle name="입력 2 3 6 2 2 4 9" xfId="31033"/>
    <cellStyle name="입력 2 3 6 2 2 5" xfId="3511"/>
    <cellStyle name="입력 2 3 6 2 2 5 2" xfId="6962"/>
    <cellStyle name="입력 2 3 6 2 2 5 2 2" xfId="34821"/>
    <cellStyle name="입력 2 3 6 2 2 5 3" xfId="10218"/>
    <cellStyle name="입력 2 3 6 2 2 5 3 2" xfId="38077"/>
    <cellStyle name="입력 2 3 6 2 2 5 4" xfId="13482"/>
    <cellStyle name="입력 2 3 6 2 2 5 4 2" xfId="41341"/>
    <cellStyle name="입력 2 3 6 2 2 5 5" xfId="17802"/>
    <cellStyle name="입력 2 3 6 2 2 5 5 2" xfId="45661"/>
    <cellStyle name="입력 2 3 6 2 2 5 6" xfId="20286"/>
    <cellStyle name="입력 2 3 6 2 2 5 6 2" xfId="48145"/>
    <cellStyle name="입력 2 3 6 2 2 5 7" xfId="23468"/>
    <cellStyle name="입력 2 3 6 2 2 5 7 2" xfId="51327"/>
    <cellStyle name="입력 2 3 6 2 2 5 8" xfId="26570"/>
    <cellStyle name="입력 2 3 6 2 2 5 8 2" xfId="54429"/>
    <cellStyle name="입력 2 3 6 2 2 5 9" xfId="31370"/>
    <cellStyle name="입력 2 3 6 2 2 6" xfId="3844"/>
    <cellStyle name="입력 2 3 6 2 2 6 2" xfId="7295"/>
    <cellStyle name="입력 2 3 6 2 2 6 2 2" xfId="35154"/>
    <cellStyle name="입력 2 3 6 2 2 6 3" xfId="10551"/>
    <cellStyle name="입력 2 3 6 2 2 6 3 2" xfId="38410"/>
    <cellStyle name="입력 2 3 6 2 2 6 4" xfId="13815"/>
    <cellStyle name="입력 2 3 6 2 2 6 4 2" xfId="41674"/>
    <cellStyle name="입력 2 3 6 2 2 6 5" xfId="17383"/>
    <cellStyle name="입력 2 3 6 2 2 6 5 2" xfId="45242"/>
    <cellStyle name="입력 2 3 6 2 2 6 6" xfId="20619"/>
    <cellStyle name="입력 2 3 6 2 2 6 6 2" xfId="48478"/>
    <cellStyle name="입력 2 3 6 2 2 6 7" xfId="23801"/>
    <cellStyle name="입력 2 3 6 2 2 6 7 2" xfId="51660"/>
    <cellStyle name="입력 2 3 6 2 2 6 8" xfId="26881"/>
    <cellStyle name="입력 2 3 6 2 2 6 8 2" xfId="54740"/>
    <cellStyle name="입력 2 3 6 2 2 6 9" xfId="31703"/>
    <cellStyle name="입력 2 3 6 2 2 7" xfId="4140"/>
    <cellStyle name="입력 2 3 6 2 2 7 2" xfId="7591"/>
    <cellStyle name="입력 2 3 6 2 2 7 2 2" xfId="35450"/>
    <cellStyle name="입력 2 3 6 2 2 7 3" xfId="10847"/>
    <cellStyle name="입력 2 3 6 2 2 7 3 2" xfId="38706"/>
    <cellStyle name="입력 2 3 6 2 2 7 4" xfId="14111"/>
    <cellStyle name="입력 2 3 6 2 2 7 4 2" xfId="41970"/>
    <cellStyle name="입력 2 3 6 2 2 7 5" xfId="16016"/>
    <cellStyle name="입력 2 3 6 2 2 7 5 2" xfId="43875"/>
    <cellStyle name="입력 2 3 6 2 2 7 6" xfId="20915"/>
    <cellStyle name="입력 2 3 6 2 2 7 6 2" xfId="48774"/>
    <cellStyle name="입력 2 3 6 2 2 7 7" xfId="24097"/>
    <cellStyle name="입력 2 3 6 2 2 7 7 2" xfId="51956"/>
    <cellStyle name="입력 2 3 6 2 2 7 8" xfId="27158"/>
    <cellStyle name="입력 2 3 6 2 2 7 8 2" xfId="55017"/>
    <cellStyle name="입력 2 3 6 2 2 7 9" xfId="31999"/>
    <cellStyle name="입력 2 3 6 2 2 8" xfId="4437"/>
    <cellStyle name="입력 2 3 6 2 2 8 2" xfId="7888"/>
    <cellStyle name="입력 2 3 6 2 2 8 2 2" xfId="35747"/>
    <cellStyle name="입력 2 3 6 2 2 8 3" xfId="11144"/>
    <cellStyle name="입력 2 3 6 2 2 8 3 2" xfId="39003"/>
    <cellStyle name="입력 2 3 6 2 2 8 4" xfId="14408"/>
    <cellStyle name="입력 2 3 6 2 2 8 4 2" xfId="42267"/>
    <cellStyle name="입력 2 3 6 2 2 8 5" xfId="17979"/>
    <cellStyle name="입력 2 3 6 2 2 8 5 2" xfId="45838"/>
    <cellStyle name="입력 2 3 6 2 2 8 6" xfId="21212"/>
    <cellStyle name="입력 2 3 6 2 2 8 6 2" xfId="49071"/>
    <cellStyle name="입력 2 3 6 2 2 8 7" xfId="24394"/>
    <cellStyle name="입력 2 3 6 2 2 8 7 2" xfId="52253"/>
    <cellStyle name="입력 2 3 6 2 2 8 8" xfId="27433"/>
    <cellStyle name="입력 2 3 6 2 2 8 8 2" xfId="55292"/>
    <cellStyle name="입력 2 3 6 2 2 8 9" xfId="32296"/>
    <cellStyle name="입력 2 3 6 2 2 9" xfId="4732"/>
    <cellStyle name="입력 2 3 6 2 2 9 2" xfId="8183"/>
    <cellStyle name="입력 2 3 6 2 2 9 2 2" xfId="36042"/>
    <cellStyle name="입력 2 3 6 2 2 9 3" xfId="11439"/>
    <cellStyle name="입력 2 3 6 2 2 9 3 2" xfId="39298"/>
    <cellStyle name="입력 2 3 6 2 2 9 4" xfId="14703"/>
    <cellStyle name="입력 2 3 6 2 2 9 4 2" xfId="42562"/>
    <cellStyle name="입력 2 3 6 2 2 9 5" xfId="18274"/>
    <cellStyle name="입력 2 3 6 2 2 9 5 2" xfId="46133"/>
    <cellStyle name="입력 2 3 6 2 2 9 6" xfId="21507"/>
    <cellStyle name="입력 2 3 6 2 2 9 6 2" xfId="49366"/>
    <cellStyle name="입력 2 3 6 2 2 9 7" xfId="24689"/>
    <cellStyle name="입력 2 3 6 2 2 9 7 2" xfId="52548"/>
    <cellStyle name="입력 2 3 6 2 2 9 8" xfId="27709"/>
    <cellStyle name="입력 2 3 6 2 2 9 8 2" xfId="55568"/>
    <cellStyle name="입력 2 3 6 2 2 9 9" xfId="32591"/>
    <cellStyle name="입력 2 3 6 2 20" xfId="26132"/>
    <cellStyle name="입력 2 3 6 2 20 2" xfId="53991"/>
    <cellStyle name="입력 2 3 6 2 21" xfId="27863"/>
    <cellStyle name="입력 2 3 6 2 21 2" xfId="55722"/>
    <cellStyle name="입력 2 3 6 2 22" xfId="930"/>
    <cellStyle name="입력 2 3 6 2 22 2" xfId="28789"/>
    <cellStyle name="입력 2 3 6 2 23" xfId="28328"/>
    <cellStyle name="입력 2 3 6 2 3" xfId="2220"/>
    <cellStyle name="입력 2 3 6 2 3 2" xfId="5672"/>
    <cellStyle name="입력 2 3 6 2 3 2 2" xfId="33531"/>
    <cellStyle name="입력 2 3 6 2 3 3" xfId="8928"/>
    <cellStyle name="입력 2 3 6 2 3 3 2" xfId="36787"/>
    <cellStyle name="입력 2 3 6 2 3 4" xfId="12191"/>
    <cellStyle name="입력 2 3 6 2 3 4 2" xfId="40050"/>
    <cellStyle name="입력 2 3 6 2 3 5" xfId="17673"/>
    <cellStyle name="입력 2 3 6 2 3 5 2" xfId="45532"/>
    <cellStyle name="입력 2 3 6 2 3 6" xfId="19003"/>
    <cellStyle name="입력 2 3 6 2 3 6 2" xfId="46862"/>
    <cellStyle name="입력 2 3 6 2 3 7" xfId="22187"/>
    <cellStyle name="입력 2 3 6 2 3 7 2" xfId="50046"/>
    <cellStyle name="입력 2 3 6 2 3 8" xfId="25370"/>
    <cellStyle name="입력 2 3 6 2 3 8 2" xfId="53229"/>
    <cellStyle name="입력 2 3 6 2 3 9" xfId="30079"/>
    <cellStyle name="입력 2 3 6 2 4" xfId="2679"/>
    <cellStyle name="입력 2 3 6 2 4 2" xfId="6130"/>
    <cellStyle name="입력 2 3 6 2 4 2 2" xfId="33989"/>
    <cellStyle name="입력 2 3 6 2 4 3" xfId="9386"/>
    <cellStyle name="입력 2 3 6 2 4 3 2" xfId="37245"/>
    <cellStyle name="입력 2 3 6 2 4 4" xfId="12650"/>
    <cellStyle name="입력 2 3 6 2 4 4 2" xfId="40509"/>
    <cellStyle name="입력 2 3 6 2 4 5" xfId="16474"/>
    <cellStyle name="입력 2 3 6 2 4 5 2" xfId="44333"/>
    <cellStyle name="입력 2 3 6 2 4 6" xfId="19454"/>
    <cellStyle name="입력 2 3 6 2 4 6 2" xfId="47313"/>
    <cellStyle name="입력 2 3 6 2 4 7" xfId="22636"/>
    <cellStyle name="입력 2 3 6 2 4 7 2" xfId="50495"/>
    <cellStyle name="입력 2 3 6 2 4 8" xfId="25792"/>
    <cellStyle name="입력 2 3 6 2 4 8 2" xfId="53651"/>
    <cellStyle name="입력 2 3 6 2 4 9" xfId="30538"/>
    <cellStyle name="입력 2 3 6 2 5" xfId="3030"/>
    <cellStyle name="입력 2 3 6 2 5 2" xfId="6481"/>
    <cellStyle name="입력 2 3 6 2 5 2 2" xfId="34340"/>
    <cellStyle name="입력 2 3 6 2 5 3" xfId="9737"/>
    <cellStyle name="입력 2 3 6 2 5 3 2" xfId="37596"/>
    <cellStyle name="입력 2 3 6 2 5 4" xfId="13001"/>
    <cellStyle name="입력 2 3 6 2 5 4 2" xfId="40860"/>
    <cellStyle name="입력 2 3 6 2 5 5" xfId="17566"/>
    <cellStyle name="입력 2 3 6 2 5 5 2" xfId="45425"/>
    <cellStyle name="입력 2 3 6 2 5 6" xfId="19805"/>
    <cellStyle name="입력 2 3 6 2 5 6 2" xfId="47664"/>
    <cellStyle name="입력 2 3 6 2 5 7" xfId="22987"/>
    <cellStyle name="입력 2 3 6 2 5 7 2" xfId="50846"/>
    <cellStyle name="입력 2 3 6 2 5 8" xfId="26119"/>
    <cellStyle name="입력 2 3 6 2 5 8 2" xfId="53978"/>
    <cellStyle name="입력 2 3 6 2 5 9" xfId="30889"/>
    <cellStyle name="입력 2 3 6 2 6" xfId="3369"/>
    <cellStyle name="입력 2 3 6 2 6 2" xfId="6820"/>
    <cellStyle name="입력 2 3 6 2 6 2 2" xfId="34679"/>
    <cellStyle name="입력 2 3 6 2 6 3" xfId="10076"/>
    <cellStyle name="입력 2 3 6 2 6 3 2" xfId="37935"/>
    <cellStyle name="입력 2 3 6 2 6 4" xfId="13340"/>
    <cellStyle name="입력 2 3 6 2 6 4 2" xfId="41199"/>
    <cellStyle name="입력 2 3 6 2 6 5" xfId="15626"/>
    <cellStyle name="입력 2 3 6 2 6 5 2" xfId="43485"/>
    <cellStyle name="입력 2 3 6 2 6 6" xfId="20144"/>
    <cellStyle name="입력 2 3 6 2 6 6 2" xfId="48003"/>
    <cellStyle name="입력 2 3 6 2 6 7" xfId="23326"/>
    <cellStyle name="입력 2 3 6 2 6 7 2" xfId="51185"/>
    <cellStyle name="입력 2 3 6 2 6 8" xfId="26436"/>
    <cellStyle name="입력 2 3 6 2 6 8 2" xfId="54295"/>
    <cellStyle name="입력 2 3 6 2 6 9" xfId="31228"/>
    <cellStyle name="입력 2 3 6 2 7" xfId="3702"/>
    <cellStyle name="입력 2 3 6 2 7 2" xfId="7153"/>
    <cellStyle name="입력 2 3 6 2 7 2 2" xfId="35012"/>
    <cellStyle name="입력 2 3 6 2 7 3" xfId="10409"/>
    <cellStyle name="입력 2 3 6 2 7 3 2" xfId="38268"/>
    <cellStyle name="입력 2 3 6 2 7 4" xfId="13673"/>
    <cellStyle name="입력 2 3 6 2 7 4 2" xfId="41532"/>
    <cellStyle name="입력 2 3 6 2 7 5" xfId="15406"/>
    <cellStyle name="입력 2 3 6 2 7 5 2" xfId="43265"/>
    <cellStyle name="입력 2 3 6 2 7 6" xfId="20477"/>
    <cellStyle name="입력 2 3 6 2 7 6 2" xfId="48336"/>
    <cellStyle name="입력 2 3 6 2 7 7" xfId="23659"/>
    <cellStyle name="입력 2 3 6 2 7 7 2" xfId="51518"/>
    <cellStyle name="입력 2 3 6 2 7 8" xfId="26747"/>
    <cellStyle name="입력 2 3 6 2 7 8 2" xfId="54606"/>
    <cellStyle name="입력 2 3 6 2 7 9" xfId="31561"/>
    <cellStyle name="입력 2 3 6 2 8" xfId="4004"/>
    <cellStyle name="입력 2 3 6 2 8 2" xfId="7455"/>
    <cellStyle name="입력 2 3 6 2 8 2 2" xfId="35314"/>
    <cellStyle name="입력 2 3 6 2 8 3" xfId="10711"/>
    <cellStyle name="입력 2 3 6 2 8 3 2" xfId="38570"/>
    <cellStyle name="입력 2 3 6 2 8 4" xfId="13975"/>
    <cellStyle name="입력 2 3 6 2 8 4 2" xfId="41834"/>
    <cellStyle name="입력 2 3 6 2 8 5" xfId="16163"/>
    <cellStyle name="입력 2 3 6 2 8 5 2" xfId="44022"/>
    <cellStyle name="입력 2 3 6 2 8 6" xfId="20779"/>
    <cellStyle name="입력 2 3 6 2 8 6 2" xfId="48638"/>
    <cellStyle name="입력 2 3 6 2 8 7" xfId="23961"/>
    <cellStyle name="입력 2 3 6 2 8 7 2" xfId="51820"/>
    <cellStyle name="입력 2 3 6 2 8 8" xfId="27030"/>
    <cellStyle name="입력 2 3 6 2 8 8 2" xfId="54889"/>
    <cellStyle name="입력 2 3 6 2 8 9" xfId="31863"/>
    <cellStyle name="입력 2 3 6 2 9" xfId="4301"/>
    <cellStyle name="입력 2 3 6 2 9 2" xfId="7752"/>
    <cellStyle name="입력 2 3 6 2 9 2 2" xfId="35611"/>
    <cellStyle name="입력 2 3 6 2 9 3" xfId="11008"/>
    <cellStyle name="입력 2 3 6 2 9 3 2" xfId="38867"/>
    <cellStyle name="입력 2 3 6 2 9 4" xfId="14272"/>
    <cellStyle name="입력 2 3 6 2 9 4 2" xfId="42131"/>
    <cellStyle name="입력 2 3 6 2 9 5" xfId="16872"/>
    <cellStyle name="입력 2 3 6 2 9 5 2" xfId="44731"/>
    <cellStyle name="입력 2 3 6 2 9 6" xfId="21076"/>
    <cellStyle name="입력 2 3 6 2 9 6 2" xfId="48935"/>
    <cellStyle name="입력 2 3 6 2 9 7" xfId="24258"/>
    <cellStyle name="입력 2 3 6 2 9 7 2" xfId="52117"/>
    <cellStyle name="입력 2 3 6 2 9 8" xfId="27305"/>
    <cellStyle name="입력 2 3 6 2 9 8 2" xfId="55164"/>
    <cellStyle name="입력 2 3 6 2 9 9" xfId="32160"/>
    <cellStyle name="입력 2 3 6 20" xfId="16206"/>
    <cellStyle name="입력 2 3 6 20 2" xfId="44065"/>
    <cellStyle name="입력 2 3 6 21" xfId="22055"/>
    <cellStyle name="입력 2 3 6 21 2" xfId="49914"/>
    <cellStyle name="입력 2 3 6 22" xfId="17384"/>
    <cellStyle name="입력 2 3 6 22 2" xfId="45243"/>
    <cellStyle name="입력 2 3 6 23" xfId="25243"/>
    <cellStyle name="입력 2 3 6 23 2" xfId="53102"/>
    <cellStyle name="입력 2 3 6 24" xfId="728"/>
    <cellStyle name="입력 2 3 6 24 2" xfId="28587"/>
    <cellStyle name="입력 2 3 6 25" xfId="28126"/>
    <cellStyle name="입력 2 3 6 3" xfId="368"/>
    <cellStyle name="입력 2 3 6 3 10" xfId="1483"/>
    <cellStyle name="입력 2 3 6 3 10 2" xfId="29342"/>
    <cellStyle name="입력 2 3 6 3 11" xfId="4939"/>
    <cellStyle name="입력 2 3 6 3 11 2" xfId="32798"/>
    <cellStyle name="입력 2 3 6 3 12" xfId="1270"/>
    <cellStyle name="입력 2 3 6 3 12 2" xfId="29129"/>
    <cellStyle name="입력 2 3 6 3 13" xfId="5621"/>
    <cellStyle name="입력 2 3 6 3 13 2" xfId="33480"/>
    <cellStyle name="입력 2 3 6 3 14" xfId="8877"/>
    <cellStyle name="입력 2 3 6 3 14 2" xfId="36736"/>
    <cellStyle name="입력 2 3 6 3 15" xfId="16826"/>
    <cellStyle name="입력 2 3 6 3 15 2" xfId="44685"/>
    <cellStyle name="입력 2 3 6 3 16" xfId="15393"/>
    <cellStyle name="입력 2 3 6 3 16 2" xfId="43252"/>
    <cellStyle name="입력 2 3 6 3 17" xfId="15480"/>
    <cellStyle name="입력 2 3 6 3 17 2" xfId="43339"/>
    <cellStyle name="입력 2 3 6 3 18" xfId="1138"/>
    <cellStyle name="입력 2 3 6 3 18 2" xfId="28997"/>
    <cellStyle name="입력 2 3 6 3 19" xfId="27648"/>
    <cellStyle name="입력 2 3 6 3 19 2" xfId="55507"/>
    <cellStyle name="입력 2 3 6 3 2" xfId="2120"/>
    <cellStyle name="입력 2 3 6 3 2 2" xfId="5574"/>
    <cellStyle name="입력 2 3 6 3 2 2 2" xfId="33433"/>
    <cellStyle name="입력 2 3 6 3 2 3" xfId="8829"/>
    <cellStyle name="입력 2 3 6 3 2 3 2" xfId="36688"/>
    <cellStyle name="입력 2 3 6 3 2 4" xfId="12092"/>
    <cellStyle name="입력 2 3 6 3 2 4 2" xfId="39951"/>
    <cellStyle name="입력 2 3 6 3 2 5" xfId="17626"/>
    <cellStyle name="입력 2 3 6 3 2 5 2" xfId="45485"/>
    <cellStyle name="입력 2 3 6 3 2 6" xfId="18908"/>
    <cellStyle name="입력 2 3 6 3 2 6 2" xfId="46767"/>
    <cellStyle name="입력 2 3 6 3 2 7" xfId="22106"/>
    <cellStyle name="입력 2 3 6 3 2 7 2" xfId="49965"/>
    <cellStyle name="입력 2 3 6 3 2 8" xfId="25286"/>
    <cellStyle name="입력 2 3 6 3 2 8 2" xfId="53145"/>
    <cellStyle name="입력 2 3 6 3 2 9" xfId="29979"/>
    <cellStyle name="입력 2 3 6 3 20" xfId="27791"/>
    <cellStyle name="입력 2 3 6 3 20 2" xfId="55650"/>
    <cellStyle name="입력 2 3 6 3 21" xfId="830"/>
    <cellStyle name="입력 2 3 6 3 21 2" xfId="28689"/>
    <cellStyle name="입력 2 3 6 3 22" xfId="28228"/>
    <cellStyle name="입력 2 3 6 3 3" xfId="2581"/>
    <cellStyle name="입력 2 3 6 3 3 2" xfId="6032"/>
    <cellStyle name="입력 2 3 6 3 3 2 2" xfId="33891"/>
    <cellStyle name="입력 2 3 6 3 3 3" xfId="9288"/>
    <cellStyle name="입력 2 3 6 3 3 3 2" xfId="37147"/>
    <cellStyle name="입력 2 3 6 3 3 4" xfId="12552"/>
    <cellStyle name="입력 2 3 6 3 3 4 2" xfId="40411"/>
    <cellStyle name="입력 2 3 6 3 3 5" xfId="15139"/>
    <cellStyle name="입력 2 3 6 3 3 5 2" xfId="42998"/>
    <cellStyle name="입력 2 3 6 3 3 6" xfId="19356"/>
    <cellStyle name="입력 2 3 6 3 3 6 2" xfId="47215"/>
    <cellStyle name="입력 2 3 6 3 3 7" xfId="22538"/>
    <cellStyle name="입력 2 3 6 3 3 7 2" xfId="50397"/>
    <cellStyle name="입력 2 3 6 3 3 8" xfId="25701"/>
    <cellStyle name="입력 2 3 6 3 3 8 2" xfId="53560"/>
    <cellStyle name="입력 2 3 6 3 3 9" xfId="30440"/>
    <cellStyle name="입력 2 3 6 3 4" xfId="2934"/>
    <cellStyle name="입력 2 3 6 3 4 2" xfId="6385"/>
    <cellStyle name="입력 2 3 6 3 4 2 2" xfId="34244"/>
    <cellStyle name="입력 2 3 6 3 4 3" xfId="9641"/>
    <cellStyle name="입력 2 3 6 3 4 3 2" xfId="37500"/>
    <cellStyle name="입력 2 3 6 3 4 4" xfId="12905"/>
    <cellStyle name="입력 2 3 6 3 4 4 2" xfId="40764"/>
    <cellStyle name="입력 2 3 6 3 4 5" xfId="17348"/>
    <cellStyle name="입력 2 3 6 3 4 5 2" xfId="45207"/>
    <cellStyle name="입력 2 3 6 3 4 6" xfId="19709"/>
    <cellStyle name="입력 2 3 6 3 4 6 2" xfId="47568"/>
    <cellStyle name="입력 2 3 6 3 4 7" xfId="22891"/>
    <cellStyle name="입력 2 3 6 3 4 7 2" xfId="50750"/>
    <cellStyle name="입력 2 3 6 3 4 8" xfId="26030"/>
    <cellStyle name="입력 2 3 6 3 4 8 2" xfId="53889"/>
    <cellStyle name="입력 2 3 6 3 4 9" xfId="30793"/>
    <cellStyle name="입력 2 3 6 3 5" xfId="3280"/>
    <cellStyle name="입력 2 3 6 3 5 2" xfId="6731"/>
    <cellStyle name="입력 2 3 6 3 5 2 2" xfId="34590"/>
    <cellStyle name="입력 2 3 6 3 5 3" xfId="9987"/>
    <cellStyle name="입력 2 3 6 3 5 3 2" xfId="37846"/>
    <cellStyle name="입력 2 3 6 3 5 4" xfId="13251"/>
    <cellStyle name="입력 2 3 6 3 5 4 2" xfId="41110"/>
    <cellStyle name="입력 2 3 6 3 5 5" xfId="17819"/>
    <cellStyle name="입력 2 3 6 3 5 5 2" xfId="45678"/>
    <cellStyle name="입력 2 3 6 3 5 6" xfId="20055"/>
    <cellStyle name="입력 2 3 6 3 5 6 2" xfId="47914"/>
    <cellStyle name="입력 2 3 6 3 5 7" xfId="23237"/>
    <cellStyle name="입력 2 3 6 3 5 7 2" xfId="51096"/>
    <cellStyle name="입력 2 3 6 3 5 8" xfId="26352"/>
    <cellStyle name="입력 2 3 6 3 5 8 2" xfId="54211"/>
    <cellStyle name="입력 2 3 6 3 5 9" xfId="31139"/>
    <cellStyle name="입력 2 3 6 3 6" xfId="3616"/>
    <cellStyle name="입력 2 3 6 3 6 2" xfId="7067"/>
    <cellStyle name="입력 2 3 6 3 6 2 2" xfId="34926"/>
    <cellStyle name="입력 2 3 6 3 6 3" xfId="10323"/>
    <cellStyle name="입력 2 3 6 3 6 3 2" xfId="38182"/>
    <cellStyle name="입력 2 3 6 3 6 4" xfId="13587"/>
    <cellStyle name="입력 2 3 6 3 6 4 2" xfId="41446"/>
    <cellStyle name="입력 2 3 6 3 6 5" xfId="17478"/>
    <cellStyle name="입력 2 3 6 3 6 5 2" xfId="45337"/>
    <cellStyle name="입력 2 3 6 3 6 6" xfId="20391"/>
    <cellStyle name="입력 2 3 6 3 6 6 2" xfId="48250"/>
    <cellStyle name="입력 2 3 6 3 6 7" xfId="23573"/>
    <cellStyle name="입력 2 3 6 3 6 7 2" xfId="51432"/>
    <cellStyle name="입력 2 3 6 3 6 8" xfId="26668"/>
    <cellStyle name="입력 2 3 6 3 6 8 2" xfId="54527"/>
    <cellStyle name="입력 2 3 6 3 6 9" xfId="31475"/>
    <cellStyle name="입력 2 3 6 3 7" xfId="3930"/>
    <cellStyle name="입력 2 3 6 3 7 2" xfId="7381"/>
    <cellStyle name="입력 2 3 6 3 7 2 2" xfId="35240"/>
    <cellStyle name="입력 2 3 6 3 7 3" xfId="10637"/>
    <cellStyle name="입력 2 3 6 3 7 3 2" xfId="38496"/>
    <cellStyle name="입력 2 3 6 3 7 4" xfId="13901"/>
    <cellStyle name="입력 2 3 6 3 7 4 2" xfId="41760"/>
    <cellStyle name="입력 2 3 6 3 7 5" xfId="16585"/>
    <cellStyle name="입력 2 3 6 3 7 5 2" xfId="44444"/>
    <cellStyle name="입력 2 3 6 3 7 6" xfId="20705"/>
    <cellStyle name="입력 2 3 6 3 7 6 2" xfId="48564"/>
    <cellStyle name="입력 2 3 6 3 7 7" xfId="23887"/>
    <cellStyle name="입력 2 3 6 3 7 7 2" xfId="51746"/>
    <cellStyle name="입력 2 3 6 3 7 8" xfId="26962"/>
    <cellStyle name="입력 2 3 6 3 7 8 2" xfId="54821"/>
    <cellStyle name="입력 2 3 6 3 7 9" xfId="31789"/>
    <cellStyle name="입력 2 3 6 3 8" xfId="4228"/>
    <cellStyle name="입력 2 3 6 3 8 2" xfId="7679"/>
    <cellStyle name="입력 2 3 6 3 8 2 2" xfId="35538"/>
    <cellStyle name="입력 2 3 6 3 8 3" xfId="10935"/>
    <cellStyle name="입력 2 3 6 3 8 3 2" xfId="38794"/>
    <cellStyle name="입력 2 3 6 3 8 4" xfId="14199"/>
    <cellStyle name="입력 2 3 6 3 8 4 2" xfId="42058"/>
    <cellStyle name="입력 2 3 6 3 8 5" xfId="16442"/>
    <cellStyle name="입력 2 3 6 3 8 5 2" xfId="44301"/>
    <cellStyle name="입력 2 3 6 3 8 6" xfId="21003"/>
    <cellStyle name="입력 2 3 6 3 8 6 2" xfId="48862"/>
    <cellStyle name="입력 2 3 6 3 8 7" xfId="24185"/>
    <cellStyle name="입력 2 3 6 3 8 7 2" xfId="52044"/>
    <cellStyle name="입력 2 3 6 3 8 8" xfId="27238"/>
    <cellStyle name="입력 2 3 6 3 8 8 2" xfId="55097"/>
    <cellStyle name="입력 2 3 6 3 8 9" xfId="32087"/>
    <cellStyle name="입력 2 3 6 3 9" xfId="4524"/>
    <cellStyle name="입력 2 3 6 3 9 2" xfId="7975"/>
    <cellStyle name="입력 2 3 6 3 9 2 2" xfId="35834"/>
    <cellStyle name="입력 2 3 6 3 9 3" xfId="11231"/>
    <cellStyle name="입력 2 3 6 3 9 3 2" xfId="39090"/>
    <cellStyle name="입력 2 3 6 3 9 4" xfId="14495"/>
    <cellStyle name="입력 2 3 6 3 9 4 2" xfId="42354"/>
    <cellStyle name="입력 2 3 6 3 9 5" xfId="18066"/>
    <cellStyle name="입력 2 3 6 3 9 5 2" xfId="45925"/>
    <cellStyle name="입력 2 3 6 3 9 6" xfId="21299"/>
    <cellStyle name="입력 2 3 6 3 9 6 2" xfId="49158"/>
    <cellStyle name="입력 2 3 6 3 9 7" xfId="24481"/>
    <cellStyle name="입력 2 3 6 3 9 7 2" xfId="52340"/>
    <cellStyle name="입력 2 3 6 3 9 8" xfId="27514"/>
    <cellStyle name="입력 2 3 6 3 9 8 2" xfId="55373"/>
    <cellStyle name="입력 2 3 6 3 9 9" xfId="32383"/>
    <cellStyle name="입력 2 3 6 4" xfId="541"/>
    <cellStyle name="입력 2 3 6 4 10" xfId="1656"/>
    <cellStyle name="입력 2 3 6 4 10 2" xfId="29515"/>
    <cellStyle name="입력 2 3 6 4 11" xfId="5111"/>
    <cellStyle name="입력 2 3 6 4 11 2" xfId="32970"/>
    <cellStyle name="입력 2 3 6 4 12" xfId="8366"/>
    <cellStyle name="입력 2 3 6 4 12 2" xfId="36225"/>
    <cellStyle name="입력 2 3 6 4 13" xfId="11631"/>
    <cellStyle name="입력 2 3 6 4 13 2" xfId="39490"/>
    <cellStyle name="입력 2 3 6 4 14" xfId="14894"/>
    <cellStyle name="입력 2 3 6 4 14 2" xfId="42753"/>
    <cellStyle name="입력 2 3 6 4 15" xfId="17623"/>
    <cellStyle name="입력 2 3 6 4 15 2" xfId="45482"/>
    <cellStyle name="입력 2 3 6 4 16" xfId="18458"/>
    <cellStyle name="입력 2 3 6 4 16 2" xfId="46317"/>
    <cellStyle name="입력 2 3 6 4 17" xfId="21675"/>
    <cellStyle name="입력 2 3 6 4 17 2" xfId="49534"/>
    <cellStyle name="입력 2 3 6 4 18" xfId="24870"/>
    <cellStyle name="입력 2 3 6 4 18 2" xfId="52729"/>
    <cellStyle name="입력 2 3 6 4 19" xfId="26010"/>
    <cellStyle name="입력 2 3 6 4 19 2" xfId="53869"/>
    <cellStyle name="입력 2 3 6 4 2" xfId="2293"/>
    <cellStyle name="입력 2 3 6 4 2 2" xfId="5745"/>
    <cellStyle name="입력 2 3 6 4 2 2 2" xfId="33604"/>
    <cellStyle name="입력 2 3 6 4 2 3" xfId="9001"/>
    <cellStyle name="입력 2 3 6 4 2 3 2" xfId="36860"/>
    <cellStyle name="입력 2 3 6 4 2 4" xfId="12264"/>
    <cellStyle name="입력 2 3 6 4 2 4 2" xfId="40123"/>
    <cellStyle name="입력 2 3 6 4 2 5" xfId="16070"/>
    <cellStyle name="입력 2 3 6 4 2 5 2" xfId="43929"/>
    <cellStyle name="입력 2 3 6 4 2 6" xfId="19071"/>
    <cellStyle name="입력 2 3 6 4 2 6 2" xfId="46930"/>
    <cellStyle name="입력 2 3 6 4 2 7" xfId="22256"/>
    <cellStyle name="입력 2 3 6 4 2 7 2" xfId="50115"/>
    <cellStyle name="입력 2 3 6 4 2 8" xfId="25436"/>
    <cellStyle name="입력 2 3 6 4 2 8 2" xfId="53295"/>
    <cellStyle name="입력 2 3 6 4 2 9" xfId="30152"/>
    <cellStyle name="입력 2 3 6 4 20" xfId="27927"/>
    <cellStyle name="입력 2 3 6 4 20 2" xfId="55786"/>
    <cellStyle name="입력 2 3 6 4 21" xfId="1003"/>
    <cellStyle name="입력 2 3 6 4 21 2" xfId="28862"/>
    <cellStyle name="입력 2 3 6 4 22" xfId="28401"/>
    <cellStyle name="입력 2 3 6 4 3" xfId="2752"/>
    <cellStyle name="입력 2 3 6 4 3 2" xfId="6203"/>
    <cellStyle name="입력 2 3 6 4 3 2 2" xfId="34062"/>
    <cellStyle name="입력 2 3 6 4 3 3" xfId="9459"/>
    <cellStyle name="입력 2 3 6 4 3 3 2" xfId="37318"/>
    <cellStyle name="입력 2 3 6 4 3 4" xfId="12723"/>
    <cellStyle name="입력 2 3 6 4 3 4 2" xfId="40582"/>
    <cellStyle name="입력 2 3 6 4 3 5" xfId="17879"/>
    <cellStyle name="입력 2 3 6 4 3 5 2" xfId="45738"/>
    <cellStyle name="입력 2 3 6 4 3 6" xfId="19527"/>
    <cellStyle name="입력 2 3 6 4 3 6 2" xfId="47386"/>
    <cellStyle name="입력 2 3 6 4 3 7" xfId="22709"/>
    <cellStyle name="입력 2 3 6 4 3 7 2" xfId="50568"/>
    <cellStyle name="입력 2 3 6 4 3 8" xfId="25862"/>
    <cellStyle name="입력 2 3 6 4 3 8 2" xfId="53721"/>
    <cellStyle name="입력 2 3 6 4 3 9" xfId="30611"/>
    <cellStyle name="입력 2 3 6 4 4" xfId="3102"/>
    <cellStyle name="입력 2 3 6 4 4 2" xfId="6553"/>
    <cellStyle name="입력 2 3 6 4 4 2 2" xfId="34412"/>
    <cellStyle name="입력 2 3 6 4 4 3" xfId="9809"/>
    <cellStyle name="입력 2 3 6 4 4 3 2" xfId="37668"/>
    <cellStyle name="입력 2 3 6 4 4 4" xfId="13073"/>
    <cellStyle name="입력 2 3 6 4 4 4 2" xfId="40932"/>
    <cellStyle name="입력 2 3 6 4 4 5" xfId="15219"/>
    <cellStyle name="입력 2 3 6 4 4 5 2" xfId="43078"/>
    <cellStyle name="입력 2 3 6 4 4 6" xfId="19877"/>
    <cellStyle name="입력 2 3 6 4 4 6 2" xfId="47736"/>
    <cellStyle name="입력 2 3 6 4 4 7" xfId="23059"/>
    <cellStyle name="입력 2 3 6 4 4 7 2" xfId="50918"/>
    <cellStyle name="입력 2 3 6 4 4 8" xfId="26186"/>
    <cellStyle name="입력 2 3 6 4 4 8 2" xfId="54045"/>
    <cellStyle name="입력 2 3 6 4 4 9" xfId="30961"/>
    <cellStyle name="입력 2 3 6 4 5" xfId="3439"/>
    <cellStyle name="입력 2 3 6 4 5 2" xfId="6890"/>
    <cellStyle name="입력 2 3 6 4 5 2 2" xfId="34749"/>
    <cellStyle name="입력 2 3 6 4 5 3" xfId="10146"/>
    <cellStyle name="입력 2 3 6 4 5 3 2" xfId="38005"/>
    <cellStyle name="입력 2 3 6 4 5 4" xfId="13410"/>
    <cellStyle name="입력 2 3 6 4 5 4 2" xfId="41269"/>
    <cellStyle name="입력 2 3 6 4 5 5" xfId="15269"/>
    <cellStyle name="입력 2 3 6 4 5 5 2" xfId="43128"/>
    <cellStyle name="입력 2 3 6 4 5 6" xfId="20214"/>
    <cellStyle name="입력 2 3 6 4 5 6 2" xfId="48073"/>
    <cellStyle name="입력 2 3 6 4 5 7" xfId="23396"/>
    <cellStyle name="입력 2 3 6 4 5 7 2" xfId="51255"/>
    <cellStyle name="입력 2 3 6 4 5 8" xfId="26503"/>
    <cellStyle name="입력 2 3 6 4 5 8 2" xfId="54362"/>
    <cellStyle name="입력 2 3 6 4 5 9" xfId="31298"/>
    <cellStyle name="입력 2 3 6 4 6" xfId="3772"/>
    <cellStyle name="입력 2 3 6 4 6 2" xfId="7223"/>
    <cellStyle name="입력 2 3 6 4 6 2 2" xfId="35082"/>
    <cellStyle name="입력 2 3 6 4 6 3" xfId="10479"/>
    <cellStyle name="입력 2 3 6 4 6 3 2" xfId="38338"/>
    <cellStyle name="입력 2 3 6 4 6 4" xfId="13743"/>
    <cellStyle name="입력 2 3 6 4 6 4 2" xfId="41602"/>
    <cellStyle name="입력 2 3 6 4 6 5" xfId="17530"/>
    <cellStyle name="입력 2 3 6 4 6 5 2" xfId="45389"/>
    <cellStyle name="입력 2 3 6 4 6 6" xfId="20547"/>
    <cellStyle name="입력 2 3 6 4 6 6 2" xfId="48406"/>
    <cellStyle name="입력 2 3 6 4 6 7" xfId="23729"/>
    <cellStyle name="입력 2 3 6 4 6 7 2" xfId="51588"/>
    <cellStyle name="입력 2 3 6 4 6 8" xfId="26814"/>
    <cellStyle name="입력 2 3 6 4 6 8 2" xfId="54673"/>
    <cellStyle name="입력 2 3 6 4 6 9" xfId="31631"/>
    <cellStyle name="입력 2 3 6 4 7" xfId="4068"/>
    <cellStyle name="입력 2 3 6 4 7 2" xfId="7519"/>
    <cellStyle name="입력 2 3 6 4 7 2 2" xfId="35378"/>
    <cellStyle name="입력 2 3 6 4 7 3" xfId="10775"/>
    <cellStyle name="입력 2 3 6 4 7 3 2" xfId="38634"/>
    <cellStyle name="입력 2 3 6 4 7 4" xfId="14039"/>
    <cellStyle name="입력 2 3 6 4 7 4 2" xfId="41898"/>
    <cellStyle name="입력 2 3 6 4 7 5" xfId="15103"/>
    <cellStyle name="입력 2 3 6 4 7 5 2" xfId="42962"/>
    <cellStyle name="입력 2 3 6 4 7 6" xfId="20843"/>
    <cellStyle name="입력 2 3 6 4 7 6 2" xfId="48702"/>
    <cellStyle name="입력 2 3 6 4 7 7" xfId="24025"/>
    <cellStyle name="입력 2 3 6 4 7 7 2" xfId="51884"/>
    <cellStyle name="입력 2 3 6 4 7 8" xfId="27091"/>
    <cellStyle name="입력 2 3 6 4 7 8 2" xfId="54950"/>
    <cellStyle name="입력 2 3 6 4 7 9" xfId="31927"/>
    <cellStyle name="입력 2 3 6 4 8" xfId="4365"/>
    <cellStyle name="입력 2 3 6 4 8 2" xfId="7816"/>
    <cellStyle name="입력 2 3 6 4 8 2 2" xfId="35675"/>
    <cellStyle name="입력 2 3 6 4 8 3" xfId="11072"/>
    <cellStyle name="입력 2 3 6 4 8 3 2" xfId="38931"/>
    <cellStyle name="입력 2 3 6 4 8 4" xfId="14336"/>
    <cellStyle name="입력 2 3 6 4 8 4 2" xfId="42195"/>
    <cellStyle name="입력 2 3 6 4 8 5" xfId="11752"/>
    <cellStyle name="입력 2 3 6 4 8 5 2" xfId="39611"/>
    <cellStyle name="입력 2 3 6 4 8 6" xfId="21140"/>
    <cellStyle name="입력 2 3 6 4 8 6 2" xfId="48999"/>
    <cellStyle name="입력 2 3 6 4 8 7" xfId="24322"/>
    <cellStyle name="입력 2 3 6 4 8 7 2" xfId="52181"/>
    <cellStyle name="입력 2 3 6 4 8 8" xfId="27366"/>
    <cellStyle name="입력 2 3 6 4 8 8 2" xfId="55225"/>
    <cellStyle name="입력 2 3 6 4 8 9" xfId="32224"/>
    <cellStyle name="입력 2 3 6 4 9" xfId="4660"/>
    <cellStyle name="입력 2 3 6 4 9 2" xfId="8111"/>
    <cellStyle name="입력 2 3 6 4 9 2 2" xfId="35970"/>
    <cellStyle name="입력 2 3 6 4 9 3" xfId="11367"/>
    <cellStyle name="입력 2 3 6 4 9 3 2" xfId="39226"/>
    <cellStyle name="입력 2 3 6 4 9 4" xfId="14631"/>
    <cellStyle name="입력 2 3 6 4 9 4 2" xfId="42490"/>
    <cellStyle name="입력 2 3 6 4 9 5" xfId="18202"/>
    <cellStyle name="입력 2 3 6 4 9 5 2" xfId="46061"/>
    <cellStyle name="입력 2 3 6 4 9 6" xfId="21435"/>
    <cellStyle name="입력 2 3 6 4 9 6 2" xfId="49294"/>
    <cellStyle name="입력 2 3 6 4 9 7" xfId="24617"/>
    <cellStyle name="입력 2 3 6 4 9 7 2" xfId="52476"/>
    <cellStyle name="입력 2 3 6 4 9 8" xfId="27642"/>
    <cellStyle name="입력 2 3 6 4 9 8 2" xfId="55501"/>
    <cellStyle name="입력 2 3 6 4 9 9" xfId="32519"/>
    <cellStyle name="입력 2 3 6 5" xfId="2018"/>
    <cellStyle name="입력 2 3 6 5 2" xfId="5472"/>
    <cellStyle name="입력 2 3 6 5 2 2" xfId="33331"/>
    <cellStyle name="입력 2 3 6 5 3" xfId="8727"/>
    <cellStyle name="입력 2 3 6 5 3 2" xfId="36586"/>
    <cellStyle name="입력 2 3 6 5 4" xfId="11990"/>
    <cellStyle name="입력 2 3 6 5 4 2" xfId="39849"/>
    <cellStyle name="입력 2 3 6 5 5" xfId="17270"/>
    <cellStyle name="입력 2 3 6 5 5 2" xfId="45129"/>
    <cellStyle name="입력 2 3 6 5 6" xfId="18812"/>
    <cellStyle name="입력 2 3 6 5 6 2" xfId="46671"/>
    <cellStyle name="입력 2 3 6 5 7" xfId="22019"/>
    <cellStyle name="입력 2 3 6 5 7 2" xfId="49878"/>
    <cellStyle name="입력 2 3 6 5 8" xfId="25202"/>
    <cellStyle name="입력 2 3 6 5 8 2" xfId="53061"/>
    <cellStyle name="입력 2 3 6 5 9" xfId="29877"/>
    <cellStyle name="입력 2 3 6 6" xfId="2485"/>
    <cellStyle name="입력 2 3 6 6 2" xfId="5936"/>
    <cellStyle name="입력 2 3 6 6 2 2" xfId="33795"/>
    <cellStyle name="입력 2 3 6 6 3" xfId="9192"/>
    <cellStyle name="입력 2 3 6 6 3 2" xfId="37051"/>
    <cellStyle name="입력 2 3 6 6 4" xfId="12456"/>
    <cellStyle name="입력 2 3 6 6 4 2" xfId="40315"/>
    <cellStyle name="입력 2 3 6 6 5" xfId="15902"/>
    <cellStyle name="입력 2 3 6 6 5 2" xfId="43761"/>
    <cellStyle name="입력 2 3 6 6 6" xfId="19260"/>
    <cellStyle name="입력 2 3 6 6 6 2" xfId="47119"/>
    <cellStyle name="입력 2 3 6 6 7" xfId="22442"/>
    <cellStyle name="입력 2 3 6 6 7 2" xfId="50301"/>
    <cellStyle name="입력 2 3 6 6 8" xfId="25611"/>
    <cellStyle name="입력 2 3 6 6 8 2" xfId="53470"/>
    <cellStyle name="입력 2 3 6 6 9" xfId="30344"/>
    <cellStyle name="입력 2 3 6 7" xfId="1911"/>
    <cellStyle name="입력 2 3 6 7 2" xfId="5365"/>
    <cellStyle name="입력 2 3 6 7 2 2" xfId="33224"/>
    <cellStyle name="입력 2 3 6 7 3" xfId="8620"/>
    <cellStyle name="입력 2 3 6 7 3 2" xfId="36479"/>
    <cellStyle name="입력 2 3 6 7 4" xfId="11883"/>
    <cellStyle name="입력 2 3 6 7 4 2" xfId="39742"/>
    <cellStyle name="입력 2 3 6 7 5" xfId="15370"/>
    <cellStyle name="입력 2 3 6 7 5 2" xfId="43229"/>
    <cellStyle name="입력 2 3 6 7 6" xfId="18705"/>
    <cellStyle name="입력 2 3 6 7 6 2" xfId="46564"/>
    <cellStyle name="입력 2 3 6 7 7" xfId="21913"/>
    <cellStyle name="입력 2 3 6 7 7 2" xfId="49772"/>
    <cellStyle name="입력 2 3 6 7 8" xfId="25106"/>
    <cellStyle name="입력 2 3 6 7 8 2" xfId="52965"/>
    <cellStyle name="입력 2 3 6 7 9" xfId="29770"/>
    <cellStyle name="입력 2 3 6 8" xfId="2439"/>
    <cellStyle name="입력 2 3 6 8 2" xfId="5890"/>
    <cellStyle name="입력 2 3 6 8 2 2" xfId="33749"/>
    <cellStyle name="입력 2 3 6 8 3" xfId="9146"/>
    <cellStyle name="입력 2 3 6 8 3 2" xfId="37005"/>
    <cellStyle name="입력 2 3 6 8 4" xfId="12410"/>
    <cellStyle name="입력 2 3 6 8 4 2" xfId="40269"/>
    <cellStyle name="입력 2 3 6 8 5" xfId="15364"/>
    <cellStyle name="입력 2 3 6 8 5 2" xfId="43223"/>
    <cellStyle name="입력 2 3 6 8 6" xfId="19214"/>
    <cellStyle name="입력 2 3 6 8 6 2" xfId="47073"/>
    <cellStyle name="입력 2 3 6 8 7" xfId="22396"/>
    <cellStyle name="입력 2 3 6 8 7 2" xfId="50255"/>
    <cellStyle name="입력 2 3 6 8 8" xfId="25569"/>
    <cellStyle name="입력 2 3 6 8 8 2" xfId="53428"/>
    <cellStyle name="입력 2 3 6 8 9" xfId="30298"/>
    <cellStyle name="입력 2 3 6 9" xfId="1835"/>
    <cellStyle name="입력 2 3 6 9 2" xfId="5289"/>
    <cellStyle name="입력 2 3 6 9 2 2" xfId="33148"/>
    <cellStyle name="입력 2 3 6 9 3" xfId="8544"/>
    <cellStyle name="입력 2 3 6 9 3 2" xfId="36403"/>
    <cellStyle name="입력 2 3 6 9 4" xfId="11807"/>
    <cellStyle name="입력 2 3 6 9 4 2" xfId="39666"/>
    <cellStyle name="입력 2 3 6 9 5" xfId="17463"/>
    <cellStyle name="입력 2 3 6 9 5 2" xfId="45322"/>
    <cellStyle name="입력 2 3 6 9 6" xfId="18629"/>
    <cellStyle name="입력 2 3 6 9 6 2" xfId="46488"/>
    <cellStyle name="입력 2 3 6 9 7" xfId="21837"/>
    <cellStyle name="입력 2 3 6 9 7 2" xfId="49696"/>
    <cellStyle name="입력 2 3 6 9 8" xfId="25034"/>
    <cellStyle name="입력 2 3 6 9 8 2" xfId="52893"/>
    <cellStyle name="입력 2 3 6 9 9" xfId="29694"/>
    <cellStyle name="입력 2 3 7" xfId="269"/>
    <cellStyle name="입력 2 3 7 10" xfId="1830"/>
    <cellStyle name="입력 2 3 7 10 2" xfId="5284"/>
    <cellStyle name="입력 2 3 7 10 2 2" xfId="33143"/>
    <cellStyle name="입력 2 3 7 10 3" xfId="8539"/>
    <cellStyle name="입력 2 3 7 10 3 2" xfId="36398"/>
    <cellStyle name="입력 2 3 7 10 4" xfId="11802"/>
    <cellStyle name="입력 2 3 7 10 4 2" xfId="39661"/>
    <cellStyle name="입력 2 3 7 10 5" xfId="16791"/>
    <cellStyle name="입력 2 3 7 10 5 2" xfId="44650"/>
    <cellStyle name="입력 2 3 7 10 6" xfId="18624"/>
    <cellStyle name="입력 2 3 7 10 6 2" xfId="46483"/>
    <cellStyle name="입력 2 3 7 10 7" xfId="21832"/>
    <cellStyle name="입력 2 3 7 10 7 2" xfId="49691"/>
    <cellStyle name="입력 2 3 7 10 8" xfId="25029"/>
    <cellStyle name="입력 2 3 7 10 8 2" xfId="52888"/>
    <cellStyle name="입력 2 3 7 10 9" xfId="29689"/>
    <cellStyle name="입력 2 3 7 11" xfId="3883"/>
    <cellStyle name="입력 2 3 7 11 2" xfId="7334"/>
    <cellStyle name="입력 2 3 7 11 2 2" xfId="35193"/>
    <cellStyle name="입력 2 3 7 11 3" xfId="10590"/>
    <cellStyle name="입력 2 3 7 11 3 2" xfId="38449"/>
    <cellStyle name="입력 2 3 7 11 4" xfId="13854"/>
    <cellStyle name="입력 2 3 7 11 4 2" xfId="41713"/>
    <cellStyle name="입력 2 3 7 11 5" xfId="17390"/>
    <cellStyle name="입력 2 3 7 11 5 2" xfId="45249"/>
    <cellStyle name="입력 2 3 7 11 6" xfId="20658"/>
    <cellStyle name="입력 2 3 7 11 6 2" xfId="48517"/>
    <cellStyle name="입력 2 3 7 11 7" xfId="23840"/>
    <cellStyle name="입력 2 3 7 11 7 2" xfId="51699"/>
    <cellStyle name="입력 2 3 7 11 8" xfId="26918"/>
    <cellStyle name="입력 2 3 7 11 8 2" xfId="54777"/>
    <cellStyle name="입력 2 3 7 11 9" xfId="31742"/>
    <cellStyle name="입력 2 3 7 12" xfId="2444"/>
    <cellStyle name="입력 2 3 7 12 2" xfId="5895"/>
    <cellStyle name="입력 2 3 7 12 2 2" xfId="33754"/>
    <cellStyle name="입력 2 3 7 12 3" xfId="9151"/>
    <cellStyle name="입력 2 3 7 12 3 2" xfId="37010"/>
    <cellStyle name="입력 2 3 7 12 4" xfId="12415"/>
    <cellStyle name="입력 2 3 7 12 4 2" xfId="40274"/>
    <cellStyle name="입력 2 3 7 12 5" xfId="16261"/>
    <cellStyle name="입력 2 3 7 12 5 2" xfId="44120"/>
    <cellStyle name="입력 2 3 7 12 6" xfId="19219"/>
    <cellStyle name="입력 2 3 7 12 6 2" xfId="47078"/>
    <cellStyle name="입력 2 3 7 12 7" xfId="22401"/>
    <cellStyle name="입력 2 3 7 12 7 2" xfId="50260"/>
    <cellStyle name="입력 2 3 7 12 8" xfId="25573"/>
    <cellStyle name="입력 2 3 7 12 8 2" xfId="53432"/>
    <cellStyle name="입력 2 3 7 12 9" xfId="30303"/>
    <cellStyle name="입력 2 3 7 13" xfId="1384"/>
    <cellStyle name="입력 2 3 7 13 2" xfId="29243"/>
    <cellStyle name="입력 2 3 7 14" xfId="4840"/>
    <cellStyle name="입력 2 3 7 14 2" xfId="32699"/>
    <cellStyle name="입력 2 3 7 15" xfId="4805"/>
    <cellStyle name="입력 2 3 7 15 2" xfId="32664"/>
    <cellStyle name="입력 2 3 7 16" xfId="8768"/>
    <cellStyle name="입력 2 3 7 16 2" xfId="36627"/>
    <cellStyle name="입력 2 3 7 17" xfId="12031"/>
    <cellStyle name="입력 2 3 7 17 2" xfId="39890"/>
    <cellStyle name="입력 2 3 7 18" xfId="17084"/>
    <cellStyle name="입력 2 3 7 18 2" xfId="44943"/>
    <cellStyle name="입력 2 3 7 19" xfId="16972"/>
    <cellStyle name="입력 2 3 7 19 2" xfId="44831"/>
    <cellStyle name="입력 2 3 7 2" xfId="472"/>
    <cellStyle name="입력 2 3 7 2 10" xfId="4600"/>
    <cellStyle name="입력 2 3 7 2 10 2" xfId="8051"/>
    <cellStyle name="입력 2 3 7 2 10 2 2" xfId="35910"/>
    <cellStyle name="입력 2 3 7 2 10 3" xfId="11307"/>
    <cellStyle name="입력 2 3 7 2 10 3 2" xfId="39166"/>
    <cellStyle name="입력 2 3 7 2 10 4" xfId="14571"/>
    <cellStyle name="입력 2 3 7 2 10 4 2" xfId="42430"/>
    <cellStyle name="입력 2 3 7 2 10 5" xfId="18142"/>
    <cellStyle name="입력 2 3 7 2 10 5 2" xfId="46001"/>
    <cellStyle name="입력 2 3 7 2 10 6" xfId="21375"/>
    <cellStyle name="입력 2 3 7 2 10 6 2" xfId="49234"/>
    <cellStyle name="입력 2 3 7 2 10 7" xfId="24557"/>
    <cellStyle name="입력 2 3 7 2 10 7 2" xfId="52416"/>
    <cellStyle name="입력 2 3 7 2 10 8" xfId="27585"/>
    <cellStyle name="입력 2 3 7 2 10 8 2" xfId="55444"/>
    <cellStyle name="입력 2 3 7 2 10 9" xfId="32459"/>
    <cellStyle name="입력 2 3 7 2 11" xfId="1587"/>
    <cellStyle name="입력 2 3 7 2 11 2" xfId="29446"/>
    <cellStyle name="입력 2 3 7 2 12" xfId="5043"/>
    <cellStyle name="입력 2 3 7 2 12 2" xfId="32902"/>
    <cellStyle name="입력 2 3 7 2 13" xfId="8297"/>
    <cellStyle name="입력 2 3 7 2 13 2" xfId="36156"/>
    <cellStyle name="입력 2 3 7 2 14" xfId="11562"/>
    <cellStyle name="입력 2 3 7 2 14 2" xfId="39421"/>
    <cellStyle name="입력 2 3 7 2 15" xfId="14825"/>
    <cellStyle name="입력 2 3 7 2 15 2" xfId="42684"/>
    <cellStyle name="입력 2 3 7 2 16" xfId="15209"/>
    <cellStyle name="입력 2 3 7 2 16 2" xfId="43068"/>
    <cellStyle name="입력 2 3 7 2 17" xfId="18392"/>
    <cellStyle name="입력 2 3 7 2 17 2" xfId="46251"/>
    <cellStyle name="입력 2 3 7 2 18" xfId="21610"/>
    <cellStyle name="입력 2 3 7 2 18 2" xfId="49469"/>
    <cellStyle name="입력 2 3 7 2 19" xfId="24807"/>
    <cellStyle name="입력 2 3 7 2 19 2" xfId="52666"/>
    <cellStyle name="입력 2 3 7 2 2" xfId="617"/>
    <cellStyle name="입력 2 3 7 2 2 10" xfId="1732"/>
    <cellStyle name="입력 2 3 7 2 2 10 2" xfId="29591"/>
    <cellStyle name="입력 2 3 7 2 2 11" xfId="5187"/>
    <cellStyle name="입력 2 3 7 2 2 11 2" xfId="33046"/>
    <cellStyle name="입력 2 3 7 2 2 12" xfId="8442"/>
    <cellStyle name="입력 2 3 7 2 2 12 2" xfId="36301"/>
    <cellStyle name="입력 2 3 7 2 2 13" xfId="11707"/>
    <cellStyle name="입력 2 3 7 2 2 13 2" xfId="39566"/>
    <cellStyle name="입력 2 3 7 2 2 14" xfId="14970"/>
    <cellStyle name="입력 2 3 7 2 2 14 2" xfId="42829"/>
    <cellStyle name="입력 2 3 7 2 2 15" xfId="17397"/>
    <cellStyle name="입력 2 3 7 2 2 15 2" xfId="45256"/>
    <cellStyle name="입력 2 3 7 2 2 16" xfId="18534"/>
    <cellStyle name="입력 2 3 7 2 2 16 2" xfId="46393"/>
    <cellStyle name="입력 2 3 7 2 2 17" xfId="21751"/>
    <cellStyle name="입력 2 3 7 2 2 17 2" xfId="49610"/>
    <cellStyle name="입력 2 3 7 2 2 18" xfId="24946"/>
    <cellStyle name="입력 2 3 7 2 2 18 2" xfId="52805"/>
    <cellStyle name="입력 2 3 7 2 2 19" xfId="27210"/>
    <cellStyle name="입력 2 3 7 2 2 19 2" xfId="55069"/>
    <cellStyle name="입력 2 3 7 2 2 2" xfId="2369"/>
    <cellStyle name="입력 2 3 7 2 2 2 2" xfId="5821"/>
    <cellStyle name="입력 2 3 7 2 2 2 2 2" xfId="33680"/>
    <cellStyle name="입력 2 3 7 2 2 2 3" xfId="9077"/>
    <cellStyle name="입력 2 3 7 2 2 2 3 2" xfId="36936"/>
    <cellStyle name="입력 2 3 7 2 2 2 4" xfId="12340"/>
    <cellStyle name="입력 2 3 7 2 2 2 4 2" xfId="40199"/>
    <cellStyle name="입력 2 3 7 2 2 2 5" xfId="17349"/>
    <cellStyle name="입력 2 3 7 2 2 2 5 2" xfId="45208"/>
    <cellStyle name="입력 2 3 7 2 2 2 6" xfId="19147"/>
    <cellStyle name="입력 2 3 7 2 2 2 6 2" xfId="47006"/>
    <cellStyle name="입력 2 3 7 2 2 2 7" xfId="22332"/>
    <cellStyle name="입력 2 3 7 2 2 2 7 2" xfId="50191"/>
    <cellStyle name="입력 2 3 7 2 2 2 8" xfId="25507"/>
    <cellStyle name="입력 2 3 7 2 2 2 8 2" xfId="53366"/>
    <cellStyle name="입력 2 3 7 2 2 2 9" xfId="30228"/>
    <cellStyle name="입력 2 3 7 2 2 20" xfId="28003"/>
    <cellStyle name="입력 2 3 7 2 2 20 2" xfId="55862"/>
    <cellStyle name="입력 2 3 7 2 2 21" xfId="1079"/>
    <cellStyle name="입력 2 3 7 2 2 21 2" xfId="28938"/>
    <cellStyle name="입력 2 3 7 2 2 22" xfId="28477"/>
    <cellStyle name="입력 2 3 7 2 2 3" xfId="2828"/>
    <cellStyle name="입력 2 3 7 2 2 3 2" xfId="6279"/>
    <cellStyle name="입력 2 3 7 2 2 3 2 2" xfId="34138"/>
    <cellStyle name="입력 2 3 7 2 2 3 3" xfId="9535"/>
    <cellStyle name="입력 2 3 7 2 2 3 3 2" xfId="37394"/>
    <cellStyle name="입력 2 3 7 2 2 3 4" xfId="12799"/>
    <cellStyle name="입력 2 3 7 2 2 3 4 2" xfId="40658"/>
    <cellStyle name="입력 2 3 7 2 2 3 5" xfId="15392"/>
    <cellStyle name="입력 2 3 7 2 2 3 5 2" xfId="43251"/>
    <cellStyle name="입력 2 3 7 2 2 3 6" xfId="19603"/>
    <cellStyle name="입력 2 3 7 2 2 3 6 2" xfId="47462"/>
    <cellStyle name="입력 2 3 7 2 2 3 7" xfId="22785"/>
    <cellStyle name="입력 2 3 7 2 2 3 7 2" xfId="50644"/>
    <cellStyle name="입력 2 3 7 2 2 3 8" xfId="25933"/>
    <cellStyle name="입력 2 3 7 2 2 3 8 2" xfId="53792"/>
    <cellStyle name="입력 2 3 7 2 2 3 9" xfId="30687"/>
    <cellStyle name="입력 2 3 7 2 2 4" xfId="3178"/>
    <cellStyle name="입력 2 3 7 2 2 4 2" xfId="6629"/>
    <cellStyle name="입력 2 3 7 2 2 4 2 2" xfId="34488"/>
    <cellStyle name="입력 2 3 7 2 2 4 3" xfId="9885"/>
    <cellStyle name="입력 2 3 7 2 2 4 3 2" xfId="37744"/>
    <cellStyle name="입력 2 3 7 2 2 4 4" xfId="13149"/>
    <cellStyle name="입력 2 3 7 2 2 4 4 2" xfId="41008"/>
    <cellStyle name="입력 2 3 7 2 2 4 5" xfId="16033"/>
    <cellStyle name="입력 2 3 7 2 2 4 5 2" xfId="43892"/>
    <cellStyle name="입력 2 3 7 2 2 4 6" xfId="19953"/>
    <cellStyle name="입력 2 3 7 2 2 4 6 2" xfId="47812"/>
    <cellStyle name="입력 2 3 7 2 2 4 7" xfId="23135"/>
    <cellStyle name="입력 2 3 7 2 2 4 7 2" xfId="50994"/>
    <cellStyle name="입력 2 3 7 2 2 4 8" xfId="26257"/>
    <cellStyle name="입력 2 3 7 2 2 4 8 2" xfId="54116"/>
    <cellStyle name="입력 2 3 7 2 2 4 9" xfId="31037"/>
    <cellStyle name="입력 2 3 7 2 2 5" xfId="3515"/>
    <cellStyle name="입력 2 3 7 2 2 5 2" xfId="6966"/>
    <cellStyle name="입력 2 3 7 2 2 5 2 2" xfId="34825"/>
    <cellStyle name="입력 2 3 7 2 2 5 3" xfId="10222"/>
    <cellStyle name="입력 2 3 7 2 2 5 3 2" xfId="38081"/>
    <cellStyle name="입력 2 3 7 2 2 5 4" xfId="13486"/>
    <cellStyle name="입력 2 3 7 2 2 5 4 2" xfId="41345"/>
    <cellStyle name="입력 2 3 7 2 2 5 5" xfId="15155"/>
    <cellStyle name="입력 2 3 7 2 2 5 5 2" xfId="43014"/>
    <cellStyle name="입력 2 3 7 2 2 5 6" xfId="20290"/>
    <cellStyle name="입력 2 3 7 2 2 5 6 2" xfId="48149"/>
    <cellStyle name="입력 2 3 7 2 2 5 7" xfId="23472"/>
    <cellStyle name="입력 2 3 7 2 2 5 7 2" xfId="51331"/>
    <cellStyle name="입력 2 3 7 2 2 5 8" xfId="26574"/>
    <cellStyle name="입력 2 3 7 2 2 5 8 2" xfId="54433"/>
    <cellStyle name="입력 2 3 7 2 2 5 9" xfId="31374"/>
    <cellStyle name="입력 2 3 7 2 2 6" xfId="3848"/>
    <cellStyle name="입력 2 3 7 2 2 6 2" xfId="7299"/>
    <cellStyle name="입력 2 3 7 2 2 6 2 2" xfId="35158"/>
    <cellStyle name="입력 2 3 7 2 2 6 3" xfId="10555"/>
    <cellStyle name="입력 2 3 7 2 2 6 3 2" xfId="38414"/>
    <cellStyle name="입력 2 3 7 2 2 6 4" xfId="13819"/>
    <cellStyle name="입력 2 3 7 2 2 6 4 2" xfId="41678"/>
    <cellStyle name="입력 2 3 7 2 2 6 5" xfId="11503"/>
    <cellStyle name="입력 2 3 7 2 2 6 5 2" xfId="39362"/>
    <cellStyle name="입력 2 3 7 2 2 6 6" xfId="20623"/>
    <cellStyle name="입력 2 3 7 2 2 6 6 2" xfId="48482"/>
    <cellStyle name="입력 2 3 7 2 2 6 7" xfId="23805"/>
    <cellStyle name="입력 2 3 7 2 2 6 7 2" xfId="51664"/>
    <cellStyle name="입력 2 3 7 2 2 6 8" xfId="26885"/>
    <cellStyle name="입력 2 3 7 2 2 6 8 2" xfId="54744"/>
    <cellStyle name="입력 2 3 7 2 2 6 9" xfId="31707"/>
    <cellStyle name="입력 2 3 7 2 2 7" xfId="4144"/>
    <cellStyle name="입력 2 3 7 2 2 7 2" xfId="7595"/>
    <cellStyle name="입력 2 3 7 2 2 7 2 2" xfId="35454"/>
    <cellStyle name="입력 2 3 7 2 2 7 3" xfId="10851"/>
    <cellStyle name="입력 2 3 7 2 2 7 3 2" xfId="38710"/>
    <cellStyle name="입력 2 3 7 2 2 7 4" xfId="14115"/>
    <cellStyle name="입력 2 3 7 2 2 7 4 2" xfId="41974"/>
    <cellStyle name="입력 2 3 7 2 2 7 5" xfId="16415"/>
    <cellStyle name="입력 2 3 7 2 2 7 5 2" xfId="44274"/>
    <cellStyle name="입력 2 3 7 2 2 7 6" xfId="20919"/>
    <cellStyle name="입력 2 3 7 2 2 7 6 2" xfId="48778"/>
    <cellStyle name="입력 2 3 7 2 2 7 7" xfId="24101"/>
    <cellStyle name="입력 2 3 7 2 2 7 7 2" xfId="51960"/>
    <cellStyle name="입력 2 3 7 2 2 7 8" xfId="27162"/>
    <cellStyle name="입력 2 3 7 2 2 7 8 2" xfId="55021"/>
    <cellStyle name="입력 2 3 7 2 2 7 9" xfId="32003"/>
    <cellStyle name="입력 2 3 7 2 2 8" xfId="4441"/>
    <cellStyle name="입력 2 3 7 2 2 8 2" xfId="7892"/>
    <cellStyle name="입력 2 3 7 2 2 8 2 2" xfId="35751"/>
    <cellStyle name="입력 2 3 7 2 2 8 3" xfId="11148"/>
    <cellStyle name="입력 2 3 7 2 2 8 3 2" xfId="39007"/>
    <cellStyle name="입력 2 3 7 2 2 8 4" xfId="14412"/>
    <cellStyle name="입력 2 3 7 2 2 8 4 2" xfId="42271"/>
    <cellStyle name="입력 2 3 7 2 2 8 5" xfId="17983"/>
    <cellStyle name="입력 2 3 7 2 2 8 5 2" xfId="45842"/>
    <cellStyle name="입력 2 3 7 2 2 8 6" xfId="21216"/>
    <cellStyle name="입력 2 3 7 2 2 8 6 2" xfId="49075"/>
    <cellStyle name="입력 2 3 7 2 2 8 7" xfId="24398"/>
    <cellStyle name="입력 2 3 7 2 2 8 7 2" xfId="52257"/>
    <cellStyle name="입력 2 3 7 2 2 8 8" xfId="27437"/>
    <cellStyle name="입력 2 3 7 2 2 8 8 2" xfId="55296"/>
    <cellStyle name="입력 2 3 7 2 2 8 9" xfId="32300"/>
    <cellStyle name="입력 2 3 7 2 2 9" xfId="4736"/>
    <cellStyle name="입력 2 3 7 2 2 9 2" xfId="8187"/>
    <cellStyle name="입력 2 3 7 2 2 9 2 2" xfId="36046"/>
    <cellStyle name="입력 2 3 7 2 2 9 3" xfId="11443"/>
    <cellStyle name="입력 2 3 7 2 2 9 3 2" xfId="39302"/>
    <cellStyle name="입력 2 3 7 2 2 9 4" xfId="14707"/>
    <cellStyle name="입력 2 3 7 2 2 9 4 2" xfId="42566"/>
    <cellStyle name="입력 2 3 7 2 2 9 5" xfId="18278"/>
    <cellStyle name="입력 2 3 7 2 2 9 5 2" xfId="46137"/>
    <cellStyle name="입력 2 3 7 2 2 9 6" xfId="21511"/>
    <cellStyle name="입력 2 3 7 2 2 9 6 2" xfId="49370"/>
    <cellStyle name="입력 2 3 7 2 2 9 7" xfId="24693"/>
    <cellStyle name="입력 2 3 7 2 2 9 7 2" xfId="52552"/>
    <cellStyle name="입력 2 3 7 2 2 9 8" xfId="27713"/>
    <cellStyle name="입력 2 3 7 2 2 9 8 2" xfId="55572"/>
    <cellStyle name="입력 2 3 7 2 2 9 9" xfId="32595"/>
    <cellStyle name="입력 2 3 7 2 20" xfId="27445"/>
    <cellStyle name="입력 2 3 7 2 20 2" xfId="55304"/>
    <cellStyle name="입력 2 3 7 2 21" xfId="27867"/>
    <cellStyle name="입력 2 3 7 2 21 2" xfId="55726"/>
    <cellStyle name="입력 2 3 7 2 22" xfId="934"/>
    <cellStyle name="입력 2 3 7 2 22 2" xfId="28793"/>
    <cellStyle name="입력 2 3 7 2 23" xfId="28332"/>
    <cellStyle name="입력 2 3 7 2 3" xfId="2224"/>
    <cellStyle name="입력 2 3 7 2 3 2" xfId="5676"/>
    <cellStyle name="입력 2 3 7 2 3 2 2" xfId="33535"/>
    <cellStyle name="입력 2 3 7 2 3 3" xfId="8932"/>
    <cellStyle name="입력 2 3 7 2 3 3 2" xfId="36791"/>
    <cellStyle name="입력 2 3 7 2 3 4" xfId="12195"/>
    <cellStyle name="입력 2 3 7 2 3 4 2" xfId="40054"/>
    <cellStyle name="입력 2 3 7 2 3 5" xfId="16088"/>
    <cellStyle name="입력 2 3 7 2 3 5 2" xfId="43947"/>
    <cellStyle name="입력 2 3 7 2 3 6" xfId="19007"/>
    <cellStyle name="입력 2 3 7 2 3 6 2" xfId="46866"/>
    <cellStyle name="입력 2 3 7 2 3 7" xfId="22191"/>
    <cellStyle name="입력 2 3 7 2 3 7 2" xfId="50050"/>
    <cellStyle name="입력 2 3 7 2 3 8" xfId="25374"/>
    <cellStyle name="입력 2 3 7 2 3 8 2" xfId="53233"/>
    <cellStyle name="입력 2 3 7 2 3 9" xfId="30083"/>
    <cellStyle name="입력 2 3 7 2 4" xfId="2683"/>
    <cellStyle name="입력 2 3 7 2 4 2" xfId="6134"/>
    <cellStyle name="입력 2 3 7 2 4 2 2" xfId="33993"/>
    <cellStyle name="입력 2 3 7 2 4 3" xfId="9390"/>
    <cellStyle name="입력 2 3 7 2 4 3 2" xfId="37249"/>
    <cellStyle name="입력 2 3 7 2 4 4" xfId="12654"/>
    <cellStyle name="입력 2 3 7 2 4 4 2" xfId="40513"/>
    <cellStyle name="입력 2 3 7 2 4 5" xfId="17483"/>
    <cellStyle name="입력 2 3 7 2 4 5 2" xfId="45342"/>
    <cellStyle name="입력 2 3 7 2 4 6" xfId="19458"/>
    <cellStyle name="입력 2 3 7 2 4 6 2" xfId="47317"/>
    <cellStyle name="입력 2 3 7 2 4 7" xfId="22640"/>
    <cellStyle name="입력 2 3 7 2 4 7 2" xfId="50499"/>
    <cellStyle name="입력 2 3 7 2 4 8" xfId="25796"/>
    <cellStyle name="입력 2 3 7 2 4 8 2" xfId="53655"/>
    <cellStyle name="입력 2 3 7 2 4 9" xfId="30542"/>
    <cellStyle name="입력 2 3 7 2 5" xfId="3034"/>
    <cellStyle name="입력 2 3 7 2 5 2" xfId="6485"/>
    <cellStyle name="입력 2 3 7 2 5 2 2" xfId="34344"/>
    <cellStyle name="입력 2 3 7 2 5 3" xfId="9741"/>
    <cellStyle name="입력 2 3 7 2 5 3 2" xfId="37600"/>
    <cellStyle name="입력 2 3 7 2 5 4" xfId="13005"/>
    <cellStyle name="입력 2 3 7 2 5 4 2" xfId="40864"/>
    <cellStyle name="입력 2 3 7 2 5 5" xfId="16317"/>
    <cellStyle name="입력 2 3 7 2 5 5 2" xfId="44176"/>
    <cellStyle name="입력 2 3 7 2 5 6" xfId="19809"/>
    <cellStyle name="입력 2 3 7 2 5 6 2" xfId="47668"/>
    <cellStyle name="입력 2 3 7 2 5 7" xfId="22991"/>
    <cellStyle name="입력 2 3 7 2 5 7 2" xfId="50850"/>
    <cellStyle name="입력 2 3 7 2 5 8" xfId="26123"/>
    <cellStyle name="입력 2 3 7 2 5 8 2" xfId="53982"/>
    <cellStyle name="입력 2 3 7 2 5 9" xfId="30893"/>
    <cellStyle name="입력 2 3 7 2 6" xfId="3373"/>
    <cellStyle name="입력 2 3 7 2 6 2" xfId="6824"/>
    <cellStyle name="입력 2 3 7 2 6 2 2" xfId="34683"/>
    <cellStyle name="입력 2 3 7 2 6 3" xfId="10080"/>
    <cellStyle name="입력 2 3 7 2 6 3 2" xfId="37939"/>
    <cellStyle name="입력 2 3 7 2 6 4" xfId="13344"/>
    <cellStyle name="입력 2 3 7 2 6 4 2" xfId="41203"/>
    <cellStyle name="입력 2 3 7 2 6 5" xfId="17094"/>
    <cellStyle name="입력 2 3 7 2 6 5 2" xfId="44953"/>
    <cellStyle name="입력 2 3 7 2 6 6" xfId="20148"/>
    <cellStyle name="입력 2 3 7 2 6 6 2" xfId="48007"/>
    <cellStyle name="입력 2 3 7 2 6 7" xfId="23330"/>
    <cellStyle name="입력 2 3 7 2 6 7 2" xfId="51189"/>
    <cellStyle name="입력 2 3 7 2 6 8" xfId="26440"/>
    <cellStyle name="입력 2 3 7 2 6 8 2" xfId="54299"/>
    <cellStyle name="입력 2 3 7 2 6 9" xfId="31232"/>
    <cellStyle name="입력 2 3 7 2 7" xfId="3706"/>
    <cellStyle name="입력 2 3 7 2 7 2" xfId="7157"/>
    <cellStyle name="입력 2 3 7 2 7 2 2" xfId="35016"/>
    <cellStyle name="입력 2 3 7 2 7 3" xfId="10413"/>
    <cellStyle name="입력 2 3 7 2 7 3 2" xfId="38272"/>
    <cellStyle name="입력 2 3 7 2 7 4" xfId="13677"/>
    <cellStyle name="입력 2 3 7 2 7 4 2" xfId="41536"/>
    <cellStyle name="입력 2 3 7 2 7 5" xfId="17012"/>
    <cellStyle name="입력 2 3 7 2 7 5 2" xfId="44871"/>
    <cellStyle name="입력 2 3 7 2 7 6" xfId="20481"/>
    <cellStyle name="입력 2 3 7 2 7 6 2" xfId="48340"/>
    <cellStyle name="입력 2 3 7 2 7 7" xfId="23663"/>
    <cellStyle name="입력 2 3 7 2 7 7 2" xfId="51522"/>
    <cellStyle name="입력 2 3 7 2 7 8" xfId="26751"/>
    <cellStyle name="입력 2 3 7 2 7 8 2" xfId="54610"/>
    <cellStyle name="입력 2 3 7 2 7 9" xfId="31565"/>
    <cellStyle name="입력 2 3 7 2 8" xfId="4008"/>
    <cellStyle name="입력 2 3 7 2 8 2" xfId="7459"/>
    <cellStyle name="입력 2 3 7 2 8 2 2" xfId="35318"/>
    <cellStyle name="입력 2 3 7 2 8 3" xfId="10715"/>
    <cellStyle name="입력 2 3 7 2 8 3 2" xfId="38574"/>
    <cellStyle name="입력 2 3 7 2 8 4" xfId="13979"/>
    <cellStyle name="입력 2 3 7 2 8 4 2" xfId="41838"/>
    <cellStyle name="입력 2 3 7 2 8 5" xfId="17219"/>
    <cellStyle name="입력 2 3 7 2 8 5 2" xfId="45078"/>
    <cellStyle name="입력 2 3 7 2 8 6" xfId="20783"/>
    <cellStyle name="입력 2 3 7 2 8 6 2" xfId="48642"/>
    <cellStyle name="입력 2 3 7 2 8 7" xfId="23965"/>
    <cellStyle name="입력 2 3 7 2 8 7 2" xfId="51824"/>
    <cellStyle name="입력 2 3 7 2 8 8" xfId="27034"/>
    <cellStyle name="입력 2 3 7 2 8 8 2" xfId="54893"/>
    <cellStyle name="입력 2 3 7 2 8 9" xfId="31867"/>
    <cellStyle name="입력 2 3 7 2 9" xfId="4305"/>
    <cellStyle name="입력 2 3 7 2 9 2" xfId="7756"/>
    <cellStyle name="입력 2 3 7 2 9 2 2" xfId="35615"/>
    <cellStyle name="입력 2 3 7 2 9 3" xfId="11012"/>
    <cellStyle name="입력 2 3 7 2 9 3 2" xfId="38871"/>
    <cellStyle name="입력 2 3 7 2 9 4" xfId="14276"/>
    <cellStyle name="입력 2 3 7 2 9 4 2" xfId="42135"/>
    <cellStyle name="입력 2 3 7 2 9 5" xfId="15408"/>
    <cellStyle name="입력 2 3 7 2 9 5 2" xfId="43267"/>
    <cellStyle name="입력 2 3 7 2 9 6" xfId="21080"/>
    <cellStyle name="입력 2 3 7 2 9 6 2" xfId="48939"/>
    <cellStyle name="입력 2 3 7 2 9 7" xfId="24262"/>
    <cellStyle name="입력 2 3 7 2 9 7 2" xfId="52121"/>
    <cellStyle name="입력 2 3 7 2 9 8" xfId="27309"/>
    <cellStyle name="입력 2 3 7 2 9 8 2" xfId="55168"/>
    <cellStyle name="입력 2 3 7 2 9 9" xfId="32164"/>
    <cellStyle name="입력 2 3 7 20" xfId="18848"/>
    <cellStyle name="입력 2 3 7 20 2" xfId="46707"/>
    <cellStyle name="입력 2 3 7 21" xfId="18317"/>
    <cellStyle name="입력 2 3 7 21 2" xfId="46176"/>
    <cellStyle name="입력 2 3 7 22" xfId="25233"/>
    <cellStyle name="입력 2 3 7 22 2" xfId="53092"/>
    <cellStyle name="입력 2 3 7 23" xfId="24974"/>
    <cellStyle name="입력 2 3 7 23 2" xfId="52833"/>
    <cellStyle name="입력 2 3 7 24" xfId="732"/>
    <cellStyle name="입력 2 3 7 24 2" xfId="28591"/>
    <cellStyle name="입력 2 3 7 25" xfId="28130"/>
    <cellStyle name="입력 2 3 7 3" xfId="372"/>
    <cellStyle name="입력 2 3 7 3 10" xfId="1487"/>
    <cellStyle name="입력 2 3 7 3 10 2" xfId="29346"/>
    <cellStyle name="입력 2 3 7 3 11" xfId="4943"/>
    <cellStyle name="입력 2 3 7 3 11 2" xfId="32802"/>
    <cellStyle name="입력 2 3 7 3 12" xfId="1272"/>
    <cellStyle name="입력 2 3 7 3 12 2" xfId="29131"/>
    <cellStyle name="입력 2 3 7 3 13" xfId="1131"/>
    <cellStyle name="입력 2 3 7 3 13 2" xfId="28990"/>
    <cellStyle name="입력 2 3 7 3 14" xfId="4979"/>
    <cellStyle name="입력 2 3 7 3 14 2" xfId="32838"/>
    <cellStyle name="입력 2 3 7 3 15" xfId="15353"/>
    <cellStyle name="입력 2 3 7 3 15 2" xfId="43212"/>
    <cellStyle name="입력 2 3 7 3 16" xfId="11498"/>
    <cellStyle name="입력 2 3 7 3 16 2" xfId="39357"/>
    <cellStyle name="입력 2 3 7 3 17" xfId="15854"/>
    <cellStyle name="입력 2 3 7 3 17 2" xfId="43713"/>
    <cellStyle name="입력 2 3 7 3 18" xfId="18855"/>
    <cellStyle name="입력 2 3 7 3 18 2" xfId="46714"/>
    <cellStyle name="입력 2 3 7 3 19" xfId="26509"/>
    <cellStyle name="입력 2 3 7 3 19 2" xfId="54368"/>
    <cellStyle name="입력 2 3 7 3 2" xfId="2124"/>
    <cellStyle name="입력 2 3 7 3 2 2" xfId="5578"/>
    <cellStyle name="입력 2 3 7 3 2 2 2" xfId="33437"/>
    <cellStyle name="입력 2 3 7 3 2 3" xfId="8833"/>
    <cellStyle name="입력 2 3 7 3 2 3 2" xfId="36692"/>
    <cellStyle name="입력 2 3 7 3 2 4" xfId="12096"/>
    <cellStyle name="입력 2 3 7 3 2 4 2" xfId="39955"/>
    <cellStyle name="입력 2 3 7 3 2 5" xfId="16378"/>
    <cellStyle name="입력 2 3 7 3 2 5 2" xfId="44237"/>
    <cellStyle name="입력 2 3 7 3 2 6" xfId="18912"/>
    <cellStyle name="입력 2 3 7 3 2 6 2" xfId="46771"/>
    <cellStyle name="입력 2 3 7 3 2 7" xfId="22110"/>
    <cellStyle name="입력 2 3 7 3 2 7 2" xfId="49969"/>
    <cellStyle name="입력 2 3 7 3 2 8" xfId="25290"/>
    <cellStyle name="입력 2 3 7 3 2 8 2" xfId="53149"/>
    <cellStyle name="입력 2 3 7 3 2 9" xfId="29983"/>
    <cellStyle name="입력 2 3 7 3 20" xfId="27795"/>
    <cellStyle name="입력 2 3 7 3 20 2" xfId="55654"/>
    <cellStyle name="입력 2 3 7 3 21" xfId="834"/>
    <cellStyle name="입력 2 3 7 3 21 2" xfId="28693"/>
    <cellStyle name="입력 2 3 7 3 22" xfId="28232"/>
    <cellStyle name="입력 2 3 7 3 3" xfId="2585"/>
    <cellStyle name="입력 2 3 7 3 3 2" xfId="6036"/>
    <cellStyle name="입력 2 3 7 3 3 2 2" xfId="33895"/>
    <cellStyle name="입력 2 3 7 3 3 3" xfId="9292"/>
    <cellStyle name="입력 2 3 7 3 3 3 2" xfId="37151"/>
    <cellStyle name="입력 2 3 7 3 3 4" xfId="12556"/>
    <cellStyle name="입력 2 3 7 3 3 4 2" xfId="40415"/>
    <cellStyle name="입력 2 3 7 3 3 5" xfId="17555"/>
    <cellStyle name="입력 2 3 7 3 3 5 2" xfId="45414"/>
    <cellStyle name="입력 2 3 7 3 3 6" xfId="19360"/>
    <cellStyle name="입력 2 3 7 3 3 6 2" xfId="47219"/>
    <cellStyle name="입력 2 3 7 3 3 7" xfId="22542"/>
    <cellStyle name="입력 2 3 7 3 3 7 2" xfId="50401"/>
    <cellStyle name="입력 2 3 7 3 3 8" xfId="25705"/>
    <cellStyle name="입력 2 3 7 3 3 8 2" xfId="53564"/>
    <cellStyle name="입력 2 3 7 3 3 9" xfId="30444"/>
    <cellStyle name="입력 2 3 7 3 4" xfId="2938"/>
    <cellStyle name="입력 2 3 7 3 4 2" xfId="6389"/>
    <cellStyle name="입력 2 3 7 3 4 2 2" xfId="34248"/>
    <cellStyle name="입력 2 3 7 3 4 3" xfId="9645"/>
    <cellStyle name="입력 2 3 7 3 4 3 2" xfId="37504"/>
    <cellStyle name="입력 2 3 7 3 4 4" xfId="12909"/>
    <cellStyle name="입력 2 3 7 3 4 4 2" xfId="40768"/>
    <cellStyle name="입력 2 3 7 3 4 5" xfId="16051"/>
    <cellStyle name="입력 2 3 7 3 4 5 2" xfId="43910"/>
    <cellStyle name="입력 2 3 7 3 4 6" xfId="19713"/>
    <cellStyle name="입력 2 3 7 3 4 6 2" xfId="47572"/>
    <cellStyle name="입력 2 3 7 3 4 7" xfId="22895"/>
    <cellStyle name="입력 2 3 7 3 4 7 2" xfId="50754"/>
    <cellStyle name="입력 2 3 7 3 4 8" xfId="26034"/>
    <cellStyle name="입력 2 3 7 3 4 8 2" xfId="53893"/>
    <cellStyle name="입력 2 3 7 3 4 9" xfId="30797"/>
    <cellStyle name="입력 2 3 7 3 5" xfId="3284"/>
    <cellStyle name="입력 2 3 7 3 5 2" xfId="6735"/>
    <cellStyle name="입력 2 3 7 3 5 2 2" xfId="34594"/>
    <cellStyle name="입력 2 3 7 3 5 3" xfId="9991"/>
    <cellStyle name="입력 2 3 7 3 5 3 2" xfId="37850"/>
    <cellStyle name="입력 2 3 7 3 5 4" xfId="13255"/>
    <cellStyle name="입력 2 3 7 3 5 4 2" xfId="41114"/>
    <cellStyle name="입력 2 3 7 3 5 5" xfId="16616"/>
    <cellStyle name="입력 2 3 7 3 5 5 2" xfId="44475"/>
    <cellStyle name="입력 2 3 7 3 5 6" xfId="20059"/>
    <cellStyle name="입력 2 3 7 3 5 6 2" xfId="47918"/>
    <cellStyle name="입력 2 3 7 3 5 7" xfId="23241"/>
    <cellStyle name="입력 2 3 7 3 5 7 2" xfId="51100"/>
    <cellStyle name="입력 2 3 7 3 5 8" xfId="26356"/>
    <cellStyle name="입력 2 3 7 3 5 8 2" xfId="54215"/>
    <cellStyle name="입력 2 3 7 3 5 9" xfId="31143"/>
    <cellStyle name="입력 2 3 7 3 6" xfId="3620"/>
    <cellStyle name="입력 2 3 7 3 6 2" xfId="7071"/>
    <cellStyle name="입력 2 3 7 3 6 2 2" xfId="34930"/>
    <cellStyle name="입력 2 3 7 3 6 3" xfId="10327"/>
    <cellStyle name="입력 2 3 7 3 6 3 2" xfId="38186"/>
    <cellStyle name="입력 2 3 7 3 6 4" xfId="13591"/>
    <cellStyle name="입력 2 3 7 3 6 4 2" xfId="41450"/>
    <cellStyle name="입력 2 3 7 3 6 5" xfId="16223"/>
    <cellStyle name="입력 2 3 7 3 6 5 2" xfId="44082"/>
    <cellStyle name="입력 2 3 7 3 6 6" xfId="20395"/>
    <cellStyle name="입력 2 3 7 3 6 6 2" xfId="48254"/>
    <cellStyle name="입력 2 3 7 3 6 7" xfId="23577"/>
    <cellStyle name="입력 2 3 7 3 6 7 2" xfId="51436"/>
    <cellStyle name="입력 2 3 7 3 6 8" xfId="26672"/>
    <cellStyle name="입력 2 3 7 3 6 8 2" xfId="54531"/>
    <cellStyle name="입력 2 3 7 3 6 9" xfId="31479"/>
    <cellStyle name="입력 2 3 7 3 7" xfId="3934"/>
    <cellStyle name="입력 2 3 7 3 7 2" xfId="7385"/>
    <cellStyle name="입력 2 3 7 3 7 2 2" xfId="35244"/>
    <cellStyle name="입력 2 3 7 3 7 3" xfId="10641"/>
    <cellStyle name="입력 2 3 7 3 7 3 2" xfId="38500"/>
    <cellStyle name="입력 2 3 7 3 7 4" xfId="13905"/>
    <cellStyle name="입력 2 3 7 3 7 4 2" xfId="41764"/>
    <cellStyle name="입력 2 3 7 3 7 5" xfId="17926"/>
    <cellStyle name="입력 2 3 7 3 7 5 2" xfId="45785"/>
    <cellStyle name="입력 2 3 7 3 7 6" xfId="20709"/>
    <cellStyle name="입력 2 3 7 3 7 6 2" xfId="48568"/>
    <cellStyle name="입력 2 3 7 3 7 7" xfId="23891"/>
    <cellStyle name="입력 2 3 7 3 7 7 2" xfId="51750"/>
    <cellStyle name="입력 2 3 7 3 7 8" xfId="26966"/>
    <cellStyle name="입력 2 3 7 3 7 8 2" xfId="54825"/>
    <cellStyle name="입력 2 3 7 3 7 9" xfId="31793"/>
    <cellStyle name="입력 2 3 7 3 8" xfId="4232"/>
    <cellStyle name="입력 2 3 7 3 8 2" xfId="7683"/>
    <cellStyle name="입력 2 3 7 3 8 2 2" xfId="35542"/>
    <cellStyle name="입력 2 3 7 3 8 3" xfId="10939"/>
    <cellStyle name="입력 2 3 7 3 8 3 2" xfId="38798"/>
    <cellStyle name="입력 2 3 7 3 8 4" xfId="14203"/>
    <cellStyle name="입력 2 3 7 3 8 4 2" xfId="42062"/>
    <cellStyle name="입력 2 3 7 3 8 5" xfId="15685"/>
    <cellStyle name="입력 2 3 7 3 8 5 2" xfId="43544"/>
    <cellStyle name="입력 2 3 7 3 8 6" xfId="21007"/>
    <cellStyle name="입력 2 3 7 3 8 6 2" xfId="48866"/>
    <cellStyle name="입력 2 3 7 3 8 7" xfId="24189"/>
    <cellStyle name="입력 2 3 7 3 8 7 2" xfId="52048"/>
    <cellStyle name="입력 2 3 7 3 8 8" xfId="27242"/>
    <cellStyle name="입력 2 3 7 3 8 8 2" xfId="55101"/>
    <cellStyle name="입력 2 3 7 3 8 9" xfId="32091"/>
    <cellStyle name="입력 2 3 7 3 9" xfId="4528"/>
    <cellStyle name="입력 2 3 7 3 9 2" xfId="7979"/>
    <cellStyle name="입력 2 3 7 3 9 2 2" xfId="35838"/>
    <cellStyle name="입력 2 3 7 3 9 3" xfId="11235"/>
    <cellStyle name="입력 2 3 7 3 9 3 2" xfId="39094"/>
    <cellStyle name="입력 2 3 7 3 9 4" xfId="14499"/>
    <cellStyle name="입력 2 3 7 3 9 4 2" xfId="42358"/>
    <cellStyle name="입력 2 3 7 3 9 5" xfId="18070"/>
    <cellStyle name="입력 2 3 7 3 9 5 2" xfId="45929"/>
    <cellStyle name="입력 2 3 7 3 9 6" xfId="21303"/>
    <cellStyle name="입력 2 3 7 3 9 6 2" xfId="49162"/>
    <cellStyle name="입력 2 3 7 3 9 7" xfId="24485"/>
    <cellStyle name="입력 2 3 7 3 9 7 2" xfId="52344"/>
    <cellStyle name="입력 2 3 7 3 9 8" xfId="27518"/>
    <cellStyle name="입력 2 3 7 3 9 8 2" xfId="55377"/>
    <cellStyle name="입력 2 3 7 3 9 9" xfId="32387"/>
    <cellStyle name="입력 2 3 7 4" xfId="545"/>
    <cellStyle name="입력 2 3 7 4 10" xfId="1660"/>
    <cellStyle name="입력 2 3 7 4 10 2" xfId="29519"/>
    <cellStyle name="입력 2 3 7 4 11" xfId="5115"/>
    <cellStyle name="입력 2 3 7 4 11 2" xfId="32974"/>
    <cellStyle name="입력 2 3 7 4 12" xfId="8370"/>
    <cellStyle name="입력 2 3 7 4 12 2" xfId="36229"/>
    <cellStyle name="입력 2 3 7 4 13" xfId="11635"/>
    <cellStyle name="입력 2 3 7 4 13 2" xfId="39494"/>
    <cellStyle name="입력 2 3 7 4 14" xfId="14898"/>
    <cellStyle name="입력 2 3 7 4 14 2" xfId="42757"/>
    <cellStyle name="입력 2 3 7 4 15" xfId="16375"/>
    <cellStyle name="입력 2 3 7 4 15 2" xfId="44234"/>
    <cellStyle name="입력 2 3 7 4 16" xfId="18462"/>
    <cellStyle name="입력 2 3 7 4 16 2" xfId="46321"/>
    <cellStyle name="입력 2 3 7 4 17" xfId="21679"/>
    <cellStyle name="입력 2 3 7 4 17 2" xfId="49538"/>
    <cellStyle name="입력 2 3 7 4 18" xfId="24874"/>
    <cellStyle name="입력 2 3 7 4 18 2" xfId="52733"/>
    <cellStyle name="입력 2 3 7 4 19" xfId="27010"/>
    <cellStyle name="입력 2 3 7 4 19 2" xfId="54869"/>
    <cellStyle name="입력 2 3 7 4 2" xfId="2297"/>
    <cellStyle name="입력 2 3 7 4 2 2" xfId="5749"/>
    <cellStyle name="입력 2 3 7 4 2 2 2" xfId="33608"/>
    <cellStyle name="입력 2 3 7 4 2 3" xfId="9005"/>
    <cellStyle name="입력 2 3 7 4 2 3 2" xfId="36864"/>
    <cellStyle name="입력 2 3 7 4 2 4" xfId="12268"/>
    <cellStyle name="입력 2 3 7 4 2 4 2" xfId="40127"/>
    <cellStyle name="입력 2 3 7 4 2 5" xfId="16857"/>
    <cellStyle name="입력 2 3 7 4 2 5 2" xfId="44716"/>
    <cellStyle name="입력 2 3 7 4 2 6" xfId="19075"/>
    <cellStyle name="입력 2 3 7 4 2 6 2" xfId="46934"/>
    <cellStyle name="입력 2 3 7 4 2 7" xfId="22260"/>
    <cellStyle name="입력 2 3 7 4 2 7 2" xfId="50119"/>
    <cellStyle name="입력 2 3 7 4 2 8" xfId="25440"/>
    <cellStyle name="입력 2 3 7 4 2 8 2" xfId="53299"/>
    <cellStyle name="입력 2 3 7 4 2 9" xfId="30156"/>
    <cellStyle name="입력 2 3 7 4 20" xfId="27931"/>
    <cellStyle name="입력 2 3 7 4 20 2" xfId="55790"/>
    <cellStyle name="입력 2 3 7 4 21" xfId="1007"/>
    <cellStyle name="입력 2 3 7 4 21 2" xfId="28866"/>
    <cellStyle name="입력 2 3 7 4 22" xfId="28405"/>
    <cellStyle name="입력 2 3 7 4 3" xfId="2756"/>
    <cellStyle name="입력 2 3 7 4 3 2" xfId="6207"/>
    <cellStyle name="입력 2 3 7 4 3 2 2" xfId="34066"/>
    <cellStyle name="입력 2 3 7 4 3 3" xfId="9463"/>
    <cellStyle name="입력 2 3 7 4 3 3 2" xfId="37322"/>
    <cellStyle name="입력 2 3 7 4 3 4" xfId="12727"/>
    <cellStyle name="입력 2 3 7 4 3 4 2" xfId="40586"/>
    <cellStyle name="입력 2 3 7 4 3 5" xfId="16676"/>
    <cellStyle name="입력 2 3 7 4 3 5 2" xfId="44535"/>
    <cellStyle name="입력 2 3 7 4 3 6" xfId="19531"/>
    <cellStyle name="입력 2 3 7 4 3 6 2" xfId="47390"/>
    <cellStyle name="입력 2 3 7 4 3 7" xfId="22713"/>
    <cellStyle name="입력 2 3 7 4 3 7 2" xfId="50572"/>
    <cellStyle name="입력 2 3 7 4 3 8" xfId="25866"/>
    <cellStyle name="입력 2 3 7 4 3 8 2" xfId="53725"/>
    <cellStyle name="입력 2 3 7 4 3 9" xfId="30615"/>
    <cellStyle name="입력 2 3 7 4 4" xfId="3106"/>
    <cellStyle name="입력 2 3 7 4 4 2" xfId="6557"/>
    <cellStyle name="입력 2 3 7 4 4 2 2" xfId="34416"/>
    <cellStyle name="입력 2 3 7 4 4 3" xfId="9813"/>
    <cellStyle name="입력 2 3 7 4 4 3 2" xfId="37672"/>
    <cellStyle name="입력 2 3 7 4 4 4" xfId="13077"/>
    <cellStyle name="입력 2 3 7 4 4 4 2" xfId="40936"/>
    <cellStyle name="입력 2 3 7 4 4 5" xfId="15073"/>
    <cellStyle name="입력 2 3 7 4 4 5 2" xfId="42932"/>
    <cellStyle name="입력 2 3 7 4 4 6" xfId="19881"/>
    <cellStyle name="입력 2 3 7 4 4 6 2" xfId="47740"/>
    <cellStyle name="입력 2 3 7 4 4 7" xfId="23063"/>
    <cellStyle name="입력 2 3 7 4 4 7 2" xfId="50922"/>
    <cellStyle name="입력 2 3 7 4 4 8" xfId="26190"/>
    <cellStyle name="입력 2 3 7 4 4 8 2" xfId="54049"/>
    <cellStyle name="입력 2 3 7 4 4 9" xfId="30965"/>
    <cellStyle name="입력 2 3 7 4 5" xfId="3443"/>
    <cellStyle name="입력 2 3 7 4 5 2" xfId="6894"/>
    <cellStyle name="입력 2 3 7 4 5 2 2" xfId="34753"/>
    <cellStyle name="입력 2 3 7 4 5 3" xfId="10150"/>
    <cellStyle name="입력 2 3 7 4 5 3 2" xfId="38009"/>
    <cellStyle name="입력 2 3 7 4 5 4" xfId="13414"/>
    <cellStyle name="입력 2 3 7 4 5 4 2" xfId="41273"/>
    <cellStyle name="입력 2 3 7 4 5 5" xfId="16995"/>
    <cellStyle name="입력 2 3 7 4 5 5 2" xfId="44854"/>
    <cellStyle name="입력 2 3 7 4 5 6" xfId="20218"/>
    <cellStyle name="입력 2 3 7 4 5 6 2" xfId="48077"/>
    <cellStyle name="입력 2 3 7 4 5 7" xfId="23400"/>
    <cellStyle name="입력 2 3 7 4 5 7 2" xfId="51259"/>
    <cellStyle name="입력 2 3 7 4 5 8" xfId="26507"/>
    <cellStyle name="입력 2 3 7 4 5 8 2" xfId="54366"/>
    <cellStyle name="입력 2 3 7 4 5 9" xfId="31302"/>
    <cellStyle name="입력 2 3 7 4 6" xfId="3776"/>
    <cellStyle name="입력 2 3 7 4 6 2" xfId="7227"/>
    <cellStyle name="입력 2 3 7 4 6 2 2" xfId="35086"/>
    <cellStyle name="입력 2 3 7 4 6 3" xfId="10483"/>
    <cellStyle name="입력 2 3 7 4 6 3 2" xfId="38342"/>
    <cellStyle name="입력 2 3 7 4 6 4" xfId="13747"/>
    <cellStyle name="입력 2 3 7 4 6 4 2" xfId="41606"/>
    <cellStyle name="입력 2 3 7 4 6 5" xfId="16282"/>
    <cellStyle name="입력 2 3 7 4 6 5 2" xfId="44141"/>
    <cellStyle name="입력 2 3 7 4 6 6" xfId="20551"/>
    <cellStyle name="입력 2 3 7 4 6 6 2" xfId="48410"/>
    <cellStyle name="입력 2 3 7 4 6 7" xfId="23733"/>
    <cellStyle name="입력 2 3 7 4 6 7 2" xfId="51592"/>
    <cellStyle name="입력 2 3 7 4 6 8" xfId="26818"/>
    <cellStyle name="입력 2 3 7 4 6 8 2" xfId="54677"/>
    <cellStyle name="입력 2 3 7 4 6 9" xfId="31635"/>
    <cellStyle name="입력 2 3 7 4 7" xfId="4072"/>
    <cellStyle name="입력 2 3 7 4 7 2" xfId="7523"/>
    <cellStyle name="입력 2 3 7 4 7 2 2" xfId="35382"/>
    <cellStyle name="입력 2 3 7 4 7 3" xfId="10779"/>
    <cellStyle name="입력 2 3 7 4 7 3 2" xfId="38638"/>
    <cellStyle name="입력 2 3 7 4 7 4" xfId="14043"/>
    <cellStyle name="입력 2 3 7 4 7 4 2" xfId="41902"/>
    <cellStyle name="입력 2 3 7 4 7 5" xfId="17543"/>
    <cellStyle name="입력 2 3 7 4 7 5 2" xfId="45402"/>
    <cellStyle name="입력 2 3 7 4 7 6" xfId="20847"/>
    <cellStyle name="입력 2 3 7 4 7 6 2" xfId="48706"/>
    <cellStyle name="입력 2 3 7 4 7 7" xfId="24029"/>
    <cellStyle name="입력 2 3 7 4 7 7 2" xfId="51888"/>
    <cellStyle name="입력 2 3 7 4 7 8" xfId="27095"/>
    <cellStyle name="입력 2 3 7 4 7 8 2" xfId="54954"/>
    <cellStyle name="입력 2 3 7 4 7 9" xfId="31931"/>
    <cellStyle name="입력 2 3 7 4 8" xfId="4369"/>
    <cellStyle name="입력 2 3 7 4 8 2" xfId="7820"/>
    <cellStyle name="입력 2 3 7 4 8 2 2" xfId="35679"/>
    <cellStyle name="입력 2 3 7 4 8 3" xfId="11076"/>
    <cellStyle name="입력 2 3 7 4 8 3 2" xfId="38935"/>
    <cellStyle name="입력 2 3 7 4 8 4" xfId="14340"/>
    <cellStyle name="입력 2 3 7 4 8 4 2" xfId="42199"/>
    <cellStyle name="입력 2 3 7 4 8 5" xfId="4986"/>
    <cellStyle name="입력 2 3 7 4 8 5 2" xfId="32845"/>
    <cellStyle name="입력 2 3 7 4 8 6" xfId="21144"/>
    <cellStyle name="입력 2 3 7 4 8 6 2" xfId="49003"/>
    <cellStyle name="입력 2 3 7 4 8 7" xfId="24326"/>
    <cellStyle name="입력 2 3 7 4 8 7 2" xfId="52185"/>
    <cellStyle name="입력 2 3 7 4 8 8" xfId="27370"/>
    <cellStyle name="입력 2 3 7 4 8 8 2" xfId="55229"/>
    <cellStyle name="입력 2 3 7 4 8 9" xfId="32228"/>
    <cellStyle name="입력 2 3 7 4 9" xfId="4664"/>
    <cellStyle name="입력 2 3 7 4 9 2" xfId="8115"/>
    <cellStyle name="입력 2 3 7 4 9 2 2" xfId="35974"/>
    <cellStyle name="입력 2 3 7 4 9 3" xfId="11371"/>
    <cellStyle name="입력 2 3 7 4 9 3 2" xfId="39230"/>
    <cellStyle name="입력 2 3 7 4 9 4" xfId="14635"/>
    <cellStyle name="입력 2 3 7 4 9 4 2" xfId="42494"/>
    <cellStyle name="입력 2 3 7 4 9 5" xfId="18206"/>
    <cellStyle name="입력 2 3 7 4 9 5 2" xfId="46065"/>
    <cellStyle name="입력 2 3 7 4 9 6" xfId="21439"/>
    <cellStyle name="입력 2 3 7 4 9 6 2" xfId="49298"/>
    <cellStyle name="입력 2 3 7 4 9 7" xfId="24621"/>
    <cellStyle name="입력 2 3 7 4 9 7 2" xfId="52480"/>
    <cellStyle name="입력 2 3 7 4 9 8" xfId="27646"/>
    <cellStyle name="입력 2 3 7 4 9 8 2" xfId="55505"/>
    <cellStyle name="입력 2 3 7 4 9 9" xfId="32523"/>
    <cellStyle name="입력 2 3 7 5" xfId="2022"/>
    <cellStyle name="입력 2 3 7 5 2" xfId="5476"/>
    <cellStyle name="입력 2 3 7 5 2 2" xfId="33335"/>
    <cellStyle name="입력 2 3 7 5 3" xfId="8731"/>
    <cellStyle name="입력 2 3 7 5 3 2" xfId="36590"/>
    <cellStyle name="입력 2 3 7 5 4" xfId="11994"/>
    <cellStyle name="입력 2 3 7 5 4 2" xfId="39853"/>
    <cellStyle name="입력 2 3 7 5 5" xfId="15972"/>
    <cellStyle name="입력 2 3 7 5 5 2" xfId="43831"/>
    <cellStyle name="입력 2 3 7 5 6" xfId="18816"/>
    <cellStyle name="입력 2 3 7 5 6 2" xfId="46675"/>
    <cellStyle name="입력 2 3 7 5 7" xfId="22023"/>
    <cellStyle name="입력 2 3 7 5 7 2" xfId="49882"/>
    <cellStyle name="입력 2 3 7 5 8" xfId="25206"/>
    <cellStyle name="입력 2 3 7 5 8 2" xfId="53065"/>
    <cellStyle name="입력 2 3 7 5 9" xfId="29881"/>
    <cellStyle name="입력 2 3 7 6" xfId="2489"/>
    <cellStyle name="입력 2 3 7 6 2" xfId="5940"/>
    <cellStyle name="입력 2 3 7 6 2 2" xfId="33799"/>
    <cellStyle name="입력 2 3 7 6 3" xfId="9196"/>
    <cellStyle name="입력 2 3 7 6 3 2" xfId="37055"/>
    <cellStyle name="입력 2 3 7 6 4" xfId="12460"/>
    <cellStyle name="입력 2 3 7 6 4 2" xfId="40319"/>
    <cellStyle name="입력 2 3 7 6 5" xfId="17343"/>
    <cellStyle name="입력 2 3 7 6 5 2" xfId="45202"/>
    <cellStyle name="입력 2 3 7 6 6" xfId="19264"/>
    <cellStyle name="입력 2 3 7 6 6 2" xfId="47123"/>
    <cellStyle name="입력 2 3 7 6 7" xfId="22446"/>
    <cellStyle name="입력 2 3 7 6 7 2" xfId="50305"/>
    <cellStyle name="입력 2 3 7 6 8" xfId="25615"/>
    <cellStyle name="입력 2 3 7 6 8 2" xfId="53474"/>
    <cellStyle name="입력 2 3 7 6 9" xfId="30348"/>
    <cellStyle name="입력 2 3 7 7" xfId="1952"/>
    <cellStyle name="입력 2 3 7 7 2" xfId="5406"/>
    <cellStyle name="입력 2 3 7 7 2 2" xfId="33265"/>
    <cellStyle name="입력 2 3 7 7 3" xfId="8661"/>
    <cellStyle name="입력 2 3 7 7 3 2" xfId="36520"/>
    <cellStyle name="입력 2 3 7 7 4" xfId="11924"/>
    <cellStyle name="입력 2 3 7 7 4 2" xfId="39783"/>
    <cellStyle name="입력 2 3 7 7 5" xfId="17517"/>
    <cellStyle name="입력 2 3 7 7 5 2" xfId="45376"/>
    <cellStyle name="입력 2 3 7 7 6" xfId="18746"/>
    <cellStyle name="입력 2 3 7 7 6 2" xfId="46605"/>
    <cellStyle name="입력 2 3 7 7 7" xfId="21954"/>
    <cellStyle name="입력 2 3 7 7 7 2" xfId="49813"/>
    <cellStyle name="입력 2 3 7 7 8" xfId="25142"/>
    <cellStyle name="입력 2 3 7 7 8 2" xfId="53001"/>
    <cellStyle name="입력 2 3 7 7 9" xfId="29811"/>
    <cellStyle name="입력 2 3 7 8" xfId="2418"/>
    <cellStyle name="입력 2 3 7 8 2" xfId="5869"/>
    <cellStyle name="입력 2 3 7 8 2 2" xfId="33728"/>
    <cellStyle name="입력 2 3 7 8 3" xfId="9125"/>
    <cellStyle name="입력 2 3 7 8 3 2" xfId="36984"/>
    <cellStyle name="입력 2 3 7 8 4" xfId="12389"/>
    <cellStyle name="입력 2 3 7 8 4 2" xfId="40248"/>
    <cellStyle name="입력 2 3 7 8 5" xfId="15022"/>
    <cellStyle name="입력 2 3 7 8 5 2" xfId="42881"/>
    <cellStyle name="입력 2 3 7 8 6" xfId="19193"/>
    <cellStyle name="입력 2 3 7 8 6 2" xfId="47052"/>
    <cellStyle name="입력 2 3 7 8 7" xfId="22375"/>
    <cellStyle name="입력 2 3 7 8 7 2" xfId="50234"/>
    <cellStyle name="입력 2 3 7 8 8" xfId="25550"/>
    <cellStyle name="입력 2 3 7 8 8 2" xfId="53409"/>
    <cellStyle name="입력 2 3 7 8 9" xfId="30277"/>
    <cellStyle name="입력 2 3 7 9" xfId="2521"/>
    <cellStyle name="입력 2 3 7 9 2" xfId="5972"/>
    <cellStyle name="입력 2 3 7 9 2 2" xfId="33831"/>
    <cellStyle name="입력 2 3 7 9 3" xfId="9228"/>
    <cellStyle name="입력 2 3 7 9 3 2" xfId="37087"/>
    <cellStyle name="입력 2 3 7 9 4" xfId="12492"/>
    <cellStyle name="입력 2 3 7 9 4 2" xfId="40351"/>
    <cellStyle name="입력 2 3 7 9 5" xfId="17205"/>
    <cellStyle name="입력 2 3 7 9 5 2" xfId="45064"/>
    <cellStyle name="입력 2 3 7 9 6" xfId="19296"/>
    <cellStyle name="입력 2 3 7 9 6 2" xfId="47155"/>
    <cellStyle name="입력 2 3 7 9 7" xfId="22478"/>
    <cellStyle name="입력 2 3 7 9 7 2" xfId="50337"/>
    <cellStyle name="입력 2 3 7 9 8" xfId="25646"/>
    <cellStyle name="입력 2 3 7 9 8 2" xfId="53505"/>
    <cellStyle name="입력 2 3 7 9 9" xfId="30380"/>
    <cellStyle name="입력 2 3 8" xfId="282"/>
    <cellStyle name="입력 2 3 8 10" xfId="2880"/>
    <cellStyle name="입력 2 3 8 10 2" xfId="6331"/>
    <cellStyle name="입력 2 3 8 10 2 2" xfId="34190"/>
    <cellStyle name="입력 2 3 8 10 3" xfId="9587"/>
    <cellStyle name="입력 2 3 8 10 3 2" xfId="37446"/>
    <cellStyle name="입력 2 3 8 10 4" xfId="12851"/>
    <cellStyle name="입력 2 3 8 10 4 2" xfId="40710"/>
    <cellStyle name="입력 2 3 8 10 5" xfId="17677"/>
    <cellStyle name="입력 2 3 8 10 5 2" xfId="45536"/>
    <cellStyle name="입력 2 3 8 10 6" xfId="19655"/>
    <cellStyle name="입력 2 3 8 10 6 2" xfId="47514"/>
    <cellStyle name="입력 2 3 8 10 7" xfId="22837"/>
    <cellStyle name="입력 2 3 8 10 7 2" xfId="50696"/>
    <cellStyle name="입력 2 3 8 10 8" xfId="25981"/>
    <cellStyle name="입력 2 3 8 10 8 2" xfId="53840"/>
    <cellStyle name="입력 2 3 8 10 9" xfId="30739"/>
    <cellStyle name="입력 2 3 8 11" xfId="2984"/>
    <cellStyle name="입력 2 3 8 11 2" xfId="6435"/>
    <cellStyle name="입력 2 3 8 11 2 2" xfId="34294"/>
    <cellStyle name="입력 2 3 8 11 3" xfId="9691"/>
    <cellStyle name="입력 2 3 8 11 3 2" xfId="37550"/>
    <cellStyle name="입력 2 3 8 11 4" xfId="12955"/>
    <cellStyle name="입력 2 3 8 11 4 2" xfId="40814"/>
    <cellStyle name="입력 2 3 8 11 5" xfId="15089"/>
    <cellStyle name="입력 2 3 8 11 5 2" xfId="42948"/>
    <cellStyle name="입력 2 3 8 11 6" xfId="19759"/>
    <cellStyle name="입력 2 3 8 11 6 2" xfId="47618"/>
    <cellStyle name="입력 2 3 8 11 7" xfId="22941"/>
    <cellStyle name="입력 2 3 8 11 7 2" xfId="50800"/>
    <cellStyle name="입력 2 3 8 11 8" xfId="26077"/>
    <cellStyle name="입력 2 3 8 11 8 2" xfId="53936"/>
    <cellStyle name="입력 2 3 8 11 9" xfId="30843"/>
    <cellStyle name="입력 2 3 8 12" xfId="3318"/>
    <cellStyle name="입력 2 3 8 12 2" xfId="6769"/>
    <cellStyle name="입력 2 3 8 12 2 2" xfId="34628"/>
    <cellStyle name="입력 2 3 8 12 3" xfId="10025"/>
    <cellStyle name="입력 2 3 8 12 3 2" xfId="37884"/>
    <cellStyle name="입력 2 3 8 12 4" xfId="13289"/>
    <cellStyle name="입력 2 3 8 12 4 2" xfId="41148"/>
    <cellStyle name="입력 2 3 8 12 5" xfId="17590"/>
    <cellStyle name="입력 2 3 8 12 5 2" xfId="45449"/>
    <cellStyle name="입력 2 3 8 12 6" xfId="20093"/>
    <cellStyle name="입력 2 3 8 12 6 2" xfId="47952"/>
    <cellStyle name="입력 2 3 8 12 7" xfId="23275"/>
    <cellStyle name="입력 2 3 8 12 7 2" xfId="51134"/>
    <cellStyle name="입력 2 3 8 12 8" xfId="26388"/>
    <cellStyle name="입력 2 3 8 12 8 2" xfId="54247"/>
    <cellStyle name="입력 2 3 8 12 9" xfId="31177"/>
    <cellStyle name="입력 2 3 8 13" xfId="1397"/>
    <cellStyle name="입력 2 3 8 13 2" xfId="29256"/>
    <cellStyle name="입력 2 3 8 14" xfId="4853"/>
    <cellStyle name="입력 2 3 8 14 2" xfId="32712"/>
    <cellStyle name="입력 2 3 8 15" xfId="5850"/>
    <cellStyle name="입력 2 3 8 15 2" xfId="33709"/>
    <cellStyle name="입력 2 3 8 16" xfId="8865"/>
    <cellStyle name="입력 2 3 8 16 2" xfId="36724"/>
    <cellStyle name="입력 2 3 8 17" xfId="12128"/>
    <cellStyle name="입력 2 3 8 17 2" xfId="39987"/>
    <cellStyle name="입력 2 3 8 18" xfId="16338"/>
    <cellStyle name="입력 2 3 8 18 2" xfId="44197"/>
    <cellStyle name="입력 2 3 8 19" xfId="15887"/>
    <cellStyle name="입력 2 3 8 19 2" xfId="43746"/>
    <cellStyle name="입력 2 3 8 2" xfId="485"/>
    <cellStyle name="입력 2 3 8 2 10" xfId="4613"/>
    <cellStyle name="입력 2 3 8 2 10 2" xfId="8064"/>
    <cellStyle name="입력 2 3 8 2 10 2 2" xfId="35923"/>
    <cellStyle name="입력 2 3 8 2 10 3" xfId="11320"/>
    <cellStyle name="입력 2 3 8 2 10 3 2" xfId="39179"/>
    <cellStyle name="입력 2 3 8 2 10 4" xfId="14584"/>
    <cellStyle name="입력 2 3 8 2 10 4 2" xfId="42443"/>
    <cellStyle name="입력 2 3 8 2 10 5" xfId="18155"/>
    <cellStyle name="입력 2 3 8 2 10 5 2" xfId="46014"/>
    <cellStyle name="입력 2 3 8 2 10 6" xfId="21388"/>
    <cellStyle name="입력 2 3 8 2 10 6 2" xfId="49247"/>
    <cellStyle name="입력 2 3 8 2 10 7" xfId="24570"/>
    <cellStyle name="입력 2 3 8 2 10 7 2" xfId="52429"/>
    <cellStyle name="입력 2 3 8 2 10 8" xfId="27598"/>
    <cellStyle name="입력 2 3 8 2 10 8 2" xfId="55457"/>
    <cellStyle name="입력 2 3 8 2 10 9" xfId="32472"/>
    <cellStyle name="입력 2 3 8 2 11" xfId="1600"/>
    <cellStyle name="입력 2 3 8 2 11 2" xfId="29459"/>
    <cellStyle name="입력 2 3 8 2 12" xfId="5056"/>
    <cellStyle name="입력 2 3 8 2 12 2" xfId="32915"/>
    <cellStyle name="입력 2 3 8 2 13" xfId="8310"/>
    <cellStyle name="입력 2 3 8 2 13 2" xfId="36169"/>
    <cellStyle name="입력 2 3 8 2 14" xfId="11575"/>
    <cellStyle name="입력 2 3 8 2 14 2" xfId="39434"/>
    <cellStyle name="입력 2 3 8 2 15" xfId="14838"/>
    <cellStyle name="입력 2 3 8 2 15 2" xfId="42697"/>
    <cellStyle name="입력 2 3 8 2 16" xfId="17711"/>
    <cellStyle name="입력 2 3 8 2 16 2" xfId="45570"/>
    <cellStyle name="입력 2 3 8 2 17" xfId="18405"/>
    <cellStyle name="입력 2 3 8 2 17 2" xfId="46264"/>
    <cellStyle name="입력 2 3 8 2 18" xfId="21623"/>
    <cellStyle name="입력 2 3 8 2 18 2" xfId="49482"/>
    <cellStyle name="입력 2 3 8 2 19" xfId="24820"/>
    <cellStyle name="입력 2 3 8 2 19 2" xfId="52679"/>
    <cellStyle name="입력 2 3 8 2 2" xfId="630"/>
    <cellStyle name="입력 2 3 8 2 2 10" xfId="1745"/>
    <cellStyle name="입력 2 3 8 2 2 10 2" xfId="29604"/>
    <cellStyle name="입력 2 3 8 2 2 11" xfId="5200"/>
    <cellStyle name="입력 2 3 8 2 2 11 2" xfId="33059"/>
    <cellStyle name="입력 2 3 8 2 2 12" xfId="8455"/>
    <cellStyle name="입력 2 3 8 2 2 12 2" xfId="36314"/>
    <cellStyle name="입력 2 3 8 2 2 13" xfId="11720"/>
    <cellStyle name="입력 2 3 8 2 2 13 2" xfId="39579"/>
    <cellStyle name="입력 2 3 8 2 2 14" xfId="14983"/>
    <cellStyle name="입력 2 3 8 2 2 14 2" xfId="42842"/>
    <cellStyle name="입력 2 3 8 2 2 15" xfId="15414"/>
    <cellStyle name="입력 2 3 8 2 2 15 2" xfId="43273"/>
    <cellStyle name="입력 2 3 8 2 2 16" xfId="18547"/>
    <cellStyle name="입력 2 3 8 2 2 16 2" xfId="46406"/>
    <cellStyle name="입력 2 3 8 2 2 17" xfId="21764"/>
    <cellStyle name="입력 2 3 8 2 2 17 2" xfId="49623"/>
    <cellStyle name="입력 2 3 8 2 2 18" xfId="24959"/>
    <cellStyle name="입력 2 3 8 2 2 18 2" xfId="52818"/>
    <cellStyle name="입력 2 3 8 2 2 19" xfId="25343"/>
    <cellStyle name="입력 2 3 8 2 2 19 2" xfId="53202"/>
    <cellStyle name="입력 2 3 8 2 2 2" xfId="2382"/>
    <cellStyle name="입력 2 3 8 2 2 2 2" xfId="5834"/>
    <cellStyle name="입력 2 3 8 2 2 2 2 2" xfId="33693"/>
    <cellStyle name="입력 2 3 8 2 2 2 3" xfId="9090"/>
    <cellStyle name="입력 2 3 8 2 2 2 3 2" xfId="36949"/>
    <cellStyle name="입력 2 3 8 2 2 2 4" xfId="12353"/>
    <cellStyle name="입력 2 3 8 2 2 2 4 2" xfId="40212"/>
    <cellStyle name="입력 2 3 8 2 2 2 5" xfId="15726"/>
    <cellStyle name="입력 2 3 8 2 2 2 5 2" xfId="43585"/>
    <cellStyle name="입력 2 3 8 2 2 2 6" xfId="19160"/>
    <cellStyle name="입력 2 3 8 2 2 2 6 2" xfId="47019"/>
    <cellStyle name="입력 2 3 8 2 2 2 7" xfId="22345"/>
    <cellStyle name="입력 2 3 8 2 2 2 7 2" xfId="50204"/>
    <cellStyle name="입력 2 3 8 2 2 2 8" xfId="25520"/>
    <cellStyle name="입력 2 3 8 2 2 2 8 2" xfId="53379"/>
    <cellStyle name="입력 2 3 8 2 2 2 9" xfId="30241"/>
    <cellStyle name="입력 2 3 8 2 2 20" xfId="28016"/>
    <cellStyle name="입력 2 3 8 2 2 20 2" xfId="55875"/>
    <cellStyle name="입력 2 3 8 2 2 21" xfId="1092"/>
    <cellStyle name="입력 2 3 8 2 2 21 2" xfId="28951"/>
    <cellStyle name="입력 2 3 8 2 2 22" xfId="28490"/>
    <cellStyle name="입력 2 3 8 2 2 3" xfId="2841"/>
    <cellStyle name="입력 2 3 8 2 2 3 2" xfId="6292"/>
    <cellStyle name="입력 2 3 8 2 2 3 2 2" xfId="34151"/>
    <cellStyle name="입력 2 3 8 2 2 3 3" xfId="9548"/>
    <cellStyle name="입력 2 3 8 2 2 3 3 2" xfId="37407"/>
    <cellStyle name="입력 2 3 8 2 2 3 4" xfId="12812"/>
    <cellStyle name="입력 2 3 8 2 2 3 4 2" xfId="40671"/>
    <cellStyle name="입력 2 3 8 2 2 3 5" xfId="8861"/>
    <cellStyle name="입력 2 3 8 2 2 3 5 2" xfId="36720"/>
    <cellStyle name="입력 2 3 8 2 2 3 6" xfId="19616"/>
    <cellStyle name="입력 2 3 8 2 2 3 6 2" xfId="47475"/>
    <cellStyle name="입력 2 3 8 2 2 3 7" xfId="22798"/>
    <cellStyle name="입력 2 3 8 2 2 3 7 2" xfId="50657"/>
    <cellStyle name="입력 2 3 8 2 2 3 8" xfId="25946"/>
    <cellStyle name="입력 2 3 8 2 2 3 8 2" xfId="53805"/>
    <cellStyle name="입력 2 3 8 2 2 3 9" xfId="30700"/>
    <cellStyle name="입력 2 3 8 2 2 4" xfId="3191"/>
    <cellStyle name="입력 2 3 8 2 2 4 2" xfId="6642"/>
    <cellStyle name="입력 2 3 8 2 2 4 2 2" xfId="34501"/>
    <cellStyle name="입력 2 3 8 2 2 4 3" xfId="9898"/>
    <cellStyle name="입력 2 3 8 2 2 4 3 2" xfId="37757"/>
    <cellStyle name="입력 2 3 8 2 2 4 4" xfId="13162"/>
    <cellStyle name="입력 2 3 8 2 2 4 4 2" xfId="41021"/>
    <cellStyle name="입력 2 3 8 2 2 4 5" xfId="17256"/>
    <cellStyle name="입력 2 3 8 2 2 4 5 2" xfId="45115"/>
    <cellStyle name="입력 2 3 8 2 2 4 6" xfId="19966"/>
    <cellStyle name="입력 2 3 8 2 2 4 6 2" xfId="47825"/>
    <cellStyle name="입력 2 3 8 2 2 4 7" xfId="23148"/>
    <cellStyle name="입력 2 3 8 2 2 4 7 2" xfId="51007"/>
    <cellStyle name="입력 2 3 8 2 2 4 8" xfId="26270"/>
    <cellStyle name="입력 2 3 8 2 2 4 8 2" xfId="54129"/>
    <cellStyle name="입력 2 3 8 2 2 4 9" xfId="31050"/>
    <cellStyle name="입력 2 3 8 2 2 5" xfId="3528"/>
    <cellStyle name="입력 2 3 8 2 2 5 2" xfId="6979"/>
    <cellStyle name="입력 2 3 8 2 2 5 2 2" xfId="34838"/>
    <cellStyle name="입력 2 3 8 2 2 5 3" xfId="10235"/>
    <cellStyle name="입력 2 3 8 2 2 5 3 2" xfId="38094"/>
    <cellStyle name="입력 2 3 8 2 2 5 4" xfId="13499"/>
    <cellStyle name="입력 2 3 8 2 2 5 4 2" xfId="41358"/>
    <cellStyle name="입력 2 3 8 2 2 5 5" xfId="17696"/>
    <cellStyle name="입력 2 3 8 2 2 5 5 2" xfId="45555"/>
    <cellStyle name="입력 2 3 8 2 2 5 6" xfId="20303"/>
    <cellStyle name="입력 2 3 8 2 2 5 6 2" xfId="48162"/>
    <cellStyle name="입력 2 3 8 2 2 5 7" xfId="23485"/>
    <cellStyle name="입력 2 3 8 2 2 5 7 2" xfId="51344"/>
    <cellStyle name="입력 2 3 8 2 2 5 8" xfId="26587"/>
    <cellStyle name="입력 2 3 8 2 2 5 8 2" xfId="54446"/>
    <cellStyle name="입력 2 3 8 2 2 5 9" xfId="31387"/>
    <cellStyle name="입력 2 3 8 2 2 6" xfId="3861"/>
    <cellStyle name="입력 2 3 8 2 2 6 2" xfId="7312"/>
    <cellStyle name="입력 2 3 8 2 2 6 2 2" xfId="35171"/>
    <cellStyle name="입력 2 3 8 2 2 6 3" xfId="10568"/>
    <cellStyle name="입력 2 3 8 2 2 6 3 2" xfId="38427"/>
    <cellStyle name="입력 2 3 8 2 2 6 4" xfId="13832"/>
    <cellStyle name="입력 2 3 8 2 2 6 4 2" xfId="41691"/>
    <cellStyle name="입력 2 3 8 2 2 6 5" xfId="12138"/>
    <cellStyle name="입력 2 3 8 2 2 6 5 2" xfId="39997"/>
    <cellStyle name="입력 2 3 8 2 2 6 6" xfId="20636"/>
    <cellStyle name="입력 2 3 8 2 2 6 6 2" xfId="48495"/>
    <cellStyle name="입력 2 3 8 2 2 6 7" xfId="23818"/>
    <cellStyle name="입력 2 3 8 2 2 6 7 2" xfId="51677"/>
    <cellStyle name="입력 2 3 8 2 2 6 8" xfId="26898"/>
    <cellStyle name="입력 2 3 8 2 2 6 8 2" xfId="54757"/>
    <cellStyle name="입력 2 3 8 2 2 6 9" xfId="31720"/>
    <cellStyle name="입력 2 3 8 2 2 7" xfId="4157"/>
    <cellStyle name="입력 2 3 8 2 2 7 2" xfId="7608"/>
    <cellStyle name="입력 2 3 8 2 2 7 2 2" xfId="35467"/>
    <cellStyle name="입력 2 3 8 2 2 7 3" xfId="10864"/>
    <cellStyle name="입력 2 3 8 2 2 7 3 2" xfId="38723"/>
    <cellStyle name="입력 2 3 8 2 2 7 4" xfId="14128"/>
    <cellStyle name="입력 2 3 8 2 2 7 4 2" xfId="41987"/>
    <cellStyle name="입력 2 3 8 2 2 7 5" xfId="15943"/>
    <cellStyle name="입력 2 3 8 2 2 7 5 2" xfId="43802"/>
    <cellStyle name="입력 2 3 8 2 2 7 6" xfId="20932"/>
    <cellStyle name="입력 2 3 8 2 2 7 6 2" xfId="48791"/>
    <cellStyle name="입력 2 3 8 2 2 7 7" xfId="24114"/>
    <cellStyle name="입력 2 3 8 2 2 7 7 2" xfId="51973"/>
    <cellStyle name="입력 2 3 8 2 2 7 8" xfId="27173"/>
    <cellStyle name="입력 2 3 8 2 2 7 8 2" xfId="55032"/>
    <cellStyle name="입력 2 3 8 2 2 7 9" xfId="32016"/>
    <cellStyle name="입력 2 3 8 2 2 8" xfId="4454"/>
    <cellStyle name="입력 2 3 8 2 2 8 2" xfId="7905"/>
    <cellStyle name="입력 2 3 8 2 2 8 2 2" xfId="35764"/>
    <cellStyle name="입력 2 3 8 2 2 8 3" xfId="11161"/>
    <cellStyle name="입력 2 3 8 2 2 8 3 2" xfId="39020"/>
    <cellStyle name="입력 2 3 8 2 2 8 4" xfId="14425"/>
    <cellStyle name="입력 2 3 8 2 2 8 4 2" xfId="42284"/>
    <cellStyle name="입력 2 3 8 2 2 8 5" xfId="17996"/>
    <cellStyle name="입력 2 3 8 2 2 8 5 2" xfId="45855"/>
    <cellStyle name="입력 2 3 8 2 2 8 6" xfId="21229"/>
    <cellStyle name="입력 2 3 8 2 2 8 6 2" xfId="49088"/>
    <cellStyle name="입력 2 3 8 2 2 8 7" xfId="24411"/>
    <cellStyle name="입력 2 3 8 2 2 8 7 2" xfId="52270"/>
    <cellStyle name="입력 2 3 8 2 2 8 8" xfId="27449"/>
    <cellStyle name="입력 2 3 8 2 2 8 8 2" xfId="55308"/>
    <cellStyle name="입력 2 3 8 2 2 8 9" xfId="32313"/>
    <cellStyle name="입력 2 3 8 2 2 9" xfId="4749"/>
    <cellStyle name="입력 2 3 8 2 2 9 2" xfId="8200"/>
    <cellStyle name="입력 2 3 8 2 2 9 2 2" xfId="36059"/>
    <cellStyle name="입력 2 3 8 2 2 9 3" xfId="11456"/>
    <cellStyle name="입력 2 3 8 2 2 9 3 2" xfId="39315"/>
    <cellStyle name="입력 2 3 8 2 2 9 4" xfId="14720"/>
    <cellStyle name="입력 2 3 8 2 2 9 4 2" xfId="42579"/>
    <cellStyle name="입력 2 3 8 2 2 9 5" xfId="18291"/>
    <cellStyle name="입력 2 3 8 2 2 9 5 2" xfId="46150"/>
    <cellStyle name="입력 2 3 8 2 2 9 6" xfId="21524"/>
    <cellStyle name="입력 2 3 8 2 2 9 6 2" xfId="49383"/>
    <cellStyle name="입력 2 3 8 2 2 9 7" xfId="24706"/>
    <cellStyle name="입력 2 3 8 2 2 9 7 2" xfId="52565"/>
    <cellStyle name="입력 2 3 8 2 2 9 8" xfId="27725"/>
    <cellStyle name="입력 2 3 8 2 2 9 8 2" xfId="55584"/>
    <cellStyle name="입력 2 3 8 2 2 9 9" xfId="32608"/>
    <cellStyle name="입력 2 3 8 2 20" xfId="25637"/>
    <cellStyle name="입력 2 3 8 2 20 2" xfId="53496"/>
    <cellStyle name="입력 2 3 8 2 21" xfId="27880"/>
    <cellStyle name="입력 2 3 8 2 21 2" xfId="55739"/>
    <cellStyle name="입력 2 3 8 2 22" xfId="947"/>
    <cellStyle name="입력 2 3 8 2 22 2" xfId="28806"/>
    <cellStyle name="입력 2 3 8 2 23" xfId="28345"/>
    <cellStyle name="입력 2 3 8 2 3" xfId="2237"/>
    <cellStyle name="입력 2 3 8 2 3 2" xfId="5689"/>
    <cellStyle name="입력 2 3 8 2 3 2 2" xfId="33548"/>
    <cellStyle name="입력 2 3 8 2 3 3" xfId="8945"/>
    <cellStyle name="입력 2 3 8 2 3 3 2" xfId="36804"/>
    <cellStyle name="입력 2 3 8 2 3 4" xfId="12208"/>
    <cellStyle name="입력 2 3 8 2 3 4 2" xfId="40067"/>
    <cellStyle name="입력 2 3 8 2 3 5" xfId="17101"/>
    <cellStyle name="입력 2 3 8 2 3 5 2" xfId="44960"/>
    <cellStyle name="입력 2 3 8 2 3 6" xfId="19020"/>
    <cellStyle name="입력 2 3 8 2 3 6 2" xfId="46879"/>
    <cellStyle name="입력 2 3 8 2 3 7" xfId="22204"/>
    <cellStyle name="입력 2 3 8 2 3 7 2" xfId="50063"/>
    <cellStyle name="입력 2 3 8 2 3 8" xfId="25387"/>
    <cellStyle name="입력 2 3 8 2 3 8 2" xfId="53246"/>
    <cellStyle name="입력 2 3 8 2 3 9" xfId="30096"/>
    <cellStyle name="입력 2 3 8 2 4" xfId="2696"/>
    <cellStyle name="입력 2 3 8 2 4 2" xfId="6147"/>
    <cellStyle name="입력 2 3 8 2 4 2 2" xfId="34006"/>
    <cellStyle name="입력 2 3 8 2 4 3" xfId="9403"/>
    <cellStyle name="입력 2 3 8 2 4 3 2" xfId="37262"/>
    <cellStyle name="입력 2 3 8 2 4 4" xfId="12667"/>
    <cellStyle name="입력 2 3 8 2 4 4 2" xfId="40526"/>
    <cellStyle name="입력 2 3 8 2 4 5" xfId="16027"/>
    <cellStyle name="입력 2 3 8 2 4 5 2" xfId="43886"/>
    <cellStyle name="입력 2 3 8 2 4 6" xfId="19471"/>
    <cellStyle name="입력 2 3 8 2 4 6 2" xfId="47330"/>
    <cellStyle name="입력 2 3 8 2 4 7" xfId="22653"/>
    <cellStyle name="입력 2 3 8 2 4 7 2" xfId="50512"/>
    <cellStyle name="입력 2 3 8 2 4 8" xfId="25809"/>
    <cellStyle name="입력 2 3 8 2 4 8 2" xfId="53668"/>
    <cellStyle name="입력 2 3 8 2 4 9" xfId="30555"/>
    <cellStyle name="입력 2 3 8 2 5" xfId="3047"/>
    <cellStyle name="입력 2 3 8 2 5 2" xfId="6498"/>
    <cellStyle name="입력 2 3 8 2 5 2 2" xfId="34357"/>
    <cellStyle name="입력 2 3 8 2 5 3" xfId="9754"/>
    <cellStyle name="입력 2 3 8 2 5 3 2" xfId="37613"/>
    <cellStyle name="입력 2 3 8 2 5 4" xfId="13018"/>
    <cellStyle name="입력 2 3 8 2 5 4 2" xfId="40877"/>
    <cellStyle name="입력 2 3 8 2 5 5" xfId="16908"/>
    <cellStyle name="입력 2 3 8 2 5 5 2" xfId="44767"/>
    <cellStyle name="입력 2 3 8 2 5 6" xfId="19822"/>
    <cellStyle name="입력 2 3 8 2 5 6 2" xfId="47681"/>
    <cellStyle name="입력 2 3 8 2 5 7" xfId="23004"/>
    <cellStyle name="입력 2 3 8 2 5 7 2" xfId="50863"/>
    <cellStyle name="입력 2 3 8 2 5 8" xfId="26136"/>
    <cellStyle name="입력 2 3 8 2 5 8 2" xfId="53995"/>
    <cellStyle name="입력 2 3 8 2 5 9" xfId="30906"/>
    <cellStyle name="입력 2 3 8 2 6" xfId="3386"/>
    <cellStyle name="입력 2 3 8 2 6 2" xfId="6837"/>
    <cellStyle name="입력 2 3 8 2 6 2 2" xfId="34696"/>
    <cellStyle name="입력 2 3 8 2 6 3" xfId="10093"/>
    <cellStyle name="입력 2 3 8 2 6 3 2" xfId="37952"/>
    <cellStyle name="입력 2 3 8 2 6 4" xfId="13357"/>
    <cellStyle name="입력 2 3 8 2 6 4 2" xfId="41216"/>
    <cellStyle name="입력 2 3 8 2 6 5" xfId="17882"/>
    <cellStyle name="입력 2 3 8 2 6 5 2" xfId="45741"/>
    <cellStyle name="입력 2 3 8 2 6 6" xfId="20161"/>
    <cellStyle name="입력 2 3 8 2 6 6 2" xfId="48020"/>
    <cellStyle name="입력 2 3 8 2 6 7" xfId="23343"/>
    <cellStyle name="입력 2 3 8 2 6 7 2" xfId="51202"/>
    <cellStyle name="입력 2 3 8 2 6 8" xfId="26453"/>
    <cellStyle name="입력 2 3 8 2 6 8 2" xfId="54312"/>
    <cellStyle name="입력 2 3 8 2 6 9" xfId="31245"/>
    <cellStyle name="입력 2 3 8 2 7" xfId="3719"/>
    <cellStyle name="입력 2 3 8 2 7 2" xfId="7170"/>
    <cellStyle name="입력 2 3 8 2 7 2 2" xfId="35029"/>
    <cellStyle name="입력 2 3 8 2 7 3" xfId="10426"/>
    <cellStyle name="입력 2 3 8 2 7 3 2" xfId="38285"/>
    <cellStyle name="입력 2 3 8 2 7 4" xfId="13690"/>
    <cellStyle name="입력 2 3 8 2 7 4 2" xfId="41549"/>
    <cellStyle name="입력 2 3 8 2 7 5" xfId="15116"/>
    <cellStyle name="입력 2 3 8 2 7 5 2" xfId="42975"/>
    <cellStyle name="입력 2 3 8 2 7 6" xfId="20494"/>
    <cellStyle name="입력 2 3 8 2 7 6 2" xfId="48353"/>
    <cellStyle name="입력 2 3 8 2 7 7" xfId="23676"/>
    <cellStyle name="입력 2 3 8 2 7 7 2" xfId="51535"/>
    <cellStyle name="입력 2 3 8 2 7 8" xfId="26764"/>
    <cellStyle name="입력 2 3 8 2 7 8 2" xfId="54623"/>
    <cellStyle name="입력 2 3 8 2 7 9" xfId="31578"/>
    <cellStyle name="입력 2 3 8 2 8" xfId="4021"/>
    <cellStyle name="입력 2 3 8 2 8 2" xfId="7472"/>
    <cellStyle name="입력 2 3 8 2 8 2 2" xfId="35331"/>
    <cellStyle name="입력 2 3 8 2 8 3" xfId="10728"/>
    <cellStyle name="입력 2 3 8 2 8 3 2" xfId="38587"/>
    <cellStyle name="입력 2 3 8 2 8 4" xfId="13992"/>
    <cellStyle name="입력 2 3 8 2 8 4 2" xfId="41851"/>
    <cellStyle name="입력 2 3 8 2 8 5" xfId="15601"/>
    <cellStyle name="입력 2 3 8 2 8 5 2" xfId="43460"/>
    <cellStyle name="입력 2 3 8 2 8 6" xfId="20796"/>
    <cellStyle name="입력 2 3 8 2 8 6 2" xfId="48655"/>
    <cellStyle name="입력 2 3 8 2 8 7" xfId="23978"/>
    <cellStyle name="입력 2 3 8 2 8 7 2" xfId="51837"/>
    <cellStyle name="입력 2 3 8 2 8 8" xfId="27047"/>
    <cellStyle name="입력 2 3 8 2 8 8 2" xfId="54906"/>
    <cellStyle name="입력 2 3 8 2 8 9" xfId="31880"/>
    <cellStyle name="입력 2 3 8 2 9" xfId="4318"/>
    <cellStyle name="입력 2 3 8 2 9 2" xfId="7769"/>
    <cellStyle name="입력 2 3 8 2 9 2 2" xfId="35628"/>
    <cellStyle name="입력 2 3 8 2 9 3" xfId="11025"/>
    <cellStyle name="입력 2 3 8 2 9 3 2" xfId="38884"/>
    <cellStyle name="입력 2 3 8 2 9 4" xfId="14289"/>
    <cellStyle name="입력 2 3 8 2 9 4 2" xfId="42148"/>
    <cellStyle name="입력 2 3 8 2 9 5" xfId="15148"/>
    <cellStyle name="입력 2 3 8 2 9 5 2" xfId="43007"/>
    <cellStyle name="입력 2 3 8 2 9 6" xfId="21093"/>
    <cellStyle name="입력 2 3 8 2 9 6 2" xfId="48952"/>
    <cellStyle name="입력 2 3 8 2 9 7" xfId="24275"/>
    <cellStyle name="입력 2 3 8 2 9 7 2" xfId="52134"/>
    <cellStyle name="입력 2 3 8 2 9 8" xfId="27322"/>
    <cellStyle name="입력 2 3 8 2 9 8 2" xfId="55181"/>
    <cellStyle name="입력 2 3 8 2 9 9" xfId="32177"/>
    <cellStyle name="입력 2 3 8 20" xfId="18941"/>
    <cellStyle name="입력 2 3 8 20 2" xfId="46800"/>
    <cellStyle name="입력 2 3 8 21" xfId="17310"/>
    <cellStyle name="입력 2 3 8 21 2" xfId="45169"/>
    <cellStyle name="입력 2 3 8 22" xfId="25316"/>
    <cellStyle name="입력 2 3 8 22 2" xfId="53175"/>
    <cellStyle name="입력 2 3 8 23" xfId="17714"/>
    <cellStyle name="입력 2 3 8 23 2" xfId="45573"/>
    <cellStyle name="입력 2 3 8 24" xfId="745"/>
    <cellStyle name="입력 2 3 8 24 2" xfId="28604"/>
    <cellStyle name="입력 2 3 8 25" xfId="28143"/>
    <cellStyle name="입력 2 3 8 3" xfId="385"/>
    <cellStyle name="입력 2 3 8 3 10" xfId="1500"/>
    <cellStyle name="입력 2 3 8 3 10 2" xfId="29359"/>
    <cellStyle name="입력 2 3 8 3 11" xfId="4956"/>
    <cellStyle name="입력 2 3 8 3 11 2" xfId="32815"/>
    <cellStyle name="입력 2 3 8 3 12" xfId="1156"/>
    <cellStyle name="입력 2 3 8 3 12 2" xfId="29015"/>
    <cellStyle name="입력 2 3 8 3 13" xfId="1342"/>
    <cellStyle name="입력 2 3 8 3 13 2" xfId="29201"/>
    <cellStyle name="입력 2 3 8 3 14" xfId="5218"/>
    <cellStyle name="입력 2 3 8 3 14 2" xfId="33077"/>
    <cellStyle name="입력 2 3 8 3 15" xfId="16391"/>
    <cellStyle name="입력 2 3 8 3 15 2" xfId="44250"/>
    <cellStyle name="입력 2 3 8 3 16" xfId="11737"/>
    <cellStyle name="입력 2 3 8 3 16 2" xfId="39596"/>
    <cellStyle name="입력 2 3 8 3 17" xfId="16514"/>
    <cellStyle name="입력 2 3 8 3 17 2" xfId="44373"/>
    <cellStyle name="입력 2 3 8 3 18" xfId="16678"/>
    <cellStyle name="입력 2 3 8 3 18 2" xfId="44537"/>
    <cellStyle name="입력 2 3 8 3 19" xfId="27036"/>
    <cellStyle name="입력 2 3 8 3 19 2" xfId="54895"/>
    <cellStyle name="입력 2 3 8 3 2" xfId="2137"/>
    <cellStyle name="입력 2 3 8 3 2 2" xfId="5591"/>
    <cellStyle name="입력 2 3 8 3 2 2 2" xfId="33450"/>
    <cellStyle name="입력 2 3 8 3 2 3" xfId="8846"/>
    <cellStyle name="입력 2 3 8 3 2 3 2" xfId="36705"/>
    <cellStyle name="입력 2 3 8 3 2 4" xfId="12109"/>
    <cellStyle name="입력 2 3 8 3 2 4 2" xfId="39968"/>
    <cellStyle name="입력 2 3 8 3 2 5" xfId="17552"/>
    <cellStyle name="입력 2 3 8 3 2 5 2" xfId="45411"/>
    <cellStyle name="입력 2 3 8 3 2 6" xfId="18925"/>
    <cellStyle name="입력 2 3 8 3 2 6 2" xfId="46784"/>
    <cellStyle name="입력 2 3 8 3 2 7" xfId="22123"/>
    <cellStyle name="입력 2 3 8 3 2 7 2" xfId="49982"/>
    <cellStyle name="입력 2 3 8 3 2 8" xfId="25302"/>
    <cellStyle name="입력 2 3 8 3 2 8 2" xfId="53161"/>
    <cellStyle name="입력 2 3 8 3 2 9" xfId="29996"/>
    <cellStyle name="입력 2 3 8 3 20" xfId="27808"/>
    <cellStyle name="입력 2 3 8 3 20 2" xfId="55667"/>
    <cellStyle name="입력 2 3 8 3 21" xfId="847"/>
    <cellStyle name="입력 2 3 8 3 21 2" xfId="28706"/>
    <cellStyle name="입력 2 3 8 3 22" xfId="28245"/>
    <cellStyle name="입력 2 3 8 3 3" xfId="2598"/>
    <cellStyle name="입력 2 3 8 3 3 2" xfId="6049"/>
    <cellStyle name="입력 2 3 8 3 3 2 2" xfId="33908"/>
    <cellStyle name="입력 2 3 8 3 3 3" xfId="9305"/>
    <cellStyle name="입력 2 3 8 3 3 3 2" xfId="37164"/>
    <cellStyle name="입력 2 3 8 3 3 4" xfId="12569"/>
    <cellStyle name="입력 2 3 8 3 3 4 2" xfId="40428"/>
    <cellStyle name="입력 2 3 8 3 3 5" xfId="15792"/>
    <cellStyle name="입력 2 3 8 3 3 5 2" xfId="43651"/>
    <cellStyle name="입력 2 3 8 3 3 6" xfId="19373"/>
    <cellStyle name="입력 2 3 8 3 3 6 2" xfId="47232"/>
    <cellStyle name="입력 2 3 8 3 3 7" xfId="22555"/>
    <cellStyle name="입력 2 3 8 3 3 7 2" xfId="50414"/>
    <cellStyle name="입력 2 3 8 3 3 8" xfId="25717"/>
    <cellStyle name="입력 2 3 8 3 3 8 2" xfId="53576"/>
    <cellStyle name="입력 2 3 8 3 3 9" xfId="30457"/>
    <cellStyle name="입력 2 3 8 3 4" xfId="2951"/>
    <cellStyle name="입력 2 3 8 3 4 2" xfId="6402"/>
    <cellStyle name="입력 2 3 8 3 4 2 2" xfId="34261"/>
    <cellStyle name="입력 2 3 8 3 4 3" xfId="9658"/>
    <cellStyle name="입력 2 3 8 3 4 3 2" xfId="37517"/>
    <cellStyle name="입력 2 3 8 3 4 4" xfId="12922"/>
    <cellStyle name="입력 2 3 8 3 4 4 2" xfId="40781"/>
    <cellStyle name="입력 2 3 8 3 4 5" xfId="17290"/>
    <cellStyle name="입력 2 3 8 3 4 5 2" xfId="45149"/>
    <cellStyle name="입력 2 3 8 3 4 6" xfId="19726"/>
    <cellStyle name="입력 2 3 8 3 4 6 2" xfId="47585"/>
    <cellStyle name="입력 2 3 8 3 4 7" xfId="22908"/>
    <cellStyle name="입력 2 3 8 3 4 7 2" xfId="50767"/>
    <cellStyle name="입력 2 3 8 3 4 8" xfId="26046"/>
    <cellStyle name="입력 2 3 8 3 4 8 2" xfId="53905"/>
    <cellStyle name="입력 2 3 8 3 4 9" xfId="30810"/>
    <cellStyle name="입력 2 3 8 3 5" xfId="3297"/>
    <cellStyle name="입력 2 3 8 3 5 2" xfId="6748"/>
    <cellStyle name="입력 2 3 8 3 5 2 2" xfId="34607"/>
    <cellStyle name="입력 2 3 8 3 5 3" xfId="10004"/>
    <cellStyle name="입력 2 3 8 3 5 3 2" xfId="37863"/>
    <cellStyle name="입력 2 3 8 3 5 4" xfId="13268"/>
    <cellStyle name="입력 2 3 8 3 5 4 2" xfId="41127"/>
    <cellStyle name="입력 2 3 8 3 5 5" xfId="17173"/>
    <cellStyle name="입력 2 3 8 3 5 5 2" xfId="45032"/>
    <cellStyle name="입력 2 3 8 3 5 6" xfId="20072"/>
    <cellStyle name="입력 2 3 8 3 5 6 2" xfId="47931"/>
    <cellStyle name="입력 2 3 8 3 5 7" xfId="23254"/>
    <cellStyle name="입력 2 3 8 3 5 7 2" xfId="51113"/>
    <cellStyle name="입력 2 3 8 3 5 8" xfId="26368"/>
    <cellStyle name="입력 2 3 8 3 5 8 2" xfId="54227"/>
    <cellStyle name="입력 2 3 8 3 5 9" xfId="31156"/>
    <cellStyle name="입력 2 3 8 3 6" xfId="3633"/>
    <cellStyle name="입력 2 3 8 3 6 2" xfId="7084"/>
    <cellStyle name="입력 2 3 8 3 6 2 2" xfId="34943"/>
    <cellStyle name="입력 2 3 8 3 6 3" xfId="10340"/>
    <cellStyle name="입력 2 3 8 3 6 3 2" xfId="38199"/>
    <cellStyle name="입력 2 3 8 3 6 4" xfId="13604"/>
    <cellStyle name="입력 2 3 8 3 6 4 2" xfId="41463"/>
    <cellStyle name="입력 2 3 8 3 6 5" xfId="16436"/>
    <cellStyle name="입력 2 3 8 3 6 5 2" xfId="44295"/>
    <cellStyle name="입력 2 3 8 3 6 6" xfId="20408"/>
    <cellStyle name="입력 2 3 8 3 6 6 2" xfId="48267"/>
    <cellStyle name="입력 2 3 8 3 6 7" xfId="23590"/>
    <cellStyle name="입력 2 3 8 3 6 7 2" xfId="51449"/>
    <cellStyle name="입력 2 3 8 3 6 8" xfId="26684"/>
    <cellStyle name="입력 2 3 8 3 6 8 2" xfId="54543"/>
    <cellStyle name="입력 2 3 8 3 6 9" xfId="31492"/>
    <cellStyle name="입력 2 3 8 3 7" xfId="3947"/>
    <cellStyle name="입력 2 3 8 3 7 2" xfId="7398"/>
    <cellStyle name="입력 2 3 8 3 7 2 2" xfId="35257"/>
    <cellStyle name="입력 2 3 8 3 7 3" xfId="10654"/>
    <cellStyle name="입력 2 3 8 3 7 3 2" xfId="38513"/>
    <cellStyle name="입력 2 3 8 3 7 4" xfId="13918"/>
    <cellStyle name="입력 2 3 8 3 7 4 2" xfId="41777"/>
    <cellStyle name="입력 2 3 8 3 7 5" xfId="15668"/>
    <cellStyle name="입력 2 3 8 3 7 5 2" xfId="43527"/>
    <cellStyle name="입력 2 3 8 3 7 6" xfId="20722"/>
    <cellStyle name="입력 2 3 8 3 7 6 2" xfId="48581"/>
    <cellStyle name="입력 2 3 8 3 7 7" xfId="23904"/>
    <cellStyle name="입력 2 3 8 3 7 7 2" xfId="51763"/>
    <cellStyle name="입력 2 3 8 3 7 8" xfId="26978"/>
    <cellStyle name="입력 2 3 8 3 7 8 2" xfId="54837"/>
    <cellStyle name="입력 2 3 8 3 7 9" xfId="31806"/>
    <cellStyle name="입력 2 3 8 3 8" xfId="4245"/>
    <cellStyle name="입력 2 3 8 3 8 2" xfId="7696"/>
    <cellStyle name="입력 2 3 8 3 8 2 2" xfId="35555"/>
    <cellStyle name="입력 2 3 8 3 8 3" xfId="10952"/>
    <cellStyle name="입력 2 3 8 3 8 3 2" xfId="38811"/>
    <cellStyle name="입력 2 3 8 3 8 4" xfId="14216"/>
    <cellStyle name="입력 2 3 8 3 8 4 2" xfId="42075"/>
    <cellStyle name="입력 2 3 8 3 8 5" xfId="16801"/>
    <cellStyle name="입력 2 3 8 3 8 5 2" xfId="44660"/>
    <cellStyle name="입력 2 3 8 3 8 6" xfId="21020"/>
    <cellStyle name="입력 2 3 8 3 8 6 2" xfId="48879"/>
    <cellStyle name="입력 2 3 8 3 8 7" xfId="24202"/>
    <cellStyle name="입력 2 3 8 3 8 7 2" xfId="52061"/>
    <cellStyle name="입력 2 3 8 3 8 8" xfId="27254"/>
    <cellStyle name="입력 2 3 8 3 8 8 2" xfId="55113"/>
    <cellStyle name="입력 2 3 8 3 8 9" xfId="32104"/>
    <cellStyle name="입력 2 3 8 3 9" xfId="4541"/>
    <cellStyle name="입력 2 3 8 3 9 2" xfId="7992"/>
    <cellStyle name="입력 2 3 8 3 9 2 2" xfId="35851"/>
    <cellStyle name="입력 2 3 8 3 9 3" xfId="11248"/>
    <cellStyle name="입력 2 3 8 3 9 3 2" xfId="39107"/>
    <cellStyle name="입력 2 3 8 3 9 4" xfId="14512"/>
    <cellStyle name="입력 2 3 8 3 9 4 2" xfId="42371"/>
    <cellStyle name="입력 2 3 8 3 9 5" xfId="18083"/>
    <cellStyle name="입력 2 3 8 3 9 5 2" xfId="45942"/>
    <cellStyle name="입력 2 3 8 3 9 6" xfId="21316"/>
    <cellStyle name="입력 2 3 8 3 9 6 2" xfId="49175"/>
    <cellStyle name="입력 2 3 8 3 9 7" xfId="24498"/>
    <cellStyle name="입력 2 3 8 3 9 7 2" xfId="52357"/>
    <cellStyle name="입력 2 3 8 3 9 8" xfId="27530"/>
    <cellStyle name="입력 2 3 8 3 9 8 2" xfId="55389"/>
    <cellStyle name="입력 2 3 8 3 9 9" xfId="32400"/>
    <cellStyle name="입력 2 3 8 4" xfId="558"/>
    <cellStyle name="입력 2 3 8 4 10" xfId="1673"/>
    <cellStyle name="입력 2 3 8 4 10 2" xfId="29532"/>
    <cellStyle name="입력 2 3 8 4 11" xfId="5128"/>
    <cellStyle name="입력 2 3 8 4 11 2" xfId="32987"/>
    <cellStyle name="입력 2 3 8 4 12" xfId="8383"/>
    <cellStyle name="입력 2 3 8 4 12 2" xfId="36242"/>
    <cellStyle name="입력 2 3 8 4 13" xfId="11648"/>
    <cellStyle name="입력 2 3 8 4 13 2" xfId="39507"/>
    <cellStyle name="입력 2 3 8 4 14" xfId="14911"/>
    <cellStyle name="입력 2 3 8 4 14 2" xfId="42770"/>
    <cellStyle name="입력 2 3 8 4 15" xfId="15690"/>
    <cellStyle name="입력 2 3 8 4 15 2" xfId="43549"/>
    <cellStyle name="입력 2 3 8 4 16" xfId="18475"/>
    <cellStyle name="입력 2 3 8 4 16 2" xfId="46334"/>
    <cellStyle name="입력 2 3 8 4 17" xfId="21692"/>
    <cellStyle name="입력 2 3 8 4 17 2" xfId="49551"/>
    <cellStyle name="입력 2 3 8 4 18" xfId="24887"/>
    <cellStyle name="입력 2 3 8 4 18 2" xfId="52746"/>
    <cellStyle name="입력 2 3 8 4 19" xfId="25483"/>
    <cellStyle name="입력 2 3 8 4 19 2" xfId="53342"/>
    <cellStyle name="입력 2 3 8 4 2" xfId="2310"/>
    <cellStyle name="입력 2 3 8 4 2 2" xfId="5762"/>
    <cellStyle name="입력 2 3 8 4 2 2 2" xfId="33621"/>
    <cellStyle name="입력 2 3 8 4 2 3" xfId="9018"/>
    <cellStyle name="입력 2 3 8 4 2 3 2" xfId="36877"/>
    <cellStyle name="입력 2 3 8 4 2 4" xfId="12281"/>
    <cellStyle name="입력 2 3 8 4 2 4 2" xfId="40140"/>
    <cellStyle name="입력 2 3 8 4 2 5" xfId="16758"/>
    <cellStyle name="입력 2 3 8 4 2 5 2" xfId="44617"/>
    <cellStyle name="입력 2 3 8 4 2 6" xfId="19088"/>
    <cellStyle name="입력 2 3 8 4 2 6 2" xfId="46947"/>
    <cellStyle name="입력 2 3 8 4 2 7" xfId="22273"/>
    <cellStyle name="입력 2 3 8 4 2 7 2" xfId="50132"/>
    <cellStyle name="입력 2 3 8 4 2 8" xfId="25452"/>
    <cellStyle name="입력 2 3 8 4 2 8 2" xfId="53311"/>
    <cellStyle name="입력 2 3 8 4 2 9" xfId="30169"/>
    <cellStyle name="입력 2 3 8 4 20" xfId="27944"/>
    <cellStyle name="입력 2 3 8 4 20 2" xfId="55803"/>
    <cellStyle name="입력 2 3 8 4 21" xfId="1020"/>
    <cellStyle name="입력 2 3 8 4 21 2" xfId="28879"/>
    <cellStyle name="입력 2 3 8 4 22" xfId="28418"/>
    <cellStyle name="입력 2 3 8 4 3" xfId="2769"/>
    <cellStyle name="입력 2 3 8 4 3 2" xfId="6220"/>
    <cellStyle name="입력 2 3 8 4 3 2 2" xfId="34079"/>
    <cellStyle name="입력 2 3 8 4 3 3" xfId="9476"/>
    <cellStyle name="입력 2 3 8 4 3 3 2" xfId="37335"/>
    <cellStyle name="입력 2 3 8 4 3 4" xfId="12740"/>
    <cellStyle name="입력 2 3 8 4 3 4 2" xfId="40599"/>
    <cellStyle name="입력 2 3 8 4 3 5" xfId="17233"/>
    <cellStyle name="입력 2 3 8 4 3 5 2" xfId="45092"/>
    <cellStyle name="입력 2 3 8 4 3 6" xfId="19544"/>
    <cellStyle name="입력 2 3 8 4 3 6 2" xfId="47403"/>
    <cellStyle name="입력 2 3 8 4 3 7" xfId="22726"/>
    <cellStyle name="입력 2 3 8 4 3 7 2" xfId="50585"/>
    <cellStyle name="입력 2 3 8 4 3 8" xfId="25878"/>
    <cellStyle name="입력 2 3 8 4 3 8 2" xfId="53737"/>
    <cellStyle name="입력 2 3 8 4 3 9" xfId="30628"/>
    <cellStyle name="입력 2 3 8 4 4" xfId="3119"/>
    <cellStyle name="입력 2 3 8 4 4 2" xfId="6570"/>
    <cellStyle name="입력 2 3 8 4 4 2 2" xfId="34429"/>
    <cellStyle name="입력 2 3 8 4 4 3" xfId="9826"/>
    <cellStyle name="입력 2 3 8 4 4 3 2" xfId="37685"/>
    <cellStyle name="입력 2 3 8 4 4 4" xfId="13090"/>
    <cellStyle name="입력 2 3 8 4 4 4 2" xfId="40949"/>
    <cellStyle name="입력 2 3 8 4 4 5" xfId="17127"/>
    <cellStyle name="입력 2 3 8 4 4 5 2" xfId="44986"/>
    <cellStyle name="입력 2 3 8 4 4 6" xfId="19894"/>
    <cellStyle name="입력 2 3 8 4 4 6 2" xfId="47753"/>
    <cellStyle name="입력 2 3 8 4 4 7" xfId="23076"/>
    <cellStyle name="입력 2 3 8 4 4 7 2" xfId="50935"/>
    <cellStyle name="입력 2 3 8 4 4 8" xfId="26202"/>
    <cellStyle name="입력 2 3 8 4 4 8 2" xfId="54061"/>
    <cellStyle name="입력 2 3 8 4 4 9" xfId="30978"/>
    <cellStyle name="입력 2 3 8 4 5" xfId="3456"/>
    <cellStyle name="입력 2 3 8 4 5 2" xfId="6907"/>
    <cellStyle name="입력 2 3 8 4 5 2 2" xfId="34766"/>
    <cellStyle name="입력 2 3 8 4 5 3" xfId="10163"/>
    <cellStyle name="입력 2 3 8 4 5 3 2" xfId="38022"/>
    <cellStyle name="입력 2 3 8 4 5 4" xfId="13427"/>
    <cellStyle name="입력 2 3 8 4 5 4 2" xfId="41286"/>
    <cellStyle name="입력 2 3 8 4 5 5" xfId="17519"/>
    <cellStyle name="입력 2 3 8 4 5 5 2" xfId="45378"/>
    <cellStyle name="입력 2 3 8 4 5 6" xfId="20231"/>
    <cellStyle name="입력 2 3 8 4 5 6 2" xfId="48090"/>
    <cellStyle name="입력 2 3 8 4 5 7" xfId="23413"/>
    <cellStyle name="입력 2 3 8 4 5 7 2" xfId="51272"/>
    <cellStyle name="입력 2 3 8 4 5 8" xfId="26519"/>
    <cellStyle name="입력 2 3 8 4 5 8 2" xfId="54378"/>
    <cellStyle name="입력 2 3 8 4 5 9" xfId="31315"/>
    <cellStyle name="입력 2 3 8 4 6" xfId="3789"/>
    <cellStyle name="입력 2 3 8 4 6 2" xfId="7240"/>
    <cellStyle name="입력 2 3 8 4 6 2 2" xfId="35099"/>
    <cellStyle name="입력 2 3 8 4 6 3" xfId="10496"/>
    <cellStyle name="입력 2 3 8 4 6 3 2" xfId="38355"/>
    <cellStyle name="입력 2 3 8 4 6 4" xfId="13760"/>
    <cellStyle name="입력 2 3 8 4 6 4 2" xfId="41619"/>
    <cellStyle name="입력 2 3 8 4 6 5" xfId="16873"/>
    <cellStyle name="입력 2 3 8 4 6 5 2" xfId="44732"/>
    <cellStyle name="입력 2 3 8 4 6 6" xfId="20564"/>
    <cellStyle name="입력 2 3 8 4 6 6 2" xfId="48423"/>
    <cellStyle name="입력 2 3 8 4 6 7" xfId="23746"/>
    <cellStyle name="입력 2 3 8 4 6 7 2" xfId="51605"/>
    <cellStyle name="입력 2 3 8 4 6 8" xfId="26830"/>
    <cellStyle name="입력 2 3 8 4 6 8 2" xfId="54689"/>
    <cellStyle name="입력 2 3 8 4 6 9" xfId="31648"/>
    <cellStyle name="입력 2 3 8 4 7" xfId="4085"/>
    <cellStyle name="입력 2 3 8 4 7 2" xfId="7536"/>
    <cellStyle name="입력 2 3 8 4 7 2 2" xfId="35395"/>
    <cellStyle name="입력 2 3 8 4 7 3" xfId="10792"/>
    <cellStyle name="입력 2 3 8 4 7 3 2" xfId="38651"/>
    <cellStyle name="입력 2 3 8 4 7 4" xfId="14056"/>
    <cellStyle name="입력 2 3 8 4 7 4 2" xfId="41915"/>
    <cellStyle name="입력 2 3 8 4 7 5" xfId="15780"/>
    <cellStyle name="입력 2 3 8 4 7 5 2" xfId="43639"/>
    <cellStyle name="입력 2 3 8 4 7 6" xfId="20860"/>
    <cellStyle name="입력 2 3 8 4 7 6 2" xfId="48719"/>
    <cellStyle name="입력 2 3 8 4 7 7" xfId="24042"/>
    <cellStyle name="입력 2 3 8 4 7 7 2" xfId="51901"/>
    <cellStyle name="입력 2 3 8 4 7 8" xfId="27107"/>
    <cellStyle name="입력 2 3 8 4 7 8 2" xfId="54966"/>
    <cellStyle name="입력 2 3 8 4 7 9" xfId="31944"/>
    <cellStyle name="입력 2 3 8 4 8" xfId="4382"/>
    <cellStyle name="입력 2 3 8 4 8 2" xfId="7833"/>
    <cellStyle name="입력 2 3 8 4 8 2 2" xfId="35692"/>
    <cellStyle name="입력 2 3 8 4 8 3" xfId="11089"/>
    <cellStyle name="입력 2 3 8 4 8 3 2" xfId="38948"/>
    <cellStyle name="입력 2 3 8 4 8 4" xfId="14353"/>
    <cellStyle name="입력 2 3 8 4 8 4 2" xfId="42212"/>
    <cellStyle name="입력 2 3 8 4 8 5" xfId="4779"/>
    <cellStyle name="입력 2 3 8 4 8 5 2" xfId="32638"/>
    <cellStyle name="입력 2 3 8 4 8 6" xfId="21157"/>
    <cellStyle name="입력 2 3 8 4 8 6 2" xfId="49016"/>
    <cellStyle name="입력 2 3 8 4 8 7" xfId="24339"/>
    <cellStyle name="입력 2 3 8 4 8 7 2" xfId="52198"/>
    <cellStyle name="입력 2 3 8 4 8 8" xfId="27382"/>
    <cellStyle name="입력 2 3 8 4 8 8 2" xfId="55241"/>
    <cellStyle name="입력 2 3 8 4 8 9" xfId="32241"/>
    <cellStyle name="입력 2 3 8 4 9" xfId="4677"/>
    <cellStyle name="입력 2 3 8 4 9 2" xfId="8128"/>
    <cellStyle name="입력 2 3 8 4 9 2 2" xfId="35987"/>
    <cellStyle name="입력 2 3 8 4 9 3" xfId="11384"/>
    <cellStyle name="입력 2 3 8 4 9 3 2" xfId="39243"/>
    <cellStyle name="입력 2 3 8 4 9 4" xfId="14648"/>
    <cellStyle name="입력 2 3 8 4 9 4 2" xfId="42507"/>
    <cellStyle name="입력 2 3 8 4 9 5" xfId="18219"/>
    <cellStyle name="입력 2 3 8 4 9 5 2" xfId="46078"/>
    <cellStyle name="입력 2 3 8 4 9 6" xfId="21452"/>
    <cellStyle name="입력 2 3 8 4 9 6 2" xfId="49311"/>
    <cellStyle name="입력 2 3 8 4 9 7" xfId="24634"/>
    <cellStyle name="입력 2 3 8 4 9 7 2" xfId="52493"/>
    <cellStyle name="입력 2 3 8 4 9 8" xfId="27658"/>
    <cellStyle name="입력 2 3 8 4 9 8 2" xfId="55517"/>
    <cellStyle name="입력 2 3 8 4 9 9" xfId="32536"/>
    <cellStyle name="입력 2 3 8 5" xfId="2035"/>
    <cellStyle name="입력 2 3 8 5 2" xfId="5489"/>
    <cellStyle name="입력 2 3 8 5 2 2" xfId="33348"/>
    <cellStyle name="입력 2 3 8 5 3" xfId="8744"/>
    <cellStyle name="입력 2 3 8 5 3 2" xfId="36603"/>
    <cellStyle name="입력 2 3 8 5 4" xfId="12007"/>
    <cellStyle name="입력 2 3 8 5 4 2" xfId="39866"/>
    <cellStyle name="입력 2 3 8 5 5" xfId="16579"/>
    <cellStyle name="입력 2 3 8 5 5 2" xfId="44438"/>
    <cellStyle name="입력 2 3 8 5 6" xfId="18829"/>
    <cellStyle name="입력 2 3 8 5 6 2" xfId="46688"/>
    <cellStyle name="입력 2 3 8 5 7" xfId="22036"/>
    <cellStyle name="입력 2 3 8 5 7 2" xfId="49895"/>
    <cellStyle name="입력 2 3 8 5 8" xfId="25218"/>
    <cellStyle name="입력 2 3 8 5 8 2" xfId="53077"/>
    <cellStyle name="입력 2 3 8 5 9" xfId="29894"/>
    <cellStyle name="입력 2 3 8 6" xfId="2502"/>
    <cellStyle name="입력 2 3 8 6 2" xfId="5953"/>
    <cellStyle name="입력 2 3 8 6 2 2" xfId="33812"/>
    <cellStyle name="입력 2 3 8 6 3" xfId="9209"/>
    <cellStyle name="입력 2 3 8 6 3 2" xfId="37068"/>
    <cellStyle name="입력 2 3 8 6 4" xfId="12473"/>
    <cellStyle name="입력 2 3 8 6 4 2" xfId="40332"/>
    <cellStyle name="입력 2 3 8 6 5" xfId="15704"/>
    <cellStyle name="입력 2 3 8 6 5 2" xfId="43563"/>
    <cellStyle name="입력 2 3 8 6 6" xfId="19277"/>
    <cellStyle name="입력 2 3 8 6 6 2" xfId="47136"/>
    <cellStyle name="입력 2 3 8 6 7" xfId="22459"/>
    <cellStyle name="입력 2 3 8 6 7 2" xfId="50318"/>
    <cellStyle name="입력 2 3 8 6 8" xfId="25627"/>
    <cellStyle name="입력 2 3 8 6 8 2" xfId="53486"/>
    <cellStyle name="입력 2 3 8 6 9" xfId="30361"/>
    <cellStyle name="입력 2 3 8 7" xfId="1851"/>
    <cellStyle name="입력 2 3 8 7 2" xfId="5305"/>
    <cellStyle name="입력 2 3 8 7 2 2" xfId="33164"/>
    <cellStyle name="입력 2 3 8 7 3" xfId="8560"/>
    <cellStyle name="입력 2 3 8 7 3 2" xfId="36419"/>
    <cellStyle name="입력 2 3 8 7 4" xfId="11823"/>
    <cellStyle name="입력 2 3 8 7 4 2" xfId="39682"/>
    <cellStyle name="입력 2 3 8 7 5" xfId="15201"/>
    <cellStyle name="입력 2 3 8 7 5 2" xfId="43060"/>
    <cellStyle name="입력 2 3 8 7 6" xfId="18645"/>
    <cellStyle name="입력 2 3 8 7 6 2" xfId="46504"/>
    <cellStyle name="입력 2 3 8 7 7" xfId="21853"/>
    <cellStyle name="입력 2 3 8 7 7 2" xfId="49712"/>
    <cellStyle name="입력 2 3 8 7 8" xfId="25048"/>
    <cellStyle name="입력 2 3 8 7 8 2" xfId="52907"/>
    <cellStyle name="입력 2 3 8 7 9" xfId="29710"/>
    <cellStyle name="입력 2 3 8 8" xfId="2427"/>
    <cellStyle name="입력 2 3 8 8 2" xfId="5878"/>
    <cellStyle name="입력 2 3 8 8 2 2" xfId="33737"/>
    <cellStyle name="입력 2 3 8 8 3" xfId="9134"/>
    <cellStyle name="입력 2 3 8 8 3 2" xfId="36993"/>
    <cellStyle name="입력 2 3 8 8 4" xfId="12398"/>
    <cellStyle name="입력 2 3 8 8 4 2" xfId="40257"/>
    <cellStyle name="입력 2 3 8 8 5" xfId="16992"/>
    <cellStyle name="입력 2 3 8 8 5 2" xfId="44851"/>
    <cellStyle name="입력 2 3 8 8 6" xfId="19202"/>
    <cellStyle name="입력 2 3 8 8 6 2" xfId="47061"/>
    <cellStyle name="입력 2 3 8 8 7" xfId="22384"/>
    <cellStyle name="입력 2 3 8 8 7 2" xfId="50243"/>
    <cellStyle name="입력 2 3 8 8 8" xfId="25558"/>
    <cellStyle name="입력 2 3 8 8 8 2" xfId="53417"/>
    <cellStyle name="입력 2 3 8 8 9" xfId="30286"/>
    <cellStyle name="입력 2 3 8 9" xfId="1832"/>
    <cellStyle name="입력 2 3 8 9 2" xfId="5286"/>
    <cellStyle name="입력 2 3 8 9 2 2" xfId="33145"/>
    <cellStyle name="입력 2 3 8 9 3" xfId="8541"/>
    <cellStyle name="입력 2 3 8 9 3 2" xfId="36400"/>
    <cellStyle name="입력 2 3 8 9 4" xfId="11804"/>
    <cellStyle name="입력 2 3 8 9 4 2" xfId="39663"/>
    <cellStyle name="입력 2 3 8 9 5" xfId="16120"/>
    <cellStyle name="입력 2 3 8 9 5 2" xfId="43979"/>
    <cellStyle name="입력 2 3 8 9 6" xfId="18626"/>
    <cellStyle name="입력 2 3 8 9 6 2" xfId="46485"/>
    <cellStyle name="입력 2 3 8 9 7" xfId="21834"/>
    <cellStyle name="입력 2 3 8 9 7 2" xfId="49693"/>
    <cellStyle name="입력 2 3 8 9 8" xfId="25031"/>
    <cellStyle name="입력 2 3 8 9 8 2" xfId="52890"/>
    <cellStyle name="입력 2 3 8 9 9" xfId="29691"/>
    <cellStyle name="입력 2 3 9" xfId="287"/>
    <cellStyle name="입력 2 3 9 10" xfId="1886"/>
    <cellStyle name="입력 2 3 9 10 2" xfId="5340"/>
    <cellStyle name="입력 2 3 9 10 2 2" xfId="33199"/>
    <cellStyle name="입력 2 3 9 10 3" xfId="8595"/>
    <cellStyle name="입력 2 3 9 10 3 2" xfId="36454"/>
    <cellStyle name="입력 2 3 9 10 4" xfId="11858"/>
    <cellStyle name="입력 2 3 9 10 4 2" xfId="39717"/>
    <cellStyle name="입력 2 3 9 10 5" xfId="15598"/>
    <cellStyle name="입력 2 3 9 10 5 2" xfId="43457"/>
    <cellStyle name="입력 2 3 9 10 6" xfId="18680"/>
    <cellStyle name="입력 2 3 9 10 6 2" xfId="46539"/>
    <cellStyle name="입력 2 3 9 10 7" xfId="21888"/>
    <cellStyle name="입력 2 3 9 10 7 2" xfId="49747"/>
    <cellStyle name="입력 2 3 9 10 8" xfId="25083"/>
    <cellStyle name="입력 2 3 9 10 8 2" xfId="52942"/>
    <cellStyle name="입력 2 3 9 10 9" xfId="29745"/>
    <cellStyle name="입력 2 3 9 11" xfId="3402"/>
    <cellStyle name="입력 2 3 9 11 2" xfId="6853"/>
    <cellStyle name="입력 2 3 9 11 2 2" xfId="34712"/>
    <cellStyle name="입력 2 3 9 11 3" xfId="10109"/>
    <cellStyle name="입력 2 3 9 11 3 2" xfId="37968"/>
    <cellStyle name="입력 2 3 9 11 4" xfId="13373"/>
    <cellStyle name="입력 2 3 9 11 4 2" xfId="41232"/>
    <cellStyle name="입력 2 3 9 11 5" xfId="17277"/>
    <cellStyle name="입력 2 3 9 11 5 2" xfId="45136"/>
    <cellStyle name="입력 2 3 9 11 6" xfId="20177"/>
    <cellStyle name="입력 2 3 9 11 6 2" xfId="48036"/>
    <cellStyle name="입력 2 3 9 11 7" xfId="23359"/>
    <cellStyle name="입력 2 3 9 11 7 2" xfId="51218"/>
    <cellStyle name="입력 2 3 9 11 8" xfId="26468"/>
    <cellStyle name="입력 2 3 9 11 8 2" xfId="54327"/>
    <cellStyle name="입력 2 3 9 11 9" xfId="31261"/>
    <cellStyle name="입력 2 3 9 12" xfId="2445"/>
    <cellStyle name="입력 2 3 9 12 2" xfId="5896"/>
    <cellStyle name="입력 2 3 9 12 2 2" xfId="33755"/>
    <cellStyle name="입력 2 3 9 12 3" xfId="9152"/>
    <cellStyle name="입력 2 3 9 12 3 2" xfId="37011"/>
    <cellStyle name="입력 2 3 9 12 4" xfId="12416"/>
    <cellStyle name="입력 2 3 9 12 4 2" xfId="40275"/>
    <cellStyle name="입력 2 3 9 12 5" xfId="15915"/>
    <cellStyle name="입력 2 3 9 12 5 2" xfId="43774"/>
    <cellStyle name="입력 2 3 9 12 6" xfId="19220"/>
    <cellStyle name="입력 2 3 9 12 6 2" xfId="47079"/>
    <cellStyle name="입력 2 3 9 12 7" xfId="22402"/>
    <cellStyle name="입력 2 3 9 12 7 2" xfId="50261"/>
    <cellStyle name="입력 2 3 9 12 8" xfId="25574"/>
    <cellStyle name="입력 2 3 9 12 8 2" xfId="53433"/>
    <cellStyle name="입력 2 3 9 12 9" xfId="30304"/>
    <cellStyle name="입력 2 3 9 13" xfId="1402"/>
    <cellStyle name="입력 2 3 9 13 2" xfId="29261"/>
    <cellStyle name="입력 2 3 9 14" xfId="4858"/>
    <cellStyle name="입력 2 3 9 14 2" xfId="32717"/>
    <cellStyle name="입력 2 3 9 15" xfId="5709"/>
    <cellStyle name="입력 2 3 9 15 2" xfId="33568"/>
    <cellStyle name="입력 2 3 9 16" xfId="4797"/>
    <cellStyle name="입력 2 3 9 16 2" xfId="32656"/>
    <cellStyle name="입력 2 3 9 17" xfId="1132"/>
    <cellStyle name="입력 2 3 9 17 2" xfId="28991"/>
    <cellStyle name="입력 2 3 9 18" xfId="17156"/>
    <cellStyle name="입력 2 3 9 18 2" xfId="45015"/>
    <cellStyle name="입력 2 3 9 19" xfId="11492"/>
    <cellStyle name="입력 2 3 9 19 2" xfId="39351"/>
    <cellStyle name="입력 2 3 9 2" xfId="490"/>
    <cellStyle name="입력 2 3 9 2 10" xfId="4618"/>
    <cellStyle name="입력 2 3 9 2 10 2" xfId="8069"/>
    <cellStyle name="입력 2 3 9 2 10 2 2" xfId="35928"/>
    <cellStyle name="입력 2 3 9 2 10 3" xfId="11325"/>
    <cellStyle name="입력 2 3 9 2 10 3 2" xfId="39184"/>
    <cellStyle name="입력 2 3 9 2 10 4" xfId="14589"/>
    <cellStyle name="입력 2 3 9 2 10 4 2" xfId="42448"/>
    <cellStyle name="입력 2 3 9 2 10 5" xfId="18160"/>
    <cellStyle name="입력 2 3 9 2 10 5 2" xfId="46019"/>
    <cellStyle name="입력 2 3 9 2 10 6" xfId="21393"/>
    <cellStyle name="입력 2 3 9 2 10 6 2" xfId="49252"/>
    <cellStyle name="입력 2 3 9 2 10 7" xfId="24575"/>
    <cellStyle name="입력 2 3 9 2 10 7 2" xfId="52434"/>
    <cellStyle name="입력 2 3 9 2 10 8" xfId="27603"/>
    <cellStyle name="입력 2 3 9 2 10 8 2" xfId="55462"/>
    <cellStyle name="입력 2 3 9 2 10 9" xfId="32477"/>
    <cellStyle name="입력 2 3 9 2 11" xfId="1605"/>
    <cellStyle name="입력 2 3 9 2 11 2" xfId="29464"/>
    <cellStyle name="입력 2 3 9 2 12" xfId="5061"/>
    <cellStyle name="입력 2 3 9 2 12 2" xfId="32920"/>
    <cellStyle name="입력 2 3 9 2 13" xfId="8315"/>
    <cellStyle name="입력 2 3 9 2 13 2" xfId="36174"/>
    <cellStyle name="입력 2 3 9 2 14" xfId="11580"/>
    <cellStyle name="입력 2 3 9 2 14 2" xfId="39439"/>
    <cellStyle name="입력 2 3 9 2 15" xfId="14843"/>
    <cellStyle name="입력 2 3 9 2 15 2" xfId="42702"/>
    <cellStyle name="입력 2 3 9 2 16" xfId="16143"/>
    <cellStyle name="입력 2 3 9 2 16 2" xfId="44002"/>
    <cellStyle name="입력 2 3 9 2 17" xfId="18410"/>
    <cellStyle name="입력 2 3 9 2 17 2" xfId="46269"/>
    <cellStyle name="입력 2 3 9 2 18" xfId="21628"/>
    <cellStyle name="입력 2 3 9 2 18 2" xfId="49487"/>
    <cellStyle name="입력 2 3 9 2 19" xfId="24825"/>
    <cellStyle name="입력 2 3 9 2 19 2" xfId="52684"/>
    <cellStyle name="입력 2 3 9 2 2" xfId="635"/>
    <cellStyle name="입력 2 3 9 2 2 10" xfId="1750"/>
    <cellStyle name="입력 2 3 9 2 2 10 2" xfId="29609"/>
    <cellStyle name="입력 2 3 9 2 2 11" xfId="5205"/>
    <cellStyle name="입력 2 3 9 2 2 11 2" xfId="33064"/>
    <cellStyle name="입력 2 3 9 2 2 12" xfId="8460"/>
    <cellStyle name="입력 2 3 9 2 2 12 2" xfId="36319"/>
    <cellStyle name="입력 2 3 9 2 2 13" xfId="11725"/>
    <cellStyle name="입력 2 3 9 2 2 13 2" xfId="39584"/>
    <cellStyle name="입력 2 3 9 2 2 14" xfId="14988"/>
    <cellStyle name="입력 2 3 9 2 2 14 2" xfId="42847"/>
    <cellStyle name="입력 2 3 9 2 2 15" xfId="16689"/>
    <cellStyle name="입력 2 3 9 2 2 15 2" xfId="44548"/>
    <cellStyle name="입력 2 3 9 2 2 16" xfId="18552"/>
    <cellStyle name="입력 2 3 9 2 2 16 2" xfId="46411"/>
    <cellStyle name="입력 2 3 9 2 2 17" xfId="21769"/>
    <cellStyle name="입력 2 3 9 2 2 17 2" xfId="49628"/>
    <cellStyle name="입력 2 3 9 2 2 18" xfId="24964"/>
    <cellStyle name="입력 2 3 9 2 2 18 2" xfId="52823"/>
    <cellStyle name="입력 2 3 9 2 2 19" xfId="26543"/>
    <cellStyle name="입력 2 3 9 2 2 19 2" xfId="54402"/>
    <cellStyle name="입력 2 3 9 2 2 2" xfId="2387"/>
    <cellStyle name="입력 2 3 9 2 2 2 2" xfId="5839"/>
    <cellStyle name="입력 2 3 9 2 2 2 2 2" xfId="33698"/>
    <cellStyle name="입력 2 3 9 2 2 2 3" xfId="9095"/>
    <cellStyle name="입력 2 3 9 2 2 2 3 2" xfId="36954"/>
    <cellStyle name="입력 2 3 9 2 2 2 4" xfId="12358"/>
    <cellStyle name="입력 2 3 9 2 2 2 4 2" xfId="40217"/>
    <cellStyle name="입력 2 3 9 2 2 2 5" xfId="16997"/>
    <cellStyle name="입력 2 3 9 2 2 2 5 2" xfId="44856"/>
    <cellStyle name="입력 2 3 9 2 2 2 6" xfId="19165"/>
    <cellStyle name="입력 2 3 9 2 2 2 6 2" xfId="47024"/>
    <cellStyle name="입력 2 3 9 2 2 2 7" xfId="22350"/>
    <cellStyle name="입력 2 3 9 2 2 2 7 2" xfId="50209"/>
    <cellStyle name="입력 2 3 9 2 2 2 8" xfId="25525"/>
    <cellStyle name="입력 2 3 9 2 2 2 8 2" xfId="53384"/>
    <cellStyle name="입력 2 3 9 2 2 2 9" xfId="30246"/>
    <cellStyle name="입력 2 3 9 2 2 20" xfId="28021"/>
    <cellStyle name="입력 2 3 9 2 2 20 2" xfId="55880"/>
    <cellStyle name="입력 2 3 9 2 2 21" xfId="1097"/>
    <cellStyle name="입력 2 3 9 2 2 21 2" xfId="28956"/>
    <cellStyle name="입력 2 3 9 2 2 22" xfId="28495"/>
    <cellStyle name="입력 2 3 9 2 2 3" xfId="2846"/>
    <cellStyle name="입력 2 3 9 2 2 3 2" xfId="6297"/>
    <cellStyle name="입력 2 3 9 2 2 3 2 2" xfId="34156"/>
    <cellStyle name="입력 2 3 9 2 2 3 3" xfId="9553"/>
    <cellStyle name="입력 2 3 9 2 2 3 3 2" xfId="37412"/>
    <cellStyle name="입력 2 3 9 2 2 3 4" xfId="12817"/>
    <cellStyle name="입력 2 3 9 2 2 3 4 2" xfId="40676"/>
    <cellStyle name="입력 2 3 9 2 2 3 5" xfId="1130"/>
    <cellStyle name="입력 2 3 9 2 2 3 5 2" xfId="28989"/>
    <cellStyle name="입력 2 3 9 2 2 3 6" xfId="19621"/>
    <cellStyle name="입력 2 3 9 2 2 3 6 2" xfId="47480"/>
    <cellStyle name="입력 2 3 9 2 2 3 7" xfId="22803"/>
    <cellStyle name="입력 2 3 9 2 2 3 7 2" xfId="50662"/>
    <cellStyle name="입력 2 3 9 2 2 3 8" xfId="25951"/>
    <cellStyle name="입력 2 3 9 2 2 3 8 2" xfId="53810"/>
    <cellStyle name="입력 2 3 9 2 2 3 9" xfId="30705"/>
    <cellStyle name="입력 2 3 9 2 2 4" xfId="3196"/>
    <cellStyle name="입력 2 3 9 2 2 4 2" xfId="6647"/>
    <cellStyle name="입력 2 3 9 2 2 4 2 2" xfId="34506"/>
    <cellStyle name="입력 2 3 9 2 2 4 3" xfId="9903"/>
    <cellStyle name="입력 2 3 9 2 2 4 3 2" xfId="37762"/>
    <cellStyle name="입력 2 3 9 2 2 4 4" xfId="13167"/>
    <cellStyle name="입력 2 3 9 2 2 4 4 2" xfId="41026"/>
    <cellStyle name="입력 2 3 9 2 2 4 5" xfId="15503"/>
    <cellStyle name="입력 2 3 9 2 2 4 5 2" xfId="43362"/>
    <cellStyle name="입력 2 3 9 2 2 4 6" xfId="19971"/>
    <cellStyle name="입력 2 3 9 2 2 4 6 2" xfId="47830"/>
    <cellStyle name="입력 2 3 9 2 2 4 7" xfId="23153"/>
    <cellStyle name="입력 2 3 9 2 2 4 7 2" xfId="51012"/>
    <cellStyle name="입력 2 3 9 2 2 4 8" xfId="26275"/>
    <cellStyle name="입력 2 3 9 2 2 4 8 2" xfId="54134"/>
    <cellStyle name="입력 2 3 9 2 2 4 9" xfId="31055"/>
    <cellStyle name="입력 2 3 9 2 2 5" xfId="3533"/>
    <cellStyle name="입력 2 3 9 2 2 5 2" xfId="6984"/>
    <cellStyle name="입력 2 3 9 2 2 5 2 2" xfId="34843"/>
    <cellStyle name="입력 2 3 9 2 2 5 3" xfId="10240"/>
    <cellStyle name="입력 2 3 9 2 2 5 3 2" xfId="38099"/>
    <cellStyle name="입력 2 3 9 2 2 5 4" xfId="13504"/>
    <cellStyle name="입력 2 3 9 2 2 5 4 2" xfId="41363"/>
    <cellStyle name="입력 2 3 9 2 2 5 5" xfId="16127"/>
    <cellStyle name="입력 2 3 9 2 2 5 5 2" xfId="43986"/>
    <cellStyle name="입력 2 3 9 2 2 5 6" xfId="20308"/>
    <cellStyle name="입력 2 3 9 2 2 5 6 2" xfId="48167"/>
    <cellStyle name="입력 2 3 9 2 2 5 7" xfId="23490"/>
    <cellStyle name="입력 2 3 9 2 2 5 7 2" xfId="51349"/>
    <cellStyle name="입력 2 3 9 2 2 5 8" xfId="26592"/>
    <cellStyle name="입력 2 3 9 2 2 5 8 2" xfId="54451"/>
    <cellStyle name="입력 2 3 9 2 2 5 9" xfId="31392"/>
    <cellStyle name="입력 2 3 9 2 2 6" xfId="3866"/>
    <cellStyle name="입력 2 3 9 2 2 6 2" xfId="7317"/>
    <cellStyle name="입력 2 3 9 2 2 6 2 2" xfId="35176"/>
    <cellStyle name="입력 2 3 9 2 2 6 3" xfId="10573"/>
    <cellStyle name="입력 2 3 9 2 2 6 3 2" xfId="38432"/>
    <cellStyle name="입력 2 3 9 2 2 6 4" xfId="13837"/>
    <cellStyle name="입력 2 3 9 2 2 6 4 2" xfId="41696"/>
    <cellStyle name="입력 2 3 9 2 2 6 5" xfId="11785"/>
    <cellStyle name="입력 2 3 9 2 2 6 5 2" xfId="39644"/>
    <cellStyle name="입력 2 3 9 2 2 6 6" xfId="20641"/>
    <cellStyle name="입력 2 3 9 2 2 6 6 2" xfId="48500"/>
    <cellStyle name="입력 2 3 9 2 2 6 7" xfId="23823"/>
    <cellStyle name="입력 2 3 9 2 2 6 7 2" xfId="51682"/>
    <cellStyle name="입력 2 3 9 2 2 6 8" xfId="26903"/>
    <cellStyle name="입력 2 3 9 2 2 6 8 2" xfId="54762"/>
    <cellStyle name="입력 2 3 9 2 2 6 9" xfId="31725"/>
    <cellStyle name="입력 2 3 9 2 2 7" xfId="4162"/>
    <cellStyle name="입력 2 3 9 2 2 7 2" xfId="7613"/>
    <cellStyle name="입력 2 3 9 2 2 7 2 2" xfId="35472"/>
    <cellStyle name="입력 2 3 9 2 2 7 3" xfId="10869"/>
    <cellStyle name="입력 2 3 9 2 2 7 3 2" xfId="38728"/>
    <cellStyle name="입력 2 3 9 2 2 7 4" xfId="14133"/>
    <cellStyle name="입력 2 3 9 2 2 7 4 2" xfId="41992"/>
    <cellStyle name="입력 2 3 9 2 2 7 5" xfId="16792"/>
    <cellStyle name="입력 2 3 9 2 2 7 5 2" xfId="44651"/>
    <cellStyle name="입력 2 3 9 2 2 7 6" xfId="20937"/>
    <cellStyle name="입력 2 3 9 2 2 7 6 2" xfId="48796"/>
    <cellStyle name="입력 2 3 9 2 2 7 7" xfId="24119"/>
    <cellStyle name="입력 2 3 9 2 2 7 7 2" xfId="51978"/>
    <cellStyle name="입력 2 3 9 2 2 7 8" xfId="27178"/>
    <cellStyle name="입력 2 3 9 2 2 7 8 2" xfId="55037"/>
    <cellStyle name="입력 2 3 9 2 2 7 9" xfId="32021"/>
    <cellStyle name="입력 2 3 9 2 2 8" xfId="4459"/>
    <cellStyle name="입력 2 3 9 2 2 8 2" xfId="7910"/>
    <cellStyle name="입력 2 3 9 2 2 8 2 2" xfId="35769"/>
    <cellStyle name="입력 2 3 9 2 2 8 3" xfId="11166"/>
    <cellStyle name="입력 2 3 9 2 2 8 3 2" xfId="39025"/>
    <cellStyle name="입력 2 3 9 2 2 8 4" xfId="14430"/>
    <cellStyle name="입력 2 3 9 2 2 8 4 2" xfId="42289"/>
    <cellStyle name="입력 2 3 9 2 2 8 5" xfId="18001"/>
    <cellStyle name="입력 2 3 9 2 2 8 5 2" xfId="45860"/>
    <cellStyle name="입력 2 3 9 2 2 8 6" xfId="21234"/>
    <cellStyle name="입력 2 3 9 2 2 8 6 2" xfId="49093"/>
    <cellStyle name="입력 2 3 9 2 2 8 7" xfId="24416"/>
    <cellStyle name="입력 2 3 9 2 2 8 7 2" xfId="52275"/>
    <cellStyle name="입력 2 3 9 2 2 8 8" xfId="27454"/>
    <cellStyle name="입력 2 3 9 2 2 8 8 2" xfId="55313"/>
    <cellStyle name="입력 2 3 9 2 2 8 9" xfId="32318"/>
    <cellStyle name="입력 2 3 9 2 2 9" xfId="4754"/>
    <cellStyle name="입력 2 3 9 2 2 9 2" xfId="8205"/>
    <cellStyle name="입력 2 3 9 2 2 9 2 2" xfId="36064"/>
    <cellStyle name="입력 2 3 9 2 2 9 3" xfId="11461"/>
    <cellStyle name="입력 2 3 9 2 2 9 3 2" xfId="39320"/>
    <cellStyle name="입력 2 3 9 2 2 9 4" xfId="14725"/>
    <cellStyle name="입력 2 3 9 2 2 9 4 2" xfId="42584"/>
    <cellStyle name="입력 2 3 9 2 2 9 5" xfId="18296"/>
    <cellStyle name="입력 2 3 9 2 2 9 5 2" xfId="46155"/>
    <cellStyle name="입력 2 3 9 2 2 9 6" xfId="21529"/>
    <cellStyle name="입력 2 3 9 2 2 9 6 2" xfId="49388"/>
    <cellStyle name="입력 2 3 9 2 2 9 7" xfId="24711"/>
    <cellStyle name="입력 2 3 9 2 2 9 7 2" xfId="52570"/>
    <cellStyle name="입력 2 3 9 2 2 9 8" xfId="27730"/>
    <cellStyle name="입력 2 3 9 2 2 9 8 2" xfId="55589"/>
    <cellStyle name="입력 2 3 9 2 2 9 9" xfId="32613"/>
    <cellStyle name="입력 2 3 9 2 20" xfId="27067"/>
    <cellStyle name="입력 2 3 9 2 20 2" xfId="54926"/>
    <cellStyle name="입력 2 3 9 2 21" xfId="27885"/>
    <cellStyle name="입력 2 3 9 2 21 2" xfId="55744"/>
    <cellStyle name="입력 2 3 9 2 22" xfId="952"/>
    <cellStyle name="입력 2 3 9 2 22 2" xfId="28811"/>
    <cellStyle name="입력 2 3 9 2 23" xfId="28350"/>
    <cellStyle name="입력 2 3 9 2 3" xfId="2242"/>
    <cellStyle name="입력 2 3 9 2 3 2" xfId="5694"/>
    <cellStyle name="입력 2 3 9 2 3 2 2" xfId="33553"/>
    <cellStyle name="입력 2 3 9 2 3 3" xfId="8950"/>
    <cellStyle name="입력 2 3 9 2 3 3 2" xfId="36809"/>
    <cellStyle name="입력 2 3 9 2 3 4" xfId="12213"/>
    <cellStyle name="입력 2 3 9 2 3 4 2" xfId="40072"/>
    <cellStyle name="입력 2 3 9 2 3 5" xfId="15316"/>
    <cellStyle name="입력 2 3 9 2 3 5 2" xfId="43175"/>
    <cellStyle name="입력 2 3 9 2 3 6" xfId="19025"/>
    <cellStyle name="입력 2 3 9 2 3 6 2" xfId="46884"/>
    <cellStyle name="입력 2 3 9 2 3 7" xfId="22209"/>
    <cellStyle name="입력 2 3 9 2 3 7 2" xfId="50068"/>
    <cellStyle name="입력 2 3 9 2 3 8" xfId="25392"/>
    <cellStyle name="입력 2 3 9 2 3 8 2" xfId="53251"/>
    <cellStyle name="입력 2 3 9 2 3 9" xfId="30101"/>
    <cellStyle name="입력 2 3 9 2 4" xfId="2701"/>
    <cellStyle name="입력 2 3 9 2 4 2" xfId="6152"/>
    <cellStyle name="입력 2 3 9 2 4 2 2" xfId="34011"/>
    <cellStyle name="입력 2 3 9 2 4 3" xfId="9408"/>
    <cellStyle name="입력 2 3 9 2 4 3 2" xfId="37267"/>
    <cellStyle name="입력 2 3 9 2 4 4" xfId="12672"/>
    <cellStyle name="입력 2 3 9 2 4 4 2" xfId="40531"/>
    <cellStyle name="입력 2 3 9 2 4 5" xfId="15156"/>
    <cellStyle name="입력 2 3 9 2 4 5 2" xfId="43015"/>
    <cellStyle name="입력 2 3 9 2 4 6" xfId="19476"/>
    <cellStyle name="입력 2 3 9 2 4 6 2" xfId="47335"/>
    <cellStyle name="입력 2 3 9 2 4 7" xfId="22658"/>
    <cellStyle name="입력 2 3 9 2 4 7 2" xfId="50517"/>
    <cellStyle name="입력 2 3 9 2 4 8" xfId="25814"/>
    <cellStyle name="입력 2 3 9 2 4 8 2" xfId="53673"/>
    <cellStyle name="입력 2 3 9 2 4 9" xfId="30560"/>
    <cellStyle name="입력 2 3 9 2 5" xfId="3052"/>
    <cellStyle name="입력 2 3 9 2 5 2" xfId="6503"/>
    <cellStyle name="입력 2 3 9 2 5 2 2" xfId="34362"/>
    <cellStyle name="입력 2 3 9 2 5 3" xfId="9759"/>
    <cellStyle name="입력 2 3 9 2 5 3 2" xfId="37618"/>
    <cellStyle name="입력 2 3 9 2 5 4" xfId="13023"/>
    <cellStyle name="입력 2 3 9 2 5 4 2" xfId="40882"/>
    <cellStyle name="입력 2 3 9 2 5 5" xfId="17922"/>
    <cellStyle name="입력 2 3 9 2 5 5 2" xfId="45781"/>
    <cellStyle name="입력 2 3 9 2 5 6" xfId="19827"/>
    <cellStyle name="입력 2 3 9 2 5 6 2" xfId="47686"/>
    <cellStyle name="입력 2 3 9 2 5 7" xfId="23009"/>
    <cellStyle name="입력 2 3 9 2 5 7 2" xfId="50868"/>
    <cellStyle name="입력 2 3 9 2 5 8" xfId="26141"/>
    <cellStyle name="입력 2 3 9 2 5 8 2" xfId="54000"/>
    <cellStyle name="입력 2 3 9 2 5 9" xfId="30911"/>
    <cellStyle name="입력 2 3 9 2 6" xfId="3391"/>
    <cellStyle name="입력 2 3 9 2 6 2" xfId="6842"/>
    <cellStyle name="입력 2 3 9 2 6 2 2" xfId="34701"/>
    <cellStyle name="입력 2 3 9 2 6 3" xfId="10098"/>
    <cellStyle name="입력 2 3 9 2 6 3 2" xfId="37957"/>
    <cellStyle name="입력 2 3 9 2 6 4" xfId="13362"/>
    <cellStyle name="입력 2 3 9 2 6 4 2" xfId="41221"/>
    <cellStyle name="입력 2 3 9 2 6 5" xfId="16346"/>
    <cellStyle name="입력 2 3 9 2 6 5 2" xfId="44205"/>
    <cellStyle name="입력 2 3 9 2 6 6" xfId="20166"/>
    <cellStyle name="입력 2 3 9 2 6 6 2" xfId="48025"/>
    <cellStyle name="입력 2 3 9 2 6 7" xfId="23348"/>
    <cellStyle name="입력 2 3 9 2 6 7 2" xfId="51207"/>
    <cellStyle name="입력 2 3 9 2 6 8" xfId="26458"/>
    <cellStyle name="입력 2 3 9 2 6 8 2" xfId="54317"/>
    <cellStyle name="입력 2 3 9 2 6 9" xfId="31250"/>
    <cellStyle name="입력 2 3 9 2 7" xfId="3724"/>
    <cellStyle name="입력 2 3 9 2 7 2" xfId="7175"/>
    <cellStyle name="입력 2 3 9 2 7 2 2" xfId="35034"/>
    <cellStyle name="입력 2 3 9 2 7 3" xfId="10431"/>
    <cellStyle name="입력 2 3 9 2 7 3 2" xfId="38290"/>
    <cellStyle name="입력 2 3 9 2 7 4" xfId="13695"/>
    <cellStyle name="입력 2 3 9 2 7 4 2" xfId="41554"/>
    <cellStyle name="입력 2 3 9 2 7 5" xfId="17545"/>
    <cellStyle name="입력 2 3 9 2 7 5 2" xfId="45404"/>
    <cellStyle name="입력 2 3 9 2 7 6" xfId="20499"/>
    <cellStyle name="입력 2 3 9 2 7 6 2" xfId="48358"/>
    <cellStyle name="입력 2 3 9 2 7 7" xfId="23681"/>
    <cellStyle name="입력 2 3 9 2 7 7 2" xfId="51540"/>
    <cellStyle name="입력 2 3 9 2 7 8" xfId="26769"/>
    <cellStyle name="입력 2 3 9 2 7 8 2" xfId="54628"/>
    <cellStyle name="입력 2 3 9 2 7 9" xfId="31583"/>
    <cellStyle name="입력 2 3 9 2 8" xfId="4026"/>
    <cellStyle name="입력 2 3 9 2 8 2" xfId="7477"/>
    <cellStyle name="입력 2 3 9 2 8 2 2" xfId="35336"/>
    <cellStyle name="입력 2 3 9 2 8 3" xfId="10733"/>
    <cellStyle name="입력 2 3 9 2 8 3 2" xfId="38592"/>
    <cellStyle name="입력 2 3 9 2 8 4" xfId="13997"/>
    <cellStyle name="입력 2 3 9 2 8 4 2" xfId="41856"/>
    <cellStyle name="입력 2 3 9 2 8 5" xfId="15642"/>
    <cellStyle name="입력 2 3 9 2 8 5 2" xfId="43501"/>
    <cellStyle name="입력 2 3 9 2 8 6" xfId="20801"/>
    <cellStyle name="입력 2 3 9 2 8 6 2" xfId="48660"/>
    <cellStyle name="입력 2 3 9 2 8 7" xfId="23983"/>
    <cellStyle name="입력 2 3 9 2 8 7 2" xfId="51842"/>
    <cellStyle name="입력 2 3 9 2 8 8" xfId="27052"/>
    <cellStyle name="입력 2 3 9 2 8 8 2" xfId="54911"/>
    <cellStyle name="입력 2 3 9 2 8 9" xfId="31885"/>
    <cellStyle name="입력 2 3 9 2 9" xfId="4323"/>
    <cellStyle name="입력 2 3 9 2 9 2" xfId="7774"/>
    <cellStyle name="입력 2 3 9 2 9 2 2" xfId="35633"/>
    <cellStyle name="입력 2 3 9 2 9 3" xfId="11030"/>
    <cellStyle name="입력 2 3 9 2 9 3 2" xfId="38889"/>
    <cellStyle name="입력 2 3 9 2 9 4" xfId="14294"/>
    <cellStyle name="입력 2 3 9 2 9 4 2" xfId="42153"/>
    <cellStyle name="입력 2 3 9 2 9 5" xfId="17000"/>
    <cellStyle name="입력 2 3 9 2 9 5 2" xfId="44859"/>
    <cellStyle name="입력 2 3 9 2 9 6" xfId="21098"/>
    <cellStyle name="입력 2 3 9 2 9 6 2" xfId="48957"/>
    <cellStyle name="입력 2 3 9 2 9 7" xfId="24280"/>
    <cellStyle name="입력 2 3 9 2 9 7 2" xfId="52139"/>
    <cellStyle name="입력 2 3 9 2 9 8" xfId="27327"/>
    <cellStyle name="입력 2 3 9 2 9 8 2" xfId="55186"/>
    <cellStyle name="입력 2 3 9 2 9 9" xfId="32182"/>
    <cellStyle name="입력 2 3 9 20" xfId="17011"/>
    <cellStyle name="입력 2 3 9 20 2" xfId="44870"/>
    <cellStyle name="입력 2 3 9 21" xfId="15292"/>
    <cellStyle name="입력 2 3 9 21 2" xfId="43151"/>
    <cellStyle name="입력 2 3 9 22" xfId="12026"/>
    <cellStyle name="입력 2 3 9 22 2" xfId="39885"/>
    <cellStyle name="입력 2 3 9 23" xfId="25325"/>
    <cellStyle name="입력 2 3 9 23 2" xfId="53184"/>
    <cellStyle name="입력 2 3 9 24" xfId="750"/>
    <cellStyle name="입력 2 3 9 24 2" xfId="28609"/>
    <cellStyle name="입력 2 3 9 25" xfId="28148"/>
    <cellStyle name="입력 2 3 9 3" xfId="390"/>
    <cellStyle name="입력 2 3 9 3 10" xfId="1505"/>
    <cellStyle name="입력 2 3 9 3 10 2" xfId="29364"/>
    <cellStyle name="입력 2 3 9 3 11" xfId="4961"/>
    <cellStyle name="입력 2 3 9 3 11 2" xfId="32820"/>
    <cellStyle name="입력 2 3 9 3 12" xfId="1280"/>
    <cellStyle name="입력 2 3 9 3 12 2" xfId="29139"/>
    <cellStyle name="입력 2 3 9 3 13" xfId="4963"/>
    <cellStyle name="입력 2 3 9 3 13 2" xfId="32822"/>
    <cellStyle name="입력 2 3 9 3 14" xfId="1281"/>
    <cellStyle name="입력 2 3 9 3 14 2" xfId="29140"/>
    <cellStyle name="입력 2 3 9 3 15" xfId="16188"/>
    <cellStyle name="입력 2 3 9 3 15 2" xfId="44047"/>
    <cellStyle name="입력 2 3 9 3 16" xfId="14746"/>
    <cellStyle name="입력 2 3 9 3 16 2" xfId="42605"/>
    <cellStyle name="입력 2 3 9 3 17" xfId="14761"/>
    <cellStyle name="입력 2 3 9 3 17 2" xfId="42620"/>
    <cellStyle name="입력 2 3 9 3 18" xfId="24734"/>
    <cellStyle name="입력 2 3 9 3 18 2" xfId="52593"/>
    <cellStyle name="입력 2 3 9 3 19" xfId="25376"/>
    <cellStyle name="입력 2 3 9 3 19 2" xfId="53235"/>
    <cellStyle name="입력 2 3 9 3 2" xfId="2142"/>
    <cellStyle name="입력 2 3 9 3 2 2" xfId="5596"/>
    <cellStyle name="입력 2 3 9 3 2 2 2" xfId="33455"/>
    <cellStyle name="입력 2 3 9 3 2 3" xfId="8851"/>
    <cellStyle name="입력 2 3 9 3 2 3 2" xfId="36710"/>
    <cellStyle name="입력 2 3 9 3 2 4" xfId="12114"/>
    <cellStyle name="입력 2 3 9 3 2 4 2" xfId="39973"/>
    <cellStyle name="입력 2 3 9 3 2 5" xfId="15960"/>
    <cellStyle name="입력 2 3 9 3 2 5 2" xfId="43819"/>
    <cellStyle name="입력 2 3 9 3 2 6" xfId="18930"/>
    <cellStyle name="입력 2 3 9 3 2 6 2" xfId="46789"/>
    <cellStyle name="입력 2 3 9 3 2 7" xfId="22128"/>
    <cellStyle name="입력 2 3 9 3 2 7 2" xfId="49987"/>
    <cellStyle name="입력 2 3 9 3 2 8" xfId="25307"/>
    <cellStyle name="입력 2 3 9 3 2 8 2" xfId="53166"/>
    <cellStyle name="입력 2 3 9 3 2 9" xfId="30001"/>
    <cellStyle name="입력 2 3 9 3 20" xfId="27813"/>
    <cellStyle name="입력 2 3 9 3 20 2" xfId="55672"/>
    <cellStyle name="입력 2 3 9 3 21" xfId="852"/>
    <cellStyle name="입력 2 3 9 3 21 2" xfId="28711"/>
    <cellStyle name="입력 2 3 9 3 22" xfId="28250"/>
    <cellStyle name="입력 2 3 9 3 3" xfId="2603"/>
    <cellStyle name="입력 2 3 9 3 3 2" xfId="6054"/>
    <cellStyle name="입력 2 3 9 3 3 2 2" xfId="33913"/>
    <cellStyle name="입력 2 3 9 3 3 3" xfId="9310"/>
    <cellStyle name="입력 2 3 9 3 3 3 2" xfId="37169"/>
    <cellStyle name="입력 2 3 9 3 3 4" xfId="12574"/>
    <cellStyle name="입력 2 3 9 3 3 4 2" xfId="40433"/>
    <cellStyle name="입력 2 3 9 3 3 5" xfId="16570"/>
    <cellStyle name="입력 2 3 9 3 3 5 2" xfId="44429"/>
    <cellStyle name="입력 2 3 9 3 3 6" xfId="19378"/>
    <cellStyle name="입력 2 3 9 3 3 6 2" xfId="47237"/>
    <cellStyle name="입력 2 3 9 3 3 7" xfId="22560"/>
    <cellStyle name="입력 2 3 9 3 3 7 2" xfId="50419"/>
    <cellStyle name="입력 2 3 9 3 3 8" xfId="25722"/>
    <cellStyle name="입력 2 3 9 3 3 8 2" xfId="53581"/>
    <cellStyle name="입력 2 3 9 3 3 9" xfId="30462"/>
    <cellStyle name="입력 2 3 9 3 4" xfId="2956"/>
    <cellStyle name="입력 2 3 9 3 4 2" xfId="6407"/>
    <cellStyle name="입력 2 3 9 3 4 2 2" xfId="34266"/>
    <cellStyle name="입력 2 3 9 3 4 3" xfId="9663"/>
    <cellStyle name="입력 2 3 9 3 4 3 2" xfId="37522"/>
    <cellStyle name="입력 2 3 9 3 4 4" xfId="12927"/>
    <cellStyle name="입력 2 3 9 3 4 4 2" xfId="40786"/>
    <cellStyle name="입력 2 3 9 3 4 5" xfId="15536"/>
    <cellStyle name="입력 2 3 9 3 4 5 2" xfId="43395"/>
    <cellStyle name="입력 2 3 9 3 4 6" xfId="19731"/>
    <cellStyle name="입력 2 3 9 3 4 6 2" xfId="47590"/>
    <cellStyle name="입력 2 3 9 3 4 7" xfId="22913"/>
    <cellStyle name="입력 2 3 9 3 4 7 2" xfId="50772"/>
    <cellStyle name="입력 2 3 9 3 4 8" xfId="26051"/>
    <cellStyle name="입력 2 3 9 3 4 8 2" xfId="53910"/>
    <cellStyle name="입력 2 3 9 3 4 9" xfId="30815"/>
    <cellStyle name="입력 2 3 9 3 5" xfId="3302"/>
    <cellStyle name="입력 2 3 9 3 5 2" xfId="6753"/>
    <cellStyle name="입력 2 3 9 3 5 2 2" xfId="34612"/>
    <cellStyle name="입력 2 3 9 3 5 3" xfId="10009"/>
    <cellStyle name="입력 2 3 9 3 5 3 2" xfId="37868"/>
    <cellStyle name="입력 2 3 9 3 5 4" xfId="13273"/>
    <cellStyle name="입력 2 3 9 3 5 4 2" xfId="41132"/>
    <cellStyle name="입력 2 3 9 3 5 5" xfId="15411"/>
    <cellStyle name="입력 2 3 9 3 5 5 2" xfId="43270"/>
    <cellStyle name="입력 2 3 9 3 5 6" xfId="20077"/>
    <cellStyle name="입력 2 3 9 3 5 6 2" xfId="47936"/>
    <cellStyle name="입력 2 3 9 3 5 7" xfId="23259"/>
    <cellStyle name="입력 2 3 9 3 5 7 2" xfId="51118"/>
    <cellStyle name="입력 2 3 9 3 5 8" xfId="26373"/>
    <cellStyle name="입력 2 3 9 3 5 8 2" xfId="54232"/>
    <cellStyle name="입력 2 3 9 3 5 9" xfId="31161"/>
    <cellStyle name="입력 2 3 9 3 6" xfId="3638"/>
    <cellStyle name="입력 2 3 9 3 6 2" xfId="7089"/>
    <cellStyle name="입력 2 3 9 3 6 2 2" xfId="34948"/>
    <cellStyle name="입력 2 3 9 3 6 3" xfId="10345"/>
    <cellStyle name="입력 2 3 9 3 6 3 2" xfId="38204"/>
    <cellStyle name="입력 2 3 9 3 6 4" xfId="13609"/>
    <cellStyle name="입력 2 3 9 3 6 4 2" xfId="41468"/>
    <cellStyle name="입력 2 3 9 3 6 5" xfId="15678"/>
    <cellStyle name="입력 2 3 9 3 6 5 2" xfId="43537"/>
    <cellStyle name="입력 2 3 9 3 6 6" xfId="20413"/>
    <cellStyle name="입력 2 3 9 3 6 6 2" xfId="48272"/>
    <cellStyle name="입력 2 3 9 3 6 7" xfId="23595"/>
    <cellStyle name="입력 2 3 9 3 6 7 2" xfId="51454"/>
    <cellStyle name="입력 2 3 9 3 6 8" xfId="26689"/>
    <cellStyle name="입력 2 3 9 3 6 8 2" xfId="54548"/>
    <cellStyle name="입력 2 3 9 3 6 9" xfId="31497"/>
    <cellStyle name="입력 2 3 9 3 7" xfId="3952"/>
    <cellStyle name="입력 2 3 9 3 7 2" xfId="7403"/>
    <cellStyle name="입력 2 3 9 3 7 2 2" xfId="35262"/>
    <cellStyle name="입력 2 3 9 3 7 3" xfId="10659"/>
    <cellStyle name="입력 2 3 9 3 7 3 2" xfId="38518"/>
    <cellStyle name="입력 2 3 9 3 7 4" xfId="13923"/>
    <cellStyle name="입력 2 3 9 3 7 4 2" xfId="41782"/>
    <cellStyle name="입력 2 3 9 3 7 5" xfId="17576"/>
    <cellStyle name="입력 2 3 9 3 7 5 2" xfId="45435"/>
    <cellStyle name="입력 2 3 9 3 7 6" xfId="20727"/>
    <cellStyle name="입력 2 3 9 3 7 6 2" xfId="48586"/>
    <cellStyle name="입력 2 3 9 3 7 7" xfId="23909"/>
    <cellStyle name="입력 2 3 9 3 7 7 2" xfId="51768"/>
    <cellStyle name="입력 2 3 9 3 7 8" xfId="26983"/>
    <cellStyle name="입력 2 3 9 3 7 8 2" xfId="54842"/>
    <cellStyle name="입력 2 3 9 3 7 9" xfId="31811"/>
    <cellStyle name="입력 2 3 9 3 8" xfId="4250"/>
    <cellStyle name="입력 2 3 9 3 8 2" xfId="7701"/>
    <cellStyle name="입력 2 3 9 3 8 2 2" xfId="35560"/>
    <cellStyle name="입력 2 3 9 3 8 3" xfId="10957"/>
    <cellStyle name="입력 2 3 9 3 8 3 2" xfId="38816"/>
    <cellStyle name="입력 2 3 9 3 8 4" xfId="14221"/>
    <cellStyle name="입력 2 3 9 3 8 4 2" xfId="42080"/>
    <cellStyle name="입력 2 3 9 3 8 5" xfId="17480"/>
    <cellStyle name="입력 2 3 9 3 8 5 2" xfId="45339"/>
    <cellStyle name="입력 2 3 9 3 8 6" xfId="21025"/>
    <cellStyle name="입력 2 3 9 3 8 6 2" xfId="48884"/>
    <cellStyle name="입력 2 3 9 3 8 7" xfId="24207"/>
    <cellStyle name="입력 2 3 9 3 8 7 2" xfId="52066"/>
    <cellStyle name="입력 2 3 9 3 8 8" xfId="27259"/>
    <cellStyle name="입력 2 3 9 3 8 8 2" xfId="55118"/>
    <cellStyle name="입력 2 3 9 3 8 9" xfId="32109"/>
    <cellStyle name="입력 2 3 9 3 9" xfId="4546"/>
    <cellStyle name="입력 2 3 9 3 9 2" xfId="7997"/>
    <cellStyle name="입력 2 3 9 3 9 2 2" xfId="35856"/>
    <cellStyle name="입력 2 3 9 3 9 3" xfId="11253"/>
    <cellStyle name="입력 2 3 9 3 9 3 2" xfId="39112"/>
    <cellStyle name="입력 2 3 9 3 9 4" xfId="14517"/>
    <cellStyle name="입력 2 3 9 3 9 4 2" xfId="42376"/>
    <cellStyle name="입력 2 3 9 3 9 5" xfId="18088"/>
    <cellStyle name="입력 2 3 9 3 9 5 2" xfId="45947"/>
    <cellStyle name="입력 2 3 9 3 9 6" xfId="21321"/>
    <cellStyle name="입력 2 3 9 3 9 6 2" xfId="49180"/>
    <cellStyle name="입력 2 3 9 3 9 7" xfId="24503"/>
    <cellStyle name="입력 2 3 9 3 9 7 2" xfId="52362"/>
    <cellStyle name="입력 2 3 9 3 9 8" xfId="27535"/>
    <cellStyle name="입력 2 3 9 3 9 8 2" xfId="55394"/>
    <cellStyle name="입력 2 3 9 3 9 9" xfId="32405"/>
    <cellStyle name="입력 2 3 9 4" xfId="563"/>
    <cellStyle name="입력 2 3 9 4 10" xfId="1678"/>
    <cellStyle name="입력 2 3 9 4 10 2" xfId="29537"/>
    <cellStyle name="입력 2 3 9 4 11" xfId="5133"/>
    <cellStyle name="입력 2 3 9 4 11 2" xfId="32992"/>
    <cellStyle name="입력 2 3 9 4 12" xfId="8388"/>
    <cellStyle name="입력 2 3 9 4 12 2" xfId="36247"/>
    <cellStyle name="입력 2 3 9 4 13" xfId="11653"/>
    <cellStyle name="입력 2 3 9 4 13 2" xfId="39512"/>
    <cellStyle name="입력 2 3 9 4 14" xfId="14916"/>
    <cellStyle name="입력 2 3 9 4 14 2" xfId="42775"/>
    <cellStyle name="입력 2 3 9 4 15" xfId="16961"/>
    <cellStyle name="입력 2 3 9 4 15 2" xfId="44820"/>
    <cellStyle name="입력 2 3 9 4 16" xfId="18480"/>
    <cellStyle name="입력 2 3 9 4 16 2" xfId="46339"/>
    <cellStyle name="입력 2 3 9 4 17" xfId="21697"/>
    <cellStyle name="입력 2 3 9 4 17 2" xfId="49556"/>
    <cellStyle name="입력 2 3 9 4 18" xfId="24892"/>
    <cellStyle name="입력 2 3 9 4 18 2" xfId="52751"/>
    <cellStyle name="입력 2 3 9 4 19" xfId="25005"/>
    <cellStyle name="입력 2 3 9 4 19 2" xfId="52864"/>
    <cellStyle name="입력 2 3 9 4 2" xfId="2315"/>
    <cellStyle name="입력 2 3 9 4 2 2" xfId="5767"/>
    <cellStyle name="입력 2 3 9 4 2 2 2" xfId="33626"/>
    <cellStyle name="입력 2 3 9 4 2 3" xfId="9023"/>
    <cellStyle name="입력 2 3 9 4 2 3 2" xfId="36882"/>
    <cellStyle name="입력 2 3 9 4 2 4" xfId="12286"/>
    <cellStyle name="입력 2 3 9 4 2 4 2" xfId="40145"/>
    <cellStyle name="입력 2 3 9 4 2 5" xfId="17676"/>
    <cellStyle name="입력 2 3 9 4 2 5 2" xfId="45535"/>
    <cellStyle name="입력 2 3 9 4 2 6" xfId="19093"/>
    <cellStyle name="입력 2 3 9 4 2 6 2" xfId="46952"/>
    <cellStyle name="입력 2 3 9 4 2 7" xfId="22278"/>
    <cellStyle name="입력 2 3 9 4 2 7 2" xfId="50137"/>
    <cellStyle name="입력 2 3 9 4 2 8" xfId="25457"/>
    <cellStyle name="입력 2 3 9 4 2 8 2" xfId="53316"/>
    <cellStyle name="입력 2 3 9 4 2 9" xfId="30174"/>
    <cellStyle name="입력 2 3 9 4 20" xfId="27949"/>
    <cellStyle name="입력 2 3 9 4 20 2" xfId="55808"/>
    <cellStyle name="입력 2 3 9 4 21" xfId="1025"/>
    <cellStyle name="입력 2 3 9 4 21 2" xfId="28884"/>
    <cellStyle name="입력 2 3 9 4 22" xfId="28423"/>
    <cellStyle name="입력 2 3 9 4 3" xfId="2774"/>
    <cellStyle name="입력 2 3 9 4 3 2" xfId="6225"/>
    <cellStyle name="입력 2 3 9 4 3 2 2" xfId="34084"/>
    <cellStyle name="입력 2 3 9 4 3 3" xfId="9481"/>
    <cellStyle name="입력 2 3 9 4 3 3 2" xfId="37340"/>
    <cellStyle name="입력 2 3 9 4 3 4" xfId="12745"/>
    <cellStyle name="입력 2 3 9 4 3 4 2" xfId="40604"/>
    <cellStyle name="입력 2 3 9 4 3 5" xfId="15473"/>
    <cellStyle name="입력 2 3 9 4 3 5 2" xfId="43332"/>
    <cellStyle name="입력 2 3 9 4 3 6" xfId="19549"/>
    <cellStyle name="입력 2 3 9 4 3 6 2" xfId="47408"/>
    <cellStyle name="입력 2 3 9 4 3 7" xfId="22731"/>
    <cellStyle name="입력 2 3 9 4 3 7 2" xfId="50590"/>
    <cellStyle name="입력 2 3 9 4 3 8" xfId="25883"/>
    <cellStyle name="입력 2 3 9 4 3 8 2" xfId="53742"/>
    <cellStyle name="입력 2 3 9 4 3 9" xfId="30633"/>
    <cellStyle name="입력 2 3 9 4 4" xfId="3124"/>
    <cellStyle name="입력 2 3 9 4 4 2" xfId="6575"/>
    <cellStyle name="입력 2 3 9 4 4 2 2" xfId="34434"/>
    <cellStyle name="입력 2 3 9 4 4 3" xfId="9831"/>
    <cellStyle name="입력 2 3 9 4 4 3 2" xfId="37690"/>
    <cellStyle name="입력 2 3 9 4 4 4" xfId="13095"/>
    <cellStyle name="입력 2 3 9 4 4 4 2" xfId="40954"/>
    <cellStyle name="입력 2 3 9 4 4 5" xfId="15342"/>
    <cellStyle name="입력 2 3 9 4 4 5 2" xfId="43201"/>
    <cellStyle name="입력 2 3 9 4 4 6" xfId="19899"/>
    <cellStyle name="입력 2 3 9 4 4 6 2" xfId="47758"/>
    <cellStyle name="입력 2 3 9 4 4 7" xfId="23081"/>
    <cellStyle name="입력 2 3 9 4 4 7 2" xfId="50940"/>
    <cellStyle name="입력 2 3 9 4 4 8" xfId="26207"/>
    <cellStyle name="입력 2 3 9 4 4 8 2" xfId="54066"/>
    <cellStyle name="입력 2 3 9 4 4 9" xfId="30983"/>
    <cellStyle name="입력 2 3 9 4 5" xfId="3461"/>
    <cellStyle name="입력 2 3 9 4 5 2" xfId="6912"/>
    <cellStyle name="입력 2 3 9 4 5 2 2" xfId="34771"/>
    <cellStyle name="입력 2 3 9 4 5 3" xfId="10168"/>
    <cellStyle name="입력 2 3 9 4 5 3 2" xfId="38027"/>
    <cellStyle name="입력 2 3 9 4 5 4" xfId="13432"/>
    <cellStyle name="입력 2 3 9 4 5 4 2" xfId="41291"/>
    <cellStyle name="입력 2 3 9 4 5 5" xfId="15918"/>
    <cellStyle name="입력 2 3 9 4 5 5 2" xfId="43777"/>
    <cellStyle name="입력 2 3 9 4 5 6" xfId="20236"/>
    <cellStyle name="입력 2 3 9 4 5 6 2" xfId="48095"/>
    <cellStyle name="입력 2 3 9 4 5 7" xfId="23418"/>
    <cellStyle name="입력 2 3 9 4 5 7 2" xfId="51277"/>
    <cellStyle name="입력 2 3 9 4 5 8" xfId="26524"/>
    <cellStyle name="입력 2 3 9 4 5 8 2" xfId="54383"/>
    <cellStyle name="입력 2 3 9 4 5 9" xfId="31320"/>
    <cellStyle name="입력 2 3 9 4 6" xfId="3794"/>
    <cellStyle name="입력 2 3 9 4 6 2" xfId="7245"/>
    <cellStyle name="입력 2 3 9 4 6 2 2" xfId="35104"/>
    <cellStyle name="입력 2 3 9 4 6 3" xfId="10501"/>
    <cellStyle name="입력 2 3 9 4 6 3 2" xfId="38360"/>
    <cellStyle name="입력 2 3 9 4 6 4" xfId="13765"/>
    <cellStyle name="입력 2 3 9 4 6 4 2" xfId="41624"/>
    <cellStyle name="입력 2 3 9 4 6 5" xfId="17888"/>
    <cellStyle name="입력 2 3 9 4 6 5 2" xfId="45747"/>
    <cellStyle name="입력 2 3 9 4 6 6" xfId="20569"/>
    <cellStyle name="입력 2 3 9 4 6 6 2" xfId="48428"/>
    <cellStyle name="입력 2 3 9 4 6 7" xfId="23751"/>
    <cellStyle name="입력 2 3 9 4 6 7 2" xfId="51610"/>
    <cellStyle name="입력 2 3 9 4 6 8" xfId="26835"/>
    <cellStyle name="입력 2 3 9 4 6 8 2" xfId="54694"/>
    <cellStyle name="입력 2 3 9 4 6 9" xfId="31653"/>
    <cellStyle name="입력 2 3 9 4 7" xfId="4090"/>
    <cellStyle name="입력 2 3 9 4 7 2" xfId="7541"/>
    <cellStyle name="입력 2 3 9 4 7 2 2" xfId="35400"/>
    <cellStyle name="입력 2 3 9 4 7 3" xfId="10797"/>
    <cellStyle name="입력 2 3 9 4 7 3 2" xfId="38656"/>
    <cellStyle name="입력 2 3 9 4 7 4" xfId="14061"/>
    <cellStyle name="입력 2 3 9 4 7 4 2" xfId="41920"/>
    <cellStyle name="입력 2 3 9 4 7 5" xfId="16558"/>
    <cellStyle name="입력 2 3 9 4 7 5 2" xfId="44417"/>
    <cellStyle name="입력 2 3 9 4 7 6" xfId="20865"/>
    <cellStyle name="입력 2 3 9 4 7 6 2" xfId="48724"/>
    <cellStyle name="입력 2 3 9 4 7 7" xfId="24047"/>
    <cellStyle name="입력 2 3 9 4 7 7 2" xfId="51906"/>
    <cellStyle name="입력 2 3 9 4 7 8" xfId="27112"/>
    <cellStyle name="입력 2 3 9 4 7 8 2" xfId="54971"/>
    <cellStyle name="입력 2 3 9 4 7 9" xfId="31949"/>
    <cellStyle name="입력 2 3 9 4 8" xfId="4387"/>
    <cellStyle name="입력 2 3 9 4 8 2" xfId="7838"/>
    <cellStyle name="입력 2 3 9 4 8 2 2" xfId="35697"/>
    <cellStyle name="입력 2 3 9 4 8 3" xfId="11094"/>
    <cellStyle name="입력 2 3 9 4 8 3 2" xfId="38953"/>
    <cellStyle name="입력 2 3 9 4 8 4" xfId="14358"/>
    <cellStyle name="입력 2 3 9 4 8 4 2" xfId="42217"/>
    <cellStyle name="입력 2 3 9 4 8 5" xfId="4882"/>
    <cellStyle name="입력 2 3 9 4 8 5 2" xfId="32741"/>
    <cellStyle name="입력 2 3 9 4 8 6" xfId="21162"/>
    <cellStyle name="입력 2 3 9 4 8 6 2" xfId="49021"/>
    <cellStyle name="입력 2 3 9 4 8 7" xfId="24344"/>
    <cellStyle name="입력 2 3 9 4 8 7 2" xfId="52203"/>
    <cellStyle name="입력 2 3 9 4 8 8" xfId="27387"/>
    <cellStyle name="입력 2 3 9 4 8 8 2" xfId="55246"/>
    <cellStyle name="입력 2 3 9 4 8 9" xfId="32246"/>
    <cellStyle name="입력 2 3 9 4 9" xfId="4682"/>
    <cellStyle name="입력 2 3 9 4 9 2" xfId="8133"/>
    <cellStyle name="입력 2 3 9 4 9 2 2" xfId="35992"/>
    <cellStyle name="입력 2 3 9 4 9 3" xfId="11389"/>
    <cellStyle name="입력 2 3 9 4 9 3 2" xfId="39248"/>
    <cellStyle name="입력 2 3 9 4 9 4" xfId="14653"/>
    <cellStyle name="입력 2 3 9 4 9 4 2" xfId="42512"/>
    <cellStyle name="입력 2 3 9 4 9 5" xfId="18224"/>
    <cellStyle name="입력 2 3 9 4 9 5 2" xfId="46083"/>
    <cellStyle name="입력 2 3 9 4 9 6" xfId="21457"/>
    <cellStyle name="입력 2 3 9 4 9 6 2" xfId="49316"/>
    <cellStyle name="입력 2 3 9 4 9 7" xfId="24639"/>
    <cellStyle name="입력 2 3 9 4 9 7 2" xfId="52498"/>
    <cellStyle name="입력 2 3 9 4 9 8" xfId="27663"/>
    <cellStyle name="입력 2 3 9 4 9 8 2" xfId="55522"/>
    <cellStyle name="입력 2 3 9 4 9 9" xfId="32541"/>
    <cellStyle name="입력 2 3 9 5" xfId="2040"/>
    <cellStyle name="입력 2 3 9 5 2" xfId="5494"/>
    <cellStyle name="입력 2 3 9 5 2 2" xfId="33353"/>
    <cellStyle name="입력 2 3 9 5 3" xfId="8749"/>
    <cellStyle name="입력 2 3 9 5 3 2" xfId="36608"/>
    <cellStyle name="입력 2 3 9 5 4" xfId="12012"/>
    <cellStyle name="입력 2 3 9 5 4 2" xfId="39871"/>
    <cellStyle name="입력 2 3 9 5 5" xfId="17634"/>
    <cellStyle name="입력 2 3 9 5 5 2" xfId="45493"/>
    <cellStyle name="입력 2 3 9 5 6" xfId="18834"/>
    <cellStyle name="입력 2 3 9 5 6 2" xfId="46693"/>
    <cellStyle name="입력 2 3 9 5 7" xfId="22041"/>
    <cellStyle name="입력 2 3 9 5 7 2" xfId="49900"/>
    <cellStyle name="입력 2 3 9 5 8" xfId="25223"/>
    <cellStyle name="입력 2 3 9 5 8 2" xfId="53082"/>
    <cellStyle name="입력 2 3 9 5 9" xfId="29899"/>
    <cellStyle name="입력 2 3 9 6" xfId="2507"/>
    <cellStyle name="입력 2 3 9 6 2" xfId="5958"/>
    <cellStyle name="입력 2 3 9 6 2 2" xfId="33817"/>
    <cellStyle name="입력 2 3 9 6 3" xfId="9214"/>
    <cellStyle name="입력 2 3 9 6 3 2" xfId="37073"/>
    <cellStyle name="입력 2 3 9 6 4" xfId="12478"/>
    <cellStyle name="입력 2 3 9 6 4 2" xfId="40337"/>
    <cellStyle name="입력 2 3 9 6 5" xfId="16975"/>
    <cellStyle name="입력 2 3 9 6 5 2" xfId="44834"/>
    <cellStyle name="입력 2 3 9 6 6" xfId="19282"/>
    <cellStyle name="입력 2 3 9 6 6 2" xfId="47141"/>
    <cellStyle name="입력 2 3 9 6 7" xfId="22464"/>
    <cellStyle name="입력 2 3 9 6 7 2" xfId="50323"/>
    <cellStyle name="입력 2 3 9 6 8" xfId="25632"/>
    <cellStyle name="입력 2 3 9 6 8 2" xfId="53491"/>
    <cellStyle name="입력 2 3 9 6 9" xfId="30366"/>
    <cellStyle name="입력 2 3 9 7" xfId="1957"/>
    <cellStyle name="입력 2 3 9 7 2" xfId="5411"/>
    <cellStyle name="입력 2 3 9 7 2 2" xfId="33270"/>
    <cellStyle name="입력 2 3 9 7 3" xfId="8666"/>
    <cellStyle name="입력 2 3 9 7 3 2" xfId="36525"/>
    <cellStyle name="입력 2 3 9 7 4" xfId="11929"/>
    <cellStyle name="입력 2 3 9 7 4 2" xfId="39788"/>
    <cellStyle name="입력 2 3 9 7 5" xfId="15916"/>
    <cellStyle name="입력 2 3 9 7 5 2" xfId="43775"/>
    <cellStyle name="입력 2 3 9 7 6" xfId="18751"/>
    <cellStyle name="입력 2 3 9 7 6 2" xfId="46610"/>
    <cellStyle name="입력 2 3 9 7 7" xfId="21959"/>
    <cellStyle name="입력 2 3 9 7 7 2" xfId="49818"/>
    <cellStyle name="입력 2 3 9 7 8" xfId="25147"/>
    <cellStyle name="입력 2 3 9 7 8 2" xfId="53006"/>
    <cellStyle name="입력 2 3 9 7 9" xfId="29816"/>
    <cellStyle name="입력 2 3 9 8" xfId="1793"/>
    <cellStyle name="입력 2 3 9 8 2" xfId="5247"/>
    <cellStyle name="입력 2 3 9 8 2 2" xfId="33106"/>
    <cellStyle name="입력 2 3 9 8 3" xfId="8502"/>
    <cellStyle name="입력 2 3 9 8 3 2" xfId="36361"/>
    <cellStyle name="입력 2 3 9 8 4" xfId="11765"/>
    <cellStyle name="입력 2 3 9 8 4 2" xfId="39624"/>
    <cellStyle name="입력 2 3 9 8 5" xfId="1178"/>
    <cellStyle name="입력 2 3 9 8 5 2" xfId="29037"/>
    <cellStyle name="입력 2 3 9 8 6" xfId="18589"/>
    <cellStyle name="입력 2 3 9 8 6 2" xfId="46448"/>
    <cellStyle name="입력 2 3 9 8 7" xfId="21804"/>
    <cellStyle name="입력 2 3 9 8 7 2" xfId="49663"/>
    <cellStyle name="입력 2 3 9 8 8" xfId="24998"/>
    <cellStyle name="입력 2 3 9 8 8 2" xfId="52857"/>
    <cellStyle name="입력 2 3 9 8 9" xfId="29652"/>
    <cellStyle name="입력 2 3 9 9" xfId="2715"/>
    <cellStyle name="입력 2 3 9 9 2" xfId="6166"/>
    <cellStyle name="입력 2 3 9 9 2 2" xfId="34025"/>
    <cellStyle name="입력 2 3 9 9 3" xfId="9422"/>
    <cellStyle name="입력 2 3 9 9 3 2" xfId="37281"/>
    <cellStyle name="입력 2 3 9 9 4" xfId="12686"/>
    <cellStyle name="입력 2 3 9 9 4 2" xfId="40545"/>
    <cellStyle name="입력 2 3 9 9 5" xfId="17820"/>
    <cellStyle name="입력 2 3 9 9 5 2" xfId="45679"/>
    <cellStyle name="입력 2 3 9 9 6" xfId="19490"/>
    <cellStyle name="입력 2 3 9 9 6 2" xfId="47349"/>
    <cellStyle name="입력 2 3 9 9 7" xfId="22672"/>
    <cellStyle name="입력 2 3 9 9 7 2" xfId="50531"/>
    <cellStyle name="입력 2 3 9 9 8" xfId="25826"/>
    <cellStyle name="입력 2 3 9 9 8 2" xfId="53685"/>
    <cellStyle name="입력 2 3 9 9 9" xfId="30574"/>
    <cellStyle name="입력 2 4" xfId="275"/>
    <cellStyle name="입력 2 4 10" xfId="1888"/>
    <cellStyle name="입력 2 4 10 2" xfId="5342"/>
    <cellStyle name="입력 2 4 10 2 2" xfId="33201"/>
    <cellStyle name="입력 2 4 10 3" xfId="8597"/>
    <cellStyle name="입력 2 4 10 3 2" xfId="36456"/>
    <cellStyle name="입력 2 4 10 4" xfId="11860"/>
    <cellStyle name="입력 2 4 10 4 2" xfId="39719"/>
    <cellStyle name="입력 2 4 10 5" xfId="17081"/>
    <cellStyle name="입력 2 4 10 5 2" xfId="44940"/>
    <cellStyle name="입력 2 4 10 6" xfId="18682"/>
    <cellStyle name="입력 2 4 10 6 2" xfId="46541"/>
    <cellStyle name="입력 2 4 10 7" xfId="21890"/>
    <cellStyle name="입력 2 4 10 7 2" xfId="49749"/>
    <cellStyle name="입력 2 4 10 8" xfId="25085"/>
    <cellStyle name="입력 2 4 10 8 2" xfId="52944"/>
    <cellStyle name="입력 2 4 10 9" xfId="29747"/>
    <cellStyle name="입력 2 4 11" xfId="2620"/>
    <cellStyle name="입력 2 4 11 2" xfId="6071"/>
    <cellStyle name="입력 2 4 11 2 2" xfId="33930"/>
    <cellStyle name="입력 2 4 11 3" xfId="9327"/>
    <cellStyle name="입력 2 4 11 3 2" xfId="37186"/>
    <cellStyle name="입력 2 4 11 4" xfId="12591"/>
    <cellStyle name="입력 2 4 11 4 2" xfId="40450"/>
    <cellStyle name="입력 2 4 11 5" xfId="15114"/>
    <cellStyle name="입력 2 4 11 5 2" xfId="42973"/>
    <cellStyle name="입력 2 4 11 6" xfId="19395"/>
    <cellStyle name="입력 2 4 11 6 2" xfId="47254"/>
    <cellStyle name="입력 2 4 11 7" xfId="22577"/>
    <cellStyle name="입력 2 4 11 7 2" xfId="50436"/>
    <cellStyle name="입력 2 4 11 8" xfId="25737"/>
    <cellStyle name="입력 2 4 11 8 2" xfId="53596"/>
    <cellStyle name="입력 2 4 11 9" xfId="30479"/>
    <cellStyle name="입력 2 4 12" xfId="3878"/>
    <cellStyle name="입력 2 4 12 2" xfId="7329"/>
    <cellStyle name="입력 2 4 12 2 2" xfId="35188"/>
    <cellStyle name="입력 2 4 12 3" xfId="10585"/>
    <cellStyle name="입력 2 4 12 3 2" xfId="38444"/>
    <cellStyle name="입력 2 4 12 4" xfId="13849"/>
    <cellStyle name="입력 2 4 12 4 2" xfId="41708"/>
    <cellStyle name="입력 2 4 12 5" xfId="16421"/>
    <cellStyle name="입력 2 4 12 5 2" xfId="44280"/>
    <cellStyle name="입력 2 4 12 6" xfId="20653"/>
    <cellStyle name="입력 2 4 12 6 2" xfId="48512"/>
    <cellStyle name="입력 2 4 12 7" xfId="23835"/>
    <cellStyle name="입력 2 4 12 7 2" xfId="51694"/>
    <cellStyle name="입력 2 4 12 8" xfId="26914"/>
    <cellStyle name="입력 2 4 12 8 2" xfId="54773"/>
    <cellStyle name="입력 2 4 12 9" xfId="31737"/>
    <cellStyle name="입력 2 4 13" xfId="1390"/>
    <cellStyle name="입력 2 4 13 2" xfId="29249"/>
    <cellStyle name="입력 2 4 14" xfId="4846"/>
    <cellStyle name="입력 2 4 14 2" xfId="32705"/>
    <cellStyle name="입력 2 4 15" xfId="4980"/>
    <cellStyle name="입력 2 4 15 2" xfId="32839"/>
    <cellStyle name="입력 2 4 16" xfId="4862"/>
    <cellStyle name="입력 2 4 16 2" xfId="32721"/>
    <cellStyle name="입력 2 4 17" xfId="1185"/>
    <cellStyle name="입력 2 4 17 2" xfId="29044"/>
    <cellStyle name="입력 2 4 18" xfId="15728"/>
    <cellStyle name="입력 2 4 18 2" xfId="43587"/>
    <cellStyle name="입력 2 4 19" xfId="5508"/>
    <cellStyle name="입력 2 4 19 2" xfId="33367"/>
    <cellStyle name="입력 2 4 2" xfId="478"/>
    <cellStyle name="입력 2 4 2 10" xfId="4606"/>
    <cellStyle name="입력 2 4 2 10 2" xfId="8057"/>
    <cellStyle name="입력 2 4 2 10 2 2" xfId="35916"/>
    <cellStyle name="입력 2 4 2 10 3" xfId="11313"/>
    <cellStyle name="입력 2 4 2 10 3 2" xfId="39172"/>
    <cellStyle name="입력 2 4 2 10 4" xfId="14577"/>
    <cellStyle name="입력 2 4 2 10 4 2" xfId="42436"/>
    <cellStyle name="입력 2 4 2 10 5" xfId="18148"/>
    <cellStyle name="입력 2 4 2 10 5 2" xfId="46007"/>
    <cellStyle name="입력 2 4 2 10 6" xfId="21381"/>
    <cellStyle name="입력 2 4 2 10 6 2" xfId="49240"/>
    <cellStyle name="입력 2 4 2 10 7" xfId="24563"/>
    <cellStyle name="입력 2 4 2 10 7 2" xfId="52422"/>
    <cellStyle name="입력 2 4 2 10 8" xfId="27591"/>
    <cellStyle name="입력 2 4 2 10 8 2" xfId="55450"/>
    <cellStyle name="입력 2 4 2 10 9" xfId="32465"/>
    <cellStyle name="입력 2 4 2 11" xfId="1593"/>
    <cellStyle name="입력 2 4 2 11 2" xfId="29452"/>
    <cellStyle name="입력 2 4 2 12" xfId="5049"/>
    <cellStyle name="입력 2 4 2 12 2" xfId="32908"/>
    <cellStyle name="입력 2 4 2 13" xfId="8303"/>
    <cellStyle name="입력 2 4 2 13 2" xfId="36162"/>
    <cellStyle name="입력 2 4 2 14" xfId="11568"/>
    <cellStyle name="입력 2 4 2 14 2" xfId="39427"/>
    <cellStyle name="입력 2 4 2 15" xfId="14831"/>
    <cellStyle name="입력 2 4 2 15 2" xfId="42690"/>
    <cellStyle name="입력 2 4 2 16" xfId="17557"/>
    <cellStyle name="입력 2 4 2 16 2" xfId="45416"/>
    <cellStyle name="입력 2 4 2 17" xfId="18398"/>
    <cellStyle name="입력 2 4 2 17 2" xfId="46257"/>
    <cellStyle name="입력 2 4 2 18" xfId="21616"/>
    <cellStyle name="입력 2 4 2 18 2" xfId="49475"/>
    <cellStyle name="입력 2 4 2 19" xfId="24813"/>
    <cellStyle name="입력 2 4 2 19 2" xfId="52672"/>
    <cellStyle name="입력 2 4 2 2" xfId="623"/>
    <cellStyle name="입력 2 4 2 2 10" xfId="1738"/>
    <cellStyle name="입력 2 4 2 2 10 2" xfId="29597"/>
    <cellStyle name="입력 2 4 2 2 11" xfId="5193"/>
    <cellStyle name="입력 2 4 2 2 11 2" xfId="33052"/>
    <cellStyle name="입력 2 4 2 2 12" xfId="8448"/>
    <cellStyle name="입력 2 4 2 2 12 2" xfId="36307"/>
    <cellStyle name="입력 2 4 2 2 13" xfId="11713"/>
    <cellStyle name="입력 2 4 2 2 13 2" xfId="39572"/>
    <cellStyle name="입력 2 4 2 2 14" xfId="14976"/>
    <cellStyle name="입력 2 4 2 2 14 2" xfId="42835"/>
    <cellStyle name="입력 2 4 2 2 15" xfId="15317"/>
    <cellStyle name="입력 2 4 2 2 15 2" xfId="43176"/>
    <cellStyle name="입력 2 4 2 2 16" xfId="18540"/>
    <cellStyle name="입력 2 4 2 2 16 2" xfId="46399"/>
    <cellStyle name="입력 2 4 2 2 17" xfId="21757"/>
    <cellStyle name="입력 2 4 2 2 17 2" xfId="49616"/>
    <cellStyle name="입력 2 4 2 2 18" xfId="24952"/>
    <cellStyle name="입력 2 4 2 2 18 2" xfId="52811"/>
    <cellStyle name="입력 2 4 2 2 19" xfId="25259"/>
    <cellStyle name="입력 2 4 2 2 19 2" xfId="53118"/>
    <cellStyle name="입력 2 4 2 2 2" xfId="2375"/>
    <cellStyle name="입력 2 4 2 2 2 2" xfId="5827"/>
    <cellStyle name="입력 2 4 2 2 2 2 2" xfId="33686"/>
    <cellStyle name="입력 2 4 2 2 2 3" xfId="9083"/>
    <cellStyle name="입력 2 4 2 2 2 3 2" xfId="36942"/>
    <cellStyle name="입력 2 4 2 2 2 4" xfId="12346"/>
    <cellStyle name="입력 2 4 2 2 2 4 2" xfId="40205"/>
    <cellStyle name="입력 2 4 2 2 2 5" xfId="17797"/>
    <cellStyle name="입력 2 4 2 2 2 5 2" xfId="45656"/>
    <cellStyle name="입력 2 4 2 2 2 6" xfId="19153"/>
    <cellStyle name="입력 2 4 2 2 2 6 2" xfId="47012"/>
    <cellStyle name="입력 2 4 2 2 2 7" xfId="22338"/>
    <cellStyle name="입력 2 4 2 2 2 7 2" xfId="50197"/>
    <cellStyle name="입력 2 4 2 2 2 8" xfId="25513"/>
    <cellStyle name="입력 2 4 2 2 2 8 2" xfId="53372"/>
    <cellStyle name="입력 2 4 2 2 2 9" xfId="30234"/>
    <cellStyle name="입력 2 4 2 2 20" xfId="28009"/>
    <cellStyle name="입력 2 4 2 2 20 2" xfId="55868"/>
    <cellStyle name="입력 2 4 2 2 21" xfId="1085"/>
    <cellStyle name="입력 2 4 2 2 21 2" xfId="28944"/>
    <cellStyle name="입력 2 4 2 2 22" xfId="28483"/>
    <cellStyle name="입력 2 4 2 2 3" xfId="2834"/>
    <cellStyle name="입력 2 4 2 2 3 2" xfId="6285"/>
    <cellStyle name="입력 2 4 2 2 3 2 2" xfId="34144"/>
    <cellStyle name="입력 2 4 2 2 3 3" xfId="9541"/>
    <cellStyle name="입력 2 4 2 2 3 3 2" xfId="37400"/>
    <cellStyle name="입력 2 4 2 2 3 4" xfId="12805"/>
    <cellStyle name="입력 2 4 2 2 3 4 2" xfId="40664"/>
    <cellStyle name="입력 2 4 2 2 3 5" xfId="15389"/>
    <cellStyle name="입력 2 4 2 2 3 5 2" xfId="43248"/>
    <cellStyle name="입력 2 4 2 2 3 6" xfId="19609"/>
    <cellStyle name="입력 2 4 2 2 3 6 2" xfId="47468"/>
    <cellStyle name="입력 2 4 2 2 3 7" xfId="22791"/>
    <cellStyle name="입력 2 4 2 2 3 7 2" xfId="50650"/>
    <cellStyle name="입력 2 4 2 2 3 8" xfId="25939"/>
    <cellStyle name="입력 2 4 2 2 3 8 2" xfId="53798"/>
    <cellStyle name="입력 2 4 2 2 3 9" xfId="30693"/>
    <cellStyle name="입력 2 4 2 2 4" xfId="3184"/>
    <cellStyle name="입력 2 4 2 2 4 2" xfId="6635"/>
    <cellStyle name="입력 2 4 2 2 4 2 2" xfId="34494"/>
    <cellStyle name="입력 2 4 2 2 4 3" xfId="9891"/>
    <cellStyle name="입력 2 4 2 2 4 3 2" xfId="37750"/>
    <cellStyle name="입력 2 4 2 2 4 4" xfId="13155"/>
    <cellStyle name="입력 2 4 2 2 4 4 2" xfId="41014"/>
    <cellStyle name="입력 2 4 2 2 4 5" xfId="15199"/>
    <cellStyle name="입력 2 4 2 2 4 5 2" xfId="43058"/>
    <cellStyle name="입력 2 4 2 2 4 6" xfId="19959"/>
    <cellStyle name="입력 2 4 2 2 4 6 2" xfId="47818"/>
    <cellStyle name="입력 2 4 2 2 4 7" xfId="23141"/>
    <cellStyle name="입력 2 4 2 2 4 7 2" xfId="51000"/>
    <cellStyle name="입력 2 4 2 2 4 8" xfId="26263"/>
    <cellStyle name="입력 2 4 2 2 4 8 2" xfId="54122"/>
    <cellStyle name="입력 2 4 2 2 4 9" xfId="31043"/>
    <cellStyle name="입력 2 4 2 2 5" xfId="3521"/>
    <cellStyle name="입력 2 4 2 2 5 2" xfId="6972"/>
    <cellStyle name="입력 2 4 2 2 5 2 2" xfId="34831"/>
    <cellStyle name="입력 2 4 2 2 5 3" xfId="10228"/>
    <cellStyle name="입력 2 4 2 2 5 3 2" xfId="38087"/>
    <cellStyle name="입력 2 4 2 2 5 4" xfId="13492"/>
    <cellStyle name="입력 2 4 2 2 5 4 2" xfId="41351"/>
    <cellStyle name="입력 2 4 2 2 5 5" xfId="17541"/>
    <cellStyle name="입력 2 4 2 2 5 5 2" xfId="45400"/>
    <cellStyle name="입력 2 4 2 2 5 6" xfId="20296"/>
    <cellStyle name="입력 2 4 2 2 5 6 2" xfId="48155"/>
    <cellStyle name="입력 2 4 2 2 5 7" xfId="23478"/>
    <cellStyle name="입력 2 4 2 2 5 7 2" xfId="51337"/>
    <cellStyle name="입력 2 4 2 2 5 8" xfId="26580"/>
    <cellStyle name="입력 2 4 2 2 5 8 2" xfId="54439"/>
    <cellStyle name="입력 2 4 2 2 5 9" xfId="31380"/>
    <cellStyle name="입력 2 4 2 2 6" xfId="3854"/>
    <cellStyle name="입력 2 4 2 2 6 2" xfId="7305"/>
    <cellStyle name="입력 2 4 2 2 6 2 2" xfId="35164"/>
    <cellStyle name="입력 2 4 2 2 6 3" xfId="10561"/>
    <cellStyle name="입력 2 4 2 2 6 3 2" xfId="38420"/>
    <cellStyle name="입력 2 4 2 2 6 4" xfId="13825"/>
    <cellStyle name="입력 2 4 2 2 6 4 2" xfId="41684"/>
    <cellStyle name="입력 2 4 2 2 6 5" xfId="11734"/>
    <cellStyle name="입력 2 4 2 2 6 5 2" xfId="39593"/>
    <cellStyle name="입력 2 4 2 2 6 6" xfId="20629"/>
    <cellStyle name="입력 2 4 2 2 6 6 2" xfId="48488"/>
    <cellStyle name="입력 2 4 2 2 6 7" xfId="23811"/>
    <cellStyle name="입력 2 4 2 2 6 7 2" xfId="51670"/>
    <cellStyle name="입력 2 4 2 2 6 8" xfId="26891"/>
    <cellStyle name="입력 2 4 2 2 6 8 2" xfId="54750"/>
    <cellStyle name="입력 2 4 2 2 6 9" xfId="31713"/>
    <cellStyle name="입력 2 4 2 2 7" xfId="4150"/>
    <cellStyle name="입력 2 4 2 2 7 2" xfId="7601"/>
    <cellStyle name="입력 2 4 2 2 7 2 2" xfId="35460"/>
    <cellStyle name="입력 2 4 2 2 7 3" xfId="10857"/>
    <cellStyle name="입력 2 4 2 2 7 3 2" xfId="38716"/>
    <cellStyle name="입력 2 4 2 2 7 4" xfId="14121"/>
    <cellStyle name="입력 2 4 2 2 7 4 2" xfId="41980"/>
    <cellStyle name="입력 2 4 2 2 7 5" xfId="15221"/>
    <cellStyle name="입력 2 4 2 2 7 5 2" xfId="43080"/>
    <cellStyle name="입력 2 4 2 2 7 6" xfId="20925"/>
    <cellStyle name="입력 2 4 2 2 7 6 2" xfId="48784"/>
    <cellStyle name="입력 2 4 2 2 7 7" xfId="24107"/>
    <cellStyle name="입력 2 4 2 2 7 7 2" xfId="51966"/>
    <cellStyle name="입력 2 4 2 2 7 8" xfId="27167"/>
    <cellStyle name="입력 2 4 2 2 7 8 2" xfId="55026"/>
    <cellStyle name="입력 2 4 2 2 7 9" xfId="32009"/>
    <cellStyle name="입력 2 4 2 2 8" xfId="4447"/>
    <cellStyle name="입력 2 4 2 2 8 2" xfId="7898"/>
    <cellStyle name="입력 2 4 2 2 8 2 2" xfId="35757"/>
    <cellStyle name="입력 2 4 2 2 8 3" xfId="11154"/>
    <cellStyle name="입력 2 4 2 2 8 3 2" xfId="39013"/>
    <cellStyle name="입력 2 4 2 2 8 4" xfId="14418"/>
    <cellStyle name="입력 2 4 2 2 8 4 2" xfId="42277"/>
    <cellStyle name="입력 2 4 2 2 8 5" xfId="17989"/>
    <cellStyle name="입력 2 4 2 2 8 5 2" xfId="45848"/>
    <cellStyle name="입력 2 4 2 2 8 6" xfId="21222"/>
    <cellStyle name="입력 2 4 2 2 8 6 2" xfId="49081"/>
    <cellStyle name="입력 2 4 2 2 8 7" xfId="24404"/>
    <cellStyle name="입력 2 4 2 2 8 7 2" xfId="52263"/>
    <cellStyle name="입력 2 4 2 2 8 8" xfId="27442"/>
    <cellStyle name="입력 2 4 2 2 8 8 2" xfId="55301"/>
    <cellStyle name="입력 2 4 2 2 8 9" xfId="32306"/>
    <cellStyle name="입력 2 4 2 2 9" xfId="4742"/>
    <cellStyle name="입력 2 4 2 2 9 2" xfId="8193"/>
    <cellStyle name="입력 2 4 2 2 9 2 2" xfId="36052"/>
    <cellStyle name="입력 2 4 2 2 9 3" xfId="11449"/>
    <cellStyle name="입력 2 4 2 2 9 3 2" xfId="39308"/>
    <cellStyle name="입력 2 4 2 2 9 4" xfId="14713"/>
    <cellStyle name="입력 2 4 2 2 9 4 2" xfId="42572"/>
    <cellStyle name="입력 2 4 2 2 9 5" xfId="18284"/>
    <cellStyle name="입력 2 4 2 2 9 5 2" xfId="46143"/>
    <cellStyle name="입력 2 4 2 2 9 6" xfId="21517"/>
    <cellStyle name="입력 2 4 2 2 9 6 2" xfId="49376"/>
    <cellStyle name="입력 2 4 2 2 9 7" xfId="24699"/>
    <cellStyle name="입력 2 4 2 2 9 7 2" xfId="52558"/>
    <cellStyle name="입력 2 4 2 2 9 8" xfId="27719"/>
    <cellStyle name="입력 2 4 2 2 9 8 2" xfId="55578"/>
    <cellStyle name="입력 2 4 2 2 9 9" xfId="32601"/>
    <cellStyle name="입력 2 4 2 20" xfId="25516"/>
    <cellStyle name="입력 2 4 2 20 2" xfId="53375"/>
    <cellStyle name="입력 2 4 2 21" xfId="27873"/>
    <cellStyle name="입력 2 4 2 21 2" xfId="55732"/>
    <cellStyle name="입력 2 4 2 22" xfId="940"/>
    <cellStyle name="입력 2 4 2 22 2" xfId="28799"/>
    <cellStyle name="입력 2 4 2 23" xfId="28338"/>
    <cellStyle name="입력 2 4 2 3" xfId="2230"/>
    <cellStyle name="입력 2 4 2 3 2" xfId="5682"/>
    <cellStyle name="입력 2 4 2 3 2 2" xfId="33541"/>
    <cellStyle name="입력 2 4 2 3 3" xfId="8938"/>
    <cellStyle name="입력 2 4 2 3 3 2" xfId="36797"/>
    <cellStyle name="입력 2 4 2 3 4" xfId="12201"/>
    <cellStyle name="입력 2 4 2 3 4 2" xfId="40060"/>
    <cellStyle name="입력 2 4 2 3 5" xfId="16945"/>
    <cellStyle name="입력 2 4 2 3 5 2" xfId="44804"/>
    <cellStyle name="입력 2 4 2 3 6" xfId="19013"/>
    <cellStyle name="입력 2 4 2 3 6 2" xfId="46872"/>
    <cellStyle name="입력 2 4 2 3 7" xfId="22197"/>
    <cellStyle name="입력 2 4 2 3 7 2" xfId="50056"/>
    <cellStyle name="입력 2 4 2 3 8" xfId="25380"/>
    <cellStyle name="입력 2 4 2 3 8 2" xfId="53239"/>
    <cellStyle name="입력 2 4 2 3 9" xfId="30089"/>
    <cellStyle name="입력 2 4 2 4" xfId="2689"/>
    <cellStyle name="입력 2 4 2 4 2" xfId="6140"/>
    <cellStyle name="입력 2 4 2 4 2 2" xfId="33999"/>
    <cellStyle name="입력 2 4 2 4 3" xfId="9396"/>
    <cellStyle name="입력 2 4 2 4 3 2" xfId="37255"/>
    <cellStyle name="입력 2 4 2 4 4" xfId="12660"/>
    <cellStyle name="입력 2 4 2 4 4 2" xfId="40519"/>
    <cellStyle name="입력 2 4 2 4 5" xfId="15427"/>
    <cellStyle name="입력 2 4 2 4 5 2" xfId="43286"/>
    <cellStyle name="입력 2 4 2 4 6" xfId="19464"/>
    <cellStyle name="입력 2 4 2 4 6 2" xfId="47323"/>
    <cellStyle name="입력 2 4 2 4 7" xfId="22646"/>
    <cellStyle name="입력 2 4 2 4 7 2" xfId="50505"/>
    <cellStyle name="입력 2 4 2 4 8" xfId="25802"/>
    <cellStyle name="입력 2 4 2 4 8 2" xfId="53661"/>
    <cellStyle name="입력 2 4 2 4 9" xfId="30548"/>
    <cellStyle name="입력 2 4 2 5" xfId="3040"/>
    <cellStyle name="입력 2 4 2 5 2" xfId="6491"/>
    <cellStyle name="입력 2 4 2 5 2 2" xfId="34350"/>
    <cellStyle name="입력 2 4 2 5 3" xfId="9747"/>
    <cellStyle name="입력 2 4 2 5 3 2" xfId="37606"/>
    <cellStyle name="입력 2 4 2 5 4" xfId="13011"/>
    <cellStyle name="입력 2 4 2 5 4 2" xfId="40870"/>
    <cellStyle name="입력 2 4 2 5 5" xfId="16823"/>
    <cellStyle name="입력 2 4 2 5 5 2" xfId="44682"/>
    <cellStyle name="입력 2 4 2 5 6" xfId="19815"/>
    <cellStyle name="입력 2 4 2 5 6 2" xfId="47674"/>
    <cellStyle name="입력 2 4 2 5 7" xfId="22997"/>
    <cellStyle name="입력 2 4 2 5 7 2" xfId="50856"/>
    <cellStyle name="입력 2 4 2 5 8" xfId="26129"/>
    <cellStyle name="입력 2 4 2 5 8 2" xfId="53988"/>
    <cellStyle name="입력 2 4 2 5 9" xfId="30899"/>
    <cellStyle name="입력 2 4 2 6" xfId="3379"/>
    <cellStyle name="입력 2 4 2 6 2" xfId="6830"/>
    <cellStyle name="입력 2 4 2 6 2 2" xfId="34689"/>
    <cellStyle name="입력 2 4 2 6 3" xfId="10086"/>
    <cellStyle name="입력 2 4 2 6 3 2" xfId="37945"/>
    <cellStyle name="입력 2 4 2 6 4" xfId="13350"/>
    <cellStyle name="입력 2 4 2 6 4 2" xfId="41209"/>
    <cellStyle name="입력 2 4 2 6 5" xfId="17460"/>
    <cellStyle name="입력 2 4 2 6 5 2" xfId="45319"/>
    <cellStyle name="입력 2 4 2 6 6" xfId="20154"/>
    <cellStyle name="입력 2 4 2 6 6 2" xfId="48013"/>
    <cellStyle name="입력 2 4 2 6 7" xfId="23336"/>
    <cellStyle name="입력 2 4 2 6 7 2" xfId="51195"/>
    <cellStyle name="입력 2 4 2 6 8" xfId="26446"/>
    <cellStyle name="입력 2 4 2 6 8 2" xfId="54305"/>
    <cellStyle name="입력 2 4 2 6 9" xfId="31238"/>
    <cellStyle name="입력 2 4 2 7" xfId="3712"/>
    <cellStyle name="입력 2 4 2 7 2" xfId="7163"/>
    <cellStyle name="입력 2 4 2 7 2 2" xfId="35022"/>
    <cellStyle name="입력 2 4 2 7 3" xfId="10419"/>
    <cellStyle name="입력 2 4 2 7 3 2" xfId="38278"/>
    <cellStyle name="입력 2 4 2 7 4" xfId="13683"/>
    <cellStyle name="입력 2 4 2 7 4 2" xfId="41542"/>
    <cellStyle name="입력 2 4 2 7 5" xfId="17164"/>
    <cellStyle name="입력 2 4 2 7 5 2" xfId="45023"/>
    <cellStyle name="입력 2 4 2 7 6" xfId="20487"/>
    <cellStyle name="입력 2 4 2 7 6 2" xfId="48346"/>
    <cellStyle name="입력 2 4 2 7 7" xfId="23669"/>
    <cellStyle name="입력 2 4 2 7 7 2" xfId="51528"/>
    <cellStyle name="입력 2 4 2 7 8" xfId="26757"/>
    <cellStyle name="입력 2 4 2 7 8 2" xfId="54616"/>
    <cellStyle name="입력 2 4 2 7 9" xfId="31571"/>
    <cellStyle name="입력 2 4 2 8" xfId="4014"/>
    <cellStyle name="입력 2 4 2 8 2" xfId="7465"/>
    <cellStyle name="입력 2 4 2 8 2 2" xfId="35324"/>
    <cellStyle name="입력 2 4 2 8 3" xfId="10721"/>
    <cellStyle name="입력 2 4 2 8 3 2" xfId="38580"/>
    <cellStyle name="입력 2 4 2 8 4" xfId="13985"/>
    <cellStyle name="입력 2 4 2 8 4 2" xfId="41844"/>
    <cellStyle name="입력 2 4 2 8 5" xfId="17933"/>
    <cellStyle name="입력 2 4 2 8 5 2" xfId="45792"/>
    <cellStyle name="입력 2 4 2 8 6" xfId="20789"/>
    <cellStyle name="입력 2 4 2 8 6 2" xfId="48648"/>
    <cellStyle name="입력 2 4 2 8 7" xfId="23971"/>
    <cellStyle name="입력 2 4 2 8 7 2" xfId="51830"/>
    <cellStyle name="입력 2 4 2 8 8" xfId="27040"/>
    <cellStyle name="입력 2 4 2 8 8 2" xfId="54899"/>
    <cellStyle name="입력 2 4 2 8 9" xfId="31873"/>
    <cellStyle name="입력 2 4 2 9" xfId="4311"/>
    <cellStyle name="입력 2 4 2 9 2" xfId="7762"/>
    <cellStyle name="입력 2 4 2 9 2 2" xfId="35621"/>
    <cellStyle name="입력 2 4 2 9 3" xfId="11018"/>
    <cellStyle name="입력 2 4 2 9 3 2" xfId="38877"/>
    <cellStyle name="입력 2 4 2 9 4" xfId="14282"/>
    <cellStyle name="입력 2 4 2 9 4 2" xfId="42141"/>
    <cellStyle name="입력 2 4 2 9 5" xfId="16352"/>
    <cellStyle name="입력 2 4 2 9 5 2" xfId="44211"/>
    <cellStyle name="입력 2 4 2 9 6" xfId="21086"/>
    <cellStyle name="입력 2 4 2 9 6 2" xfId="48945"/>
    <cellStyle name="입력 2 4 2 9 7" xfId="24268"/>
    <cellStyle name="입력 2 4 2 9 7 2" xfId="52127"/>
    <cellStyle name="입력 2 4 2 9 8" xfId="27315"/>
    <cellStyle name="입력 2 4 2 9 8 2" xfId="55174"/>
    <cellStyle name="입력 2 4 2 9 9" xfId="32170"/>
    <cellStyle name="입력 2 4 20" xfId="15824"/>
    <cellStyle name="입력 2 4 20 2" xfId="43683"/>
    <cellStyle name="입력 2 4 21" xfId="22359"/>
    <cellStyle name="입력 2 4 21 2" xfId="50218"/>
    <cellStyle name="입력 2 4 22" xfId="17674"/>
    <cellStyle name="입력 2 4 22 2" xfId="45533"/>
    <cellStyle name="입력 2 4 23" xfId="24752"/>
    <cellStyle name="입력 2 4 23 2" xfId="52611"/>
    <cellStyle name="입력 2 4 24" xfId="738"/>
    <cellStyle name="입력 2 4 24 2" xfId="28597"/>
    <cellStyle name="입력 2 4 25" xfId="28136"/>
    <cellStyle name="입력 2 4 3" xfId="378"/>
    <cellStyle name="입력 2 4 3 10" xfId="1493"/>
    <cellStyle name="입력 2 4 3 10 2" xfId="29352"/>
    <cellStyle name="입력 2 4 3 11" xfId="4949"/>
    <cellStyle name="입력 2 4 3 11 2" xfId="32808"/>
    <cellStyle name="입력 2 4 3 12" xfId="1275"/>
    <cellStyle name="입력 2 4 3 12 2" xfId="29134"/>
    <cellStyle name="입력 2 4 3 13" xfId="1326"/>
    <cellStyle name="입력 2 4 3 13 2" xfId="29185"/>
    <cellStyle name="입력 2 4 3 14" xfId="5496"/>
    <cellStyle name="입력 2 4 3 14 2" xfId="33355"/>
    <cellStyle name="입력 2 4 3 15" xfId="15904"/>
    <cellStyle name="입력 2 4 3 15 2" xfId="43763"/>
    <cellStyle name="입력 2 4 3 16" xfId="12014"/>
    <cellStyle name="입력 2 4 3 16 2" xfId="39873"/>
    <cellStyle name="입력 2 4 3 17" xfId="15380"/>
    <cellStyle name="입력 2 4 3 17 2" xfId="43239"/>
    <cellStyle name="입력 2 4 3 18" xfId="18340"/>
    <cellStyle name="입력 2 4 3 18 2" xfId="46199"/>
    <cellStyle name="입력 2 4 3 19" xfId="26968"/>
    <cellStyle name="입력 2 4 3 19 2" xfId="54827"/>
    <cellStyle name="입력 2 4 3 2" xfId="2130"/>
    <cellStyle name="입력 2 4 3 2 2" xfId="5584"/>
    <cellStyle name="입력 2 4 3 2 2 2" xfId="33443"/>
    <cellStyle name="입력 2 4 3 2 3" xfId="8839"/>
    <cellStyle name="입력 2 4 3 2 3 2" xfId="36698"/>
    <cellStyle name="입력 2 4 3 2 4" xfId="12102"/>
    <cellStyle name="입력 2 4 3 2 4 2" xfId="39961"/>
    <cellStyle name="입력 2 4 3 2 5" xfId="16276"/>
    <cellStyle name="입력 2 4 3 2 5 2" xfId="44135"/>
    <cellStyle name="입력 2 4 3 2 6" xfId="18918"/>
    <cellStyle name="입력 2 4 3 2 6 2" xfId="46777"/>
    <cellStyle name="입력 2 4 3 2 7" xfId="22116"/>
    <cellStyle name="입력 2 4 3 2 7 2" xfId="49975"/>
    <cellStyle name="입력 2 4 3 2 8" xfId="25296"/>
    <cellStyle name="입력 2 4 3 2 8 2" xfId="53155"/>
    <cellStyle name="입력 2 4 3 2 9" xfId="29989"/>
    <cellStyle name="입력 2 4 3 20" xfId="27801"/>
    <cellStyle name="입력 2 4 3 20 2" xfId="55660"/>
    <cellStyle name="입력 2 4 3 21" xfId="840"/>
    <cellStyle name="입력 2 4 3 21 2" xfId="28699"/>
    <cellStyle name="입력 2 4 3 22" xfId="28238"/>
    <cellStyle name="입력 2 4 3 3" xfId="2591"/>
    <cellStyle name="입력 2 4 3 3 2" xfId="6042"/>
    <cellStyle name="입력 2 4 3 3 2 2" xfId="33901"/>
    <cellStyle name="입력 2 4 3 3 3" xfId="9298"/>
    <cellStyle name="입력 2 4 3 3 3 2" xfId="37157"/>
    <cellStyle name="입력 2 4 3 3 4" xfId="12562"/>
    <cellStyle name="입력 2 4 3 3 4 2" xfId="40421"/>
    <cellStyle name="입력 2 4 3 3 5" xfId="15508"/>
    <cellStyle name="입력 2 4 3 3 5 2" xfId="43367"/>
    <cellStyle name="입력 2 4 3 3 6" xfId="19366"/>
    <cellStyle name="입력 2 4 3 3 6 2" xfId="47225"/>
    <cellStyle name="입력 2 4 3 3 7" xfId="22548"/>
    <cellStyle name="입력 2 4 3 3 7 2" xfId="50407"/>
    <cellStyle name="입력 2 4 3 3 8" xfId="25711"/>
    <cellStyle name="입력 2 4 3 3 8 2" xfId="53570"/>
    <cellStyle name="입력 2 4 3 3 9" xfId="30450"/>
    <cellStyle name="입력 2 4 3 4" xfId="2944"/>
    <cellStyle name="입력 2 4 3 4 2" xfId="6395"/>
    <cellStyle name="입력 2 4 3 4 2 2" xfId="34254"/>
    <cellStyle name="입력 2 4 3 4 3" xfId="9651"/>
    <cellStyle name="입력 2 4 3 4 3 2" xfId="37510"/>
    <cellStyle name="입력 2 4 3 4 4" xfId="12915"/>
    <cellStyle name="입력 2 4 3 4 4 2" xfId="40774"/>
    <cellStyle name="입력 2 4 3 4 5" xfId="15125"/>
    <cellStyle name="입력 2 4 3 4 5 2" xfId="42984"/>
    <cellStyle name="입력 2 4 3 4 6" xfId="19719"/>
    <cellStyle name="입력 2 4 3 4 6 2" xfId="47578"/>
    <cellStyle name="입력 2 4 3 4 7" xfId="22901"/>
    <cellStyle name="입력 2 4 3 4 7 2" xfId="50760"/>
    <cellStyle name="입력 2 4 3 4 8" xfId="26040"/>
    <cellStyle name="입력 2 4 3 4 8 2" xfId="53899"/>
    <cellStyle name="입력 2 4 3 4 9" xfId="30803"/>
    <cellStyle name="입력 2 4 3 5" xfId="3290"/>
    <cellStyle name="입력 2 4 3 5 2" xfId="6741"/>
    <cellStyle name="입력 2 4 3 5 2 2" xfId="34600"/>
    <cellStyle name="입력 2 4 3 5 3" xfId="9997"/>
    <cellStyle name="입력 2 4 3 5 3 2" xfId="37856"/>
    <cellStyle name="입력 2 4 3 5 4" xfId="13261"/>
    <cellStyle name="입력 2 4 3 5 4 2" xfId="41120"/>
    <cellStyle name="입력 2 4 3 5 5" xfId="17099"/>
    <cellStyle name="입력 2 4 3 5 5 2" xfId="44958"/>
    <cellStyle name="입력 2 4 3 5 6" xfId="20065"/>
    <cellStyle name="입력 2 4 3 5 6 2" xfId="47924"/>
    <cellStyle name="입력 2 4 3 5 7" xfId="23247"/>
    <cellStyle name="입력 2 4 3 5 7 2" xfId="51106"/>
    <cellStyle name="입력 2 4 3 5 8" xfId="26362"/>
    <cellStyle name="입력 2 4 3 5 8 2" xfId="54221"/>
    <cellStyle name="입력 2 4 3 5 9" xfId="31149"/>
    <cellStyle name="입력 2 4 3 6" xfId="3626"/>
    <cellStyle name="입력 2 4 3 6 2" xfId="7077"/>
    <cellStyle name="입력 2 4 3 6 2 2" xfId="34936"/>
    <cellStyle name="입력 2 4 3 6 3" xfId="10333"/>
    <cellStyle name="입력 2 4 3 6 3 2" xfId="38192"/>
    <cellStyle name="입력 2 4 3 6 4" xfId="13597"/>
    <cellStyle name="입력 2 4 3 6 4 2" xfId="41456"/>
    <cellStyle name="입력 2 4 3 6 5" xfId="17026"/>
    <cellStyle name="입력 2 4 3 6 5 2" xfId="44885"/>
    <cellStyle name="입력 2 4 3 6 6" xfId="20401"/>
    <cellStyle name="입력 2 4 3 6 6 2" xfId="48260"/>
    <cellStyle name="입력 2 4 3 6 7" xfId="23583"/>
    <cellStyle name="입력 2 4 3 6 7 2" xfId="51442"/>
    <cellStyle name="입력 2 4 3 6 8" xfId="26678"/>
    <cellStyle name="입력 2 4 3 6 8 2" xfId="54537"/>
    <cellStyle name="입력 2 4 3 6 9" xfId="31485"/>
    <cellStyle name="입력 2 4 3 7" xfId="3940"/>
    <cellStyle name="입력 2 4 3 7 2" xfId="7391"/>
    <cellStyle name="입력 2 4 3 7 2 2" xfId="35250"/>
    <cellStyle name="입력 2 4 3 7 3" xfId="10647"/>
    <cellStyle name="입력 2 4 3 7 3 2" xfId="38506"/>
    <cellStyle name="입력 2 4 3 7 4" xfId="13911"/>
    <cellStyle name="입력 2 4 3 7 4 2" xfId="41770"/>
    <cellStyle name="입력 2 4 3 7 5" xfId="16049"/>
    <cellStyle name="입력 2 4 3 7 5 2" xfId="43908"/>
    <cellStyle name="입력 2 4 3 7 6" xfId="20715"/>
    <cellStyle name="입력 2 4 3 7 6 2" xfId="48574"/>
    <cellStyle name="입력 2 4 3 7 7" xfId="23897"/>
    <cellStyle name="입력 2 4 3 7 7 2" xfId="51756"/>
    <cellStyle name="입력 2 4 3 7 8" xfId="26972"/>
    <cellStyle name="입력 2 4 3 7 8 2" xfId="54831"/>
    <cellStyle name="입력 2 4 3 7 9" xfId="31799"/>
    <cellStyle name="입력 2 4 3 8" xfId="4238"/>
    <cellStyle name="입력 2 4 3 8 2" xfId="7689"/>
    <cellStyle name="입력 2 4 3 8 2 2" xfId="35548"/>
    <cellStyle name="입력 2 4 3 8 3" xfId="10945"/>
    <cellStyle name="입력 2 4 3 8 3 2" xfId="38804"/>
    <cellStyle name="입력 2 4 3 8 4" xfId="14209"/>
    <cellStyle name="입력 2 4 3 8 4 2" xfId="42068"/>
    <cellStyle name="입력 2 4 3 8 5" xfId="16629"/>
    <cellStyle name="입력 2 4 3 8 5 2" xfId="44488"/>
    <cellStyle name="입력 2 4 3 8 6" xfId="21013"/>
    <cellStyle name="입력 2 4 3 8 6 2" xfId="48872"/>
    <cellStyle name="입력 2 4 3 8 7" xfId="24195"/>
    <cellStyle name="입력 2 4 3 8 7 2" xfId="52054"/>
    <cellStyle name="입력 2 4 3 8 8" xfId="27248"/>
    <cellStyle name="입력 2 4 3 8 8 2" xfId="55107"/>
    <cellStyle name="입력 2 4 3 8 9" xfId="32097"/>
    <cellStyle name="입력 2 4 3 9" xfId="4534"/>
    <cellStyle name="입력 2 4 3 9 2" xfId="7985"/>
    <cellStyle name="입력 2 4 3 9 2 2" xfId="35844"/>
    <cellStyle name="입력 2 4 3 9 3" xfId="11241"/>
    <cellStyle name="입력 2 4 3 9 3 2" xfId="39100"/>
    <cellStyle name="입력 2 4 3 9 4" xfId="14505"/>
    <cellStyle name="입력 2 4 3 9 4 2" xfId="42364"/>
    <cellStyle name="입력 2 4 3 9 5" xfId="18076"/>
    <cellStyle name="입력 2 4 3 9 5 2" xfId="45935"/>
    <cellStyle name="입력 2 4 3 9 6" xfId="21309"/>
    <cellStyle name="입력 2 4 3 9 6 2" xfId="49168"/>
    <cellStyle name="입력 2 4 3 9 7" xfId="24491"/>
    <cellStyle name="입력 2 4 3 9 7 2" xfId="52350"/>
    <cellStyle name="입력 2 4 3 9 8" xfId="27524"/>
    <cellStyle name="입력 2 4 3 9 8 2" xfId="55383"/>
    <cellStyle name="입력 2 4 3 9 9" xfId="32393"/>
    <cellStyle name="입력 2 4 4" xfId="551"/>
    <cellStyle name="입력 2 4 4 10" xfId="1666"/>
    <cellStyle name="입력 2 4 4 10 2" xfId="29525"/>
    <cellStyle name="입력 2 4 4 11" xfId="5121"/>
    <cellStyle name="입력 2 4 4 11 2" xfId="32980"/>
    <cellStyle name="입력 2 4 4 12" xfId="8376"/>
    <cellStyle name="입력 2 4 4 12 2" xfId="36235"/>
    <cellStyle name="입력 2 4 4 13" xfId="11641"/>
    <cellStyle name="입력 2 4 4 13 2" xfId="39500"/>
    <cellStyle name="입력 2 4 4 14" xfId="14904"/>
    <cellStyle name="입력 2 4 4 14 2" xfId="42763"/>
    <cellStyle name="입력 2 4 4 15" xfId="15170"/>
    <cellStyle name="입력 2 4 4 15 2" xfId="43029"/>
    <cellStyle name="입력 2 4 4 16" xfId="18468"/>
    <cellStyle name="입력 2 4 4 16 2" xfId="46327"/>
    <cellStyle name="입력 2 4 4 17" xfId="21685"/>
    <cellStyle name="입력 2 4 4 17 2" xfId="49544"/>
    <cellStyle name="입력 2 4 4 18" xfId="24880"/>
    <cellStyle name="입력 2 4 4 18 2" xfId="52739"/>
    <cellStyle name="입력 2 4 4 19" xfId="27689"/>
    <cellStyle name="입력 2 4 4 19 2" xfId="55548"/>
    <cellStyle name="입력 2 4 4 2" xfId="2303"/>
    <cellStyle name="입력 2 4 4 2 2" xfId="5755"/>
    <cellStyle name="입력 2 4 4 2 2 2" xfId="33614"/>
    <cellStyle name="입력 2 4 4 2 3" xfId="9011"/>
    <cellStyle name="입력 2 4 4 2 3 2" xfId="36870"/>
    <cellStyle name="입력 2 4 4 2 4" xfId="12274"/>
    <cellStyle name="입력 2 4 4 2 4 2" xfId="40133"/>
    <cellStyle name="입력 2 4 4 2 5" xfId="16091"/>
    <cellStyle name="입력 2 4 4 2 5 2" xfId="43950"/>
    <cellStyle name="입력 2 4 4 2 6" xfId="19081"/>
    <cellStyle name="입력 2 4 4 2 6 2" xfId="46940"/>
    <cellStyle name="입력 2 4 4 2 7" xfId="22266"/>
    <cellStyle name="입력 2 4 4 2 7 2" xfId="50125"/>
    <cellStyle name="입력 2 4 4 2 8" xfId="25446"/>
    <cellStyle name="입력 2 4 4 2 8 2" xfId="53305"/>
    <cellStyle name="입력 2 4 4 2 9" xfId="30162"/>
    <cellStyle name="입력 2 4 4 20" xfId="27937"/>
    <cellStyle name="입력 2 4 4 20 2" xfId="55796"/>
    <cellStyle name="입력 2 4 4 21" xfId="1013"/>
    <cellStyle name="입력 2 4 4 21 2" xfId="28872"/>
    <cellStyle name="입력 2 4 4 22" xfId="28411"/>
    <cellStyle name="입력 2 4 4 3" xfId="2762"/>
    <cellStyle name="입력 2 4 4 3 2" xfId="6213"/>
    <cellStyle name="입력 2 4 4 3 2 2" xfId="34072"/>
    <cellStyle name="입력 2 4 4 3 3" xfId="9469"/>
    <cellStyle name="입력 2 4 4 3 3 2" xfId="37328"/>
    <cellStyle name="입력 2 4 4 3 4" xfId="12733"/>
    <cellStyle name="입력 2 4 4 3 4 2" xfId="40592"/>
    <cellStyle name="입력 2 4 4 3 5" xfId="17160"/>
    <cellStyle name="입력 2 4 4 3 5 2" xfId="45019"/>
    <cellStyle name="입력 2 4 4 3 6" xfId="19537"/>
    <cellStyle name="입력 2 4 4 3 6 2" xfId="47396"/>
    <cellStyle name="입력 2 4 4 3 7" xfId="22719"/>
    <cellStyle name="입력 2 4 4 3 7 2" xfId="50578"/>
    <cellStyle name="입력 2 4 4 3 8" xfId="25872"/>
    <cellStyle name="입력 2 4 4 3 8 2" xfId="53731"/>
    <cellStyle name="입력 2 4 4 3 9" xfId="30621"/>
    <cellStyle name="입력 2 4 4 4" xfId="3112"/>
    <cellStyle name="입력 2 4 4 4 2" xfId="6563"/>
    <cellStyle name="입력 2 4 4 4 2 2" xfId="34422"/>
    <cellStyle name="입력 2 4 4 4 3" xfId="9819"/>
    <cellStyle name="입력 2 4 4 4 3 2" xfId="37678"/>
    <cellStyle name="입력 2 4 4 4 4" xfId="13083"/>
    <cellStyle name="입력 2 4 4 4 4 2" xfId="40942"/>
    <cellStyle name="입력 2 4 4 4 5" xfId="16970"/>
    <cellStyle name="입력 2 4 4 4 5 2" xfId="44829"/>
    <cellStyle name="입력 2 4 4 4 6" xfId="19887"/>
    <cellStyle name="입력 2 4 4 4 6 2" xfId="47746"/>
    <cellStyle name="입력 2 4 4 4 7" xfId="23069"/>
    <cellStyle name="입력 2 4 4 4 7 2" xfId="50928"/>
    <cellStyle name="입력 2 4 4 4 8" xfId="26196"/>
    <cellStyle name="입력 2 4 4 4 8 2" xfId="54055"/>
    <cellStyle name="입력 2 4 4 4 9" xfId="30971"/>
    <cellStyle name="입력 2 4 4 5" xfId="3449"/>
    <cellStyle name="입력 2 4 4 5 2" xfId="6900"/>
    <cellStyle name="입력 2 4 4 5 2 2" xfId="34759"/>
    <cellStyle name="입력 2 4 4 5 3" xfId="10156"/>
    <cellStyle name="입력 2 4 4 5 3 2" xfId="38015"/>
    <cellStyle name="입력 2 4 4 5 4" xfId="13420"/>
    <cellStyle name="입력 2 4 4 5 4 2" xfId="41279"/>
    <cellStyle name="입력 2 4 4 5 5" xfId="17447"/>
    <cellStyle name="입력 2 4 4 5 5 2" xfId="45306"/>
    <cellStyle name="입력 2 4 4 5 6" xfId="20224"/>
    <cellStyle name="입력 2 4 4 5 6 2" xfId="48083"/>
    <cellStyle name="입력 2 4 4 5 7" xfId="23406"/>
    <cellStyle name="입력 2 4 4 5 7 2" xfId="51265"/>
    <cellStyle name="입력 2 4 4 5 8" xfId="26513"/>
    <cellStyle name="입력 2 4 4 5 8 2" xfId="54372"/>
    <cellStyle name="입력 2 4 4 5 9" xfId="31308"/>
    <cellStyle name="입력 2 4 4 6" xfId="3782"/>
    <cellStyle name="입력 2 4 4 6 2" xfId="7233"/>
    <cellStyle name="입력 2 4 4 6 2 2" xfId="35092"/>
    <cellStyle name="입력 2 4 4 6 3" xfId="10489"/>
    <cellStyle name="입력 2 4 4 6 3 2" xfId="38348"/>
    <cellStyle name="입력 2 4 4 6 4" xfId="13753"/>
    <cellStyle name="입력 2 4 4 6 4 2" xfId="41612"/>
    <cellStyle name="입력 2 4 4 6 5" xfId="16786"/>
    <cellStyle name="입력 2 4 4 6 5 2" xfId="44645"/>
    <cellStyle name="입력 2 4 4 6 6" xfId="20557"/>
    <cellStyle name="입력 2 4 4 6 6 2" xfId="48416"/>
    <cellStyle name="입력 2 4 4 6 7" xfId="23739"/>
    <cellStyle name="입력 2 4 4 6 7 2" xfId="51598"/>
    <cellStyle name="입력 2 4 4 6 8" xfId="26824"/>
    <cellStyle name="입력 2 4 4 6 8 2" xfId="54683"/>
    <cellStyle name="입력 2 4 4 6 9" xfId="31641"/>
    <cellStyle name="입력 2 4 4 7" xfId="4078"/>
    <cellStyle name="입력 2 4 4 7 2" xfId="7529"/>
    <cellStyle name="입력 2 4 4 7 2 2" xfId="35388"/>
    <cellStyle name="입력 2 4 4 7 3" xfId="10785"/>
    <cellStyle name="입력 2 4 4 7 3 2" xfId="38644"/>
    <cellStyle name="입력 2 4 4 7 4" xfId="14049"/>
    <cellStyle name="입력 2 4 4 7 4 2" xfId="41908"/>
    <cellStyle name="입력 2 4 4 7 5" xfId="15496"/>
    <cellStyle name="입력 2 4 4 7 5 2" xfId="43355"/>
    <cellStyle name="입력 2 4 4 7 6" xfId="20853"/>
    <cellStyle name="입력 2 4 4 7 6 2" xfId="48712"/>
    <cellStyle name="입력 2 4 4 7 7" xfId="24035"/>
    <cellStyle name="입력 2 4 4 7 7 2" xfId="51894"/>
    <cellStyle name="입력 2 4 4 7 8" xfId="27101"/>
    <cellStyle name="입력 2 4 4 7 8 2" xfId="54960"/>
    <cellStyle name="입력 2 4 4 7 9" xfId="31937"/>
    <cellStyle name="입력 2 4 4 8" xfId="4375"/>
    <cellStyle name="입력 2 4 4 8 2" xfId="7826"/>
    <cellStyle name="입력 2 4 4 8 2 2" xfId="35685"/>
    <cellStyle name="입력 2 4 4 8 3" xfId="11082"/>
    <cellStyle name="입력 2 4 4 8 3 2" xfId="38941"/>
    <cellStyle name="입력 2 4 4 8 4" xfId="14346"/>
    <cellStyle name="입력 2 4 4 8 4 2" xfId="42205"/>
    <cellStyle name="입력 2 4 4 8 5" xfId="11512"/>
    <cellStyle name="입력 2 4 4 8 5 2" xfId="39371"/>
    <cellStyle name="입력 2 4 4 8 6" xfId="21150"/>
    <cellStyle name="입력 2 4 4 8 6 2" xfId="49009"/>
    <cellStyle name="입력 2 4 4 8 7" xfId="24332"/>
    <cellStyle name="입력 2 4 4 8 7 2" xfId="52191"/>
    <cellStyle name="입력 2 4 4 8 8" xfId="27376"/>
    <cellStyle name="입력 2 4 4 8 8 2" xfId="55235"/>
    <cellStyle name="입력 2 4 4 8 9" xfId="32234"/>
    <cellStyle name="입력 2 4 4 9" xfId="4670"/>
    <cellStyle name="입력 2 4 4 9 2" xfId="8121"/>
    <cellStyle name="입력 2 4 4 9 2 2" xfId="35980"/>
    <cellStyle name="입력 2 4 4 9 3" xfId="11377"/>
    <cellStyle name="입력 2 4 4 9 3 2" xfId="39236"/>
    <cellStyle name="입력 2 4 4 9 4" xfId="14641"/>
    <cellStyle name="입력 2 4 4 9 4 2" xfId="42500"/>
    <cellStyle name="입력 2 4 4 9 5" xfId="18212"/>
    <cellStyle name="입력 2 4 4 9 5 2" xfId="46071"/>
    <cellStyle name="입력 2 4 4 9 6" xfId="21445"/>
    <cellStyle name="입력 2 4 4 9 6 2" xfId="49304"/>
    <cellStyle name="입력 2 4 4 9 7" xfId="24627"/>
    <cellStyle name="입력 2 4 4 9 7 2" xfId="52486"/>
    <cellStyle name="입력 2 4 4 9 8" xfId="27652"/>
    <cellStyle name="입력 2 4 4 9 8 2" xfId="55511"/>
    <cellStyle name="입력 2 4 4 9 9" xfId="32529"/>
    <cellStyle name="입력 2 4 5" xfId="2028"/>
    <cellStyle name="입력 2 4 5 2" xfId="5482"/>
    <cellStyle name="입력 2 4 5 2 2" xfId="33341"/>
    <cellStyle name="입력 2 4 5 3" xfId="8737"/>
    <cellStyle name="입력 2 4 5 3 2" xfId="36596"/>
    <cellStyle name="입력 2 4 5 4" xfId="12000"/>
    <cellStyle name="입력 2 4 5 4 2" xfId="39859"/>
    <cellStyle name="입력 2 4 5 5" xfId="16491"/>
    <cellStyle name="입력 2 4 5 5 2" xfId="44350"/>
    <cellStyle name="입력 2 4 5 6" xfId="18822"/>
    <cellStyle name="입력 2 4 5 6 2" xfId="46681"/>
    <cellStyle name="입력 2 4 5 7" xfId="22029"/>
    <cellStyle name="입력 2 4 5 7 2" xfId="49888"/>
    <cellStyle name="입력 2 4 5 8" xfId="25212"/>
    <cellStyle name="입력 2 4 5 8 2" xfId="53071"/>
    <cellStyle name="입력 2 4 5 9" xfId="29887"/>
    <cellStyle name="입력 2 4 6" xfId="2495"/>
    <cellStyle name="입력 2 4 6 2" xfId="5946"/>
    <cellStyle name="입력 2 4 6 2 2" xfId="33805"/>
    <cellStyle name="입력 2 4 6 3" xfId="9202"/>
    <cellStyle name="입력 2 4 6 3 2" xfId="37061"/>
    <cellStyle name="입력 2 4 6 4" xfId="12466"/>
    <cellStyle name="입력 2 4 6 4 2" xfId="40325"/>
    <cellStyle name="입력 2 4 6 5" xfId="17791"/>
    <cellStyle name="입력 2 4 6 5 2" xfId="45650"/>
    <cellStyle name="입력 2 4 6 6" xfId="19270"/>
    <cellStyle name="입력 2 4 6 6 2" xfId="47129"/>
    <cellStyle name="입력 2 4 6 7" xfId="22452"/>
    <cellStyle name="입력 2 4 6 7 2" xfId="50311"/>
    <cellStyle name="입력 2 4 6 8" xfId="25621"/>
    <cellStyle name="입력 2 4 6 8 2" xfId="53480"/>
    <cellStyle name="입력 2 4 6 9" xfId="30354"/>
    <cellStyle name="입력 2 4 7" xfId="1875"/>
    <cellStyle name="입력 2 4 7 2" xfId="5329"/>
    <cellStyle name="입력 2 4 7 2 2" xfId="33188"/>
    <cellStyle name="입력 2 4 7 3" xfId="8584"/>
    <cellStyle name="입력 2 4 7 3 2" xfId="36443"/>
    <cellStyle name="입력 2 4 7 4" xfId="11847"/>
    <cellStyle name="입력 2 4 7 4 2" xfId="39706"/>
    <cellStyle name="입력 2 4 7 5" xfId="16589"/>
    <cellStyle name="입력 2 4 7 5 2" xfId="44448"/>
    <cellStyle name="입력 2 4 7 6" xfId="18669"/>
    <cellStyle name="입력 2 4 7 6 2" xfId="46528"/>
    <cellStyle name="입력 2 4 7 7" xfId="21877"/>
    <cellStyle name="입력 2 4 7 7 2" xfId="49736"/>
    <cellStyle name="입력 2 4 7 8" xfId="25072"/>
    <cellStyle name="입력 2 4 7 8 2" xfId="52931"/>
    <cellStyle name="입력 2 4 7 9" xfId="29734"/>
    <cellStyle name="입력 2 4 8" xfId="1803"/>
    <cellStyle name="입력 2 4 8 2" xfId="5257"/>
    <cellStyle name="입력 2 4 8 2 2" xfId="33116"/>
    <cellStyle name="입력 2 4 8 3" xfId="8512"/>
    <cellStyle name="입력 2 4 8 3 2" xfId="36371"/>
    <cellStyle name="입력 2 4 8 4" xfId="11775"/>
    <cellStyle name="입력 2 4 8 4 2" xfId="39634"/>
    <cellStyle name="입력 2 4 8 5" xfId="8868"/>
    <cellStyle name="입력 2 4 8 5 2" xfId="36727"/>
    <cellStyle name="입력 2 4 8 6" xfId="18598"/>
    <cellStyle name="입력 2 4 8 6 2" xfId="46457"/>
    <cellStyle name="입력 2 4 8 7" xfId="21813"/>
    <cellStyle name="입력 2 4 8 7 2" xfId="49672"/>
    <cellStyle name="입력 2 4 8 8" xfId="25007"/>
    <cellStyle name="입력 2 4 8 8 2" xfId="52866"/>
    <cellStyle name="입력 2 4 8 9" xfId="29662"/>
    <cellStyle name="입력 2 4 9" xfId="1969"/>
    <cellStyle name="입력 2 4 9 2" xfId="5423"/>
    <cellStyle name="입력 2 4 9 2 2" xfId="33282"/>
    <cellStyle name="입력 2 4 9 3" xfId="8678"/>
    <cellStyle name="입력 2 4 9 3 2" xfId="36537"/>
    <cellStyle name="입력 2 4 9 4" xfId="11941"/>
    <cellStyle name="입력 2 4 9 4 2" xfId="39800"/>
    <cellStyle name="입력 2 4 9 5" xfId="16199"/>
    <cellStyle name="입력 2 4 9 5 2" xfId="44058"/>
    <cellStyle name="입력 2 4 9 6" xfId="18763"/>
    <cellStyle name="입력 2 4 9 6 2" xfId="46622"/>
    <cellStyle name="입력 2 4 9 7" xfId="21971"/>
    <cellStyle name="입력 2 4 9 7 2" xfId="49830"/>
    <cellStyle name="입력 2 4 9 8" xfId="25156"/>
    <cellStyle name="입력 2 4 9 8 2" xfId="53015"/>
    <cellStyle name="입력 2 4 9 9" xfId="29828"/>
    <cellStyle name="입력 2 5" xfId="428"/>
    <cellStyle name="입력 2 5 10" xfId="4558"/>
    <cellStyle name="입력 2 5 10 2" xfId="8009"/>
    <cellStyle name="입력 2 5 10 2 2" xfId="35868"/>
    <cellStyle name="입력 2 5 10 3" xfId="11265"/>
    <cellStyle name="입력 2 5 10 3 2" xfId="39124"/>
    <cellStyle name="입력 2 5 10 4" xfId="14529"/>
    <cellStyle name="입력 2 5 10 4 2" xfId="42388"/>
    <cellStyle name="입력 2 5 10 5" xfId="18100"/>
    <cellStyle name="입력 2 5 10 5 2" xfId="45959"/>
    <cellStyle name="입력 2 5 10 6" xfId="21333"/>
    <cellStyle name="입력 2 5 10 6 2" xfId="49192"/>
    <cellStyle name="입력 2 5 10 7" xfId="24515"/>
    <cellStyle name="입력 2 5 10 7 2" xfId="52374"/>
    <cellStyle name="입력 2 5 10 8" xfId="27546"/>
    <cellStyle name="입력 2 5 10 8 2" xfId="55405"/>
    <cellStyle name="입력 2 5 10 9" xfId="32417"/>
    <cellStyle name="입력 2 5 11" xfId="1543"/>
    <cellStyle name="입력 2 5 11 2" xfId="29402"/>
    <cellStyle name="입력 2 5 12" xfId="4999"/>
    <cellStyle name="입력 2 5 12 2" xfId="32858"/>
    <cellStyle name="입력 2 5 13" xfId="8253"/>
    <cellStyle name="입력 2 5 13 2" xfId="36112"/>
    <cellStyle name="입력 2 5 14" xfId="11518"/>
    <cellStyle name="입력 2 5 14 2" xfId="39377"/>
    <cellStyle name="입력 2 5 15" xfId="14781"/>
    <cellStyle name="입력 2 5 15 2" xfId="42640"/>
    <cellStyle name="입력 2 5 16" xfId="17789"/>
    <cellStyle name="입력 2 5 16 2" xfId="45648"/>
    <cellStyle name="입력 2 5 17" xfId="18348"/>
    <cellStyle name="입력 2 5 17 2" xfId="46207"/>
    <cellStyle name="입력 2 5 18" xfId="21567"/>
    <cellStyle name="입력 2 5 18 2" xfId="49426"/>
    <cellStyle name="입력 2 5 19" xfId="24763"/>
    <cellStyle name="입력 2 5 19 2" xfId="52622"/>
    <cellStyle name="입력 2 5 2" xfId="575"/>
    <cellStyle name="입력 2 5 2 10" xfId="1690"/>
    <cellStyle name="입력 2 5 2 10 2" xfId="29549"/>
    <cellStyle name="입력 2 5 2 11" xfId="5145"/>
    <cellStyle name="입력 2 5 2 11 2" xfId="33004"/>
    <cellStyle name="입력 2 5 2 12" xfId="8400"/>
    <cellStyle name="입력 2 5 2 12 2" xfId="36259"/>
    <cellStyle name="입력 2 5 2 13" xfId="11665"/>
    <cellStyle name="입력 2 5 2 13 2" xfId="39524"/>
    <cellStyle name="입력 2 5 2 14" xfId="14928"/>
    <cellStyle name="입력 2 5 2 14 2" xfId="42787"/>
    <cellStyle name="입력 2 5 2 15" xfId="15333"/>
    <cellStyle name="입력 2 5 2 15 2" xfId="43192"/>
    <cellStyle name="입력 2 5 2 16" xfId="18492"/>
    <cellStyle name="입력 2 5 2 16 2" xfId="46351"/>
    <cellStyle name="입력 2 5 2 17" xfId="21709"/>
    <cellStyle name="입력 2 5 2 17 2" xfId="49568"/>
    <cellStyle name="입력 2 5 2 18" xfId="24904"/>
    <cellStyle name="입력 2 5 2 18 2" xfId="52763"/>
    <cellStyle name="입력 2 5 2 19" xfId="25409"/>
    <cellStyle name="입력 2 5 2 19 2" xfId="53268"/>
    <cellStyle name="입력 2 5 2 2" xfId="2327"/>
    <cellStyle name="입력 2 5 2 2 2" xfId="5779"/>
    <cellStyle name="입력 2 5 2 2 2 2" xfId="33638"/>
    <cellStyle name="입력 2 5 2 2 3" xfId="9035"/>
    <cellStyle name="입력 2 5 2 2 3 2" xfId="36894"/>
    <cellStyle name="입력 2 5 2 2 4" xfId="12298"/>
    <cellStyle name="입력 2 5 2 2 4 2" xfId="40157"/>
    <cellStyle name="입력 2 5 2 2 5" xfId="16204"/>
    <cellStyle name="입력 2 5 2 2 5 2" xfId="44063"/>
    <cellStyle name="입력 2 5 2 2 6" xfId="19105"/>
    <cellStyle name="입력 2 5 2 2 6 2" xfId="46964"/>
    <cellStyle name="입력 2 5 2 2 7" xfId="22290"/>
    <cellStyle name="입력 2 5 2 2 7 2" xfId="50149"/>
    <cellStyle name="입력 2 5 2 2 8" xfId="25468"/>
    <cellStyle name="입력 2 5 2 2 8 2" xfId="53327"/>
    <cellStyle name="입력 2 5 2 2 9" xfId="30186"/>
    <cellStyle name="입력 2 5 2 20" xfId="27961"/>
    <cellStyle name="입력 2 5 2 20 2" xfId="55820"/>
    <cellStyle name="입력 2 5 2 21" xfId="1037"/>
    <cellStyle name="입력 2 5 2 21 2" xfId="28896"/>
    <cellStyle name="입력 2 5 2 22" xfId="28435"/>
    <cellStyle name="입력 2 5 2 3" xfId="2786"/>
    <cellStyle name="입력 2 5 2 3 2" xfId="6237"/>
    <cellStyle name="입력 2 5 2 3 2 2" xfId="34096"/>
    <cellStyle name="입력 2 5 2 3 3" xfId="9493"/>
    <cellStyle name="입력 2 5 2 3 3 2" xfId="37352"/>
    <cellStyle name="입력 2 5 2 3 4" xfId="12757"/>
    <cellStyle name="입력 2 5 2 3 4 2" xfId="40616"/>
    <cellStyle name="입력 2 5 2 3 5" xfId="15764"/>
    <cellStyle name="입력 2 5 2 3 5 2" xfId="43623"/>
    <cellStyle name="입력 2 5 2 3 6" xfId="19561"/>
    <cellStyle name="입력 2 5 2 3 6 2" xfId="47420"/>
    <cellStyle name="입력 2 5 2 3 7" xfId="22743"/>
    <cellStyle name="입력 2 5 2 3 7 2" xfId="50602"/>
    <cellStyle name="입력 2 5 2 3 8" xfId="25894"/>
    <cellStyle name="입력 2 5 2 3 8 2" xfId="53753"/>
    <cellStyle name="입력 2 5 2 3 9" xfId="30645"/>
    <cellStyle name="입력 2 5 2 4" xfId="3136"/>
    <cellStyle name="입력 2 5 2 4 2" xfId="6587"/>
    <cellStyle name="입력 2 5 2 4 2 2" xfId="34446"/>
    <cellStyle name="입력 2 5 2 4 3" xfId="9843"/>
    <cellStyle name="입력 2 5 2 4 3 2" xfId="37702"/>
    <cellStyle name="입력 2 5 2 4 4" xfId="13107"/>
    <cellStyle name="입력 2 5 2 4 4 2" xfId="40966"/>
    <cellStyle name="입력 2 5 2 4 5" xfId="16711"/>
    <cellStyle name="입력 2 5 2 4 5 2" xfId="44570"/>
    <cellStyle name="입력 2 5 2 4 6" xfId="19911"/>
    <cellStyle name="입력 2 5 2 4 6 2" xfId="47770"/>
    <cellStyle name="입력 2 5 2 4 7" xfId="23093"/>
    <cellStyle name="입력 2 5 2 4 7 2" xfId="50952"/>
    <cellStyle name="입력 2 5 2 4 8" xfId="26218"/>
    <cellStyle name="입력 2 5 2 4 8 2" xfId="54077"/>
    <cellStyle name="입력 2 5 2 4 9" xfId="30995"/>
    <cellStyle name="입력 2 5 2 5" xfId="3473"/>
    <cellStyle name="입력 2 5 2 5 2" xfId="6924"/>
    <cellStyle name="입력 2 5 2 5 2 2" xfId="34783"/>
    <cellStyle name="입력 2 5 2 5 3" xfId="10180"/>
    <cellStyle name="입력 2 5 2 5 3 2" xfId="38039"/>
    <cellStyle name="입력 2 5 2 5 4" xfId="13444"/>
    <cellStyle name="입력 2 5 2 5 4 2" xfId="41303"/>
    <cellStyle name="입력 2 5 2 5 5" xfId="16525"/>
    <cellStyle name="입력 2 5 2 5 5 2" xfId="44384"/>
    <cellStyle name="입력 2 5 2 5 6" xfId="20248"/>
    <cellStyle name="입력 2 5 2 5 6 2" xfId="48107"/>
    <cellStyle name="입력 2 5 2 5 7" xfId="23430"/>
    <cellStyle name="입력 2 5 2 5 7 2" xfId="51289"/>
    <cellStyle name="입력 2 5 2 5 8" xfId="26535"/>
    <cellStyle name="입력 2 5 2 5 8 2" xfId="54394"/>
    <cellStyle name="입력 2 5 2 5 9" xfId="31332"/>
    <cellStyle name="입력 2 5 2 6" xfId="3806"/>
    <cellStyle name="입력 2 5 2 6 2" xfId="7257"/>
    <cellStyle name="입력 2 5 2 6 2 2" xfId="35116"/>
    <cellStyle name="입력 2 5 2 6 3" xfId="10513"/>
    <cellStyle name="입력 2 5 2 6 3 2" xfId="38372"/>
    <cellStyle name="입력 2 5 2 6 4" xfId="13777"/>
    <cellStyle name="입력 2 5 2 6 4 2" xfId="41636"/>
    <cellStyle name="입력 2 5 2 6 5" xfId="15733"/>
    <cellStyle name="입력 2 5 2 6 5 2" xfId="43592"/>
    <cellStyle name="입력 2 5 2 6 6" xfId="20581"/>
    <cellStyle name="입력 2 5 2 6 6 2" xfId="48440"/>
    <cellStyle name="입력 2 5 2 6 7" xfId="23763"/>
    <cellStyle name="입력 2 5 2 6 7 2" xfId="51622"/>
    <cellStyle name="입력 2 5 2 6 8" xfId="26846"/>
    <cellStyle name="입력 2 5 2 6 8 2" xfId="54705"/>
    <cellStyle name="입력 2 5 2 6 9" xfId="31665"/>
    <cellStyle name="입력 2 5 2 7" xfId="4102"/>
    <cellStyle name="입력 2 5 2 7 2" xfId="7553"/>
    <cellStyle name="입력 2 5 2 7 2 2" xfId="35412"/>
    <cellStyle name="입력 2 5 2 7 3" xfId="10809"/>
    <cellStyle name="입력 2 5 2 7 3 2" xfId="38668"/>
    <cellStyle name="입력 2 5 2 7 4" xfId="14073"/>
    <cellStyle name="입력 2 5 2 7 4 2" xfId="41932"/>
    <cellStyle name="입력 2 5 2 7 5" xfId="17768"/>
    <cellStyle name="입력 2 5 2 7 5 2" xfId="45627"/>
    <cellStyle name="입력 2 5 2 7 6" xfId="20877"/>
    <cellStyle name="입력 2 5 2 7 6 2" xfId="48736"/>
    <cellStyle name="입력 2 5 2 7 7" xfId="24059"/>
    <cellStyle name="입력 2 5 2 7 7 2" xfId="51918"/>
    <cellStyle name="입력 2 5 2 7 8" xfId="27123"/>
    <cellStyle name="입력 2 5 2 7 8 2" xfId="54982"/>
    <cellStyle name="입력 2 5 2 7 9" xfId="31961"/>
    <cellStyle name="입력 2 5 2 8" xfId="4399"/>
    <cellStyle name="입력 2 5 2 8 2" xfId="7850"/>
    <cellStyle name="입력 2 5 2 8 2 2" xfId="35709"/>
    <cellStyle name="입력 2 5 2 8 3" xfId="11106"/>
    <cellStyle name="입력 2 5 2 8 3 2" xfId="38965"/>
    <cellStyle name="입력 2 5 2 8 4" xfId="14370"/>
    <cellStyle name="입력 2 5 2 8 4 2" xfId="42229"/>
    <cellStyle name="입력 2 5 2 8 5" xfId="1176"/>
    <cellStyle name="입력 2 5 2 8 5 2" xfId="29035"/>
    <cellStyle name="입력 2 5 2 8 6" xfId="21174"/>
    <cellStyle name="입력 2 5 2 8 6 2" xfId="49033"/>
    <cellStyle name="입력 2 5 2 8 7" xfId="24356"/>
    <cellStyle name="입력 2 5 2 8 7 2" xfId="52215"/>
    <cellStyle name="입력 2 5 2 8 8" xfId="27398"/>
    <cellStyle name="입력 2 5 2 8 8 2" xfId="55257"/>
    <cellStyle name="입력 2 5 2 8 9" xfId="32258"/>
    <cellStyle name="입력 2 5 2 9" xfId="4694"/>
    <cellStyle name="입력 2 5 2 9 2" xfId="8145"/>
    <cellStyle name="입력 2 5 2 9 2 2" xfId="36004"/>
    <cellStyle name="입력 2 5 2 9 3" xfId="11401"/>
    <cellStyle name="입력 2 5 2 9 3 2" xfId="39260"/>
    <cellStyle name="입력 2 5 2 9 4" xfId="14665"/>
    <cellStyle name="입력 2 5 2 9 4 2" xfId="42524"/>
    <cellStyle name="입력 2 5 2 9 5" xfId="18236"/>
    <cellStyle name="입력 2 5 2 9 5 2" xfId="46095"/>
    <cellStyle name="입력 2 5 2 9 6" xfId="21469"/>
    <cellStyle name="입력 2 5 2 9 6 2" xfId="49328"/>
    <cellStyle name="입력 2 5 2 9 7" xfId="24651"/>
    <cellStyle name="입력 2 5 2 9 7 2" xfId="52510"/>
    <cellStyle name="입력 2 5 2 9 8" xfId="27674"/>
    <cellStyle name="입력 2 5 2 9 8 2" xfId="55533"/>
    <cellStyle name="입력 2 5 2 9 9" xfId="32553"/>
    <cellStyle name="입력 2 5 20" xfId="26131"/>
    <cellStyle name="입력 2 5 20 2" xfId="53990"/>
    <cellStyle name="입력 2 5 21" xfId="27825"/>
    <cellStyle name="입력 2 5 21 2" xfId="55684"/>
    <cellStyle name="입력 2 5 22" xfId="890"/>
    <cellStyle name="입력 2 5 22 2" xfId="28749"/>
    <cellStyle name="입력 2 5 23" xfId="28288"/>
    <cellStyle name="입력 2 5 3" xfId="2180"/>
    <cellStyle name="입력 2 5 3 2" xfId="5632"/>
    <cellStyle name="입력 2 5 3 2 2" xfId="33491"/>
    <cellStyle name="입력 2 5 3 3" xfId="8888"/>
    <cellStyle name="입력 2 5 3 3 2" xfId="36747"/>
    <cellStyle name="입력 2 5 3 4" xfId="12151"/>
    <cellStyle name="입력 2 5 3 4 2" xfId="40010"/>
    <cellStyle name="입력 2 5 3 5" xfId="17548"/>
    <cellStyle name="입력 2 5 3 5 2" xfId="45407"/>
    <cellStyle name="입력 2 5 3 6" xfId="18963"/>
    <cellStyle name="입력 2 5 3 6 2" xfId="46822"/>
    <cellStyle name="입력 2 5 3 7" xfId="22149"/>
    <cellStyle name="입력 2 5 3 7 2" xfId="50008"/>
    <cellStyle name="입력 2 5 3 8" xfId="25333"/>
    <cellStyle name="입력 2 5 3 8 2" xfId="53192"/>
    <cellStyle name="입력 2 5 3 9" xfId="30039"/>
    <cellStyle name="입력 2 5 4" xfId="2639"/>
    <cellStyle name="입력 2 5 4 2" xfId="6090"/>
    <cellStyle name="입력 2 5 4 2 2" xfId="33949"/>
    <cellStyle name="입력 2 5 4 3" xfId="9346"/>
    <cellStyle name="입력 2 5 4 3 2" xfId="37205"/>
    <cellStyle name="입력 2 5 4 4" xfId="12610"/>
    <cellStyle name="입력 2 5 4 4 2" xfId="40469"/>
    <cellStyle name="입력 2 5 4 5" xfId="15335"/>
    <cellStyle name="입력 2 5 4 5 2" xfId="43194"/>
    <cellStyle name="입력 2 5 4 6" xfId="19414"/>
    <cellStyle name="입력 2 5 4 6 2" xfId="47273"/>
    <cellStyle name="입력 2 5 4 7" xfId="22596"/>
    <cellStyle name="입력 2 5 4 7 2" xfId="50455"/>
    <cellStyle name="입력 2 5 4 8" xfId="25756"/>
    <cellStyle name="입력 2 5 4 8 2" xfId="53615"/>
    <cellStyle name="입력 2 5 4 9" xfId="30498"/>
    <cellStyle name="입력 2 5 5" xfId="2990"/>
    <cellStyle name="입력 2 5 5 2" xfId="6441"/>
    <cellStyle name="입력 2 5 5 2 2" xfId="34300"/>
    <cellStyle name="입력 2 5 5 3" xfId="9697"/>
    <cellStyle name="입력 2 5 5 3 2" xfId="37556"/>
    <cellStyle name="입력 2 5 5 4" xfId="12961"/>
    <cellStyle name="입력 2 5 5 4 2" xfId="40820"/>
    <cellStyle name="입력 2 5 5 5" xfId="17579"/>
    <cellStyle name="입력 2 5 5 5 2" xfId="45438"/>
    <cellStyle name="입력 2 5 5 6" xfId="19765"/>
    <cellStyle name="입력 2 5 5 6 2" xfId="47624"/>
    <cellStyle name="입력 2 5 5 7" xfId="22947"/>
    <cellStyle name="입력 2 5 5 7 2" xfId="50806"/>
    <cellStyle name="입력 2 5 5 8" xfId="26083"/>
    <cellStyle name="입력 2 5 5 8 2" xfId="53942"/>
    <cellStyle name="입력 2 5 5 9" xfId="30849"/>
    <cellStyle name="입력 2 5 6" xfId="3329"/>
    <cellStyle name="입력 2 5 6 2" xfId="6780"/>
    <cellStyle name="입력 2 5 6 2 2" xfId="34639"/>
    <cellStyle name="입력 2 5 6 3" xfId="10036"/>
    <cellStyle name="입력 2 5 6 3 2" xfId="37895"/>
    <cellStyle name="입력 2 5 6 4" xfId="13300"/>
    <cellStyle name="입력 2 5 6 4 2" xfId="41159"/>
    <cellStyle name="입력 2 5 6 5" xfId="16518"/>
    <cellStyle name="입력 2 5 6 5 2" xfId="44377"/>
    <cellStyle name="입력 2 5 6 6" xfId="20104"/>
    <cellStyle name="입력 2 5 6 6 2" xfId="47963"/>
    <cellStyle name="입력 2 5 6 7" xfId="23286"/>
    <cellStyle name="입력 2 5 6 7 2" xfId="51145"/>
    <cellStyle name="입력 2 5 6 8" xfId="26399"/>
    <cellStyle name="입력 2 5 6 8 2" xfId="54258"/>
    <cellStyle name="입력 2 5 6 9" xfId="31188"/>
    <cellStyle name="입력 2 5 7" xfId="3663"/>
    <cellStyle name="입력 2 5 7 2" xfId="7114"/>
    <cellStyle name="입력 2 5 7 2 2" xfId="34973"/>
    <cellStyle name="입력 2 5 7 3" xfId="10370"/>
    <cellStyle name="입력 2 5 7 3 2" xfId="38229"/>
    <cellStyle name="입력 2 5 7 4" xfId="13634"/>
    <cellStyle name="입력 2 5 7 4 2" xfId="41493"/>
    <cellStyle name="입력 2 5 7 5" xfId="17895"/>
    <cellStyle name="입력 2 5 7 5 2" xfId="45754"/>
    <cellStyle name="입력 2 5 7 6" xfId="20438"/>
    <cellStyle name="입력 2 5 7 6 2" xfId="48297"/>
    <cellStyle name="입력 2 5 7 7" xfId="23620"/>
    <cellStyle name="입력 2 5 7 7 2" xfId="51479"/>
    <cellStyle name="입력 2 5 7 8" xfId="26712"/>
    <cellStyle name="입력 2 5 7 8 2" xfId="54571"/>
    <cellStyle name="입력 2 5 7 9" xfId="31522"/>
    <cellStyle name="입력 2 5 8" xfId="3966"/>
    <cellStyle name="입력 2 5 8 2" xfId="7417"/>
    <cellStyle name="입력 2 5 8 2 2" xfId="35276"/>
    <cellStyle name="입력 2 5 8 3" xfId="10673"/>
    <cellStyle name="입력 2 5 8 3 2" xfId="38532"/>
    <cellStyle name="입력 2 5 8 4" xfId="13937"/>
    <cellStyle name="입력 2 5 8 4 2" xfId="41796"/>
    <cellStyle name="입력 2 5 8 5" xfId="15360"/>
    <cellStyle name="입력 2 5 8 5 2" xfId="43219"/>
    <cellStyle name="입력 2 5 8 6" xfId="20741"/>
    <cellStyle name="입력 2 5 8 6 2" xfId="48600"/>
    <cellStyle name="입력 2 5 8 7" xfId="23923"/>
    <cellStyle name="입력 2 5 8 7 2" xfId="51782"/>
    <cellStyle name="입력 2 5 8 8" xfId="26996"/>
    <cellStyle name="입력 2 5 8 8 2" xfId="54855"/>
    <cellStyle name="입력 2 5 8 9" xfId="31825"/>
    <cellStyle name="입력 2 5 9" xfId="4263"/>
    <cellStyle name="입력 2 5 9 2" xfId="7714"/>
    <cellStyle name="입력 2 5 9 2 2" xfId="35573"/>
    <cellStyle name="입력 2 5 9 3" xfId="10970"/>
    <cellStyle name="입력 2 5 9 3 2" xfId="38829"/>
    <cellStyle name="입력 2 5 9 4" xfId="14234"/>
    <cellStyle name="입력 2 5 9 4 2" xfId="42093"/>
    <cellStyle name="입력 2 5 9 5" xfId="16024"/>
    <cellStyle name="입력 2 5 9 5 2" xfId="43883"/>
    <cellStyle name="입력 2 5 9 6" xfId="21038"/>
    <cellStyle name="입력 2 5 9 6 2" xfId="48897"/>
    <cellStyle name="입력 2 5 9 7" xfId="24220"/>
    <cellStyle name="입력 2 5 9 7 2" xfId="52079"/>
    <cellStyle name="입력 2 5 9 8" xfId="27271"/>
    <cellStyle name="입력 2 5 9 8 2" xfId="55130"/>
    <cellStyle name="입력 2 5 9 9" xfId="32122"/>
    <cellStyle name="입력 2 6" xfId="338"/>
    <cellStyle name="입력 2 6 10" xfId="1453"/>
    <cellStyle name="입력 2 6 10 2" xfId="29312"/>
    <cellStyle name="입력 2 6 11" xfId="4909"/>
    <cellStyle name="입력 2 6 11 2" xfId="32768"/>
    <cellStyle name="입력 2 6 12" xfId="1227"/>
    <cellStyle name="입력 2 6 12 2" xfId="29086"/>
    <cellStyle name="입력 2 6 13" xfId="5623"/>
    <cellStyle name="입력 2 6 13 2" xfId="33482"/>
    <cellStyle name="입력 2 6 14" xfId="8879"/>
    <cellStyle name="입력 2 6 14 2" xfId="36738"/>
    <cellStyle name="입력 2 6 15" xfId="15917"/>
    <cellStyle name="입력 2 6 15 2" xfId="43776"/>
    <cellStyle name="입력 2 6 16" xfId="15395"/>
    <cellStyle name="입력 2 6 16 2" xfId="43254"/>
    <cellStyle name="입력 2 6 17" xfId="15366"/>
    <cellStyle name="입력 2 6 17 2" xfId="43225"/>
    <cellStyle name="입력 2 6 18" xfId="18872"/>
    <cellStyle name="입력 2 6 18 2" xfId="46731"/>
    <cellStyle name="입력 2 6 19" xfId="24975"/>
    <cellStyle name="입력 2 6 19 2" xfId="52834"/>
    <cellStyle name="입력 2 6 2" xfId="2090"/>
    <cellStyle name="입력 2 6 2 2" xfId="5544"/>
    <cellStyle name="입력 2 6 2 2 2" xfId="33403"/>
    <cellStyle name="입력 2 6 2 3" xfId="8799"/>
    <cellStyle name="입력 2 6 2 3 2" xfId="36658"/>
    <cellStyle name="입력 2 6 2 4" xfId="12062"/>
    <cellStyle name="입력 2 6 2 4 2" xfId="39921"/>
    <cellStyle name="입력 2 6 2 5" xfId="15755"/>
    <cellStyle name="입력 2 6 2 5 2" xfId="43614"/>
    <cellStyle name="입력 2 6 2 6" xfId="18878"/>
    <cellStyle name="입력 2 6 2 6 2" xfId="46737"/>
    <cellStyle name="입력 2 6 2 7" xfId="22076"/>
    <cellStyle name="입력 2 6 2 7 2" xfId="49935"/>
    <cellStyle name="입력 2 6 2 8" xfId="25258"/>
    <cellStyle name="입력 2 6 2 8 2" xfId="53117"/>
    <cellStyle name="입력 2 6 2 9" xfId="29949"/>
    <cellStyle name="입력 2 6 20" xfId="27761"/>
    <cellStyle name="입력 2 6 20 2" xfId="55620"/>
    <cellStyle name="입력 2 6 21" xfId="800"/>
    <cellStyle name="입력 2 6 21 2" xfId="28659"/>
    <cellStyle name="입력 2 6 22" xfId="28198"/>
    <cellStyle name="입력 2 6 3" xfId="2551"/>
    <cellStyle name="입력 2 6 3 2" xfId="6002"/>
    <cellStyle name="입력 2 6 3 2 2" xfId="33861"/>
    <cellStyle name="입력 2 6 3 3" xfId="9258"/>
    <cellStyle name="입력 2 6 3 3 2" xfId="37117"/>
    <cellStyle name="입력 2 6 3 4" xfId="12522"/>
    <cellStyle name="입력 2 6 3 4 2" xfId="40381"/>
    <cellStyle name="입력 2 6 3 5" xfId="15512"/>
    <cellStyle name="입력 2 6 3 5 2" xfId="43371"/>
    <cellStyle name="입력 2 6 3 6" xfId="19326"/>
    <cellStyle name="입력 2 6 3 6 2" xfId="47185"/>
    <cellStyle name="입력 2 6 3 7" xfId="22508"/>
    <cellStyle name="입력 2 6 3 7 2" xfId="50367"/>
    <cellStyle name="입력 2 6 3 8" xfId="25673"/>
    <cellStyle name="입력 2 6 3 8 2" xfId="53532"/>
    <cellStyle name="입력 2 6 3 9" xfId="30410"/>
    <cellStyle name="입력 2 6 4" xfId="2904"/>
    <cellStyle name="입력 2 6 4 2" xfId="6355"/>
    <cellStyle name="입력 2 6 4 2 2" xfId="34214"/>
    <cellStyle name="입력 2 6 4 3" xfId="9611"/>
    <cellStyle name="입력 2 6 4 3 2" xfId="37470"/>
    <cellStyle name="입력 2 6 4 4" xfId="12875"/>
    <cellStyle name="입력 2 6 4 4 2" xfId="40734"/>
    <cellStyle name="입력 2 6 4 5" xfId="15845"/>
    <cellStyle name="입력 2 6 4 5 2" xfId="43704"/>
    <cellStyle name="입력 2 6 4 6" xfId="19679"/>
    <cellStyle name="입력 2 6 4 6 2" xfId="47538"/>
    <cellStyle name="입력 2 6 4 7" xfId="22861"/>
    <cellStyle name="입력 2 6 4 7 2" xfId="50720"/>
    <cellStyle name="입력 2 6 4 8" xfId="26002"/>
    <cellStyle name="입력 2 6 4 8 2" xfId="53861"/>
    <cellStyle name="입력 2 6 4 9" xfId="30763"/>
    <cellStyle name="입력 2 6 5" xfId="3250"/>
    <cellStyle name="입력 2 6 5 2" xfId="6701"/>
    <cellStyle name="입력 2 6 5 2 2" xfId="34560"/>
    <cellStyle name="입력 2 6 5 3" xfId="9957"/>
    <cellStyle name="입력 2 6 5 3 2" xfId="37816"/>
    <cellStyle name="입력 2 6 5 4" xfId="13221"/>
    <cellStyle name="입력 2 6 5 4 2" xfId="41080"/>
    <cellStyle name="입력 2 6 5 5" xfId="16889"/>
    <cellStyle name="입력 2 6 5 5 2" xfId="44748"/>
    <cellStyle name="입력 2 6 5 6" xfId="20025"/>
    <cellStyle name="입력 2 6 5 6 2" xfId="47884"/>
    <cellStyle name="입력 2 6 5 7" xfId="23207"/>
    <cellStyle name="입력 2 6 5 7 2" xfId="51066"/>
    <cellStyle name="입력 2 6 5 8" xfId="26324"/>
    <cellStyle name="입력 2 6 5 8 2" xfId="54183"/>
    <cellStyle name="입력 2 6 5 9" xfId="31109"/>
    <cellStyle name="입력 2 6 6" xfId="3586"/>
    <cellStyle name="입력 2 6 6 2" xfId="7037"/>
    <cellStyle name="입력 2 6 6 2 2" xfId="34896"/>
    <cellStyle name="입력 2 6 6 3" xfId="10293"/>
    <cellStyle name="입력 2 6 6 3 2" xfId="38152"/>
    <cellStyle name="입력 2 6 6 4" xfId="13557"/>
    <cellStyle name="입력 2 6 6 4 2" xfId="41416"/>
    <cellStyle name="입력 2 6 6 5" xfId="17024"/>
    <cellStyle name="입력 2 6 6 5 2" xfId="44883"/>
    <cellStyle name="입력 2 6 6 6" xfId="20361"/>
    <cellStyle name="입력 2 6 6 6 2" xfId="48220"/>
    <cellStyle name="입력 2 6 6 7" xfId="23543"/>
    <cellStyle name="입력 2 6 6 7 2" xfId="51402"/>
    <cellStyle name="입력 2 6 6 8" xfId="26639"/>
    <cellStyle name="입력 2 6 6 8 2" xfId="54498"/>
    <cellStyle name="입력 2 6 6 9" xfId="31445"/>
    <cellStyle name="입력 2 6 7" xfId="3900"/>
    <cellStyle name="입력 2 6 7 2" xfId="7351"/>
    <cellStyle name="입력 2 6 7 2 2" xfId="35210"/>
    <cellStyle name="입력 2 6 7 3" xfId="10607"/>
    <cellStyle name="입력 2 6 7 3 2" xfId="38466"/>
    <cellStyle name="입력 2 6 7 4" xfId="13871"/>
    <cellStyle name="입력 2 6 7 4 2" xfId="41730"/>
    <cellStyle name="입력 2 6 7 5" xfId="17006"/>
    <cellStyle name="입력 2 6 7 5 2" xfId="44865"/>
    <cellStyle name="입력 2 6 7 6" xfId="20675"/>
    <cellStyle name="입력 2 6 7 6 2" xfId="48534"/>
    <cellStyle name="입력 2 6 7 7" xfId="23857"/>
    <cellStyle name="입력 2 6 7 7 2" xfId="51716"/>
    <cellStyle name="입력 2 6 7 8" xfId="26933"/>
    <cellStyle name="입력 2 6 7 8 2" xfId="54792"/>
    <cellStyle name="입력 2 6 7 9" xfId="31759"/>
    <cellStyle name="입력 2 6 8" xfId="4198"/>
    <cellStyle name="입력 2 6 8 2" xfId="7649"/>
    <cellStyle name="입력 2 6 8 2 2" xfId="35508"/>
    <cellStyle name="입력 2 6 8 3" xfId="10905"/>
    <cellStyle name="입력 2 6 8 3 2" xfId="38764"/>
    <cellStyle name="입력 2 6 8 4" xfId="14169"/>
    <cellStyle name="입력 2 6 8 4 2" xfId="42028"/>
    <cellStyle name="입력 2 6 8 5" xfId="15491"/>
    <cellStyle name="입력 2 6 8 5 2" xfId="43350"/>
    <cellStyle name="입력 2 6 8 6" xfId="20973"/>
    <cellStyle name="입력 2 6 8 6 2" xfId="48832"/>
    <cellStyle name="입력 2 6 8 7" xfId="24155"/>
    <cellStyle name="입력 2 6 8 7 2" xfId="52014"/>
    <cellStyle name="입력 2 6 8 8" xfId="27209"/>
    <cellStyle name="입력 2 6 8 8 2" xfId="55068"/>
    <cellStyle name="입력 2 6 8 9" xfId="32057"/>
    <cellStyle name="입력 2 6 9" xfId="4494"/>
    <cellStyle name="입력 2 6 9 2" xfId="7945"/>
    <cellStyle name="입력 2 6 9 2 2" xfId="35804"/>
    <cellStyle name="입력 2 6 9 3" xfId="11201"/>
    <cellStyle name="입력 2 6 9 3 2" xfId="39060"/>
    <cellStyle name="입력 2 6 9 4" xfId="14465"/>
    <cellStyle name="입력 2 6 9 4 2" xfId="42324"/>
    <cellStyle name="입력 2 6 9 5" xfId="18036"/>
    <cellStyle name="입력 2 6 9 5 2" xfId="45895"/>
    <cellStyle name="입력 2 6 9 6" xfId="21269"/>
    <cellStyle name="입력 2 6 9 6 2" xfId="49128"/>
    <cellStyle name="입력 2 6 9 7" xfId="24451"/>
    <cellStyle name="입력 2 6 9 7 2" xfId="52310"/>
    <cellStyle name="입력 2 6 9 8" xfId="27485"/>
    <cellStyle name="입력 2 6 9 8 2" xfId="55344"/>
    <cellStyle name="입력 2 6 9 9" xfId="32353"/>
    <cellStyle name="입력 2 7" xfId="659"/>
    <cellStyle name="입력 2 7 10" xfId="5229"/>
    <cellStyle name="입력 2 7 10 2" xfId="33088"/>
    <cellStyle name="입력 2 7 11" xfId="8484"/>
    <cellStyle name="입력 2 7 11 2" xfId="36343"/>
    <cellStyle name="입력 2 7 12" xfId="11748"/>
    <cellStyle name="입력 2 7 12 2" xfId="39607"/>
    <cellStyle name="입력 2 7 13" xfId="15378"/>
    <cellStyle name="입력 2 7 13 2" xfId="43237"/>
    <cellStyle name="입력 2 7 14" xfId="18572"/>
    <cellStyle name="입력 2 7 14 2" xfId="46431"/>
    <cellStyle name="입력 2 7 15" xfId="21787"/>
    <cellStyle name="입력 2 7 15 2" xfId="49646"/>
    <cellStyle name="입력 2 7 16" xfId="24982"/>
    <cellStyle name="입력 2 7 16 2" xfId="52841"/>
    <cellStyle name="입력 2 7 17" xfId="26328"/>
    <cellStyle name="입력 2 7 17 2" xfId="54187"/>
    <cellStyle name="입력 2 7 18" xfId="28037"/>
    <cellStyle name="입력 2 7 18 2" xfId="55896"/>
    <cellStyle name="입력 2 7 19" xfId="1120"/>
    <cellStyle name="입력 2 7 19 2" xfId="28979"/>
    <cellStyle name="입력 2 7 2" xfId="2411"/>
    <cellStyle name="입력 2 7 2 2" xfId="5862"/>
    <cellStyle name="입력 2 7 2 2 2" xfId="33721"/>
    <cellStyle name="입력 2 7 2 3" xfId="9118"/>
    <cellStyle name="입력 2 7 2 3 2" xfId="36977"/>
    <cellStyle name="입력 2 7 2 4" xfId="12382"/>
    <cellStyle name="입력 2 7 2 4 2" xfId="40241"/>
    <cellStyle name="입력 2 7 2 5" xfId="16738"/>
    <cellStyle name="입력 2 7 2 5 2" xfId="44597"/>
    <cellStyle name="입력 2 7 2 6" xfId="19186"/>
    <cellStyle name="입력 2 7 2 6 2" xfId="47045"/>
    <cellStyle name="입력 2 7 2 7" xfId="22369"/>
    <cellStyle name="입력 2 7 2 7 2" xfId="50228"/>
    <cellStyle name="입력 2 7 2 8" xfId="25543"/>
    <cellStyle name="입력 2 7 2 8 2" xfId="53402"/>
    <cellStyle name="입력 2 7 2 9" xfId="30270"/>
    <cellStyle name="입력 2 7 20" xfId="28518"/>
    <cellStyle name="입력 2 7 3" xfId="2870"/>
    <cellStyle name="입력 2 7 3 2" xfId="6321"/>
    <cellStyle name="입력 2 7 3 2 2" xfId="34180"/>
    <cellStyle name="입력 2 7 3 3" xfId="9577"/>
    <cellStyle name="입력 2 7 3 3 2" xfId="37436"/>
    <cellStyle name="입력 2 7 3 4" xfId="12841"/>
    <cellStyle name="입력 2 7 3 4 2" xfId="40700"/>
    <cellStyle name="입력 2 7 3 5" xfId="15653"/>
    <cellStyle name="입력 2 7 3 5 2" xfId="43512"/>
    <cellStyle name="입력 2 7 3 6" xfId="19645"/>
    <cellStyle name="입력 2 7 3 6 2" xfId="47504"/>
    <cellStyle name="입력 2 7 3 7" xfId="22827"/>
    <cellStyle name="입력 2 7 3 7 2" xfId="50686"/>
    <cellStyle name="입력 2 7 3 8" xfId="25972"/>
    <cellStyle name="입력 2 7 3 8 2" xfId="53831"/>
    <cellStyle name="입력 2 7 3 9" xfId="30729"/>
    <cellStyle name="입력 2 7 4" xfId="3218"/>
    <cellStyle name="입력 2 7 4 2" xfId="6669"/>
    <cellStyle name="입력 2 7 4 2 2" xfId="34528"/>
    <cellStyle name="입력 2 7 4 3" xfId="9925"/>
    <cellStyle name="입력 2 7 4 3 2" xfId="37784"/>
    <cellStyle name="입력 2 7 4 4" xfId="13189"/>
    <cellStyle name="입력 2 7 4 4 2" xfId="41048"/>
    <cellStyle name="입력 2 7 4 5" xfId="16030"/>
    <cellStyle name="입력 2 7 4 5 2" xfId="43889"/>
    <cellStyle name="입력 2 7 4 6" xfId="19993"/>
    <cellStyle name="입력 2 7 4 6 2" xfId="47852"/>
    <cellStyle name="입력 2 7 4 7" xfId="23175"/>
    <cellStyle name="입력 2 7 4 7 2" xfId="51034"/>
    <cellStyle name="입력 2 7 4 8" xfId="26295"/>
    <cellStyle name="입력 2 7 4 8 2" xfId="54154"/>
    <cellStyle name="입력 2 7 4 9" xfId="31077"/>
    <cellStyle name="입력 2 7 5" xfId="3555"/>
    <cellStyle name="입력 2 7 5 2" xfId="7006"/>
    <cellStyle name="입력 2 7 5 2 2" xfId="34865"/>
    <cellStyle name="입력 2 7 5 3" xfId="10262"/>
    <cellStyle name="입력 2 7 5 3 2" xfId="38121"/>
    <cellStyle name="입력 2 7 5 4" xfId="13526"/>
    <cellStyle name="입력 2 7 5 4 2" xfId="41385"/>
    <cellStyle name="입력 2 7 5 5" xfId="16073"/>
    <cellStyle name="입력 2 7 5 5 2" xfId="43932"/>
    <cellStyle name="입력 2 7 5 6" xfId="20330"/>
    <cellStyle name="입력 2 7 5 6 2" xfId="48189"/>
    <cellStyle name="입력 2 7 5 7" xfId="23512"/>
    <cellStyle name="입력 2 7 5 7 2" xfId="51371"/>
    <cellStyle name="입력 2 7 5 8" xfId="26611"/>
    <cellStyle name="입력 2 7 5 8 2" xfId="54470"/>
    <cellStyle name="입력 2 7 5 9" xfId="31414"/>
    <cellStyle name="입력 2 7 6" xfId="4178"/>
    <cellStyle name="입력 2 7 6 2" xfId="7629"/>
    <cellStyle name="입력 2 7 6 2 2" xfId="35488"/>
    <cellStyle name="입력 2 7 6 3" xfId="10885"/>
    <cellStyle name="입력 2 7 6 3 2" xfId="38744"/>
    <cellStyle name="입력 2 7 6 4" xfId="14149"/>
    <cellStyle name="입력 2 7 6 4 2" xfId="42008"/>
    <cellStyle name="입력 2 7 6 5" xfId="16690"/>
    <cellStyle name="입력 2 7 6 5 2" xfId="44549"/>
    <cellStyle name="입력 2 7 6 6" xfId="20953"/>
    <cellStyle name="입력 2 7 6 6 2" xfId="48812"/>
    <cellStyle name="입력 2 7 6 7" xfId="24135"/>
    <cellStyle name="입력 2 7 6 7 2" xfId="51994"/>
    <cellStyle name="입력 2 7 6 8" xfId="27191"/>
    <cellStyle name="입력 2 7 6 8 2" xfId="55050"/>
    <cellStyle name="입력 2 7 6 9" xfId="32037"/>
    <cellStyle name="입력 2 7 7" xfId="4476"/>
    <cellStyle name="입력 2 7 7 2" xfId="7927"/>
    <cellStyle name="입력 2 7 7 2 2" xfId="35786"/>
    <cellStyle name="입력 2 7 7 3" xfId="11183"/>
    <cellStyle name="입력 2 7 7 3 2" xfId="39042"/>
    <cellStyle name="입력 2 7 7 4" xfId="14447"/>
    <cellStyle name="입력 2 7 7 4 2" xfId="42306"/>
    <cellStyle name="입력 2 7 7 5" xfId="18018"/>
    <cellStyle name="입력 2 7 7 5 2" xfId="45877"/>
    <cellStyle name="입력 2 7 7 6" xfId="21251"/>
    <cellStyle name="입력 2 7 7 6 2" xfId="49110"/>
    <cellStyle name="입력 2 7 7 7" xfId="24433"/>
    <cellStyle name="입력 2 7 7 7 2" xfId="52292"/>
    <cellStyle name="입력 2 7 7 8" xfId="27469"/>
    <cellStyle name="입력 2 7 7 8 2" xfId="55328"/>
    <cellStyle name="입력 2 7 7 9" xfId="32335"/>
    <cellStyle name="입력 2 7 8" xfId="4770"/>
    <cellStyle name="입력 2 7 8 2" xfId="8221"/>
    <cellStyle name="입력 2 7 8 2 2" xfId="36080"/>
    <cellStyle name="입력 2 7 8 3" xfId="11477"/>
    <cellStyle name="입력 2 7 8 3 2" xfId="39336"/>
    <cellStyle name="입력 2 7 8 4" xfId="14741"/>
    <cellStyle name="입력 2 7 8 4 2" xfId="42600"/>
    <cellStyle name="입력 2 7 8 5" xfId="18312"/>
    <cellStyle name="입력 2 7 8 5 2" xfId="46171"/>
    <cellStyle name="입력 2 7 8 6" xfId="21545"/>
    <cellStyle name="입력 2 7 8 6 2" xfId="49404"/>
    <cellStyle name="입력 2 7 8 7" xfId="24727"/>
    <cellStyle name="입력 2 7 8 7 2" xfId="52586"/>
    <cellStyle name="입력 2 7 8 8" xfId="27743"/>
    <cellStyle name="입력 2 7 8 8 2" xfId="55602"/>
    <cellStyle name="입력 2 7 8 9" xfId="32629"/>
    <cellStyle name="입력 2 7 9" xfId="1774"/>
    <cellStyle name="입력 2 7 9 2" xfId="29633"/>
    <cellStyle name="입력 2 8" xfId="1869"/>
    <cellStyle name="입력 2 8 2" xfId="5323"/>
    <cellStyle name="입력 2 8 2 2" xfId="33182"/>
    <cellStyle name="입력 2 8 3" xfId="8578"/>
    <cellStyle name="입력 2 8 3 2" xfId="36437"/>
    <cellStyle name="입력 2 8 4" xfId="11841"/>
    <cellStyle name="입력 2 8 4 2" xfId="39700"/>
    <cellStyle name="입력 2 8 5" xfId="16160"/>
    <cellStyle name="입력 2 8 5 2" xfId="44019"/>
    <cellStyle name="입력 2 8 6" xfId="18663"/>
    <cellStyle name="입력 2 8 6 2" xfId="46522"/>
    <cellStyle name="입력 2 8 7" xfId="21871"/>
    <cellStyle name="입력 2 8 7 2" xfId="49730"/>
    <cellStyle name="입력 2 8 8" xfId="25066"/>
    <cellStyle name="입력 2 8 8 2" xfId="52925"/>
    <cellStyle name="입력 2 8 9" xfId="29728"/>
    <cellStyle name="입력 2 9" xfId="1805"/>
    <cellStyle name="입력 2 9 2" xfId="5259"/>
    <cellStyle name="입력 2 9 2 2" xfId="33118"/>
    <cellStyle name="입력 2 9 3" xfId="8514"/>
    <cellStyle name="입력 2 9 3 2" xfId="36373"/>
    <cellStyle name="입력 2 9 4" xfId="11777"/>
    <cellStyle name="입력 2 9 4 2" xfId="39636"/>
    <cellStyle name="입력 2 9 5" xfId="5215"/>
    <cellStyle name="입력 2 9 5 2" xfId="33074"/>
    <cellStyle name="입력 2 9 6" xfId="18600"/>
    <cellStyle name="입력 2 9 6 2" xfId="46459"/>
    <cellStyle name="입력 2 9 7" xfId="21815"/>
    <cellStyle name="입력 2 9 7 2" xfId="49674"/>
    <cellStyle name="입력 2 9 8" xfId="25009"/>
    <cellStyle name="입력 2 9 8 2" xfId="52868"/>
    <cellStyle name="입력 2 9 9" xfId="29664"/>
    <cellStyle name="입력 3" xfId="184"/>
    <cellStyle name="제목 1 2" xfId="101"/>
    <cellStyle name="제목 1 2 2" xfId="185"/>
    <cellStyle name="제목 1 3" xfId="186"/>
    <cellStyle name="제목 2 2" xfId="102"/>
    <cellStyle name="제목 2 2 2" xfId="187"/>
    <cellStyle name="제목 2 3" xfId="188"/>
    <cellStyle name="제목 3 2" xfId="103"/>
    <cellStyle name="제목 3 2 2" xfId="189"/>
    <cellStyle name="제목 3 3" xfId="190"/>
    <cellStyle name="제목 4 2" xfId="104"/>
    <cellStyle name="제목 4 2 2" xfId="191"/>
    <cellStyle name="제목 4 3" xfId="192"/>
    <cellStyle name="제목 5" xfId="105"/>
    <cellStyle name="제목 5 2" xfId="193"/>
    <cellStyle name="제목 6" xfId="194"/>
    <cellStyle name="좋음 2" xfId="106"/>
    <cellStyle name="좋음 2 2" xfId="195"/>
    <cellStyle name="좋음 3" xfId="196"/>
    <cellStyle name="출력 2" xfId="107"/>
    <cellStyle name="출력 2 10" xfId="3205"/>
    <cellStyle name="출력 2 10 2" xfId="6656"/>
    <cellStyle name="출력 2 10 2 2" xfId="34515"/>
    <cellStyle name="출력 2 10 3" xfId="9912"/>
    <cellStyle name="출력 2 10 3 2" xfId="37771"/>
    <cellStyle name="출력 2 10 4" xfId="13176"/>
    <cellStyle name="출력 2 10 4 2" xfId="41035"/>
    <cellStyle name="출력 2 10 5" xfId="17486"/>
    <cellStyle name="출력 2 10 5 2" xfId="45345"/>
    <cellStyle name="출력 2 10 6" xfId="19980"/>
    <cellStyle name="출력 2 10 6 2" xfId="47839"/>
    <cellStyle name="출력 2 10 7" xfId="23162"/>
    <cellStyle name="출력 2 10 7 2" xfId="51021"/>
    <cellStyle name="출력 2 10 8" xfId="26283"/>
    <cellStyle name="출력 2 10 8 2" xfId="54142"/>
    <cellStyle name="출력 2 10 9" xfId="31064"/>
    <cellStyle name="출력 2 11" xfId="3542"/>
    <cellStyle name="출력 2 11 2" xfId="6993"/>
    <cellStyle name="출력 2 11 2 2" xfId="34852"/>
    <cellStyle name="출력 2 11 3" xfId="10249"/>
    <cellStyle name="출력 2 11 3 2" xfId="38108"/>
    <cellStyle name="출력 2 11 4" xfId="13513"/>
    <cellStyle name="출력 2 11 4 2" xfId="41372"/>
    <cellStyle name="출력 2 11 5" xfId="15421"/>
    <cellStyle name="출력 2 11 5 2" xfId="43280"/>
    <cellStyle name="출력 2 11 6" xfId="20317"/>
    <cellStyle name="출력 2 11 6 2" xfId="48176"/>
    <cellStyle name="출력 2 11 7" xfId="23499"/>
    <cellStyle name="출력 2 11 7 2" xfId="51358"/>
    <cellStyle name="출력 2 11 8" xfId="26599"/>
    <cellStyle name="출력 2 11 8 2" xfId="54458"/>
    <cellStyle name="출력 2 11 9" xfId="31401"/>
    <cellStyle name="출력 2 12" xfId="3874"/>
    <cellStyle name="출력 2 12 2" xfId="7325"/>
    <cellStyle name="출력 2 12 2 2" xfId="35184"/>
    <cellStyle name="출력 2 12 3" xfId="10581"/>
    <cellStyle name="출력 2 12 3 2" xfId="38440"/>
    <cellStyle name="출력 2 12 4" xfId="13845"/>
    <cellStyle name="출력 2 12 4 2" xfId="41704"/>
    <cellStyle name="출력 2 12 5" xfId="17664"/>
    <cellStyle name="출력 2 12 5 2" xfId="45523"/>
    <cellStyle name="출력 2 12 6" xfId="20649"/>
    <cellStyle name="출력 2 12 6 2" xfId="48508"/>
    <cellStyle name="출력 2 12 7" xfId="23831"/>
    <cellStyle name="출력 2 12 7 2" xfId="51690"/>
    <cellStyle name="출력 2 12 8" xfId="26910"/>
    <cellStyle name="출력 2 12 8 2" xfId="54769"/>
    <cellStyle name="출력 2 12 9" xfId="31733"/>
    <cellStyle name="출력 2 13" xfId="4467"/>
    <cellStyle name="출력 2 13 2" xfId="7918"/>
    <cellStyle name="출력 2 13 2 2" xfId="35777"/>
    <cellStyle name="출력 2 13 3" xfId="11174"/>
    <cellStyle name="출력 2 13 3 2" xfId="39033"/>
    <cellStyle name="출력 2 13 4" xfId="14438"/>
    <cellStyle name="출력 2 13 4 2" xfId="42297"/>
    <cellStyle name="출력 2 13 5" xfId="18009"/>
    <cellStyle name="출력 2 13 5 2" xfId="45868"/>
    <cellStyle name="출력 2 13 6" xfId="21242"/>
    <cellStyle name="출력 2 13 6 2" xfId="49101"/>
    <cellStyle name="출력 2 13 7" xfId="24424"/>
    <cellStyle name="출력 2 13 7 2" xfId="52283"/>
    <cellStyle name="출력 2 13 8" xfId="27461"/>
    <cellStyle name="출력 2 13 8 2" xfId="55320"/>
    <cellStyle name="출력 2 13 9" xfId="32326"/>
    <cellStyle name="출력 2 14" xfId="1230"/>
    <cellStyle name="출력 2 14 2" xfId="29089"/>
    <cellStyle name="출력 2 15" xfId="1147"/>
    <cellStyle name="출력 2 15 2" xfId="29006"/>
    <cellStyle name="출력 2 16" xfId="1286"/>
    <cellStyle name="출력 2 16 2" xfId="29145"/>
    <cellStyle name="출력 2 17" xfId="1153"/>
    <cellStyle name="출력 2 17 2" xfId="29012"/>
    <cellStyle name="출력 2 18" xfId="1331"/>
    <cellStyle name="출력 2 18 2" xfId="29190"/>
    <cellStyle name="출력 2 19" xfId="17560"/>
    <cellStyle name="출력 2 19 2" xfId="45419"/>
    <cellStyle name="출력 2 2" xfId="197"/>
    <cellStyle name="출력 2 20" xfId="15930"/>
    <cellStyle name="출력 2 20 2" xfId="43789"/>
    <cellStyle name="출력 2 21" xfId="16977"/>
    <cellStyle name="출력 2 21 2" xfId="44836"/>
    <cellStyle name="출력 2 22" xfId="689"/>
    <cellStyle name="출력 2 22 2" xfId="28548"/>
    <cellStyle name="출력 2 23" xfId="55927"/>
    <cellStyle name="출력 2 3" xfId="233"/>
    <cellStyle name="출력 2 3 10" xfId="297"/>
    <cellStyle name="출력 2 3 10 10" xfId="3065"/>
    <cellStyle name="출력 2 3 10 10 2" xfId="6516"/>
    <cellStyle name="출력 2 3 10 10 2 2" xfId="34375"/>
    <cellStyle name="출력 2 3 10 10 3" xfId="9772"/>
    <cellStyle name="출력 2 3 10 10 3 2" xfId="37631"/>
    <cellStyle name="출력 2 3 10 10 4" xfId="13036"/>
    <cellStyle name="출력 2 3 10 10 4 2" xfId="40895"/>
    <cellStyle name="출력 2 3 10 10 5" xfId="15093"/>
    <cellStyle name="출력 2 3 10 10 5 2" xfId="42952"/>
    <cellStyle name="출력 2 3 10 10 6" xfId="19840"/>
    <cellStyle name="출력 2 3 10 10 6 2" xfId="47699"/>
    <cellStyle name="출력 2 3 10 10 7" xfId="23022"/>
    <cellStyle name="출력 2 3 10 10 7 2" xfId="50881"/>
    <cellStyle name="출력 2 3 10 10 8" xfId="26152"/>
    <cellStyle name="출력 2 3 10 10 8 2" xfId="54011"/>
    <cellStyle name="출력 2 3 10 10 9" xfId="30924"/>
    <cellStyle name="출력 2 3 10 11" xfId="2704"/>
    <cellStyle name="출력 2 3 10 11 2" xfId="6155"/>
    <cellStyle name="출력 2 3 10 11 2 2" xfId="34014"/>
    <cellStyle name="출력 2 3 10 11 3" xfId="9411"/>
    <cellStyle name="출력 2 3 10 11 3 2" xfId="37270"/>
    <cellStyle name="출력 2 3 10 11 4" xfId="12675"/>
    <cellStyle name="출력 2 3 10 11 4 2" xfId="40534"/>
    <cellStyle name="출력 2 3 10 11 5" xfId="15134"/>
    <cellStyle name="출력 2 3 10 11 5 2" xfId="42993"/>
    <cellStyle name="출력 2 3 10 11 6" xfId="19479"/>
    <cellStyle name="출력 2 3 10 11 6 2" xfId="47338"/>
    <cellStyle name="출력 2 3 10 11 7" xfId="22661"/>
    <cellStyle name="출력 2 3 10 11 7 2" xfId="50520"/>
    <cellStyle name="출력 2 3 10 11 8" xfId="25817"/>
    <cellStyle name="출력 2 3 10 11 8 2" xfId="53676"/>
    <cellStyle name="출력 2 3 10 11 9" xfId="30563"/>
    <cellStyle name="출력 2 3 10 12" xfId="1412"/>
    <cellStyle name="출력 2 3 10 12 2" xfId="29271"/>
    <cellStyle name="출력 2 3 10 13" xfId="4868"/>
    <cellStyle name="출력 2 3 10 13 2" xfId="32727"/>
    <cellStyle name="출력 2 3 10 14" xfId="1349"/>
    <cellStyle name="출력 2 3 10 14 2" xfId="29208"/>
    <cellStyle name="출력 2 3 10 15" xfId="4869"/>
    <cellStyle name="출력 2 3 10 15 2" xfId="32728"/>
    <cellStyle name="출력 2 3 10 16" xfId="1252"/>
    <cellStyle name="출력 2 3 10 16 2" xfId="29111"/>
    <cellStyle name="출력 2 3 10 17" xfId="16268"/>
    <cellStyle name="출력 2 3 10 17 2" xfId="44127"/>
    <cellStyle name="출력 2 3 10 18" xfId="1297"/>
    <cellStyle name="출력 2 3 10 18 2" xfId="29156"/>
    <cellStyle name="출력 2 3 10 19" xfId="15922"/>
    <cellStyle name="출력 2 3 10 19 2" xfId="43781"/>
    <cellStyle name="출력 2 3 10 2" xfId="499"/>
    <cellStyle name="출력 2 3 10 2 10" xfId="4625"/>
    <cellStyle name="출력 2 3 10 2 10 2" xfId="8076"/>
    <cellStyle name="출력 2 3 10 2 10 2 2" xfId="35935"/>
    <cellStyle name="출력 2 3 10 2 10 3" xfId="11332"/>
    <cellStyle name="출력 2 3 10 2 10 3 2" xfId="39191"/>
    <cellStyle name="출력 2 3 10 2 10 4" xfId="14596"/>
    <cellStyle name="출력 2 3 10 2 10 4 2" xfId="42455"/>
    <cellStyle name="출력 2 3 10 2 10 5" xfId="18167"/>
    <cellStyle name="출력 2 3 10 2 10 5 2" xfId="46026"/>
    <cellStyle name="출력 2 3 10 2 10 6" xfId="21400"/>
    <cellStyle name="출력 2 3 10 2 10 6 2" xfId="49259"/>
    <cellStyle name="출력 2 3 10 2 10 7" xfId="24582"/>
    <cellStyle name="출력 2 3 10 2 10 7 2" xfId="52441"/>
    <cellStyle name="출력 2 3 10 2 10 8" xfId="27609"/>
    <cellStyle name="출력 2 3 10 2 10 8 2" xfId="55468"/>
    <cellStyle name="출력 2 3 10 2 10 9" xfId="32484"/>
    <cellStyle name="출력 2 3 10 2 11" xfId="1614"/>
    <cellStyle name="출력 2 3 10 2 11 2" xfId="29473"/>
    <cellStyle name="출력 2 3 10 2 12" xfId="5070"/>
    <cellStyle name="출력 2 3 10 2 12 2" xfId="32929"/>
    <cellStyle name="출력 2 3 10 2 13" xfId="8324"/>
    <cellStyle name="출력 2 3 10 2 13 2" xfId="36183"/>
    <cellStyle name="출력 2 3 10 2 14" xfId="11589"/>
    <cellStyle name="출력 2 3 10 2 14 2" xfId="39448"/>
    <cellStyle name="출력 2 3 10 2 15" xfId="14852"/>
    <cellStyle name="출력 2 3 10 2 15 2" xfId="42711"/>
    <cellStyle name="출력 2 3 10 2 16" xfId="15437"/>
    <cellStyle name="출력 2 3 10 2 16 2" xfId="43296"/>
    <cellStyle name="출력 2 3 10 2 17" xfId="18418"/>
    <cellStyle name="출력 2 3 10 2 17 2" xfId="46277"/>
    <cellStyle name="출력 2 3 10 2 18" xfId="21637"/>
    <cellStyle name="출력 2 3 10 2 18 2" xfId="49496"/>
    <cellStyle name="출력 2 3 10 2 19" xfId="24833"/>
    <cellStyle name="출력 2 3 10 2 19 2" xfId="52692"/>
    <cellStyle name="출력 2 3 10 2 2" xfId="642"/>
    <cellStyle name="출력 2 3 10 2 2 10" xfId="1757"/>
    <cellStyle name="출력 2 3 10 2 2 10 2" xfId="29616"/>
    <cellStyle name="출력 2 3 10 2 2 11" xfId="5212"/>
    <cellStyle name="출력 2 3 10 2 2 11 2" xfId="33071"/>
    <cellStyle name="출력 2 3 10 2 2 12" xfId="8467"/>
    <cellStyle name="출력 2 3 10 2 2 12 2" xfId="36326"/>
    <cellStyle name="출력 2 3 10 2 2 13" xfId="11732"/>
    <cellStyle name="출력 2 3 10 2 2 13 2" xfId="39591"/>
    <cellStyle name="출력 2 3 10 2 2 14" xfId="14995"/>
    <cellStyle name="출력 2 3 10 2 2 14 2" xfId="42854"/>
    <cellStyle name="출력 2 3 10 2 2 15" xfId="15150"/>
    <cellStyle name="출력 2 3 10 2 2 15 2" xfId="43009"/>
    <cellStyle name="출력 2 3 10 2 2 16" xfId="18559"/>
    <cellStyle name="출력 2 3 10 2 2 16 2" xfId="46418"/>
    <cellStyle name="출력 2 3 10 2 2 17" xfId="21776"/>
    <cellStyle name="출력 2 3 10 2 2 17 2" xfId="49635"/>
    <cellStyle name="출력 2 3 10 2 2 18" xfId="24971"/>
    <cellStyle name="출력 2 3 10 2 2 18 2" xfId="52830"/>
    <cellStyle name="출력 2 3 10 2 2 19" xfId="25098"/>
    <cellStyle name="출력 2 3 10 2 2 19 2" xfId="52957"/>
    <cellStyle name="출력 2 3 10 2 2 2" xfId="2394"/>
    <cellStyle name="출력 2 3 10 2 2 2 2" xfId="5846"/>
    <cellStyle name="출력 2 3 10 2 2 2 2 2" xfId="33705"/>
    <cellStyle name="출력 2 3 10 2 2 2 3" xfId="9102"/>
    <cellStyle name="출력 2 3 10 2 2 2 3 2" xfId="36961"/>
    <cellStyle name="출력 2 3 10 2 2 2 4" xfId="12365"/>
    <cellStyle name="출력 2 3 10 2 2 2 4 2" xfId="40224"/>
    <cellStyle name="출력 2 3 10 2 2 2 5" xfId="17154"/>
    <cellStyle name="출력 2 3 10 2 2 2 5 2" xfId="45013"/>
    <cellStyle name="출력 2 3 10 2 2 2 6" xfId="19172"/>
    <cellStyle name="출력 2 3 10 2 2 2 6 2" xfId="47031"/>
    <cellStyle name="출력 2 3 10 2 2 2 7" xfId="22357"/>
    <cellStyle name="출력 2 3 10 2 2 2 7 2" xfId="50216"/>
    <cellStyle name="출력 2 3 10 2 2 2 8" xfId="25531"/>
    <cellStyle name="출력 2 3 10 2 2 2 8 2" xfId="53390"/>
    <cellStyle name="출력 2 3 10 2 2 2 9" xfId="30253"/>
    <cellStyle name="출력 2 3 10 2 2 20" xfId="28028"/>
    <cellStyle name="출력 2 3 10 2 2 20 2" xfId="55887"/>
    <cellStyle name="출력 2 3 10 2 2 21" xfId="1104"/>
    <cellStyle name="출력 2 3 10 2 2 21 2" xfId="28963"/>
    <cellStyle name="출력 2 3 10 2 2 22" xfId="28502"/>
    <cellStyle name="출력 2 3 10 2 2 3" xfId="2853"/>
    <cellStyle name="출력 2 3 10 2 2 3 2" xfId="6304"/>
    <cellStyle name="출력 2 3 10 2 2 3 2 2" xfId="34163"/>
    <cellStyle name="출력 2 3 10 2 2 3 3" xfId="9560"/>
    <cellStyle name="출력 2 3 10 2 2 3 3 2" xfId="37419"/>
    <cellStyle name="출력 2 3 10 2 2 3 4" xfId="12824"/>
    <cellStyle name="출력 2 3 10 2 2 3 4 2" xfId="40683"/>
    <cellStyle name="출력 2 3 10 2 2 3 5" xfId="15383"/>
    <cellStyle name="출력 2 3 10 2 2 3 5 2" xfId="43242"/>
    <cellStyle name="출력 2 3 10 2 2 3 6" xfId="19628"/>
    <cellStyle name="출력 2 3 10 2 2 3 6 2" xfId="47487"/>
    <cellStyle name="출력 2 3 10 2 2 3 7" xfId="22810"/>
    <cellStyle name="출력 2 3 10 2 2 3 7 2" xfId="50669"/>
    <cellStyle name="출력 2 3 10 2 2 3 8" xfId="25957"/>
    <cellStyle name="출력 2 3 10 2 2 3 8 2" xfId="53816"/>
    <cellStyle name="출력 2 3 10 2 2 3 9" xfId="30712"/>
    <cellStyle name="출력 2 3 10 2 2 4" xfId="3203"/>
    <cellStyle name="출력 2 3 10 2 2 4 2" xfId="6654"/>
    <cellStyle name="출력 2 3 10 2 2 4 2 2" xfId="34513"/>
    <cellStyle name="출력 2 3 10 2 2 4 3" xfId="9910"/>
    <cellStyle name="출력 2 3 10 2 2 4 3 2" xfId="37769"/>
    <cellStyle name="출력 2 3 10 2 2 4 4" xfId="13174"/>
    <cellStyle name="출력 2 3 10 2 2 4 4 2" xfId="41033"/>
    <cellStyle name="출력 2 3 10 2 2 4 5" xfId="15787"/>
    <cellStyle name="출력 2 3 10 2 2 4 5 2" xfId="43646"/>
    <cellStyle name="출력 2 3 10 2 2 4 6" xfId="19978"/>
    <cellStyle name="출력 2 3 10 2 2 4 6 2" xfId="47837"/>
    <cellStyle name="출력 2 3 10 2 2 4 7" xfId="23160"/>
    <cellStyle name="출력 2 3 10 2 2 4 7 2" xfId="51019"/>
    <cellStyle name="출력 2 3 10 2 2 4 8" xfId="26281"/>
    <cellStyle name="출력 2 3 10 2 2 4 8 2" xfId="54140"/>
    <cellStyle name="출력 2 3 10 2 2 4 9" xfId="31062"/>
    <cellStyle name="출력 2 3 10 2 2 5" xfId="3540"/>
    <cellStyle name="출력 2 3 10 2 2 5 2" xfId="6991"/>
    <cellStyle name="출력 2 3 10 2 2 5 2 2" xfId="34850"/>
    <cellStyle name="출력 2 3 10 2 2 5 3" xfId="10247"/>
    <cellStyle name="출력 2 3 10 2 2 5 3 2" xfId="38106"/>
    <cellStyle name="출력 2 3 10 2 2 5 4" xfId="13511"/>
    <cellStyle name="출력 2 3 10 2 2 5 4 2" xfId="41370"/>
    <cellStyle name="출력 2 3 10 2 2 5 5" xfId="16222"/>
    <cellStyle name="출력 2 3 10 2 2 5 5 2" xfId="44081"/>
    <cellStyle name="출력 2 3 10 2 2 5 6" xfId="20315"/>
    <cellStyle name="출력 2 3 10 2 2 5 6 2" xfId="48174"/>
    <cellStyle name="출력 2 3 10 2 2 5 7" xfId="23497"/>
    <cellStyle name="출력 2 3 10 2 2 5 7 2" xfId="51356"/>
    <cellStyle name="출력 2 3 10 2 2 5 8" xfId="26598"/>
    <cellStyle name="출력 2 3 10 2 2 5 8 2" xfId="54457"/>
    <cellStyle name="출력 2 3 10 2 2 5 9" xfId="31399"/>
    <cellStyle name="출력 2 3 10 2 2 6" xfId="3873"/>
    <cellStyle name="출력 2 3 10 2 2 6 2" xfId="7324"/>
    <cellStyle name="출력 2 3 10 2 2 6 2 2" xfId="35183"/>
    <cellStyle name="출력 2 3 10 2 2 6 3" xfId="10580"/>
    <cellStyle name="출력 2 3 10 2 2 6 3 2" xfId="38439"/>
    <cellStyle name="출력 2 3 10 2 2 6 4" xfId="13844"/>
    <cellStyle name="출력 2 3 10 2 2 6 4 2" xfId="41703"/>
    <cellStyle name="출력 2 3 10 2 2 6 5" xfId="17950"/>
    <cellStyle name="출력 2 3 10 2 2 6 5 2" xfId="45809"/>
    <cellStyle name="출력 2 3 10 2 2 6 6" xfId="20648"/>
    <cellStyle name="출력 2 3 10 2 2 6 6 2" xfId="48507"/>
    <cellStyle name="출력 2 3 10 2 2 6 7" xfId="23830"/>
    <cellStyle name="출력 2 3 10 2 2 6 7 2" xfId="51689"/>
    <cellStyle name="출력 2 3 10 2 2 6 8" xfId="26909"/>
    <cellStyle name="출력 2 3 10 2 2 6 8 2" xfId="54768"/>
    <cellStyle name="출력 2 3 10 2 2 6 9" xfId="31732"/>
    <cellStyle name="출력 2 3 10 2 2 7" xfId="4169"/>
    <cellStyle name="출력 2 3 10 2 2 7 2" xfId="7620"/>
    <cellStyle name="출력 2 3 10 2 2 7 2 2" xfId="35479"/>
    <cellStyle name="출력 2 3 10 2 2 7 3" xfId="10876"/>
    <cellStyle name="출력 2 3 10 2 2 7 3 2" xfId="38735"/>
    <cellStyle name="출력 2 3 10 2 2 7 4" xfId="14140"/>
    <cellStyle name="출력 2 3 10 2 2 7 4 2" xfId="41999"/>
    <cellStyle name="출력 2 3 10 2 2 7 5" xfId="16878"/>
    <cellStyle name="출력 2 3 10 2 2 7 5 2" xfId="44737"/>
    <cellStyle name="출력 2 3 10 2 2 7 6" xfId="20944"/>
    <cellStyle name="출력 2 3 10 2 2 7 6 2" xfId="48803"/>
    <cellStyle name="출력 2 3 10 2 2 7 7" xfId="24126"/>
    <cellStyle name="출력 2 3 10 2 2 7 7 2" xfId="51985"/>
    <cellStyle name="출력 2 3 10 2 2 7 8" xfId="27184"/>
    <cellStyle name="출력 2 3 10 2 2 7 8 2" xfId="55043"/>
    <cellStyle name="출력 2 3 10 2 2 7 9" xfId="32028"/>
    <cellStyle name="출력 2 3 10 2 2 8" xfId="4466"/>
    <cellStyle name="출력 2 3 10 2 2 8 2" xfId="7917"/>
    <cellStyle name="출력 2 3 10 2 2 8 2 2" xfId="35776"/>
    <cellStyle name="출력 2 3 10 2 2 8 3" xfId="11173"/>
    <cellStyle name="출력 2 3 10 2 2 8 3 2" xfId="39032"/>
    <cellStyle name="출력 2 3 10 2 2 8 4" xfId="14437"/>
    <cellStyle name="출력 2 3 10 2 2 8 4 2" xfId="42296"/>
    <cellStyle name="출력 2 3 10 2 2 8 5" xfId="18008"/>
    <cellStyle name="출력 2 3 10 2 2 8 5 2" xfId="45867"/>
    <cellStyle name="출력 2 3 10 2 2 8 6" xfId="21241"/>
    <cellStyle name="출력 2 3 10 2 2 8 6 2" xfId="49100"/>
    <cellStyle name="출력 2 3 10 2 2 8 7" xfId="24423"/>
    <cellStyle name="출력 2 3 10 2 2 8 7 2" xfId="52282"/>
    <cellStyle name="출력 2 3 10 2 2 8 8" xfId="27460"/>
    <cellStyle name="출력 2 3 10 2 2 8 8 2" xfId="55319"/>
    <cellStyle name="출력 2 3 10 2 2 8 9" xfId="32325"/>
    <cellStyle name="출력 2 3 10 2 2 9" xfId="4761"/>
    <cellStyle name="출력 2 3 10 2 2 9 2" xfId="8212"/>
    <cellStyle name="출력 2 3 10 2 2 9 2 2" xfId="36071"/>
    <cellStyle name="출력 2 3 10 2 2 9 3" xfId="11468"/>
    <cellStyle name="출력 2 3 10 2 2 9 3 2" xfId="39327"/>
    <cellStyle name="출력 2 3 10 2 2 9 4" xfId="14732"/>
    <cellStyle name="출력 2 3 10 2 2 9 4 2" xfId="42591"/>
    <cellStyle name="출력 2 3 10 2 2 9 5" xfId="18303"/>
    <cellStyle name="출력 2 3 10 2 2 9 5 2" xfId="46162"/>
    <cellStyle name="출력 2 3 10 2 2 9 6" xfId="21536"/>
    <cellStyle name="출력 2 3 10 2 2 9 6 2" xfId="49395"/>
    <cellStyle name="출력 2 3 10 2 2 9 7" xfId="24718"/>
    <cellStyle name="출력 2 3 10 2 2 9 7 2" xfId="52577"/>
    <cellStyle name="출력 2 3 10 2 2 9 8" xfId="27736"/>
    <cellStyle name="출력 2 3 10 2 2 9 8 2" xfId="55595"/>
    <cellStyle name="출력 2 3 10 2 2 9 9" xfId="32620"/>
    <cellStyle name="출력 2 3 10 2 20" xfId="26644"/>
    <cellStyle name="출력 2 3 10 2 20 2" xfId="54503"/>
    <cellStyle name="출력 2 3 10 2 21" xfId="27892"/>
    <cellStyle name="출력 2 3 10 2 21 2" xfId="55751"/>
    <cellStyle name="출력 2 3 10 2 22" xfId="961"/>
    <cellStyle name="출력 2 3 10 2 22 2" xfId="28820"/>
    <cellStyle name="출력 2 3 10 2 23" xfId="28359"/>
    <cellStyle name="출력 2 3 10 2 3" xfId="2251"/>
    <cellStyle name="출력 2 3 10 2 3 2" xfId="5703"/>
    <cellStyle name="출력 2 3 10 2 3 2 2" xfId="33562"/>
    <cellStyle name="출력 2 3 10 2 3 3" xfId="8959"/>
    <cellStyle name="출력 2 3 10 2 3 3 2" xfId="36818"/>
    <cellStyle name="출력 2 3 10 2 3 4" xfId="12222"/>
    <cellStyle name="출력 2 3 10 2 3 4 2" xfId="40081"/>
    <cellStyle name="출력 2 3 10 2 3 5" xfId="17604"/>
    <cellStyle name="출력 2 3 10 2 3 5 2" xfId="45463"/>
    <cellStyle name="출력 2 3 10 2 3 6" xfId="19033"/>
    <cellStyle name="출력 2 3 10 2 3 6 2" xfId="46892"/>
    <cellStyle name="출력 2 3 10 2 3 7" xfId="22218"/>
    <cellStyle name="출력 2 3 10 2 3 7 2" xfId="50077"/>
    <cellStyle name="출력 2 3 10 2 3 8" xfId="25400"/>
    <cellStyle name="출력 2 3 10 2 3 8 2" xfId="53259"/>
    <cellStyle name="출력 2 3 10 2 3 9" xfId="30110"/>
    <cellStyle name="출력 2 3 10 2 4" xfId="2710"/>
    <cellStyle name="출력 2 3 10 2 4 2" xfId="6161"/>
    <cellStyle name="출력 2 3 10 2 4 2 2" xfId="34020"/>
    <cellStyle name="출력 2 3 10 2 4 3" xfId="9417"/>
    <cellStyle name="출력 2 3 10 2 4 3 2" xfId="37276"/>
    <cellStyle name="출력 2 3 10 2 4 4" xfId="12681"/>
    <cellStyle name="출력 2 3 10 2 4 4 2" xfId="40540"/>
    <cellStyle name="출력 2 3 10 2 4 5" xfId="16759"/>
    <cellStyle name="출력 2 3 10 2 4 5 2" xfId="44618"/>
    <cellStyle name="출력 2 3 10 2 4 6" xfId="19485"/>
    <cellStyle name="출력 2 3 10 2 4 6 2" xfId="47344"/>
    <cellStyle name="출력 2 3 10 2 4 7" xfId="22667"/>
    <cellStyle name="출력 2 3 10 2 4 7 2" xfId="50526"/>
    <cellStyle name="출력 2 3 10 2 4 8" xfId="25822"/>
    <cellStyle name="출력 2 3 10 2 4 8 2" xfId="53681"/>
    <cellStyle name="출력 2 3 10 2 4 9" xfId="30569"/>
    <cellStyle name="출력 2 3 10 2 5" xfId="3060"/>
    <cellStyle name="출력 2 3 10 2 5 2" xfId="6511"/>
    <cellStyle name="출력 2 3 10 2 5 2 2" xfId="34370"/>
    <cellStyle name="출력 2 3 10 2 5 3" xfId="9767"/>
    <cellStyle name="출력 2 3 10 2 5 3 2" xfId="37626"/>
    <cellStyle name="출력 2 3 10 2 5 4" xfId="13031"/>
    <cellStyle name="출력 2 3 10 2 5 4 2" xfId="40890"/>
    <cellStyle name="출력 2 3 10 2 5 5" xfId="17790"/>
    <cellStyle name="출력 2 3 10 2 5 5 2" xfId="45649"/>
    <cellStyle name="출력 2 3 10 2 5 6" xfId="19835"/>
    <cellStyle name="출력 2 3 10 2 5 6 2" xfId="47694"/>
    <cellStyle name="출력 2 3 10 2 5 7" xfId="23017"/>
    <cellStyle name="출력 2 3 10 2 5 7 2" xfId="50876"/>
    <cellStyle name="출력 2 3 10 2 5 8" xfId="26148"/>
    <cellStyle name="출력 2 3 10 2 5 8 2" xfId="54007"/>
    <cellStyle name="출력 2 3 10 2 5 9" xfId="30919"/>
    <cellStyle name="출력 2 3 10 2 6" xfId="3399"/>
    <cellStyle name="출력 2 3 10 2 6 2" xfId="6850"/>
    <cellStyle name="출력 2 3 10 2 6 2 2" xfId="34709"/>
    <cellStyle name="출력 2 3 10 2 6 3" xfId="10106"/>
    <cellStyle name="출력 2 3 10 2 6 3 2" xfId="37965"/>
    <cellStyle name="출력 2 3 10 2 6 4" xfId="13370"/>
    <cellStyle name="출력 2 3 10 2 6 4 2" xfId="41229"/>
    <cellStyle name="출력 2 3 10 2 6 5" xfId="15257"/>
    <cellStyle name="출력 2 3 10 2 6 5 2" xfId="43116"/>
    <cellStyle name="출력 2 3 10 2 6 6" xfId="20174"/>
    <cellStyle name="출력 2 3 10 2 6 6 2" xfId="48033"/>
    <cellStyle name="출력 2 3 10 2 6 7" xfId="23356"/>
    <cellStyle name="출력 2 3 10 2 6 7 2" xfId="51215"/>
    <cellStyle name="출력 2 3 10 2 6 8" xfId="26465"/>
    <cellStyle name="출력 2 3 10 2 6 8 2" xfId="54324"/>
    <cellStyle name="출력 2 3 10 2 6 9" xfId="31258"/>
    <cellStyle name="출력 2 3 10 2 7" xfId="3731"/>
    <cellStyle name="출력 2 3 10 2 7 2" xfId="7182"/>
    <cellStyle name="출력 2 3 10 2 7 2 2" xfId="35041"/>
    <cellStyle name="출력 2 3 10 2 7 3" xfId="10438"/>
    <cellStyle name="출력 2 3 10 2 7 3 2" xfId="38297"/>
    <cellStyle name="출력 2 3 10 2 7 4" xfId="13702"/>
    <cellStyle name="출력 2 3 10 2 7 4 2" xfId="41561"/>
    <cellStyle name="출력 2 3 10 2 7 5" xfId="17700"/>
    <cellStyle name="출력 2 3 10 2 7 5 2" xfId="45559"/>
    <cellStyle name="출력 2 3 10 2 7 6" xfId="20506"/>
    <cellStyle name="출력 2 3 10 2 7 6 2" xfId="48365"/>
    <cellStyle name="출력 2 3 10 2 7 7" xfId="23688"/>
    <cellStyle name="출력 2 3 10 2 7 7 2" xfId="51547"/>
    <cellStyle name="출력 2 3 10 2 7 8" xfId="26775"/>
    <cellStyle name="출력 2 3 10 2 7 8 2" xfId="54634"/>
    <cellStyle name="출력 2 3 10 2 7 9" xfId="31590"/>
    <cellStyle name="출력 2 3 10 2 8" xfId="4033"/>
    <cellStyle name="출력 2 3 10 2 8 2" xfId="7484"/>
    <cellStyle name="출력 2 3 10 2 8 2 2" xfId="35343"/>
    <cellStyle name="출력 2 3 10 2 8 3" xfId="10740"/>
    <cellStyle name="출력 2 3 10 2 8 3 2" xfId="38599"/>
    <cellStyle name="출력 2 3 10 2 8 4" xfId="14004"/>
    <cellStyle name="출력 2 3 10 2 8 4 2" xfId="41863"/>
    <cellStyle name="출력 2 3 10 2 8 5" xfId="17245"/>
    <cellStyle name="출력 2 3 10 2 8 5 2" xfId="45104"/>
    <cellStyle name="출력 2 3 10 2 8 6" xfId="20808"/>
    <cellStyle name="출력 2 3 10 2 8 6 2" xfId="48667"/>
    <cellStyle name="출력 2 3 10 2 8 7" xfId="23990"/>
    <cellStyle name="출력 2 3 10 2 8 7 2" xfId="51849"/>
    <cellStyle name="출력 2 3 10 2 8 8" xfId="27058"/>
    <cellStyle name="출력 2 3 10 2 8 8 2" xfId="54917"/>
    <cellStyle name="출력 2 3 10 2 8 9" xfId="31892"/>
    <cellStyle name="출력 2 3 10 2 9" xfId="4330"/>
    <cellStyle name="출력 2 3 10 2 9 2" xfId="7781"/>
    <cellStyle name="출력 2 3 10 2 9 2 2" xfId="35640"/>
    <cellStyle name="출력 2 3 10 2 9 3" xfId="11037"/>
    <cellStyle name="출력 2 3 10 2 9 3 2" xfId="38896"/>
    <cellStyle name="출력 2 3 10 2 9 4" xfId="14301"/>
    <cellStyle name="출력 2 3 10 2 9 4 2" xfId="42160"/>
    <cellStyle name="출력 2 3 10 2 9 5" xfId="17157"/>
    <cellStyle name="출력 2 3 10 2 9 5 2" xfId="45016"/>
    <cellStyle name="출력 2 3 10 2 9 6" xfId="21105"/>
    <cellStyle name="출력 2 3 10 2 9 6 2" xfId="48964"/>
    <cellStyle name="출력 2 3 10 2 9 7" xfId="24287"/>
    <cellStyle name="출력 2 3 10 2 9 7 2" xfId="52146"/>
    <cellStyle name="출력 2 3 10 2 9 8" xfId="27333"/>
    <cellStyle name="출력 2 3 10 2 9 8 2" xfId="55192"/>
    <cellStyle name="출력 2 3 10 2 9 9" xfId="32189"/>
    <cellStyle name="출력 2 3 10 20" xfId="15619"/>
    <cellStyle name="출력 2 3 10 20 2" xfId="43478"/>
    <cellStyle name="출력 2 3 10 21" xfId="16869"/>
    <cellStyle name="출력 2 3 10 21 2" xfId="44728"/>
    <cellStyle name="출력 2 3 10 22" xfId="22052"/>
    <cellStyle name="출력 2 3 10 22 2" xfId="49911"/>
    <cellStyle name="출력 2 3 10 23" xfId="759"/>
    <cellStyle name="출력 2 3 10 23 2" xfId="28618"/>
    <cellStyle name="출력 2 3 10 24" xfId="28157"/>
    <cellStyle name="출력 2 3 10 3" xfId="399"/>
    <cellStyle name="출력 2 3 10 3 10" xfId="1514"/>
    <cellStyle name="출력 2 3 10 3 10 2" xfId="29373"/>
    <cellStyle name="출력 2 3 10 3 11" xfId="4970"/>
    <cellStyle name="출력 2 3 10 3 11 2" xfId="32829"/>
    <cellStyle name="출력 2 3 10 3 12" xfId="8226"/>
    <cellStyle name="출력 2 3 10 3 12 2" xfId="36085"/>
    <cellStyle name="출력 2 3 10 3 13" xfId="11489"/>
    <cellStyle name="출력 2 3 10 3 13 2" xfId="39348"/>
    <cellStyle name="출력 2 3 10 3 14" xfId="14753"/>
    <cellStyle name="출력 2 3 10 3 14 2" xfId="42612"/>
    <cellStyle name="출력 2 3 10 3 15" xfId="17271"/>
    <cellStyle name="출력 2 3 10 3 15 2" xfId="45130"/>
    <cellStyle name="출력 2 3 10 3 16" xfId="18324"/>
    <cellStyle name="출력 2 3 10 3 16 2" xfId="46183"/>
    <cellStyle name="출력 2 3 10 3 17" xfId="21553"/>
    <cellStyle name="출력 2 3 10 3 17 2" xfId="49412"/>
    <cellStyle name="출력 2 3 10 3 18" xfId="24742"/>
    <cellStyle name="출력 2 3 10 3 18 2" xfId="52601"/>
    <cellStyle name="출력 2 3 10 3 19" xfId="27587"/>
    <cellStyle name="출력 2 3 10 3 19 2" xfId="55446"/>
    <cellStyle name="출력 2 3 10 3 2" xfId="2151"/>
    <cellStyle name="출력 2 3 10 3 2 2" xfId="5604"/>
    <cellStyle name="출력 2 3 10 3 2 2 2" xfId="33463"/>
    <cellStyle name="출력 2 3 10 3 2 3" xfId="8860"/>
    <cellStyle name="출력 2 3 10 3 2 3 2" xfId="36719"/>
    <cellStyle name="출력 2 3 10 3 2 4" xfId="12123"/>
    <cellStyle name="출력 2 3 10 3 2 4 2" xfId="39982"/>
    <cellStyle name="출력 2 3 10 3 2 5" xfId="15336"/>
    <cellStyle name="출력 2 3 10 3 2 5 2" xfId="43195"/>
    <cellStyle name="출력 2 3 10 3 2 6" xfId="18938"/>
    <cellStyle name="출력 2 3 10 3 2 6 2" xfId="46797"/>
    <cellStyle name="출력 2 3 10 3 2 7" xfId="22136"/>
    <cellStyle name="출력 2 3 10 3 2 7 2" xfId="49995"/>
    <cellStyle name="출력 2 3 10 3 2 8" xfId="25314"/>
    <cellStyle name="출력 2 3 10 3 2 8 2" xfId="53173"/>
    <cellStyle name="출력 2 3 10 3 2 9" xfId="30010"/>
    <cellStyle name="출력 2 3 10 3 20" xfId="27820"/>
    <cellStyle name="출력 2 3 10 3 20 2" xfId="55679"/>
    <cellStyle name="출력 2 3 10 3 21" xfId="861"/>
    <cellStyle name="출력 2 3 10 3 21 2" xfId="28720"/>
    <cellStyle name="출력 2 3 10 3 22" xfId="28259"/>
    <cellStyle name="출력 2 3 10 3 3" xfId="2611"/>
    <cellStyle name="출력 2 3 10 3 3 2" xfId="6062"/>
    <cellStyle name="출력 2 3 10 3 3 2 2" xfId="33921"/>
    <cellStyle name="출력 2 3 10 3 3 3" xfId="9318"/>
    <cellStyle name="출력 2 3 10 3 3 3 2" xfId="37177"/>
    <cellStyle name="출력 2 3 10 3 3 4" xfId="12582"/>
    <cellStyle name="출력 2 3 10 3 3 4 2" xfId="40441"/>
    <cellStyle name="출력 2 3 10 3 3 5" xfId="16709"/>
    <cellStyle name="출력 2 3 10 3 3 5 2" xfId="44568"/>
    <cellStyle name="출력 2 3 10 3 3 6" xfId="19386"/>
    <cellStyle name="출력 2 3 10 3 3 6 2" xfId="47245"/>
    <cellStyle name="출력 2 3 10 3 3 7" xfId="22568"/>
    <cellStyle name="출력 2 3 10 3 3 7 2" xfId="50427"/>
    <cellStyle name="출력 2 3 10 3 3 8" xfId="25729"/>
    <cellStyle name="출력 2 3 10 3 3 8 2" xfId="53588"/>
    <cellStyle name="출력 2 3 10 3 3 9" xfId="30470"/>
    <cellStyle name="출력 2 3 10 3 4" xfId="2963"/>
    <cellStyle name="출력 2 3 10 3 4 2" xfId="6414"/>
    <cellStyle name="출력 2 3 10 3 4 2 2" xfId="34273"/>
    <cellStyle name="출력 2 3 10 3 4 3" xfId="9670"/>
    <cellStyle name="출력 2 3 10 3 4 3 2" xfId="37529"/>
    <cellStyle name="출력 2 3 10 3 4 4" xfId="12934"/>
    <cellStyle name="출력 2 3 10 3 4 4 2" xfId="40793"/>
    <cellStyle name="출력 2 3 10 3 4 5" xfId="15821"/>
    <cellStyle name="출력 2 3 10 3 4 5 2" xfId="43680"/>
    <cellStyle name="출력 2 3 10 3 4 6" xfId="19738"/>
    <cellStyle name="출력 2 3 10 3 4 6 2" xfId="47597"/>
    <cellStyle name="출력 2 3 10 3 4 7" xfId="22920"/>
    <cellStyle name="출력 2 3 10 3 4 7 2" xfId="50779"/>
    <cellStyle name="출력 2 3 10 3 4 8" xfId="26057"/>
    <cellStyle name="출력 2 3 10 3 4 8 2" xfId="53916"/>
    <cellStyle name="출력 2 3 10 3 4 9" xfId="30822"/>
    <cellStyle name="출력 2 3 10 3 5" xfId="3310"/>
    <cellStyle name="출력 2 3 10 3 5 2" xfId="6761"/>
    <cellStyle name="출력 2 3 10 3 5 2 2" xfId="34620"/>
    <cellStyle name="출력 2 3 10 3 5 3" xfId="10017"/>
    <cellStyle name="출력 2 3 10 3 5 3 2" xfId="37876"/>
    <cellStyle name="출력 2 3 10 3 5 4" xfId="13281"/>
    <cellStyle name="출력 2 3 10 3 5 4 2" xfId="41140"/>
    <cellStyle name="출력 2 3 10 3 5 5" xfId="15555"/>
    <cellStyle name="출력 2 3 10 3 5 5 2" xfId="43414"/>
    <cellStyle name="출력 2 3 10 3 5 6" xfId="20085"/>
    <cellStyle name="출력 2 3 10 3 5 6 2" xfId="47944"/>
    <cellStyle name="출력 2 3 10 3 5 7" xfId="23267"/>
    <cellStyle name="출력 2 3 10 3 5 7 2" xfId="51126"/>
    <cellStyle name="출력 2 3 10 3 5 8" xfId="26380"/>
    <cellStyle name="출력 2 3 10 3 5 8 2" xfId="54239"/>
    <cellStyle name="출력 2 3 10 3 5 9" xfId="31169"/>
    <cellStyle name="출력 2 3 10 3 6" xfId="3645"/>
    <cellStyle name="출력 2 3 10 3 6 2" xfId="7096"/>
    <cellStyle name="출력 2 3 10 3 6 2 2" xfId="34955"/>
    <cellStyle name="출력 2 3 10 3 6 3" xfId="10352"/>
    <cellStyle name="출력 2 3 10 3 6 3 2" xfId="38211"/>
    <cellStyle name="출력 2 3 10 3 6 4" xfId="13616"/>
    <cellStyle name="출력 2 3 10 3 6 4 2" xfId="41475"/>
    <cellStyle name="출력 2 3 10 3 6 5" xfId="16289"/>
    <cellStyle name="출력 2 3 10 3 6 5 2" xfId="44148"/>
    <cellStyle name="출력 2 3 10 3 6 6" xfId="20420"/>
    <cellStyle name="출력 2 3 10 3 6 6 2" xfId="48279"/>
    <cellStyle name="출력 2 3 10 3 6 7" xfId="23602"/>
    <cellStyle name="출력 2 3 10 3 6 7 2" xfId="51461"/>
    <cellStyle name="출력 2 3 10 3 6 8" xfId="26695"/>
    <cellStyle name="출력 2 3 10 3 6 8 2" xfId="54554"/>
    <cellStyle name="출력 2 3 10 3 6 9" xfId="31504"/>
    <cellStyle name="출력 2 3 10 3 7" xfId="3959"/>
    <cellStyle name="출력 2 3 10 3 7 2" xfId="7410"/>
    <cellStyle name="출력 2 3 10 3 7 2 2" xfId="35269"/>
    <cellStyle name="출력 2 3 10 3 7 3" xfId="10666"/>
    <cellStyle name="출력 2 3 10 3 7 3 2" xfId="38525"/>
    <cellStyle name="출력 2 3 10 3 7 4" xfId="13930"/>
    <cellStyle name="출력 2 3 10 3 7 4 2" xfId="41789"/>
    <cellStyle name="출력 2 3 10 3 7 5" xfId="17730"/>
    <cellStyle name="출력 2 3 10 3 7 5 2" xfId="45589"/>
    <cellStyle name="출력 2 3 10 3 7 6" xfId="20734"/>
    <cellStyle name="출력 2 3 10 3 7 6 2" xfId="48593"/>
    <cellStyle name="출력 2 3 10 3 7 7" xfId="23916"/>
    <cellStyle name="출력 2 3 10 3 7 7 2" xfId="51775"/>
    <cellStyle name="출력 2 3 10 3 7 8" xfId="26989"/>
    <cellStyle name="출력 2 3 10 3 7 8 2" xfId="54848"/>
    <cellStyle name="출력 2 3 10 3 7 9" xfId="31818"/>
    <cellStyle name="출력 2 3 10 3 8" xfId="4257"/>
    <cellStyle name="출력 2 3 10 3 8 2" xfId="7708"/>
    <cellStyle name="출력 2 3 10 3 8 2 2" xfId="35567"/>
    <cellStyle name="출력 2 3 10 3 8 3" xfId="10964"/>
    <cellStyle name="출력 2 3 10 3 8 3 2" xfId="38823"/>
    <cellStyle name="출력 2 3 10 3 8 4" xfId="14228"/>
    <cellStyle name="출력 2 3 10 3 8 4 2" xfId="42087"/>
    <cellStyle name="출력 2 3 10 3 8 5" xfId="17902"/>
    <cellStyle name="출력 2 3 10 3 8 5 2" xfId="45761"/>
    <cellStyle name="출력 2 3 10 3 8 6" xfId="21032"/>
    <cellStyle name="출력 2 3 10 3 8 6 2" xfId="48891"/>
    <cellStyle name="출력 2 3 10 3 8 7" xfId="24214"/>
    <cellStyle name="출력 2 3 10 3 8 7 2" xfId="52073"/>
    <cellStyle name="출력 2 3 10 3 8 8" xfId="27265"/>
    <cellStyle name="출력 2 3 10 3 8 8 2" xfId="55124"/>
    <cellStyle name="출력 2 3 10 3 8 9" xfId="32116"/>
    <cellStyle name="출력 2 3 10 3 9" xfId="4553"/>
    <cellStyle name="출력 2 3 10 3 9 2" xfId="8004"/>
    <cellStyle name="출력 2 3 10 3 9 2 2" xfId="35863"/>
    <cellStyle name="출력 2 3 10 3 9 3" xfId="11260"/>
    <cellStyle name="출력 2 3 10 3 9 3 2" xfId="39119"/>
    <cellStyle name="출력 2 3 10 3 9 4" xfId="14524"/>
    <cellStyle name="출력 2 3 10 3 9 4 2" xfId="42383"/>
    <cellStyle name="출력 2 3 10 3 9 5" xfId="18095"/>
    <cellStyle name="출력 2 3 10 3 9 5 2" xfId="45954"/>
    <cellStyle name="출력 2 3 10 3 9 6" xfId="21328"/>
    <cellStyle name="출력 2 3 10 3 9 6 2" xfId="49187"/>
    <cellStyle name="출력 2 3 10 3 9 7" xfId="24510"/>
    <cellStyle name="출력 2 3 10 3 9 7 2" xfId="52369"/>
    <cellStyle name="출력 2 3 10 3 9 8" xfId="27541"/>
    <cellStyle name="출력 2 3 10 3 9 8 2" xfId="55400"/>
    <cellStyle name="출력 2 3 10 3 9 9" xfId="32412"/>
    <cellStyle name="출력 2 3 10 4" xfId="570"/>
    <cellStyle name="출력 2 3 10 4 10" xfId="1685"/>
    <cellStyle name="출력 2 3 10 4 10 2" xfId="29544"/>
    <cellStyle name="출력 2 3 10 4 11" xfId="5140"/>
    <cellStyle name="출력 2 3 10 4 11 2" xfId="32999"/>
    <cellStyle name="출력 2 3 10 4 12" xfId="8395"/>
    <cellStyle name="출력 2 3 10 4 12 2" xfId="36254"/>
    <cellStyle name="출력 2 3 10 4 13" xfId="11660"/>
    <cellStyle name="출력 2 3 10 4 13 2" xfId="39519"/>
    <cellStyle name="출력 2 3 10 4 14" xfId="14923"/>
    <cellStyle name="출력 2 3 10 4 14 2" xfId="42782"/>
    <cellStyle name="출력 2 3 10 4 15" xfId="17118"/>
    <cellStyle name="출력 2 3 10 4 15 2" xfId="44977"/>
    <cellStyle name="출력 2 3 10 4 16" xfId="18487"/>
    <cellStyle name="출력 2 3 10 4 16 2" xfId="46346"/>
    <cellStyle name="출력 2 3 10 4 17" xfId="21704"/>
    <cellStyle name="출력 2 3 10 4 17 2" xfId="49563"/>
    <cellStyle name="출력 2 3 10 4 18" xfId="24899"/>
    <cellStyle name="출력 2 3 10 4 18 2" xfId="52758"/>
    <cellStyle name="출력 2 3 10 4 19" xfId="27065"/>
    <cellStyle name="출력 2 3 10 4 19 2" xfId="54924"/>
    <cellStyle name="출력 2 3 10 4 2" xfId="2322"/>
    <cellStyle name="출력 2 3 10 4 2 2" xfId="5774"/>
    <cellStyle name="출력 2 3 10 4 2 2 2" xfId="33633"/>
    <cellStyle name="출력 2 3 10 4 2 3" xfId="9030"/>
    <cellStyle name="출력 2 3 10 4 2 3 2" xfId="36889"/>
    <cellStyle name="출력 2 3 10 4 2 4" xfId="12293"/>
    <cellStyle name="출력 2 3 10 4 2 4 2" xfId="40152"/>
    <cellStyle name="출력 2 3 10 4 2 5" xfId="15303"/>
    <cellStyle name="출력 2 3 10 4 2 5 2" xfId="43162"/>
    <cellStyle name="출력 2 3 10 4 2 6" xfId="19100"/>
    <cellStyle name="출력 2 3 10 4 2 6 2" xfId="46959"/>
    <cellStyle name="출력 2 3 10 4 2 7" xfId="22285"/>
    <cellStyle name="출력 2 3 10 4 2 7 2" xfId="50144"/>
    <cellStyle name="출력 2 3 10 4 2 8" xfId="25463"/>
    <cellStyle name="출력 2 3 10 4 2 8 2" xfId="53322"/>
    <cellStyle name="출력 2 3 10 4 2 9" xfId="30181"/>
    <cellStyle name="출력 2 3 10 4 20" xfId="27956"/>
    <cellStyle name="출력 2 3 10 4 20 2" xfId="55815"/>
    <cellStyle name="출력 2 3 10 4 21" xfId="1032"/>
    <cellStyle name="출력 2 3 10 4 21 2" xfId="28891"/>
    <cellStyle name="출력 2 3 10 4 22" xfId="28430"/>
    <cellStyle name="출력 2 3 10 4 3" xfId="2781"/>
    <cellStyle name="출력 2 3 10 4 3 2" xfId="6232"/>
    <cellStyle name="출력 2 3 10 4 3 2 2" xfId="34091"/>
    <cellStyle name="출력 2 3 10 4 3 3" xfId="9488"/>
    <cellStyle name="출력 2 3 10 4 3 3 2" xfId="37347"/>
    <cellStyle name="출력 2 3 10 4 3 4" xfId="12752"/>
    <cellStyle name="출력 2 3 10 4 3 4 2" xfId="40611"/>
    <cellStyle name="출력 2 3 10 4 3 5" xfId="16069"/>
    <cellStyle name="출력 2 3 10 4 3 5 2" xfId="43928"/>
    <cellStyle name="출력 2 3 10 4 3 6" xfId="19556"/>
    <cellStyle name="출력 2 3 10 4 3 6 2" xfId="47415"/>
    <cellStyle name="출력 2 3 10 4 3 7" xfId="22738"/>
    <cellStyle name="출력 2 3 10 4 3 7 2" xfId="50597"/>
    <cellStyle name="출력 2 3 10 4 3 8" xfId="25889"/>
    <cellStyle name="출력 2 3 10 4 3 8 2" xfId="53748"/>
    <cellStyle name="출력 2 3 10 4 3 9" xfId="30640"/>
    <cellStyle name="출력 2 3 10 4 4" xfId="3131"/>
    <cellStyle name="출력 2 3 10 4 4 2" xfId="6582"/>
    <cellStyle name="출력 2 3 10 4 4 2 2" xfId="34441"/>
    <cellStyle name="출력 2 3 10 4 4 3" xfId="9838"/>
    <cellStyle name="출력 2 3 10 4 4 3 2" xfId="37697"/>
    <cellStyle name="출력 2 3 10 4 4 4" xfId="13102"/>
    <cellStyle name="출력 2 3 10 4 4 4 2" xfId="40961"/>
    <cellStyle name="출력 2 3 10 4 4 5" xfId="15438"/>
    <cellStyle name="출력 2 3 10 4 4 5 2" xfId="43297"/>
    <cellStyle name="출력 2 3 10 4 4 6" xfId="19906"/>
    <cellStyle name="출력 2 3 10 4 4 6 2" xfId="47765"/>
    <cellStyle name="출력 2 3 10 4 4 7" xfId="23088"/>
    <cellStyle name="출력 2 3 10 4 4 7 2" xfId="50947"/>
    <cellStyle name="출력 2 3 10 4 4 8" xfId="26213"/>
    <cellStyle name="출력 2 3 10 4 4 8 2" xfId="54072"/>
    <cellStyle name="출력 2 3 10 4 4 9" xfId="30990"/>
    <cellStyle name="출력 2 3 10 4 5" xfId="3468"/>
    <cellStyle name="출력 2 3 10 4 5 2" xfId="6919"/>
    <cellStyle name="출력 2 3 10 4 5 2 2" xfId="34778"/>
    <cellStyle name="출력 2 3 10 4 5 3" xfId="10175"/>
    <cellStyle name="출력 2 3 10 4 5 3 2" xfId="38034"/>
    <cellStyle name="출력 2 3 10 4 5 4" xfId="13439"/>
    <cellStyle name="출력 2 3 10 4 5 4 2" xfId="41298"/>
    <cellStyle name="출력 2 3 10 4 5 5" xfId="16405"/>
    <cellStyle name="출력 2 3 10 4 5 5 2" xfId="44264"/>
    <cellStyle name="출력 2 3 10 4 5 6" xfId="20243"/>
    <cellStyle name="출력 2 3 10 4 5 6 2" xfId="48102"/>
    <cellStyle name="출력 2 3 10 4 5 7" xfId="23425"/>
    <cellStyle name="출력 2 3 10 4 5 7 2" xfId="51284"/>
    <cellStyle name="출력 2 3 10 4 5 8" xfId="26530"/>
    <cellStyle name="출력 2 3 10 4 5 8 2" xfId="54389"/>
    <cellStyle name="출력 2 3 10 4 5 9" xfId="31327"/>
    <cellStyle name="출력 2 3 10 4 6" xfId="3801"/>
    <cellStyle name="출력 2 3 10 4 6 2" xfId="7252"/>
    <cellStyle name="출력 2 3 10 4 6 2 2" xfId="35111"/>
    <cellStyle name="출력 2 3 10 4 6 3" xfId="10508"/>
    <cellStyle name="출력 2 3 10 4 6 3 2" xfId="38367"/>
    <cellStyle name="출력 2 3 10 4 6 4" xfId="13772"/>
    <cellStyle name="출력 2 3 10 4 6 4 2" xfId="41631"/>
    <cellStyle name="출력 2 3 10 4 6 5" xfId="15554"/>
    <cellStyle name="출력 2 3 10 4 6 5 2" xfId="43413"/>
    <cellStyle name="출력 2 3 10 4 6 6" xfId="20576"/>
    <cellStyle name="출력 2 3 10 4 6 6 2" xfId="48435"/>
    <cellStyle name="출력 2 3 10 4 6 7" xfId="23758"/>
    <cellStyle name="출력 2 3 10 4 6 7 2" xfId="51617"/>
    <cellStyle name="출력 2 3 10 4 6 8" xfId="26841"/>
    <cellStyle name="출력 2 3 10 4 6 8 2" xfId="54700"/>
    <cellStyle name="출력 2 3 10 4 6 9" xfId="31660"/>
    <cellStyle name="출력 2 3 10 4 7" xfId="4097"/>
    <cellStyle name="출력 2 3 10 4 7 2" xfId="7548"/>
    <cellStyle name="출력 2 3 10 4 7 2 2" xfId="35407"/>
    <cellStyle name="출력 2 3 10 4 7 3" xfId="10804"/>
    <cellStyle name="출력 2 3 10 4 7 3 2" xfId="38663"/>
    <cellStyle name="출력 2 3 10 4 7 4" xfId="14068"/>
    <cellStyle name="출력 2 3 10 4 7 4 2" xfId="41927"/>
    <cellStyle name="출력 2 3 10 4 7 5" xfId="17027"/>
    <cellStyle name="출력 2 3 10 4 7 5 2" xfId="44886"/>
    <cellStyle name="출력 2 3 10 4 7 6" xfId="20872"/>
    <cellStyle name="출력 2 3 10 4 7 6 2" xfId="48731"/>
    <cellStyle name="출력 2 3 10 4 7 7" xfId="24054"/>
    <cellStyle name="출력 2 3 10 4 7 7 2" xfId="51913"/>
    <cellStyle name="출력 2 3 10 4 7 8" xfId="27118"/>
    <cellStyle name="출력 2 3 10 4 7 8 2" xfId="54977"/>
    <cellStyle name="출력 2 3 10 4 7 9" xfId="31956"/>
    <cellStyle name="출력 2 3 10 4 8" xfId="4394"/>
    <cellStyle name="출력 2 3 10 4 8 2" xfId="7845"/>
    <cellStyle name="출력 2 3 10 4 8 2 2" xfId="35704"/>
    <cellStyle name="출력 2 3 10 4 8 3" xfId="11101"/>
    <cellStyle name="출력 2 3 10 4 8 3 2" xfId="38960"/>
    <cellStyle name="출력 2 3 10 4 8 4" xfId="14365"/>
    <cellStyle name="출력 2 3 10 4 8 4 2" xfId="42224"/>
    <cellStyle name="출력 2 3 10 4 8 5" xfId="4787"/>
    <cellStyle name="출력 2 3 10 4 8 5 2" xfId="32646"/>
    <cellStyle name="출력 2 3 10 4 8 6" xfId="21169"/>
    <cellStyle name="출력 2 3 10 4 8 6 2" xfId="49028"/>
    <cellStyle name="출력 2 3 10 4 8 7" xfId="24351"/>
    <cellStyle name="출력 2 3 10 4 8 7 2" xfId="52210"/>
    <cellStyle name="출력 2 3 10 4 8 8" xfId="27393"/>
    <cellStyle name="출력 2 3 10 4 8 8 2" xfId="55252"/>
    <cellStyle name="출력 2 3 10 4 8 9" xfId="32253"/>
    <cellStyle name="출력 2 3 10 4 9" xfId="4689"/>
    <cellStyle name="출력 2 3 10 4 9 2" xfId="8140"/>
    <cellStyle name="출력 2 3 10 4 9 2 2" xfId="35999"/>
    <cellStyle name="출력 2 3 10 4 9 3" xfId="11396"/>
    <cellStyle name="출력 2 3 10 4 9 3 2" xfId="39255"/>
    <cellStyle name="출력 2 3 10 4 9 4" xfId="14660"/>
    <cellStyle name="출력 2 3 10 4 9 4 2" xfId="42519"/>
    <cellStyle name="출력 2 3 10 4 9 5" xfId="18231"/>
    <cellStyle name="출력 2 3 10 4 9 5 2" xfId="46090"/>
    <cellStyle name="출력 2 3 10 4 9 6" xfId="21464"/>
    <cellStyle name="출력 2 3 10 4 9 6 2" xfId="49323"/>
    <cellStyle name="출력 2 3 10 4 9 7" xfId="24646"/>
    <cellStyle name="출력 2 3 10 4 9 7 2" xfId="52505"/>
    <cellStyle name="출력 2 3 10 4 9 8" xfId="27669"/>
    <cellStyle name="출력 2 3 10 4 9 8 2" xfId="55528"/>
    <cellStyle name="출력 2 3 10 4 9 9" xfId="32548"/>
    <cellStyle name="출력 2 3 10 5" xfId="2049"/>
    <cellStyle name="출력 2 3 10 5 2" xfId="5503"/>
    <cellStyle name="출력 2 3 10 5 2 2" xfId="33362"/>
    <cellStyle name="출력 2 3 10 5 3" xfId="8758"/>
    <cellStyle name="출력 2 3 10 5 3 2" xfId="36617"/>
    <cellStyle name="출력 2 3 10 5 4" xfId="12021"/>
    <cellStyle name="출력 2 3 10 5 4 2" xfId="39880"/>
    <cellStyle name="출력 2 3 10 5 5" xfId="16181"/>
    <cellStyle name="출력 2 3 10 5 5 2" xfId="44040"/>
    <cellStyle name="출력 2 3 10 5 6" xfId="18842"/>
    <cellStyle name="출력 2 3 10 5 6 2" xfId="46701"/>
    <cellStyle name="출력 2 3 10 5 7" xfId="22049"/>
    <cellStyle name="출력 2 3 10 5 7 2" xfId="49908"/>
    <cellStyle name="출력 2 3 10 5 8" xfId="25230"/>
    <cellStyle name="출력 2 3 10 5 8 2" xfId="53089"/>
    <cellStyle name="출력 2 3 10 5 9" xfId="29908"/>
    <cellStyle name="출력 2 3 10 6" xfId="2517"/>
    <cellStyle name="출력 2 3 10 6 2" xfId="5968"/>
    <cellStyle name="출력 2 3 10 6 2 2" xfId="33827"/>
    <cellStyle name="출력 2 3 10 6 3" xfId="9224"/>
    <cellStyle name="출력 2 3 10 6 3 2" xfId="37083"/>
    <cellStyle name="출력 2 3 10 6 4" xfId="12488"/>
    <cellStyle name="출력 2 3 10 6 4 2" xfId="40347"/>
    <cellStyle name="출력 2 3 10 6 5" xfId="16149"/>
    <cellStyle name="출력 2 3 10 6 5 2" xfId="44008"/>
    <cellStyle name="출력 2 3 10 6 6" xfId="19292"/>
    <cellStyle name="출력 2 3 10 6 6 2" xfId="47151"/>
    <cellStyle name="출력 2 3 10 6 7" xfId="22474"/>
    <cellStyle name="출력 2 3 10 6 7 2" xfId="50333"/>
    <cellStyle name="출력 2 3 10 6 8" xfId="25642"/>
    <cellStyle name="출력 2 3 10 6 8 2" xfId="53501"/>
    <cellStyle name="출력 2 3 10 6 9" xfId="30376"/>
    <cellStyle name="출력 2 3 10 7" xfId="1918"/>
    <cellStyle name="출력 2 3 10 7 2" xfId="5372"/>
    <cellStyle name="출력 2 3 10 7 2 2" xfId="33231"/>
    <cellStyle name="출력 2 3 10 7 3" xfId="8627"/>
    <cellStyle name="출력 2 3 10 7 3 2" xfId="36486"/>
    <cellStyle name="출력 2 3 10 7 4" xfId="11890"/>
    <cellStyle name="출력 2 3 10 7 4 2" xfId="39749"/>
    <cellStyle name="출력 2 3 10 7 5" xfId="15466"/>
    <cellStyle name="출력 2 3 10 7 5 2" xfId="43325"/>
    <cellStyle name="출력 2 3 10 7 6" xfId="18712"/>
    <cellStyle name="출력 2 3 10 7 6 2" xfId="46571"/>
    <cellStyle name="출력 2 3 10 7 7" xfId="21920"/>
    <cellStyle name="출력 2 3 10 7 7 2" xfId="49779"/>
    <cellStyle name="출력 2 3 10 7 8" xfId="25112"/>
    <cellStyle name="출력 2 3 10 7 8 2" xfId="52971"/>
    <cellStyle name="출력 2 3 10 7 9" xfId="29777"/>
    <cellStyle name="출력 2 3 10 8" xfId="2526"/>
    <cellStyle name="출력 2 3 10 8 2" xfId="5977"/>
    <cellStyle name="출력 2 3 10 8 2 2" xfId="33836"/>
    <cellStyle name="출력 2 3 10 8 3" xfId="9233"/>
    <cellStyle name="출력 2 3 10 8 3 2" xfId="37092"/>
    <cellStyle name="출력 2 3 10 8 4" xfId="12497"/>
    <cellStyle name="출력 2 3 10 8 4 2" xfId="40356"/>
    <cellStyle name="출력 2 3 10 8 5" xfId="15443"/>
    <cellStyle name="출력 2 3 10 8 5 2" xfId="43302"/>
    <cellStyle name="출력 2 3 10 8 6" xfId="19301"/>
    <cellStyle name="출력 2 3 10 8 6 2" xfId="47160"/>
    <cellStyle name="출력 2 3 10 8 7" xfId="22483"/>
    <cellStyle name="출력 2 3 10 8 7 2" xfId="50342"/>
    <cellStyle name="출력 2 3 10 8 8" xfId="25651"/>
    <cellStyle name="출력 2 3 10 8 8 2" xfId="53510"/>
    <cellStyle name="출력 2 3 10 8 9" xfId="30385"/>
    <cellStyle name="출력 2 3 10 9" xfId="2878"/>
    <cellStyle name="출력 2 3 10 9 2" xfId="6329"/>
    <cellStyle name="출력 2 3 10 9 2 2" xfId="34188"/>
    <cellStyle name="출력 2 3 10 9 3" xfId="9585"/>
    <cellStyle name="출력 2 3 10 9 3 2" xfId="37444"/>
    <cellStyle name="출력 2 3 10 9 4" xfId="12849"/>
    <cellStyle name="출력 2 3 10 9 4 2" xfId="40708"/>
    <cellStyle name="출력 2 3 10 9 5" xfId="15628"/>
    <cellStyle name="출력 2 3 10 9 5 2" xfId="43487"/>
    <cellStyle name="출력 2 3 10 9 6" xfId="19653"/>
    <cellStyle name="출력 2 3 10 9 6 2" xfId="47512"/>
    <cellStyle name="출력 2 3 10 9 7" xfId="22835"/>
    <cellStyle name="출력 2 3 10 9 7 2" xfId="50694"/>
    <cellStyle name="출력 2 3 10 9 8" xfId="25979"/>
    <cellStyle name="출력 2 3 10 9 8 2" xfId="53838"/>
    <cellStyle name="출력 2 3 10 9 9" xfId="30737"/>
    <cellStyle name="출력 2 3 11" xfId="438"/>
    <cellStyle name="출력 2 3 11 10" xfId="4566"/>
    <cellStyle name="출력 2 3 11 10 2" xfId="8017"/>
    <cellStyle name="출력 2 3 11 10 2 2" xfId="35876"/>
    <cellStyle name="출력 2 3 11 10 3" xfId="11273"/>
    <cellStyle name="출력 2 3 11 10 3 2" xfId="39132"/>
    <cellStyle name="출력 2 3 11 10 4" xfId="14537"/>
    <cellStyle name="출력 2 3 11 10 4 2" xfId="42396"/>
    <cellStyle name="출력 2 3 11 10 5" xfId="18108"/>
    <cellStyle name="출력 2 3 11 10 5 2" xfId="45967"/>
    <cellStyle name="출력 2 3 11 10 6" xfId="21341"/>
    <cellStyle name="출력 2 3 11 10 6 2" xfId="49200"/>
    <cellStyle name="출력 2 3 11 10 7" xfId="24523"/>
    <cellStyle name="출력 2 3 11 10 7 2" xfId="52382"/>
    <cellStyle name="출력 2 3 11 10 8" xfId="27553"/>
    <cellStyle name="출력 2 3 11 10 8 2" xfId="55412"/>
    <cellStyle name="출력 2 3 11 10 9" xfId="32425"/>
    <cellStyle name="출력 2 3 11 11" xfId="1553"/>
    <cellStyle name="출력 2 3 11 11 2" xfId="29412"/>
    <cellStyle name="출력 2 3 11 12" xfId="5009"/>
    <cellStyle name="출력 2 3 11 12 2" xfId="32868"/>
    <cellStyle name="출력 2 3 11 13" xfId="8263"/>
    <cellStyle name="출력 2 3 11 13 2" xfId="36122"/>
    <cellStyle name="출력 2 3 11 14" xfId="11528"/>
    <cellStyle name="출력 2 3 11 14 2" xfId="39387"/>
    <cellStyle name="출력 2 3 11 15" xfId="14791"/>
    <cellStyle name="출력 2 3 11 15 2" xfId="42650"/>
    <cellStyle name="출력 2 3 11 16" xfId="17561"/>
    <cellStyle name="출력 2 3 11 16 2" xfId="45420"/>
    <cellStyle name="출력 2 3 11 17" xfId="18358"/>
    <cellStyle name="출력 2 3 11 17 2" xfId="46217"/>
    <cellStyle name="출력 2 3 11 18" xfId="21576"/>
    <cellStyle name="출력 2 3 11 18 2" xfId="49435"/>
    <cellStyle name="출력 2 3 11 19" xfId="24773"/>
    <cellStyle name="출력 2 3 11 19 2" xfId="52632"/>
    <cellStyle name="출력 2 3 11 2" xfId="583"/>
    <cellStyle name="출력 2 3 11 2 10" xfId="1698"/>
    <cellStyle name="출력 2 3 11 2 10 2" xfId="29557"/>
    <cellStyle name="출력 2 3 11 2 11" xfId="5153"/>
    <cellStyle name="출력 2 3 11 2 11 2" xfId="33012"/>
    <cellStyle name="출력 2 3 11 2 12" xfId="8408"/>
    <cellStyle name="출력 2 3 11 2 12 2" xfId="36267"/>
    <cellStyle name="출력 2 3 11 2 13" xfId="11673"/>
    <cellStyle name="출력 2 3 11 2 13 2" xfId="39532"/>
    <cellStyle name="출력 2 3 11 2 14" xfId="14936"/>
    <cellStyle name="출력 2 3 11 2 14 2" xfId="42795"/>
    <cellStyle name="출력 2 3 11 2 15" xfId="17907"/>
    <cellStyle name="출력 2 3 11 2 15 2" xfId="45766"/>
    <cellStyle name="출력 2 3 11 2 16" xfId="18500"/>
    <cellStyle name="출력 2 3 11 2 16 2" xfId="46359"/>
    <cellStyle name="출력 2 3 11 2 17" xfId="21717"/>
    <cellStyle name="출력 2 3 11 2 17 2" xfId="49576"/>
    <cellStyle name="출력 2 3 11 2 18" xfId="24912"/>
    <cellStyle name="출력 2 3 11 2 18 2" xfId="52771"/>
    <cellStyle name="출력 2 3 11 2 19" xfId="25260"/>
    <cellStyle name="출력 2 3 11 2 19 2" xfId="53119"/>
    <cellStyle name="출력 2 3 11 2 2" xfId="2335"/>
    <cellStyle name="출력 2 3 11 2 2 2" xfId="5787"/>
    <cellStyle name="출력 2 3 11 2 2 2 2" xfId="33646"/>
    <cellStyle name="출력 2 3 11 2 2 3" xfId="9043"/>
    <cellStyle name="출력 2 3 11 2 2 3 2" xfId="36902"/>
    <cellStyle name="출력 2 3 11 2 2 4" xfId="12306"/>
    <cellStyle name="출력 2 3 11 2 2 4 2" xfId="40165"/>
    <cellStyle name="출력 2 3 11 2 2 5" xfId="16348"/>
    <cellStyle name="출력 2 3 11 2 2 5 2" xfId="44207"/>
    <cellStyle name="출력 2 3 11 2 2 6" xfId="19113"/>
    <cellStyle name="출력 2 3 11 2 2 6 2" xfId="46972"/>
    <cellStyle name="출력 2 3 11 2 2 7" xfId="22298"/>
    <cellStyle name="출력 2 3 11 2 2 7 2" xfId="50157"/>
    <cellStyle name="출력 2 3 11 2 2 8" xfId="25475"/>
    <cellStyle name="출력 2 3 11 2 2 8 2" xfId="53334"/>
    <cellStyle name="출력 2 3 11 2 2 9" xfId="30194"/>
    <cellStyle name="출력 2 3 11 2 20" xfId="27969"/>
    <cellStyle name="출력 2 3 11 2 20 2" xfId="55828"/>
    <cellStyle name="출력 2 3 11 2 21" xfId="1045"/>
    <cellStyle name="출력 2 3 11 2 21 2" xfId="28904"/>
    <cellStyle name="출력 2 3 11 2 22" xfId="28443"/>
    <cellStyle name="출력 2 3 11 2 3" xfId="2794"/>
    <cellStyle name="출력 2 3 11 2 3 2" xfId="6245"/>
    <cellStyle name="출력 2 3 11 2 3 2 2" xfId="34104"/>
    <cellStyle name="출력 2 3 11 2 3 3" xfId="9501"/>
    <cellStyle name="출력 2 3 11 2 3 3 2" xfId="37360"/>
    <cellStyle name="출력 2 3 11 2 3 4" xfId="12765"/>
    <cellStyle name="출력 2 3 11 2 3 4 2" xfId="40624"/>
    <cellStyle name="출력 2 3 11 2 3 5" xfId="1149"/>
    <cellStyle name="출력 2 3 11 2 3 5 2" xfId="29008"/>
    <cellStyle name="출력 2 3 11 2 3 6" xfId="19569"/>
    <cellStyle name="출력 2 3 11 2 3 6 2" xfId="47428"/>
    <cellStyle name="출력 2 3 11 2 3 7" xfId="22751"/>
    <cellStyle name="출력 2 3 11 2 3 7 2" xfId="50610"/>
    <cellStyle name="출력 2 3 11 2 3 8" xfId="25901"/>
    <cellStyle name="출력 2 3 11 2 3 8 2" xfId="53760"/>
    <cellStyle name="출력 2 3 11 2 3 9" xfId="30653"/>
    <cellStyle name="출력 2 3 11 2 4" xfId="3144"/>
    <cellStyle name="출력 2 3 11 2 4 2" xfId="6595"/>
    <cellStyle name="출력 2 3 11 2 4 2 2" xfId="34454"/>
    <cellStyle name="출력 2 3 11 2 4 3" xfId="9851"/>
    <cellStyle name="출력 2 3 11 2 4 3 2" xfId="37710"/>
    <cellStyle name="출력 2 3 11 2 4 4" xfId="13115"/>
    <cellStyle name="출력 2 3 11 2 4 4 2" xfId="40974"/>
    <cellStyle name="출력 2 3 11 2 4 5" xfId="15749"/>
    <cellStyle name="출력 2 3 11 2 4 5 2" xfId="43608"/>
    <cellStyle name="출력 2 3 11 2 4 6" xfId="19919"/>
    <cellStyle name="출력 2 3 11 2 4 6 2" xfId="47778"/>
    <cellStyle name="출력 2 3 11 2 4 7" xfId="23101"/>
    <cellStyle name="출력 2 3 11 2 4 7 2" xfId="50960"/>
    <cellStyle name="출력 2 3 11 2 4 8" xfId="26225"/>
    <cellStyle name="출력 2 3 11 2 4 8 2" xfId="54084"/>
    <cellStyle name="출력 2 3 11 2 4 9" xfId="31003"/>
    <cellStyle name="출력 2 3 11 2 5" xfId="3481"/>
    <cellStyle name="출력 2 3 11 2 5 2" xfId="6932"/>
    <cellStyle name="출력 2 3 11 2 5 2 2" xfId="34791"/>
    <cellStyle name="출력 2 3 11 2 5 3" xfId="10188"/>
    <cellStyle name="출력 2 3 11 2 5 3 2" xfId="38047"/>
    <cellStyle name="출력 2 3 11 2 5 4" xfId="13452"/>
    <cellStyle name="출력 2 3 11 2 5 4 2" xfId="41311"/>
    <cellStyle name="출력 2 3 11 2 5 5" xfId="17578"/>
    <cellStyle name="출력 2 3 11 2 5 5 2" xfId="45437"/>
    <cellStyle name="출력 2 3 11 2 5 6" xfId="20256"/>
    <cellStyle name="출력 2 3 11 2 5 6 2" xfId="48115"/>
    <cellStyle name="출력 2 3 11 2 5 7" xfId="23438"/>
    <cellStyle name="출력 2 3 11 2 5 7 2" xfId="51297"/>
    <cellStyle name="출력 2 3 11 2 5 8" xfId="26542"/>
    <cellStyle name="출력 2 3 11 2 5 8 2" xfId="54401"/>
    <cellStyle name="출력 2 3 11 2 5 9" xfId="31340"/>
    <cellStyle name="출력 2 3 11 2 6" xfId="3814"/>
    <cellStyle name="출력 2 3 11 2 6 2" xfId="7265"/>
    <cellStyle name="출력 2 3 11 2 6 2 2" xfId="35124"/>
    <cellStyle name="출력 2 3 11 2 6 3" xfId="10521"/>
    <cellStyle name="출력 2 3 11 2 6 3 2" xfId="38380"/>
    <cellStyle name="출력 2 3 11 2 6 4" xfId="13785"/>
    <cellStyle name="출력 2 3 11 2 6 4 2" xfId="41644"/>
    <cellStyle name="출력 2 3 11 2 6 5" xfId="15997"/>
    <cellStyle name="출력 2 3 11 2 6 5 2" xfId="43856"/>
    <cellStyle name="출력 2 3 11 2 6 6" xfId="20589"/>
    <cellStyle name="출력 2 3 11 2 6 6 2" xfId="48448"/>
    <cellStyle name="출력 2 3 11 2 6 7" xfId="23771"/>
    <cellStyle name="출력 2 3 11 2 6 7 2" xfId="51630"/>
    <cellStyle name="출력 2 3 11 2 6 8" xfId="26853"/>
    <cellStyle name="출력 2 3 11 2 6 8 2" xfId="54712"/>
    <cellStyle name="출력 2 3 11 2 6 9" xfId="31673"/>
    <cellStyle name="출력 2 3 11 2 7" xfId="4110"/>
    <cellStyle name="출력 2 3 11 2 7 2" xfId="7561"/>
    <cellStyle name="출력 2 3 11 2 7 2 2" xfId="35420"/>
    <cellStyle name="출력 2 3 11 2 7 3" xfId="10817"/>
    <cellStyle name="출력 2 3 11 2 7 3 2" xfId="38676"/>
    <cellStyle name="출력 2 3 11 2 7 4" xfId="14081"/>
    <cellStyle name="출력 2 3 11 2 7 4 2" xfId="41940"/>
    <cellStyle name="출력 2 3 11 2 7 5" xfId="15222"/>
    <cellStyle name="출력 2 3 11 2 7 5 2" xfId="43081"/>
    <cellStyle name="출력 2 3 11 2 7 6" xfId="20885"/>
    <cellStyle name="출력 2 3 11 2 7 6 2" xfId="48744"/>
    <cellStyle name="출력 2 3 11 2 7 7" xfId="24067"/>
    <cellStyle name="출력 2 3 11 2 7 7 2" xfId="51926"/>
    <cellStyle name="출력 2 3 11 2 7 8" xfId="27130"/>
    <cellStyle name="출력 2 3 11 2 7 8 2" xfId="54989"/>
    <cellStyle name="출력 2 3 11 2 7 9" xfId="31969"/>
    <cellStyle name="출력 2 3 11 2 8" xfId="4407"/>
    <cellStyle name="출력 2 3 11 2 8 2" xfId="7858"/>
    <cellStyle name="출력 2 3 11 2 8 2 2" xfId="35717"/>
    <cellStyle name="출력 2 3 11 2 8 3" xfId="11114"/>
    <cellStyle name="출력 2 3 11 2 8 3 2" xfId="38973"/>
    <cellStyle name="출력 2 3 11 2 8 4" xfId="14378"/>
    <cellStyle name="출력 2 3 11 2 8 4 2" xfId="42237"/>
    <cellStyle name="출력 2 3 11 2 8 5" xfId="8751"/>
    <cellStyle name="출력 2 3 11 2 8 5 2" xfId="36610"/>
    <cellStyle name="출력 2 3 11 2 8 6" xfId="21182"/>
    <cellStyle name="출력 2 3 11 2 8 6 2" xfId="49041"/>
    <cellStyle name="출력 2 3 11 2 8 7" xfId="24364"/>
    <cellStyle name="출력 2 3 11 2 8 7 2" xfId="52223"/>
    <cellStyle name="출력 2 3 11 2 8 8" xfId="27405"/>
    <cellStyle name="출력 2 3 11 2 8 8 2" xfId="55264"/>
    <cellStyle name="출력 2 3 11 2 8 9" xfId="32266"/>
    <cellStyle name="출력 2 3 11 2 9" xfId="4702"/>
    <cellStyle name="출력 2 3 11 2 9 2" xfId="8153"/>
    <cellStyle name="출력 2 3 11 2 9 2 2" xfId="36012"/>
    <cellStyle name="출력 2 3 11 2 9 3" xfId="11409"/>
    <cellStyle name="출력 2 3 11 2 9 3 2" xfId="39268"/>
    <cellStyle name="출력 2 3 11 2 9 4" xfId="14673"/>
    <cellStyle name="출력 2 3 11 2 9 4 2" xfId="42532"/>
    <cellStyle name="출력 2 3 11 2 9 5" xfId="18244"/>
    <cellStyle name="출력 2 3 11 2 9 5 2" xfId="46103"/>
    <cellStyle name="출력 2 3 11 2 9 6" xfId="21477"/>
    <cellStyle name="출력 2 3 11 2 9 6 2" xfId="49336"/>
    <cellStyle name="출력 2 3 11 2 9 7" xfId="24659"/>
    <cellStyle name="출력 2 3 11 2 9 7 2" xfId="52518"/>
    <cellStyle name="출력 2 3 11 2 9 8" xfId="27681"/>
    <cellStyle name="출력 2 3 11 2 9 8 2" xfId="55540"/>
    <cellStyle name="출력 2 3 11 2 9 9" xfId="32561"/>
    <cellStyle name="출력 2 3 11 20" xfId="25515"/>
    <cellStyle name="출력 2 3 11 20 2" xfId="53374"/>
    <cellStyle name="출력 2 3 11 21" xfId="27833"/>
    <cellStyle name="출력 2 3 11 21 2" xfId="55692"/>
    <cellStyle name="출력 2 3 11 22" xfId="900"/>
    <cellStyle name="출력 2 3 11 22 2" xfId="28759"/>
    <cellStyle name="출력 2 3 11 23" xfId="28298"/>
    <cellStyle name="출력 2 3 11 3" xfId="2190"/>
    <cellStyle name="출력 2 3 11 3 2" xfId="5642"/>
    <cellStyle name="출력 2 3 11 3 2 2" xfId="33501"/>
    <cellStyle name="출력 2 3 11 3 3" xfId="8898"/>
    <cellStyle name="출력 2 3 11 3 3 2" xfId="36757"/>
    <cellStyle name="출력 2 3 11 3 4" xfId="12161"/>
    <cellStyle name="출력 2 3 11 3 4 2" xfId="40020"/>
    <cellStyle name="출력 2 3 11 3 5" xfId="16805"/>
    <cellStyle name="출력 2 3 11 3 5 2" xfId="44664"/>
    <cellStyle name="출력 2 3 11 3 6" xfId="18973"/>
    <cellStyle name="출력 2 3 11 3 6 2" xfId="46832"/>
    <cellStyle name="출력 2 3 11 3 7" xfId="22157"/>
    <cellStyle name="출력 2 3 11 3 7 2" xfId="50016"/>
    <cellStyle name="출력 2 3 11 3 8" xfId="25342"/>
    <cellStyle name="출력 2 3 11 3 8 2" xfId="53201"/>
    <cellStyle name="출력 2 3 11 3 9" xfId="30049"/>
    <cellStyle name="출력 2 3 11 4" xfId="2649"/>
    <cellStyle name="출력 2 3 11 4 2" xfId="6100"/>
    <cellStyle name="출력 2 3 11 4 2 2" xfId="33959"/>
    <cellStyle name="출력 2 3 11 4 3" xfId="9356"/>
    <cellStyle name="출력 2 3 11 4 3 2" xfId="37215"/>
    <cellStyle name="출력 2 3 11 4 4" xfId="12620"/>
    <cellStyle name="출력 2 3 11 4 4 2" xfId="40479"/>
    <cellStyle name="출력 2 3 11 4 5" xfId="17328"/>
    <cellStyle name="출력 2 3 11 4 5 2" xfId="45187"/>
    <cellStyle name="출력 2 3 11 4 6" xfId="19424"/>
    <cellStyle name="출력 2 3 11 4 6 2" xfId="47283"/>
    <cellStyle name="출력 2 3 11 4 7" xfId="22606"/>
    <cellStyle name="출력 2 3 11 4 7 2" xfId="50465"/>
    <cellStyle name="출력 2 3 11 4 8" xfId="25764"/>
    <cellStyle name="출력 2 3 11 4 8 2" xfId="53623"/>
    <cellStyle name="출력 2 3 11 4 9" xfId="30508"/>
    <cellStyle name="출력 2 3 11 5" xfId="3000"/>
    <cellStyle name="출력 2 3 11 5 2" xfId="6451"/>
    <cellStyle name="출력 2 3 11 5 2 2" xfId="34310"/>
    <cellStyle name="출력 2 3 11 5 3" xfId="9707"/>
    <cellStyle name="출력 2 3 11 5 3 2" xfId="37566"/>
    <cellStyle name="출력 2 3 11 5 4" xfId="12971"/>
    <cellStyle name="출력 2 3 11 5 4 2" xfId="40830"/>
    <cellStyle name="출력 2 3 11 5 5" xfId="16836"/>
    <cellStyle name="출력 2 3 11 5 5 2" xfId="44695"/>
    <cellStyle name="출력 2 3 11 5 6" xfId="19775"/>
    <cellStyle name="출력 2 3 11 5 6 2" xfId="47634"/>
    <cellStyle name="출력 2 3 11 5 7" xfId="22957"/>
    <cellStyle name="출력 2 3 11 5 7 2" xfId="50816"/>
    <cellStyle name="출력 2 3 11 5 8" xfId="26091"/>
    <cellStyle name="출력 2 3 11 5 8 2" xfId="53950"/>
    <cellStyle name="출력 2 3 11 5 9" xfId="30859"/>
    <cellStyle name="출력 2 3 11 6" xfId="3339"/>
    <cellStyle name="출력 2 3 11 6 2" xfId="6790"/>
    <cellStyle name="출력 2 3 11 6 2 2" xfId="34649"/>
    <cellStyle name="출력 2 3 11 6 3" xfId="10046"/>
    <cellStyle name="출력 2 3 11 6 3 2" xfId="37905"/>
    <cellStyle name="출력 2 3 11 6 4" xfId="13310"/>
    <cellStyle name="출력 2 3 11 6 4 2" xfId="41169"/>
    <cellStyle name="출력 2 3 11 6 5" xfId="15472"/>
    <cellStyle name="출력 2 3 11 6 5 2" xfId="43331"/>
    <cellStyle name="출력 2 3 11 6 6" xfId="20114"/>
    <cellStyle name="출력 2 3 11 6 6 2" xfId="47973"/>
    <cellStyle name="출력 2 3 11 6 7" xfId="23296"/>
    <cellStyle name="출력 2 3 11 6 7 2" xfId="51155"/>
    <cellStyle name="출력 2 3 11 6 8" xfId="26408"/>
    <cellStyle name="출력 2 3 11 6 8 2" xfId="54267"/>
    <cellStyle name="출력 2 3 11 6 9" xfId="31198"/>
    <cellStyle name="출력 2 3 11 7" xfId="3672"/>
    <cellStyle name="출력 2 3 11 7 2" xfId="7123"/>
    <cellStyle name="출력 2 3 11 7 2 2" xfId="34982"/>
    <cellStyle name="출력 2 3 11 7 3" xfId="10379"/>
    <cellStyle name="출력 2 3 11 7 3 2" xfId="38238"/>
    <cellStyle name="출력 2 3 11 7 4" xfId="13643"/>
    <cellStyle name="출력 2 3 11 7 4 2" xfId="41502"/>
    <cellStyle name="출력 2 3 11 7 5" xfId="16770"/>
    <cellStyle name="출력 2 3 11 7 5 2" xfId="44629"/>
    <cellStyle name="출력 2 3 11 7 6" xfId="20447"/>
    <cellStyle name="출력 2 3 11 7 6 2" xfId="48306"/>
    <cellStyle name="출력 2 3 11 7 7" xfId="23629"/>
    <cellStyle name="출력 2 3 11 7 7 2" xfId="51488"/>
    <cellStyle name="출력 2 3 11 7 8" xfId="26720"/>
    <cellStyle name="출력 2 3 11 7 8 2" xfId="54579"/>
    <cellStyle name="출력 2 3 11 7 9" xfId="31531"/>
    <cellStyle name="출력 2 3 11 8" xfId="3974"/>
    <cellStyle name="출력 2 3 11 8 2" xfId="7425"/>
    <cellStyle name="출력 2 3 11 8 2 2" xfId="35284"/>
    <cellStyle name="출력 2 3 11 8 3" xfId="10681"/>
    <cellStyle name="출력 2 3 11 8 3 2" xfId="38540"/>
    <cellStyle name="출력 2 3 11 8 4" xfId="13945"/>
    <cellStyle name="출력 2 3 11 8 4 2" xfId="41804"/>
    <cellStyle name="출력 2 3 11 8 5" xfId="17932"/>
    <cellStyle name="출력 2 3 11 8 5 2" xfId="45791"/>
    <cellStyle name="출력 2 3 11 8 6" xfId="20749"/>
    <cellStyle name="출력 2 3 11 8 6 2" xfId="48608"/>
    <cellStyle name="출력 2 3 11 8 7" xfId="23931"/>
    <cellStyle name="출력 2 3 11 8 7 2" xfId="51790"/>
    <cellStyle name="출력 2 3 11 8 8" xfId="27003"/>
    <cellStyle name="출력 2 3 11 8 8 2" xfId="54862"/>
    <cellStyle name="출력 2 3 11 8 9" xfId="31833"/>
    <cellStyle name="출력 2 3 11 9" xfId="4271"/>
    <cellStyle name="출력 2 3 11 9 2" xfId="7722"/>
    <cellStyle name="출력 2 3 11 9 2 2" xfId="35581"/>
    <cellStyle name="출력 2 3 11 9 3" xfId="10978"/>
    <cellStyle name="출력 2 3 11 9 3 2" xfId="38837"/>
    <cellStyle name="출력 2 3 11 9 4" xfId="14242"/>
    <cellStyle name="출력 2 3 11 9 4 2" xfId="42101"/>
    <cellStyle name="출력 2 3 11 9 5" xfId="15124"/>
    <cellStyle name="출력 2 3 11 9 5 2" xfId="42983"/>
    <cellStyle name="출력 2 3 11 9 6" xfId="21046"/>
    <cellStyle name="출력 2 3 11 9 6 2" xfId="48905"/>
    <cellStyle name="출력 2 3 11 9 7" xfId="24228"/>
    <cellStyle name="출력 2 3 11 9 7 2" xfId="52087"/>
    <cellStyle name="출력 2 3 11 9 8" xfId="27278"/>
    <cellStyle name="출력 2 3 11 9 8 2" xfId="55137"/>
    <cellStyle name="출력 2 3 11 9 9" xfId="32130"/>
    <cellStyle name="출력 2 3 12" xfId="337"/>
    <cellStyle name="출력 2 3 12 10" xfId="1452"/>
    <cellStyle name="출력 2 3 12 10 2" xfId="29311"/>
    <cellStyle name="출력 2 3 12 11" xfId="4908"/>
    <cellStyle name="출력 2 3 12 11 2" xfId="32767"/>
    <cellStyle name="출력 2 3 12 12" xfId="1306"/>
    <cellStyle name="출력 2 3 12 12 2" xfId="29165"/>
    <cellStyle name="출력 2 3 12 13" xfId="4990"/>
    <cellStyle name="출력 2 3 12 13 2" xfId="32849"/>
    <cellStyle name="출력 2 3 12 14" xfId="8244"/>
    <cellStyle name="출력 2 3 12 14 2" xfId="36103"/>
    <cellStyle name="출력 2 3 12 15" xfId="16263"/>
    <cellStyle name="출력 2 3 12 15 2" xfId="44122"/>
    <cellStyle name="출력 2 3 12 16" xfId="14772"/>
    <cellStyle name="출력 2 3 12 16 2" xfId="42631"/>
    <cellStyle name="출력 2 3 12 17" xfId="15956"/>
    <cellStyle name="출력 2 3 12 17 2" xfId="43815"/>
    <cellStyle name="출력 2 3 12 18" xfId="18339"/>
    <cellStyle name="출력 2 3 12 18 2" xfId="46198"/>
    <cellStyle name="출력 2 3 12 19" xfId="25536"/>
    <cellStyle name="출력 2 3 12 19 2" xfId="53395"/>
    <cellStyle name="출력 2 3 12 2" xfId="2089"/>
    <cellStyle name="출력 2 3 12 2 2" xfId="5543"/>
    <cellStyle name="출력 2 3 12 2 2 2" xfId="33402"/>
    <cellStyle name="출력 2 3 12 2 3" xfId="8798"/>
    <cellStyle name="출력 2 3 12 2 3 2" xfId="36657"/>
    <cellStyle name="출력 2 3 12 2 4" xfId="12061"/>
    <cellStyle name="출력 2 3 12 2 4 2" xfId="39920"/>
    <cellStyle name="출력 2 3 12 2 5" xfId="15131"/>
    <cellStyle name="출력 2 3 12 2 5 2" xfId="42990"/>
    <cellStyle name="출력 2 3 12 2 6" xfId="18877"/>
    <cellStyle name="출력 2 3 12 2 6 2" xfId="46736"/>
    <cellStyle name="출력 2 3 12 2 7" xfId="22075"/>
    <cellStyle name="출력 2 3 12 2 7 2" xfId="49934"/>
    <cellStyle name="출력 2 3 12 2 8" xfId="25257"/>
    <cellStyle name="출력 2 3 12 2 8 2" xfId="53116"/>
    <cellStyle name="출력 2 3 12 2 9" xfId="29948"/>
    <cellStyle name="출력 2 3 12 20" xfId="27760"/>
    <cellStyle name="출력 2 3 12 20 2" xfId="55619"/>
    <cellStyle name="출력 2 3 12 21" xfId="799"/>
    <cellStyle name="출력 2 3 12 21 2" xfId="28658"/>
    <cellStyle name="출력 2 3 12 22" xfId="28197"/>
    <cellStyle name="출력 2 3 12 3" xfId="2550"/>
    <cellStyle name="출력 2 3 12 3 2" xfId="6001"/>
    <cellStyle name="출력 2 3 12 3 2 2" xfId="33860"/>
    <cellStyle name="출력 2 3 12 3 3" xfId="9257"/>
    <cellStyle name="출력 2 3 12 3 3 2" xfId="37116"/>
    <cellStyle name="출력 2 3 12 3 4" xfId="12521"/>
    <cellStyle name="출력 2 3 12 3 4 2" xfId="40380"/>
    <cellStyle name="출력 2 3 12 3 5" xfId="15967"/>
    <cellStyle name="출력 2 3 12 3 5 2" xfId="43826"/>
    <cellStyle name="출력 2 3 12 3 6" xfId="19325"/>
    <cellStyle name="출력 2 3 12 3 6 2" xfId="47184"/>
    <cellStyle name="출력 2 3 12 3 7" xfId="22507"/>
    <cellStyle name="출력 2 3 12 3 7 2" xfId="50366"/>
    <cellStyle name="출력 2 3 12 3 8" xfId="25672"/>
    <cellStyle name="출력 2 3 12 3 8 2" xfId="53531"/>
    <cellStyle name="출력 2 3 12 3 9" xfId="30409"/>
    <cellStyle name="출력 2 3 12 4" xfId="2903"/>
    <cellStyle name="출력 2 3 12 4 2" xfId="6354"/>
    <cellStyle name="출력 2 3 12 4 2 2" xfId="34213"/>
    <cellStyle name="출력 2 3 12 4 3" xfId="9610"/>
    <cellStyle name="출력 2 3 12 4 3 2" xfId="37469"/>
    <cellStyle name="출력 2 3 12 4 4" xfId="12874"/>
    <cellStyle name="출력 2 3 12 4 4 2" xfId="40733"/>
    <cellStyle name="출력 2 3 12 4 5" xfId="17750"/>
    <cellStyle name="출력 2 3 12 4 5 2" xfId="45609"/>
    <cellStyle name="출력 2 3 12 4 6" xfId="19678"/>
    <cellStyle name="출력 2 3 12 4 6 2" xfId="47537"/>
    <cellStyle name="출력 2 3 12 4 7" xfId="22860"/>
    <cellStyle name="출력 2 3 12 4 7 2" xfId="50719"/>
    <cellStyle name="출력 2 3 12 4 8" xfId="26001"/>
    <cellStyle name="출력 2 3 12 4 8 2" xfId="53860"/>
    <cellStyle name="출력 2 3 12 4 9" xfId="30762"/>
    <cellStyle name="출력 2 3 12 5" xfId="3249"/>
    <cellStyle name="출력 2 3 12 5 2" xfId="6700"/>
    <cellStyle name="출력 2 3 12 5 2 2" xfId="34559"/>
    <cellStyle name="출력 2 3 12 5 3" xfId="9956"/>
    <cellStyle name="출력 2 3 12 5 3 2" xfId="37815"/>
    <cellStyle name="출력 2 3 12 5 4" xfId="13220"/>
    <cellStyle name="출력 2 3 12 5 4 2" xfId="41079"/>
    <cellStyle name="출력 2 3 12 5 5" xfId="17188"/>
    <cellStyle name="출력 2 3 12 5 5 2" xfId="45047"/>
    <cellStyle name="출력 2 3 12 5 6" xfId="20024"/>
    <cellStyle name="출력 2 3 12 5 6 2" xfId="47883"/>
    <cellStyle name="출력 2 3 12 5 7" xfId="23206"/>
    <cellStyle name="출력 2 3 12 5 7 2" xfId="51065"/>
    <cellStyle name="출력 2 3 12 5 8" xfId="26323"/>
    <cellStyle name="출력 2 3 12 5 8 2" xfId="54182"/>
    <cellStyle name="출력 2 3 12 5 9" xfId="31108"/>
    <cellStyle name="출력 2 3 12 6" xfId="3585"/>
    <cellStyle name="출력 2 3 12 6 2" xfId="7036"/>
    <cellStyle name="출력 2 3 12 6 2 2" xfId="34895"/>
    <cellStyle name="출력 2 3 12 6 3" xfId="10292"/>
    <cellStyle name="출력 2 3 12 6 3 2" xfId="38151"/>
    <cellStyle name="출력 2 3 12 6 4" xfId="13556"/>
    <cellStyle name="출력 2 3 12 6 4 2" xfId="41415"/>
    <cellStyle name="출력 2 3 12 6 5" xfId="17317"/>
    <cellStyle name="출력 2 3 12 6 5 2" xfId="45176"/>
    <cellStyle name="출력 2 3 12 6 6" xfId="20360"/>
    <cellStyle name="출력 2 3 12 6 6 2" xfId="48219"/>
    <cellStyle name="출력 2 3 12 6 7" xfId="23542"/>
    <cellStyle name="출력 2 3 12 6 7 2" xfId="51401"/>
    <cellStyle name="출력 2 3 12 6 8" xfId="26638"/>
    <cellStyle name="출력 2 3 12 6 8 2" xfId="54497"/>
    <cellStyle name="출력 2 3 12 6 9" xfId="31444"/>
    <cellStyle name="출력 2 3 12 7" xfId="3899"/>
    <cellStyle name="출력 2 3 12 7 2" xfId="7350"/>
    <cellStyle name="출력 2 3 12 7 2 2" xfId="35209"/>
    <cellStyle name="출력 2 3 12 7 3" xfId="10606"/>
    <cellStyle name="출력 2 3 12 7 3 2" xfId="38465"/>
    <cellStyle name="출력 2 3 12 7 4" xfId="13870"/>
    <cellStyle name="출력 2 3 12 7 4 2" xfId="41729"/>
    <cellStyle name="출력 2 3 12 7 5" xfId="17300"/>
    <cellStyle name="출력 2 3 12 7 5 2" xfId="45159"/>
    <cellStyle name="출력 2 3 12 7 6" xfId="20674"/>
    <cellStyle name="출력 2 3 12 7 6 2" xfId="48533"/>
    <cellStyle name="출력 2 3 12 7 7" xfId="23856"/>
    <cellStyle name="출력 2 3 12 7 7 2" xfId="51715"/>
    <cellStyle name="출력 2 3 12 7 8" xfId="26932"/>
    <cellStyle name="출력 2 3 12 7 8 2" xfId="54791"/>
    <cellStyle name="출력 2 3 12 7 9" xfId="31758"/>
    <cellStyle name="출력 2 3 12 8" xfId="4197"/>
    <cellStyle name="출력 2 3 12 8 2" xfId="7648"/>
    <cellStyle name="출력 2 3 12 8 2 2" xfId="35507"/>
    <cellStyle name="출력 2 3 12 8 3" xfId="10904"/>
    <cellStyle name="출력 2 3 12 8 3 2" xfId="38763"/>
    <cellStyle name="출력 2 3 12 8 4" xfId="14168"/>
    <cellStyle name="출력 2 3 12 8 4 2" xfId="42027"/>
    <cellStyle name="출력 2 3 12 8 5" xfId="15946"/>
    <cellStyle name="출력 2 3 12 8 5 2" xfId="43805"/>
    <cellStyle name="출력 2 3 12 8 6" xfId="20972"/>
    <cellStyle name="출력 2 3 12 8 6 2" xfId="48831"/>
    <cellStyle name="출력 2 3 12 8 7" xfId="24154"/>
    <cellStyle name="출력 2 3 12 8 7 2" xfId="52013"/>
    <cellStyle name="출력 2 3 12 8 8" xfId="27208"/>
    <cellStyle name="출력 2 3 12 8 8 2" xfId="55067"/>
    <cellStyle name="출력 2 3 12 8 9" xfId="32056"/>
    <cellStyle name="출력 2 3 12 9" xfId="4493"/>
    <cellStyle name="출력 2 3 12 9 2" xfId="7944"/>
    <cellStyle name="출력 2 3 12 9 2 2" xfId="35803"/>
    <cellStyle name="출력 2 3 12 9 3" xfId="11200"/>
    <cellStyle name="출력 2 3 12 9 3 2" xfId="39059"/>
    <cellStyle name="출력 2 3 12 9 4" xfId="14464"/>
    <cellStyle name="출력 2 3 12 9 4 2" xfId="42323"/>
    <cellStyle name="출력 2 3 12 9 5" xfId="18035"/>
    <cellStyle name="출력 2 3 12 9 5 2" xfId="45894"/>
    <cellStyle name="출력 2 3 12 9 6" xfId="21268"/>
    <cellStyle name="출력 2 3 12 9 6 2" xfId="49127"/>
    <cellStyle name="출력 2 3 12 9 7" xfId="24450"/>
    <cellStyle name="출력 2 3 12 9 7 2" xfId="52309"/>
    <cellStyle name="출력 2 3 12 9 8" xfId="27484"/>
    <cellStyle name="출력 2 3 12 9 8 2" xfId="55343"/>
    <cellStyle name="출력 2 3 12 9 9" xfId="32352"/>
    <cellStyle name="출력 2 3 13" xfId="511"/>
    <cellStyle name="출력 2 3 13 10" xfId="1626"/>
    <cellStyle name="출력 2 3 13 10 2" xfId="29485"/>
    <cellStyle name="출력 2 3 13 11" xfId="5081"/>
    <cellStyle name="출력 2 3 13 11 2" xfId="32940"/>
    <cellStyle name="출력 2 3 13 12" xfId="8336"/>
    <cellStyle name="출력 2 3 13 12 2" xfId="36195"/>
    <cellStyle name="출력 2 3 13 13" xfId="11601"/>
    <cellStyle name="출력 2 3 13 13 2" xfId="39460"/>
    <cellStyle name="출력 2 3 13 14" xfId="14864"/>
    <cellStyle name="출력 2 3 13 14 2" xfId="42723"/>
    <cellStyle name="출력 2 3 13 15" xfId="15200"/>
    <cellStyle name="출력 2 3 13 15 2" xfId="43059"/>
    <cellStyle name="출력 2 3 13 16" xfId="18428"/>
    <cellStyle name="출력 2 3 13 16 2" xfId="46287"/>
    <cellStyle name="출력 2 3 13 17" xfId="21645"/>
    <cellStyle name="출력 2 3 13 17 2" xfId="49504"/>
    <cellStyle name="출력 2 3 13 18" xfId="24840"/>
    <cellStyle name="출력 2 3 13 18 2" xfId="52699"/>
    <cellStyle name="출력 2 3 13 19" xfId="27685"/>
    <cellStyle name="출력 2 3 13 19 2" xfId="55544"/>
    <cellStyle name="출력 2 3 13 2" xfId="2263"/>
    <cellStyle name="출력 2 3 13 2 2" xfId="5715"/>
    <cellStyle name="출력 2 3 13 2 2 2" xfId="33574"/>
    <cellStyle name="출력 2 3 13 2 3" xfId="8971"/>
    <cellStyle name="출력 2 3 13 2 3 2" xfId="36830"/>
    <cellStyle name="출력 2 3 13 2 4" xfId="12234"/>
    <cellStyle name="출력 2 3 13 2 4 2" xfId="40093"/>
    <cellStyle name="출력 2 3 13 2 5" xfId="15280"/>
    <cellStyle name="출력 2 3 13 2 5 2" xfId="43139"/>
    <cellStyle name="출력 2 3 13 2 6" xfId="19041"/>
    <cellStyle name="출력 2 3 13 2 6 2" xfId="46900"/>
    <cellStyle name="출력 2 3 13 2 7" xfId="22226"/>
    <cellStyle name="출력 2 3 13 2 7 2" xfId="50085"/>
    <cellStyle name="출력 2 3 13 2 8" xfId="25407"/>
    <cellStyle name="출력 2 3 13 2 8 2" xfId="53266"/>
    <cellStyle name="출력 2 3 13 2 9" xfId="30122"/>
    <cellStyle name="출력 2 3 13 20" xfId="27897"/>
    <cellStyle name="출력 2 3 13 20 2" xfId="55756"/>
    <cellStyle name="출력 2 3 13 21" xfId="973"/>
    <cellStyle name="출력 2 3 13 21 2" xfId="28832"/>
    <cellStyle name="출력 2 3 13 22" xfId="28371"/>
    <cellStyle name="출력 2 3 13 3" xfId="2722"/>
    <cellStyle name="출력 2 3 13 3 2" xfId="6173"/>
    <cellStyle name="출력 2 3 13 3 2 2" xfId="34032"/>
    <cellStyle name="출력 2 3 13 3 3" xfId="9429"/>
    <cellStyle name="출력 2 3 13 3 3 2" xfId="37288"/>
    <cellStyle name="출력 2 3 13 3 4" xfId="12693"/>
    <cellStyle name="출력 2 3 13 3 4 2" xfId="40552"/>
    <cellStyle name="출력 2 3 13 3 5" xfId="15485"/>
    <cellStyle name="출력 2 3 13 3 5 2" xfId="43344"/>
    <cellStyle name="출력 2 3 13 3 6" xfId="19497"/>
    <cellStyle name="출력 2 3 13 3 6 2" xfId="47356"/>
    <cellStyle name="출력 2 3 13 3 7" xfId="22679"/>
    <cellStyle name="출력 2 3 13 3 7 2" xfId="50538"/>
    <cellStyle name="출력 2 3 13 3 8" xfId="25833"/>
    <cellStyle name="출력 2 3 13 3 8 2" xfId="53692"/>
    <cellStyle name="출력 2 3 13 3 9" xfId="30581"/>
    <cellStyle name="출력 2 3 13 4" xfId="3072"/>
    <cellStyle name="출력 2 3 13 4 2" xfId="6523"/>
    <cellStyle name="출력 2 3 13 4 2 2" xfId="34382"/>
    <cellStyle name="출력 2 3 13 4 3" xfId="9779"/>
    <cellStyle name="출력 2 3 13 4 3 2" xfId="37638"/>
    <cellStyle name="출력 2 3 13 4 4" xfId="13043"/>
    <cellStyle name="출력 2 3 13 4 4 2" xfId="40902"/>
    <cellStyle name="출력 2 3 13 4 5" xfId="16974"/>
    <cellStyle name="출력 2 3 13 4 5 2" xfId="44833"/>
    <cellStyle name="출력 2 3 13 4 6" xfId="19847"/>
    <cellStyle name="출력 2 3 13 4 6 2" xfId="47706"/>
    <cellStyle name="출력 2 3 13 4 7" xfId="23029"/>
    <cellStyle name="출력 2 3 13 4 7 2" xfId="50888"/>
    <cellStyle name="출력 2 3 13 4 8" xfId="26158"/>
    <cellStyle name="출력 2 3 13 4 8 2" xfId="54017"/>
    <cellStyle name="출력 2 3 13 4 9" xfId="30931"/>
    <cellStyle name="출력 2 3 13 5" xfId="3409"/>
    <cellStyle name="출력 2 3 13 5 2" xfId="6860"/>
    <cellStyle name="출력 2 3 13 5 2 2" xfId="34719"/>
    <cellStyle name="출력 2 3 13 5 3" xfId="10116"/>
    <cellStyle name="출력 2 3 13 5 3 2" xfId="37975"/>
    <cellStyle name="출력 2 3 13 5 4" xfId="13380"/>
    <cellStyle name="출력 2 3 13 5 4 2" xfId="41239"/>
    <cellStyle name="출력 2 3 13 5 5" xfId="17435"/>
    <cellStyle name="출력 2 3 13 5 5 2" xfId="45294"/>
    <cellStyle name="출력 2 3 13 5 6" xfId="20184"/>
    <cellStyle name="출력 2 3 13 5 6 2" xfId="48043"/>
    <cellStyle name="출력 2 3 13 5 7" xfId="23366"/>
    <cellStyle name="출력 2 3 13 5 7 2" xfId="51225"/>
    <cellStyle name="출력 2 3 13 5 8" xfId="26475"/>
    <cellStyle name="출력 2 3 13 5 8 2" xfId="54334"/>
    <cellStyle name="출력 2 3 13 5 9" xfId="31268"/>
    <cellStyle name="출력 2 3 13 6" xfId="3742"/>
    <cellStyle name="출력 2 3 13 6 2" xfId="7193"/>
    <cellStyle name="출력 2 3 13 6 2 2" xfId="35052"/>
    <cellStyle name="출력 2 3 13 6 3" xfId="10449"/>
    <cellStyle name="출력 2 3 13 6 3 2" xfId="38308"/>
    <cellStyle name="출력 2 3 13 6 4" xfId="13713"/>
    <cellStyle name="출력 2 3 13 6 4 2" xfId="41572"/>
    <cellStyle name="출력 2 3 13 6 5" xfId="16560"/>
    <cellStyle name="출력 2 3 13 6 5 2" xfId="44419"/>
    <cellStyle name="출력 2 3 13 6 6" xfId="20517"/>
    <cellStyle name="출력 2 3 13 6 6 2" xfId="48376"/>
    <cellStyle name="출력 2 3 13 6 7" xfId="23699"/>
    <cellStyle name="출력 2 3 13 6 7 2" xfId="51558"/>
    <cellStyle name="출력 2 3 13 6 8" xfId="26786"/>
    <cellStyle name="출력 2 3 13 6 8 2" xfId="54645"/>
    <cellStyle name="출력 2 3 13 6 9" xfId="31601"/>
    <cellStyle name="출력 2 3 13 7" xfId="4038"/>
    <cellStyle name="출력 2 3 13 7 2" xfId="7489"/>
    <cellStyle name="출력 2 3 13 7 2 2" xfId="35348"/>
    <cellStyle name="출력 2 3 13 7 3" xfId="10745"/>
    <cellStyle name="출력 2 3 13 7 3 2" xfId="38604"/>
    <cellStyle name="출력 2 3 13 7 4" xfId="14009"/>
    <cellStyle name="출력 2 3 13 7 4 2" xfId="41868"/>
    <cellStyle name="출력 2 3 13 7 5" xfId="15492"/>
    <cellStyle name="출력 2 3 13 7 5 2" xfId="43351"/>
    <cellStyle name="출력 2 3 13 7 6" xfId="20813"/>
    <cellStyle name="출력 2 3 13 7 6 2" xfId="48672"/>
    <cellStyle name="출력 2 3 13 7 7" xfId="23995"/>
    <cellStyle name="출력 2 3 13 7 7 2" xfId="51854"/>
    <cellStyle name="출력 2 3 13 7 8" xfId="27063"/>
    <cellStyle name="출력 2 3 13 7 8 2" xfId="54922"/>
    <cellStyle name="출력 2 3 13 7 9" xfId="31897"/>
    <cellStyle name="출력 2 3 13 8" xfId="4335"/>
    <cellStyle name="출력 2 3 13 8 2" xfId="7786"/>
    <cellStyle name="출력 2 3 13 8 2 2" xfId="35645"/>
    <cellStyle name="출력 2 3 13 8 3" xfId="11042"/>
    <cellStyle name="출력 2 3 13 8 3 2" xfId="38901"/>
    <cellStyle name="출력 2 3 13 8 4" xfId="14306"/>
    <cellStyle name="출력 2 3 13 8 4 2" xfId="42165"/>
    <cellStyle name="출력 2 3 13 8 5" xfId="15373"/>
    <cellStyle name="출력 2 3 13 8 5 2" xfId="43232"/>
    <cellStyle name="출력 2 3 13 8 6" xfId="21110"/>
    <cellStyle name="출력 2 3 13 8 6 2" xfId="48969"/>
    <cellStyle name="출력 2 3 13 8 7" xfId="24292"/>
    <cellStyle name="출력 2 3 13 8 7 2" xfId="52151"/>
    <cellStyle name="출력 2 3 13 8 8" xfId="27338"/>
    <cellStyle name="출력 2 3 13 8 8 2" xfId="55197"/>
    <cellStyle name="출력 2 3 13 8 9" xfId="32194"/>
    <cellStyle name="출력 2 3 13 9" xfId="4630"/>
    <cellStyle name="출력 2 3 13 9 2" xfId="8081"/>
    <cellStyle name="출력 2 3 13 9 2 2" xfId="35940"/>
    <cellStyle name="출력 2 3 13 9 3" xfId="11337"/>
    <cellStyle name="출력 2 3 13 9 3 2" xfId="39196"/>
    <cellStyle name="출력 2 3 13 9 4" xfId="14601"/>
    <cellStyle name="출력 2 3 13 9 4 2" xfId="42460"/>
    <cellStyle name="출력 2 3 13 9 5" xfId="18172"/>
    <cellStyle name="출력 2 3 13 9 5 2" xfId="46031"/>
    <cellStyle name="출력 2 3 13 9 6" xfId="21405"/>
    <cellStyle name="출력 2 3 13 9 6 2" xfId="49264"/>
    <cellStyle name="출력 2 3 13 9 7" xfId="24587"/>
    <cellStyle name="출력 2 3 13 9 7 2" xfId="52446"/>
    <cellStyle name="출력 2 3 13 9 8" xfId="27614"/>
    <cellStyle name="출력 2 3 13 9 8 2" xfId="55473"/>
    <cellStyle name="출력 2 3 13 9 9" xfId="32489"/>
    <cellStyle name="출력 2 3 14" xfId="662"/>
    <cellStyle name="출력 2 3 14 10" xfId="5232"/>
    <cellStyle name="출력 2 3 14 10 2" xfId="33091"/>
    <cellStyle name="출력 2 3 14 11" xfId="8487"/>
    <cellStyle name="출력 2 3 14 11 2" xfId="36346"/>
    <cellStyle name="출력 2 3 14 12" xfId="11751"/>
    <cellStyle name="출력 2 3 14 12 2" xfId="39610"/>
    <cellStyle name="출력 2 3 14 13" xfId="16935"/>
    <cellStyle name="출력 2 3 14 13 2" xfId="44794"/>
    <cellStyle name="출력 2 3 14 14" xfId="18575"/>
    <cellStyle name="출력 2 3 14 14 2" xfId="46434"/>
    <cellStyle name="출력 2 3 14 15" xfId="21790"/>
    <cellStyle name="출력 2 3 14 15 2" xfId="49649"/>
    <cellStyle name="출력 2 3 14 16" xfId="24985"/>
    <cellStyle name="출력 2 3 14 16 2" xfId="52844"/>
    <cellStyle name="출력 2 3 14 17" xfId="25262"/>
    <cellStyle name="출력 2 3 14 17 2" xfId="53121"/>
    <cellStyle name="출력 2 3 14 18" xfId="28040"/>
    <cellStyle name="출력 2 3 14 18 2" xfId="55899"/>
    <cellStyle name="출력 2 3 14 19" xfId="1123"/>
    <cellStyle name="출력 2 3 14 19 2" xfId="28982"/>
    <cellStyle name="출력 2 3 14 2" xfId="2414"/>
    <cellStyle name="출력 2 3 14 2 2" xfId="5865"/>
    <cellStyle name="출력 2 3 14 2 2 2" xfId="33724"/>
    <cellStyle name="출력 2 3 14 2 3" xfId="9121"/>
    <cellStyle name="출력 2 3 14 2 3 2" xfId="36980"/>
    <cellStyle name="출력 2 3 14 2 4" xfId="12385"/>
    <cellStyle name="출력 2 3 14 2 4 2" xfId="40244"/>
    <cellStyle name="출력 2 3 14 2 5" xfId="15609"/>
    <cellStyle name="출력 2 3 14 2 5 2" xfId="43468"/>
    <cellStyle name="출력 2 3 14 2 6" xfId="19189"/>
    <cellStyle name="출력 2 3 14 2 6 2" xfId="47048"/>
    <cellStyle name="출력 2 3 14 2 7" xfId="22372"/>
    <cellStyle name="출력 2 3 14 2 7 2" xfId="50231"/>
    <cellStyle name="출력 2 3 14 2 8" xfId="25546"/>
    <cellStyle name="출력 2 3 14 2 8 2" xfId="53405"/>
    <cellStyle name="출력 2 3 14 2 9" xfId="30273"/>
    <cellStyle name="출력 2 3 14 20" xfId="28521"/>
    <cellStyle name="출력 2 3 14 3" xfId="2873"/>
    <cellStyle name="출력 2 3 14 3 2" xfId="6324"/>
    <cellStyle name="출력 2 3 14 3 2 2" xfId="34183"/>
    <cellStyle name="출력 2 3 14 3 3" xfId="9580"/>
    <cellStyle name="출력 2 3 14 3 3 2" xfId="37439"/>
    <cellStyle name="출력 2 3 14 3 4" xfId="12844"/>
    <cellStyle name="출력 2 3 14 3 4 2" xfId="40703"/>
    <cellStyle name="출력 2 3 14 3 5" xfId="17668"/>
    <cellStyle name="출력 2 3 14 3 5 2" xfId="45527"/>
    <cellStyle name="출력 2 3 14 3 6" xfId="19648"/>
    <cellStyle name="출력 2 3 14 3 6 2" xfId="47507"/>
    <cellStyle name="출력 2 3 14 3 7" xfId="22830"/>
    <cellStyle name="출력 2 3 14 3 7 2" xfId="50689"/>
    <cellStyle name="출력 2 3 14 3 8" xfId="25975"/>
    <cellStyle name="출력 2 3 14 3 8 2" xfId="53834"/>
    <cellStyle name="출력 2 3 14 3 9" xfId="30732"/>
    <cellStyle name="출력 2 3 14 4" xfId="3221"/>
    <cellStyle name="출력 2 3 14 4 2" xfId="6672"/>
    <cellStyle name="출력 2 3 14 4 2 2" xfId="34531"/>
    <cellStyle name="출력 2 3 14 4 3" xfId="9928"/>
    <cellStyle name="출력 2 3 14 4 3 2" xfId="37787"/>
    <cellStyle name="출력 2 3 14 4 4" xfId="13192"/>
    <cellStyle name="출력 2 3 14 4 4 2" xfId="41051"/>
    <cellStyle name="출력 2 3 14 4 5" xfId="16768"/>
    <cellStyle name="출력 2 3 14 4 5 2" xfId="44627"/>
    <cellStyle name="출력 2 3 14 4 6" xfId="19996"/>
    <cellStyle name="출력 2 3 14 4 6 2" xfId="47855"/>
    <cellStyle name="출력 2 3 14 4 7" xfId="23178"/>
    <cellStyle name="출력 2 3 14 4 7 2" xfId="51037"/>
    <cellStyle name="출력 2 3 14 4 8" xfId="26298"/>
    <cellStyle name="출력 2 3 14 4 8 2" xfId="54157"/>
    <cellStyle name="출력 2 3 14 4 9" xfId="31080"/>
    <cellStyle name="출력 2 3 14 5" xfId="3558"/>
    <cellStyle name="출력 2 3 14 5 2" xfId="7009"/>
    <cellStyle name="출력 2 3 14 5 2 2" xfId="34868"/>
    <cellStyle name="출력 2 3 14 5 3" xfId="10265"/>
    <cellStyle name="출력 2 3 14 5 3 2" xfId="38124"/>
    <cellStyle name="출력 2 3 14 5 4" xfId="13529"/>
    <cellStyle name="출력 2 3 14 5 4 2" xfId="41388"/>
    <cellStyle name="출력 2 3 14 5 5" xfId="15681"/>
    <cellStyle name="출력 2 3 14 5 5 2" xfId="43540"/>
    <cellStyle name="출력 2 3 14 5 6" xfId="20333"/>
    <cellStyle name="출력 2 3 14 5 6 2" xfId="48192"/>
    <cellStyle name="출력 2 3 14 5 7" xfId="23515"/>
    <cellStyle name="출력 2 3 14 5 7 2" xfId="51374"/>
    <cellStyle name="출력 2 3 14 5 8" xfId="26614"/>
    <cellStyle name="출력 2 3 14 5 8 2" xfId="54473"/>
    <cellStyle name="출력 2 3 14 5 9" xfId="31417"/>
    <cellStyle name="출력 2 3 14 6" xfId="4181"/>
    <cellStyle name="출력 2 3 14 6 2" xfId="7632"/>
    <cellStyle name="출력 2 3 14 6 2 2" xfId="35491"/>
    <cellStyle name="출력 2 3 14 6 3" xfId="10888"/>
    <cellStyle name="출력 2 3 14 6 3 2" xfId="38747"/>
    <cellStyle name="출력 2 3 14 6 4" xfId="14152"/>
    <cellStyle name="출력 2 3 14 6 4 2" xfId="42011"/>
    <cellStyle name="출력 2 3 14 6 5" xfId="15559"/>
    <cellStyle name="출력 2 3 14 6 5 2" xfId="43418"/>
    <cellStyle name="출력 2 3 14 6 6" xfId="20956"/>
    <cellStyle name="출력 2 3 14 6 6 2" xfId="48815"/>
    <cellStyle name="출력 2 3 14 6 7" xfId="24138"/>
    <cellStyle name="출력 2 3 14 6 7 2" xfId="51997"/>
    <cellStyle name="출력 2 3 14 6 8" xfId="27194"/>
    <cellStyle name="출력 2 3 14 6 8 2" xfId="55053"/>
    <cellStyle name="출력 2 3 14 6 9" xfId="32040"/>
    <cellStyle name="출력 2 3 14 7" xfId="4479"/>
    <cellStyle name="출력 2 3 14 7 2" xfId="7930"/>
    <cellStyle name="출력 2 3 14 7 2 2" xfId="35789"/>
    <cellStyle name="출력 2 3 14 7 3" xfId="11186"/>
    <cellStyle name="출력 2 3 14 7 3 2" xfId="39045"/>
    <cellStyle name="출력 2 3 14 7 4" xfId="14450"/>
    <cellStyle name="출력 2 3 14 7 4 2" xfId="42309"/>
    <cellStyle name="출력 2 3 14 7 5" xfId="18021"/>
    <cellStyle name="출력 2 3 14 7 5 2" xfId="45880"/>
    <cellStyle name="출력 2 3 14 7 6" xfId="21254"/>
    <cellStyle name="출력 2 3 14 7 6 2" xfId="49113"/>
    <cellStyle name="출력 2 3 14 7 7" xfId="24436"/>
    <cellStyle name="출력 2 3 14 7 7 2" xfId="52295"/>
    <cellStyle name="출력 2 3 14 7 8" xfId="27472"/>
    <cellStyle name="출력 2 3 14 7 8 2" xfId="55331"/>
    <cellStyle name="출력 2 3 14 7 9" xfId="32338"/>
    <cellStyle name="출력 2 3 14 8" xfId="4773"/>
    <cellStyle name="출력 2 3 14 8 2" xfId="8224"/>
    <cellStyle name="출력 2 3 14 8 2 2" xfId="36083"/>
    <cellStyle name="출력 2 3 14 8 3" xfId="11480"/>
    <cellStyle name="출력 2 3 14 8 3 2" xfId="39339"/>
    <cellStyle name="출력 2 3 14 8 4" xfId="14744"/>
    <cellStyle name="출력 2 3 14 8 4 2" xfId="42603"/>
    <cellStyle name="출력 2 3 14 8 5" xfId="18315"/>
    <cellStyle name="출력 2 3 14 8 5 2" xfId="46174"/>
    <cellStyle name="출력 2 3 14 8 6" xfId="21548"/>
    <cellStyle name="출력 2 3 14 8 6 2" xfId="49407"/>
    <cellStyle name="출력 2 3 14 8 7" xfId="24730"/>
    <cellStyle name="출력 2 3 14 8 7 2" xfId="52589"/>
    <cellStyle name="출력 2 3 14 8 8" xfId="27746"/>
    <cellStyle name="출력 2 3 14 8 8 2" xfId="55605"/>
    <cellStyle name="출력 2 3 14 8 9" xfId="32632"/>
    <cellStyle name="출력 2 3 14 9" xfId="1777"/>
    <cellStyle name="출력 2 3 14 9 2" xfId="29636"/>
    <cellStyle name="출력 2 3 15" xfId="1986"/>
    <cellStyle name="출력 2 3 15 2" xfId="5440"/>
    <cellStyle name="출력 2 3 15 2 2" xfId="33299"/>
    <cellStyle name="출력 2 3 15 3" xfId="8695"/>
    <cellStyle name="출력 2 3 15 3 2" xfId="36554"/>
    <cellStyle name="출력 2 3 15 4" xfId="11958"/>
    <cellStyle name="출력 2 3 15 4 2" xfId="39817"/>
    <cellStyle name="출력 2 3 15 5" xfId="17137"/>
    <cellStyle name="출력 2 3 15 5 2" xfId="44996"/>
    <cellStyle name="출력 2 3 15 6" xfId="18780"/>
    <cellStyle name="출력 2 3 15 6 2" xfId="46639"/>
    <cellStyle name="출력 2 3 15 7" xfId="21987"/>
    <cellStyle name="출력 2 3 15 7 2" xfId="49846"/>
    <cellStyle name="출력 2 3 15 8" xfId="25172"/>
    <cellStyle name="출력 2 3 15 8 2" xfId="53031"/>
    <cellStyle name="출력 2 3 15 9" xfId="29845"/>
    <cellStyle name="출력 2 3 16" xfId="2453"/>
    <cellStyle name="출력 2 3 16 2" xfId="5904"/>
    <cellStyle name="출력 2 3 16 2 2" xfId="33763"/>
    <cellStyle name="출력 2 3 16 3" xfId="9160"/>
    <cellStyle name="출력 2 3 16 3 2" xfId="37019"/>
    <cellStyle name="출력 2 3 16 4" xfId="12424"/>
    <cellStyle name="출력 2 3 16 4 2" xfId="40283"/>
    <cellStyle name="출력 2 3 16 5" xfId="16059"/>
    <cellStyle name="출력 2 3 16 5 2" xfId="43918"/>
    <cellStyle name="출력 2 3 16 6" xfId="19228"/>
    <cellStyle name="출력 2 3 16 6 2" xfId="47087"/>
    <cellStyle name="출력 2 3 16 7" xfId="22410"/>
    <cellStyle name="출력 2 3 16 7 2" xfId="50269"/>
    <cellStyle name="출력 2 3 16 8" xfId="25581"/>
    <cellStyle name="출력 2 3 16 8 2" xfId="53440"/>
    <cellStyle name="출력 2 3 16 9" xfId="30312"/>
    <cellStyle name="출력 2 3 17" xfId="1837"/>
    <cellStyle name="출력 2 3 17 2" xfId="5291"/>
    <cellStyle name="출력 2 3 17 2 2" xfId="33150"/>
    <cellStyle name="출력 2 3 17 3" xfId="8546"/>
    <cellStyle name="출력 2 3 17 3 2" xfId="36405"/>
    <cellStyle name="출력 2 3 17 4" xfId="11809"/>
    <cellStyle name="출력 2 3 17 4 2" xfId="39668"/>
    <cellStyle name="출력 2 3 17 5" xfId="16868"/>
    <cellStyle name="출력 2 3 17 5 2" xfId="44727"/>
    <cellStyle name="출력 2 3 17 6" xfId="18631"/>
    <cellStyle name="출력 2 3 17 6 2" xfId="46490"/>
    <cellStyle name="출력 2 3 17 7" xfId="21839"/>
    <cellStyle name="출력 2 3 17 7 2" xfId="49698"/>
    <cellStyle name="출력 2 3 17 8" xfId="25035"/>
    <cellStyle name="출력 2 3 17 8 2" xfId="52894"/>
    <cellStyle name="출력 2 3 17 9" xfId="29696"/>
    <cellStyle name="출력 2 3 18" xfId="1798"/>
    <cellStyle name="출력 2 3 18 2" xfId="5252"/>
    <cellStyle name="출력 2 3 18 2 2" xfId="33111"/>
    <cellStyle name="출력 2 3 18 3" xfId="8507"/>
    <cellStyle name="출력 2 3 18 3 2" xfId="36366"/>
    <cellStyle name="출력 2 3 18 4" xfId="11770"/>
    <cellStyle name="출력 2 3 18 4 2" xfId="39629"/>
    <cellStyle name="출력 2 3 18 5" xfId="1233"/>
    <cellStyle name="출력 2 3 18 5 2" xfId="29092"/>
    <cellStyle name="출력 2 3 18 6" xfId="18594"/>
    <cellStyle name="출력 2 3 18 6 2" xfId="46453"/>
    <cellStyle name="출력 2 3 18 7" xfId="21809"/>
    <cellStyle name="출력 2 3 18 7 2" xfId="49668"/>
    <cellStyle name="출력 2 3 18 8" xfId="25003"/>
    <cellStyle name="출력 2 3 18 8 2" xfId="52862"/>
    <cellStyle name="출력 2 3 18 9" xfId="29657"/>
    <cellStyle name="출력 2 3 19" xfId="2447"/>
    <cellStyle name="출력 2 3 19 2" xfId="5898"/>
    <cellStyle name="출력 2 3 19 2 2" xfId="33757"/>
    <cellStyle name="출력 2 3 19 3" xfId="9154"/>
    <cellStyle name="출력 2 3 19 3 2" xfId="37013"/>
    <cellStyle name="출력 2 3 19 4" xfId="12418"/>
    <cellStyle name="출력 2 3 19 4 2" xfId="40277"/>
    <cellStyle name="출력 2 3 19 5" xfId="17936"/>
    <cellStyle name="출력 2 3 19 5 2" xfId="45795"/>
    <cellStyle name="출력 2 3 19 6" xfId="19222"/>
    <cellStyle name="출력 2 3 19 6 2" xfId="47081"/>
    <cellStyle name="출력 2 3 19 7" xfId="22404"/>
    <cellStyle name="출력 2 3 19 7 2" xfId="50263"/>
    <cellStyle name="출력 2 3 19 8" xfId="25576"/>
    <cellStyle name="출력 2 3 19 8 2" xfId="53435"/>
    <cellStyle name="출력 2 3 19 9" xfId="30306"/>
    <cellStyle name="출력 2 3 2" xfId="250"/>
    <cellStyle name="출력 2 3 2 10" xfId="1933"/>
    <cellStyle name="출력 2 3 2 10 2" xfId="5387"/>
    <cellStyle name="출력 2 3 2 10 2 2" xfId="33246"/>
    <cellStyle name="출력 2 3 2 10 3" xfId="8642"/>
    <cellStyle name="출력 2 3 2 10 3 2" xfId="36501"/>
    <cellStyle name="출력 2 3 2 10 4" xfId="11905"/>
    <cellStyle name="출력 2 3 2 10 4 2" xfId="39764"/>
    <cellStyle name="출력 2 3 2 10 5" xfId="15084"/>
    <cellStyle name="출력 2 3 2 10 5 2" xfId="42943"/>
    <cellStyle name="출력 2 3 2 10 6" xfId="18727"/>
    <cellStyle name="출력 2 3 2 10 6 2" xfId="46586"/>
    <cellStyle name="출력 2 3 2 10 7" xfId="21935"/>
    <cellStyle name="출력 2 3 2 10 7 2" xfId="49794"/>
    <cellStyle name="출력 2 3 2 10 8" xfId="25126"/>
    <cellStyle name="출력 2 3 2 10 8 2" xfId="52985"/>
    <cellStyle name="출력 2 3 2 10 9" xfId="29792"/>
    <cellStyle name="출력 2 3 2 11" xfId="3312"/>
    <cellStyle name="출력 2 3 2 11 2" xfId="6763"/>
    <cellStyle name="출력 2 3 2 11 2 2" xfId="34622"/>
    <cellStyle name="출력 2 3 2 11 3" xfId="10019"/>
    <cellStyle name="출력 2 3 2 11 3 2" xfId="37878"/>
    <cellStyle name="출력 2 3 2 11 4" xfId="13283"/>
    <cellStyle name="출력 2 3 2 11 4 2" xfId="41142"/>
    <cellStyle name="출력 2 3 2 11 5" xfId="15066"/>
    <cellStyle name="출력 2 3 2 11 5 2" xfId="42925"/>
    <cellStyle name="출력 2 3 2 11 6" xfId="20087"/>
    <cellStyle name="출력 2 3 2 11 6 2" xfId="47946"/>
    <cellStyle name="출력 2 3 2 11 7" xfId="23269"/>
    <cellStyle name="출력 2 3 2 11 7 2" xfId="51128"/>
    <cellStyle name="출력 2 3 2 11 8" xfId="26382"/>
    <cellStyle name="출력 2 3 2 11 8 2" xfId="54241"/>
    <cellStyle name="출력 2 3 2 11 9" xfId="31171"/>
    <cellStyle name="출력 2 3 2 12" xfId="3229"/>
    <cellStyle name="출력 2 3 2 12 2" xfId="6680"/>
    <cellStyle name="출력 2 3 2 12 2 2" xfId="34539"/>
    <cellStyle name="출력 2 3 2 12 3" xfId="9936"/>
    <cellStyle name="출력 2 3 2 12 3 2" xfId="37795"/>
    <cellStyle name="출력 2 3 2 12 4" xfId="13200"/>
    <cellStyle name="출력 2 3 2 12 4 2" xfId="41059"/>
    <cellStyle name="출력 2 3 2 12 5" xfId="15104"/>
    <cellStyle name="출력 2 3 2 12 5 2" xfId="42963"/>
    <cellStyle name="출력 2 3 2 12 6" xfId="20004"/>
    <cellStyle name="출력 2 3 2 12 6 2" xfId="47863"/>
    <cellStyle name="출력 2 3 2 12 7" xfId="23186"/>
    <cellStyle name="출력 2 3 2 12 7 2" xfId="51045"/>
    <cellStyle name="출력 2 3 2 12 8" xfId="26306"/>
    <cellStyle name="출력 2 3 2 12 8 2" xfId="54165"/>
    <cellStyle name="출력 2 3 2 12 9" xfId="31088"/>
    <cellStyle name="출력 2 3 2 13" xfId="1365"/>
    <cellStyle name="출력 2 3 2 13 2" xfId="29224"/>
    <cellStyle name="출력 2 3 2 14" xfId="4821"/>
    <cellStyle name="출력 2 3 2 14 2" xfId="32680"/>
    <cellStyle name="출력 2 3 2 15" xfId="1330"/>
    <cellStyle name="출력 2 3 2 15 2" xfId="29189"/>
    <cellStyle name="출력 2 3 2 16" xfId="1260"/>
    <cellStyle name="출력 2 3 2 16 2" xfId="29119"/>
    <cellStyle name="출력 2 3 2 17" xfId="5074"/>
    <cellStyle name="출력 2 3 2 17 2" xfId="32933"/>
    <cellStyle name="출력 2 3 2 18" xfId="16161"/>
    <cellStyle name="출력 2 3 2 18 2" xfId="44020"/>
    <cellStyle name="출력 2 3 2 19" xfId="15268"/>
    <cellStyle name="출력 2 3 2 19 2" xfId="43127"/>
    <cellStyle name="출력 2 3 2 2" xfId="453"/>
    <cellStyle name="출력 2 3 2 2 10" xfId="4581"/>
    <cellStyle name="출력 2 3 2 2 10 2" xfId="8032"/>
    <cellStyle name="출력 2 3 2 2 10 2 2" xfId="35891"/>
    <cellStyle name="출력 2 3 2 2 10 3" xfId="11288"/>
    <cellStyle name="출력 2 3 2 2 10 3 2" xfId="39147"/>
    <cellStyle name="출력 2 3 2 2 10 4" xfId="14552"/>
    <cellStyle name="출력 2 3 2 2 10 4 2" xfId="42411"/>
    <cellStyle name="출력 2 3 2 2 10 5" xfId="18123"/>
    <cellStyle name="출력 2 3 2 2 10 5 2" xfId="45982"/>
    <cellStyle name="출력 2 3 2 2 10 6" xfId="21356"/>
    <cellStyle name="출력 2 3 2 2 10 6 2" xfId="49215"/>
    <cellStyle name="출력 2 3 2 2 10 7" xfId="24538"/>
    <cellStyle name="출력 2 3 2 2 10 7 2" xfId="52397"/>
    <cellStyle name="출력 2 3 2 2 10 8" xfId="27566"/>
    <cellStyle name="출력 2 3 2 2 10 8 2" xfId="55425"/>
    <cellStyle name="출력 2 3 2 2 10 9" xfId="32440"/>
    <cellStyle name="출력 2 3 2 2 11" xfId="1568"/>
    <cellStyle name="출력 2 3 2 2 11 2" xfId="29427"/>
    <cellStyle name="출력 2 3 2 2 12" xfId="5024"/>
    <cellStyle name="출력 2 3 2 2 12 2" xfId="32883"/>
    <cellStyle name="출력 2 3 2 2 13" xfId="8278"/>
    <cellStyle name="출력 2 3 2 2 13 2" xfId="36137"/>
    <cellStyle name="출력 2 3 2 2 14" xfId="11543"/>
    <cellStyle name="출력 2 3 2 2 14 2" xfId="39402"/>
    <cellStyle name="출력 2 3 2 2 15" xfId="14806"/>
    <cellStyle name="출력 2 3 2 2 15 2" xfId="42665"/>
    <cellStyle name="출력 2 3 2 2 16" xfId="17497"/>
    <cellStyle name="출력 2 3 2 2 16 2" xfId="45356"/>
    <cellStyle name="출력 2 3 2 2 17" xfId="18373"/>
    <cellStyle name="출력 2 3 2 2 17 2" xfId="46232"/>
    <cellStyle name="출력 2 3 2 2 18" xfId="21591"/>
    <cellStyle name="출력 2 3 2 2 18 2" xfId="49450"/>
    <cellStyle name="출력 2 3 2 2 19" xfId="24788"/>
    <cellStyle name="출력 2 3 2 2 19 2" xfId="52647"/>
    <cellStyle name="출력 2 3 2 2 2" xfId="598"/>
    <cellStyle name="출력 2 3 2 2 2 10" xfId="1713"/>
    <cellStyle name="출력 2 3 2 2 2 10 2" xfId="29572"/>
    <cellStyle name="출력 2 3 2 2 2 11" xfId="5168"/>
    <cellStyle name="출력 2 3 2 2 2 11 2" xfId="33027"/>
    <cellStyle name="출력 2 3 2 2 2 12" xfId="8423"/>
    <cellStyle name="출력 2 3 2 2 2 12 2" xfId="36282"/>
    <cellStyle name="출력 2 3 2 2 2 13" xfId="11688"/>
    <cellStyle name="출력 2 3 2 2 2 13 2" xfId="39547"/>
    <cellStyle name="출력 2 3 2 2 2 14" xfId="14951"/>
    <cellStyle name="출력 2 3 2 2 2 14 2" xfId="42810"/>
    <cellStyle name="출력 2 3 2 2 2 15" xfId="15673"/>
    <cellStyle name="출력 2 3 2 2 2 15 2" xfId="43532"/>
    <cellStyle name="출력 2 3 2 2 2 16" xfId="18515"/>
    <cellStyle name="출력 2 3 2 2 2 16 2" xfId="46374"/>
    <cellStyle name="출력 2 3 2 2 2 17" xfId="21732"/>
    <cellStyle name="출력 2 3 2 2 2 17 2" xfId="49591"/>
    <cellStyle name="출력 2 3 2 2 2 18" xfId="24927"/>
    <cellStyle name="출력 2 3 2 2 2 18 2" xfId="52786"/>
    <cellStyle name="출력 2 3 2 2 2 19" xfId="25477"/>
    <cellStyle name="출력 2 3 2 2 2 19 2" xfId="53336"/>
    <cellStyle name="출력 2 3 2 2 2 2" xfId="2350"/>
    <cellStyle name="출력 2 3 2 2 2 2 2" xfId="5802"/>
    <cellStyle name="출력 2 3 2 2 2 2 2 2" xfId="33661"/>
    <cellStyle name="출력 2 3 2 2 2 2 3" xfId="9058"/>
    <cellStyle name="출력 2 3 2 2 2 2 3 2" xfId="36917"/>
    <cellStyle name="출력 2 3 2 2 2 2 4" xfId="12321"/>
    <cellStyle name="출력 2 3 2 2 2 2 4 2" xfId="40180"/>
    <cellStyle name="출력 2 3 2 2 2 2 5" xfId="15981"/>
    <cellStyle name="출력 2 3 2 2 2 2 5 2" xfId="43840"/>
    <cellStyle name="출력 2 3 2 2 2 2 6" xfId="19128"/>
    <cellStyle name="출력 2 3 2 2 2 2 6 2" xfId="46987"/>
    <cellStyle name="출력 2 3 2 2 2 2 7" xfId="22313"/>
    <cellStyle name="출력 2 3 2 2 2 2 7 2" xfId="50172"/>
    <cellStyle name="출력 2 3 2 2 2 2 8" xfId="25488"/>
    <cellStyle name="출력 2 3 2 2 2 2 8 2" xfId="53347"/>
    <cellStyle name="출력 2 3 2 2 2 2 9" xfId="30209"/>
    <cellStyle name="출력 2 3 2 2 2 20" xfId="27984"/>
    <cellStyle name="출력 2 3 2 2 2 20 2" xfId="55843"/>
    <cellStyle name="출력 2 3 2 2 2 21" xfId="1060"/>
    <cellStyle name="출력 2 3 2 2 2 21 2" xfId="28919"/>
    <cellStyle name="출력 2 3 2 2 2 22" xfId="28458"/>
    <cellStyle name="출력 2 3 2 2 2 3" xfId="2809"/>
    <cellStyle name="출력 2 3 2 2 2 3 2" xfId="6260"/>
    <cellStyle name="출력 2 3 2 2 2 3 2 2" xfId="34119"/>
    <cellStyle name="출력 2 3 2 2 2 3 3" xfId="9516"/>
    <cellStyle name="출력 2 3 2 2 2 3 3 2" xfId="37375"/>
    <cellStyle name="출력 2 3 2 2 2 3 4" xfId="12780"/>
    <cellStyle name="출력 2 3 2 2 2 3 4 2" xfId="40639"/>
    <cellStyle name="출력 2 3 2 2 2 3 5" xfId="8866"/>
    <cellStyle name="출력 2 3 2 2 2 3 5 2" xfId="36725"/>
    <cellStyle name="출력 2 3 2 2 2 3 6" xfId="19584"/>
    <cellStyle name="출력 2 3 2 2 2 3 6 2" xfId="47443"/>
    <cellStyle name="출력 2 3 2 2 2 3 7" xfId="22766"/>
    <cellStyle name="출력 2 3 2 2 2 3 7 2" xfId="50625"/>
    <cellStyle name="출력 2 3 2 2 2 3 8" xfId="25914"/>
    <cellStyle name="출력 2 3 2 2 2 3 8 2" xfId="53773"/>
    <cellStyle name="출력 2 3 2 2 2 3 9" xfId="30668"/>
    <cellStyle name="출력 2 3 2 2 2 4" xfId="3159"/>
    <cellStyle name="출력 2 3 2 2 2 4 2" xfId="6610"/>
    <cellStyle name="출력 2 3 2 2 2 4 2 2" xfId="34469"/>
    <cellStyle name="출력 2 3 2 2 2 4 3" xfId="9866"/>
    <cellStyle name="출력 2 3 2 2 2 4 3 2" xfId="37725"/>
    <cellStyle name="출력 2 3 2 2 2 4 4" xfId="13130"/>
    <cellStyle name="출력 2 3 2 2 2 4 4 2" xfId="40989"/>
    <cellStyle name="출력 2 3 2 2 2 4 5" xfId="17123"/>
    <cellStyle name="출력 2 3 2 2 2 4 5 2" xfId="44982"/>
    <cellStyle name="출력 2 3 2 2 2 4 6" xfId="19934"/>
    <cellStyle name="출력 2 3 2 2 2 4 6 2" xfId="47793"/>
    <cellStyle name="출력 2 3 2 2 2 4 7" xfId="23116"/>
    <cellStyle name="출력 2 3 2 2 2 4 7 2" xfId="50975"/>
    <cellStyle name="출력 2 3 2 2 2 4 8" xfId="26238"/>
    <cellStyle name="출력 2 3 2 2 2 4 8 2" xfId="54097"/>
    <cellStyle name="출력 2 3 2 2 2 4 9" xfId="31018"/>
    <cellStyle name="출력 2 3 2 2 2 5" xfId="3496"/>
    <cellStyle name="출력 2 3 2 2 2 5 2" xfId="6947"/>
    <cellStyle name="출력 2 3 2 2 2 5 2 2" xfId="34806"/>
    <cellStyle name="출력 2 3 2 2 2 5 3" xfId="10203"/>
    <cellStyle name="출력 2 3 2 2 2 5 3 2" xfId="38062"/>
    <cellStyle name="출력 2 3 2 2 2 5 4" xfId="13467"/>
    <cellStyle name="출력 2 3 2 2 2 5 4 2" xfId="41326"/>
    <cellStyle name="출력 2 3 2 2 2 5 5" xfId="17514"/>
    <cellStyle name="출력 2 3 2 2 2 5 5 2" xfId="45373"/>
    <cellStyle name="출력 2 3 2 2 2 5 6" xfId="20271"/>
    <cellStyle name="출력 2 3 2 2 2 5 6 2" xfId="48130"/>
    <cellStyle name="출력 2 3 2 2 2 5 7" xfId="23453"/>
    <cellStyle name="출력 2 3 2 2 2 5 7 2" xfId="51312"/>
    <cellStyle name="출력 2 3 2 2 2 5 8" xfId="26555"/>
    <cellStyle name="출력 2 3 2 2 2 5 8 2" xfId="54414"/>
    <cellStyle name="출력 2 3 2 2 2 5 9" xfId="31355"/>
    <cellStyle name="출력 2 3 2 2 2 6" xfId="3829"/>
    <cellStyle name="출력 2 3 2 2 2 6 2" xfId="7280"/>
    <cellStyle name="출력 2 3 2 2 2 6 2 2" xfId="35139"/>
    <cellStyle name="출력 2 3 2 2 2 6 3" xfId="10536"/>
    <cellStyle name="출력 2 3 2 2 2 6 3 2" xfId="38395"/>
    <cellStyle name="출력 2 3 2 2 2 6 4" xfId="13800"/>
    <cellStyle name="출력 2 3 2 2 2 6 4 2" xfId="41659"/>
    <cellStyle name="출력 2 3 2 2 2 6 5" xfId="15926"/>
    <cellStyle name="출력 2 3 2 2 2 6 5 2" xfId="43785"/>
    <cellStyle name="출력 2 3 2 2 2 6 6" xfId="20604"/>
    <cellStyle name="출력 2 3 2 2 2 6 6 2" xfId="48463"/>
    <cellStyle name="출력 2 3 2 2 2 6 7" xfId="23786"/>
    <cellStyle name="출력 2 3 2 2 2 6 7 2" xfId="51645"/>
    <cellStyle name="출력 2 3 2 2 2 6 8" xfId="26866"/>
    <cellStyle name="출력 2 3 2 2 2 6 8 2" xfId="54725"/>
    <cellStyle name="출력 2 3 2 2 2 6 9" xfId="31688"/>
    <cellStyle name="출력 2 3 2 2 2 7" xfId="4125"/>
    <cellStyle name="출력 2 3 2 2 2 7 2" xfId="7576"/>
    <cellStyle name="출력 2 3 2 2 2 7 2 2" xfId="35435"/>
    <cellStyle name="출력 2 3 2 2 2 7 3" xfId="10832"/>
    <cellStyle name="출력 2 3 2 2 2 7 3 2" xfId="38691"/>
    <cellStyle name="출력 2 3 2 2 2 7 4" xfId="14096"/>
    <cellStyle name="출력 2 3 2 2 2 7 4 2" xfId="41955"/>
    <cellStyle name="출력 2 3 2 2 2 7 5" xfId="15773"/>
    <cellStyle name="출력 2 3 2 2 2 7 5 2" xfId="43632"/>
    <cellStyle name="출력 2 3 2 2 2 7 6" xfId="20900"/>
    <cellStyle name="출력 2 3 2 2 2 7 6 2" xfId="48759"/>
    <cellStyle name="출력 2 3 2 2 2 7 7" xfId="24082"/>
    <cellStyle name="출력 2 3 2 2 2 7 7 2" xfId="51941"/>
    <cellStyle name="출력 2 3 2 2 2 7 8" xfId="27143"/>
    <cellStyle name="출력 2 3 2 2 2 7 8 2" xfId="55002"/>
    <cellStyle name="출력 2 3 2 2 2 7 9" xfId="31984"/>
    <cellStyle name="출력 2 3 2 2 2 8" xfId="4422"/>
    <cellStyle name="출력 2 3 2 2 2 8 2" xfId="7873"/>
    <cellStyle name="출력 2 3 2 2 2 8 2 2" xfId="35732"/>
    <cellStyle name="출력 2 3 2 2 2 8 3" xfId="11129"/>
    <cellStyle name="출력 2 3 2 2 2 8 3 2" xfId="38988"/>
    <cellStyle name="출력 2 3 2 2 2 8 4" xfId="14393"/>
    <cellStyle name="출력 2 3 2 2 2 8 4 2" xfId="42252"/>
    <cellStyle name="출력 2 3 2 2 2 8 5" xfId="17964"/>
    <cellStyle name="출력 2 3 2 2 2 8 5 2" xfId="45823"/>
    <cellStyle name="출력 2 3 2 2 2 8 6" xfId="21197"/>
    <cellStyle name="출력 2 3 2 2 2 8 6 2" xfId="49056"/>
    <cellStyle name="출력 2 3 2 2 2 8 7" xfId="24379"/>
    <cellStyle name="출력 2 3 2 2 2 8 7 2" xfId="52238"/>
    <cellStyle name="출력 2 3 2 2 2 8 8" xfId="27418"/>
    <cellStyle name="출력 2 3 2 2 2 8 8 2" xfId="55277"/>
    <cellStyle name="출력 2 3 2 2 2 8 9" xfId="32281"/>
    <cellStyle name="출력 2 3 2 2 2 9" xfId="4717"/>
    <cellStyle name="출력 2 3 2 2 2 9 2" xfId="8168"/>
    <cellStyle name="출력 2 3 2 2 2 9 2 2" xfId="36027"/>
    <cellStyle name="출력 2 3 2 2 2 9 3" xfId="11424"/>
    <cellStyle name="출력 2 3 2 2 2 9 3 2" xfId="39283"/>
    <cellStyle name="출력 2 3 2 2 2 9 4" xfId="14688"/>
    <cellStyle name="출력 2 3 2 2 2 9 4 2" xfId="42547"/>
    <cellStyle name="출력 2 3 2 2 2 9 5" xfId="18259"/>
    <cellStyle name="출력 2 3 2 2 2 9 5 2" xfId="46118"/>
    <cellStyle name="출력 2 3 2 2 2 9 6" xfId="21492"/>
    <cellStyle name="출력 2 3 2 2 2 9 6 2" xfId="49351"/>
    <cellStyle name="출력 2 3 2 2 2 9 7" xfId="24674"/>
    <cellStyle name="출력 2 3 2 2 2 9 7 2" xfId="52533"/>
    <cellStyle name="출력 2 3 2 2 2 9 8" xfId="27694"/>
    <cellStyle name="출력 2 3 2 2 2 9 8 2" xfId="55553"/>
    <cellStyle name="출력 2 3 2 2 2 9 9" xfId="32576"/>
    <cellStyle name="출력 2 3 2 2 20" xfId="26198"/>
    <cellStyle name="출력 2 3 2 2 20 2" xfId="54057"/>
    <cellStyle name="출력 2 3 2 2 21" xfId="27848"/>
    <cellStyle name="출력 2 3 2 2 21 2" xfId="55707"/>
    <cellStyle name="출력 2 3 2 2 22" xfId="915"/>
    <cellStyle name="출력 2 3 2 2 22 2" xfId="28774"/>
    <cellStyle name="출력 2 3 2 2 23" xfId="28313"/>
    <cellStyle name="출력 2 3 2 2 3" xfId="2205"/>
    <cellStyle name="출력 2 3 2 2 3 2" xfId="5657"/>
    <cellStyle name="출력 2 3 2 2 3 2 2" xfId="33516"/>
    <cellStyle name="출력 2 3 2 2 3 3" xfId="8913"/>
    <cellStyle name="출력 2 3 2 2 3 3 2" xfId="36772"/>
    <cellStyle name="출력 2 3 2 2 3 4" xfId="12176"/>
    <cellStyle name="출력 2 3 2 2 3 4 2" xfId="40035"/>
    <cellStyle name="출력 2 3 2 2 3 5" xfId="17032"/>
    <cellStyle name="출력 2 3 2 2 3 5 2" xfId="44891"/>
    <cellStyle name="출력 2 3 2 2 3 6" xfId="18988"/>
    <cellStyle name="출력 2 3 2 2 3 6 2" xfId="46847"/>
    <cellStyle name="출력 2 3 2 2 3 7" xfId="22172"/>
    <cellStyle name="출력 2 3 2 2 3 7 2" xfId="50031"/>
    <cellStyle name="출력 2 3 2 2 3 8" xfId="25355"/>
    <cellStyle name="출력 2 3 2 2 3 8 2" xfId="53214"/>
    <cellStyle name="출력 2 3 2 2 3 9" xfId="30064"/>
    <cellStyle name="출력 2 3 2 2 4" xfId="2664"/>
    <cellStyle name="출력 2 3 2 2 4 2" xfId="6115"/>
    <cellStyle name="출력 2 3 2 2 4 2 2" xfId="33974"/>
    <cellStyle name="출력 2 3 2 2 4 3" xfId="9371"/>
    <cellStyle name="출력 2 3 2 2 4 3 2" xfId="37230"/>
    <cellStyle name="출력 2 3 2 2 4 4" xfId="12635"/>
    <cellStyle name="출력 2 3 2 2 4 4 2" xfId="40494"/>
    <cellStyle name="출력 2 3 2 2 4 5" xfId="15178"/>
    <cellStyle name="출력 2 3 2 2 4 5 2" xfId="43037"/>
    <cellStyle name="출력 2 3 2 2 4 6" xfId="19439"/>
    <cellStyle name="출력 2 3 2 2 4 6 2" xfId="47298"/>
    <cellStyle name="출력 2 3 2 2 4 7" xfId="22621"/>
    <cellStyle name="출력 2 3 2 2 4 7 2" xfId="50480"/>
    <cellStyle name="출력 2 3 2 2 4 8" xfId="25777"/>
    <cellStyle name="출력 2 3 2 2 4 8 2" xfId="53636"/>
    <cellStyle name="출력 2 3 2 2 4 9" xfId="30523"/>
    <cellStyle name="출력 2 3 2 2 5" xfId="3015"/>
    <cellStyle name="출력 2 3 2 2 5 2" xfId="6466"/>
    <cellStyle name="출력 2 3 2 2 5 2 2" xfId="34325"/>
    <cellStyle name="출력 2 3 2 2 5 3" xfId="9722"/>
    <cellStyle name="출력 2 3 2 2 5 3 2" xfId="37581"/>
    <cellStyle name="출력 2 3 2 2 5 4" xfId="12986"/>
    <cellStyle name="출력 2 3 2 2 5 4 2" xfId="40845"/>
    <cellStyle name="출력 2 3 2 2 5 5" xfId="17062"/>
    <cellStyle name="출력 2 3 2 2 5 5 2" xfId="44921"/>
    <cellStyle name="출력 2 3 2 2 5 6" xfId="19790"/>
    <cellStyle name="출력 2 3 2 2 5 6 2" xfId="47649"/>
    <cellStyle name="출력 2 3 2 2 5 7" xfId="22972"/>
    <cellStyle name="출력 2 3 2 2 5 7 2" xfId="50831"/>
    <cellStyle name="출력 2 3 2 2 5 8" xfId="26104"/>
    <cellStyle name="출력 2 3 2 2 5 8 2" xfId="53963"/>
    <cellStyle name="출력 2 3 2 2 5 9" xfId="30874"/>
    <cellStyle name="출력 2 3 2 2 6" xfId="3354"/>
    <cellStyle name="출력 2 3 2 2 6 2" xfId="6805"/>
    <cellStyle name="출력 2 3 2 2 6 2 2" xfId="34664"/>
    <cellStyle name="출력 2 3 2 2 6 3" xfId="10061"/>
    <cellStyle name="출력 2 3 2 2 6 3 2" xfId="37920"/>
    <cellStyle name="출력 2 3 2 2 6 4" xfId="13325"/>
    <cellStyle name="출력 2 3 2 2 6 4 2" xfId="41184"/>
    <cellStyle name="출력 2 3 2 2 6 5" xfId="16269"/>
    <cellStyle name="출력 2 3 2 2 6 5 2" xfId="44128"/>
    <cellStyle name="출력 2 3 2 2 6 6" xfId="20129"/>
    <cellStyle name="출력 2 3 2 2 6 6 2" xfId="47988"/>
    <cellStyle name="출력 2 3 2 2 6 7" xfId="23311"/>
    <cellStyle name="출력 2 3 2 2 6 7 2" xfId="51170"/>
    <cellStyle name="출력 2 3 2 2 6 8" xfId="26421"/>
    <cellStyle name="출력 2 3 2 2 6 8 2" xfId="54280"/>
    <cellStyle name="출력 2 3 2 2 6 9" xfId="31213"/>
    <cellStyle name="출력 2 3 2 2 7" xfId="3687"/>
    <cellStyle name="출력 2 3 2 2 7 2" xfId="7138"/>
    <cellStyle name="출력 2 3 2 2 7 2 2" xfId="34997"/>
    <cellStyle name="출력 2 3 2 2 7 3" xfId="10394"/>
    <cellStyle name="출력 2 3 2 2 7 3 2" xfId="38253"/>
    <cellStyle name="출력 2 3 2 2 7 4" xfId="13658"/>
    <cellStyle name="출력 2 3 2 2 7 4 2" xfId="41517"/>
    <cellStyle name="출력 2 3 2 2 7 5" xfId="15306"/>
    <cellStyle name="출력 2 3 2 2 7 5 2" xfId="43165"/>
    <cellStyle name="출력 2 3 2 2 7 6" xfId="20462"/>
    <cellStyle name="출력 2 3 2 2 7 6 2" xfId="48321"/>
    <cellStyle name="출력 2 3 2 2 7 7" xfId="23644"/>
    <cellStyle name="출력 2 3 2 2 7 7 2" xfId="51503"/>
    <cellStyle name="출력 2 3 2 2 7 8" xfId="26732"/>
    <cellStyle name="출력 2 3 2 2 7 8 2" xfId="54591"/>
    <cellStyle name="출력 2 3 2 2 7 9" xfId="31546"/>
    <cellStyle name="출력 2 3 2 2 8" xfId="3989"/>
    <cellStyle name="출력 2 3 2 2 8 2" xfId="7440"/>
    <cellStyle name="출력 2 3 2 2 8 2 2" xfId="35299"/>
    <cellStyle name="출력 2 3 2 2 8 3" xfId="10696"/>
    <cellStyle name="출력 2 3 2 2 8 3 2" xfId="38555"/>
    <cellStyle name="출력 2 3 2 2 8 4" xfId="13960"/>
    <cellStyle name="출력 2 3 2 2 8 4 2" xfId="41819"/>
    <cellStyle name="출력 2 3 2 2 8 5" xfId="15718"/>
    <cellStyle name="출력 2 3 2 2 8 5 2" xfId="43577"/>
    <cellStyle name="출력 2 3 2 2 8 6" xfId="20764"/>
    <cellStyle name="출력 2 3 2 2 8 6 2" xfId="48623"/>
    <cellStyle name="출력 2 3 2 2 8 7" xfId="23946"/>
    <cellStyle name="출력 2 3 2 2 8 7 2" xfId="51805"/>
    <cellStyle name="출력 2 3 2 2 8 8" xfId="27015"/>
    <cellStyle name="출력 2 3 2 2 8 8 2" xfId="54874"/>
    <cellStyle name="출력 2 3 2 2 8 9" xfId="31848"/>
    <cellStyle name="출력 2 3 2 2 9" xfId="4286"/>
    <cellStyle name="출력 2 3 2 2 9 2" xfId="7737"/>
    <cellStyle name="출력 2 3 2 2 9 2 2" xfId="35596"/>
    <cellStyle name="출력 2 3 2 2 9 3" xfId="10993"/>
    <cellStyle name="출력 2 3 2 2 9 3 2" xfId="38852"/>
    <cellStyle name="출력 2 3 2 2 9 4" xfId="14257"/>
    <cellStyle name="출력 2 3 2 2 9 4 2" xfId="42116"/>
    <cellStyle name="출력 2 3 2 2 9 5" xfId="16779"/>
    <cellStyle name="출력 2 3 2 2 9 5 2" xfId="44638"/>
    <cellStyle name="출력 2 3 2 2 9 6" xfId="21061"/>
    <cellStyle name="출력 2 3 2 2 9 6 2" xfId="48920"/>
    <cellStyle name="출력 2 3 2 2 9 7" xfId="24243"/>
    <cellStyle name="출력 2 3 2 2 9 7 2" xfId="52102"/>
    <cellStyle name="출력 2 3 2 2 9 8" xfId="27290"/>
    <cellStyle name="출력 2 3 2 2 9 8 2" xfId="55149"/>
    <cellStyle name="출력 2 3 2 2 9 9" xfId="32145"/>
    <cellStyle name="출력 2 3 2 20" xfId="14856"/>
    <cellStyle name="출력 2 3 2 20 2" xfId="42715"/>
    <cellStyle name="출력 2 3 2 21" xfId="21821"/>
    <cellStyle name="출력 2 3 2 21 2" xfId="49680"/>
    <cellStyle name="출력 2 3 2 22" xfId="16233"/>
    <cellStyle name="출력 2 3 2 22 2" xfId="44092"/>
    <cellStyle name="출력 2 3 2 23" xfId="25167"/>
    <cellStyle name="출력 2 3 2 23 2" xfId="53026"/>
    <cellStyle name="출력 2 3 2 24" xfId="713"/>
    <cellStyle name="출력 2 3 2 24 2" xfId="28572"/>
    <cellStyle name="출력 2 3 2 25" xfId="28111"/>
    <cellStyle name="출력 2 3 2 3" xfId="353"/>
    <cellStyle name="출력 2 3 2 3 10" xfId="1468"/>
    <cellStyle name="출력 2 3 2 3 10 2" xfId="29327"/>
    <cellStyle name="출력 2 3 2 3 11" xfId="4924"/>
    <cellStyle name="출력 2 3 2 3 11 2" xfId="32783"/>
    <cellStyle name="출력 2 3 2 3 12" xfId="1197"/>
    <cellStyle name="출력 2 3 2 3 12 2" xfId="29056"/>
    <cellStyle name="출력 2 3 2 3 13" xfId="4784"/>
    <cellStyle name="출력 2 3 2 3 13 2" xfId="32643"/>
    <cellStyle name="출력 2 3 2 3 14" xfId="1244"/>
    <cellStyle name="출력 2 3 2 3 14 2" xfId="29103"/>
    <cellStyle name="출력 2 3 2 3 15" xfId="15639"/>
    <cellStyle name="출력 2 3 2 3 15 2" xfId="43498"/>
    <cellStyle name="출력 2 3 2 3 16" xfId="1242"/>
    <cellStyle name="출력 2 3 2 3 16 2" xfId="29101"/>
    <cellStyle name="출력 2 3 2 3 17" xfId="16994"/>
    <cellStyle name="출력 2 3 2 3 17 2" xfId="44853"/>
    <cellStyle name="출력 2 3 2 3 18" xfId="18343"/>
    <cellStyle name="출력 2 3 2 3 18 2" xfId="46202"/>
    <cellStyle name="출력 2 3 2 3 19" xfId="25329"/>
    <cellStyle name="출력 2 3 2 3 19 2" xfId="53188"/>
    <cellStyle name="출력 2 3 2 3 2" xfId="2105"/>
    <cellStyle name="출력 2 3 2 3 2 2" xfId="5559"/>
    <cellStyle name="출력 2 3 2 3 2 2 2" xfId="33418"/>
    <cellStyle name="출력 2 3 2 3 2 3" xfId="8814"/>
    <cellStyle name="출력 2 3 2 3 2 3 2" xfId="36673"/>
    <cellStyle name="출력 2 3 2 3 2 4" xfId="12077"/>
    <cellStyle name="출력 2 3 2 3 2 4 2" xfId="39936"/>
    <cellStyle name="출력 2 3 2 3 2 5" xfId="17420"/>
    <cellStyle name="출력 2 3 2 3 2 5 2" xfId="45279"/>
    <cellStyle name="출력 2 3 2 3 2 6" xfId="18893"/>
    <cellStyle name="출력 2 3 2 3 2 6 2" xfId="46752"/>
    <cellStyle name="출력 2 3 2 3 2 7" xfId="22091"/>
    <cellStyle name="출력 2 3 2 3 2 7 2" xfId="49950"/>
    <cellStyle name="출력 2 3 2 3 2 8" xfId="25271"/>
    <cellStyle name="출력 2 3 2 3 2 8 2" xfId="53130"/>
    <cellStyle name="출력 2 3 2 3 2 9" xfId="29964"/>
    <cellStyle name="출력 2 3 2 3 20" xfId="27776"/>
    <cellStyle name="출력 2 3 2 3 20 2" xfId="55635"/>
    <cellStyle name="출력 2 3 2 3 21" xfId="815"/>
    <cellStyle name="출력 2 3 2 3 21 2" xfId="28674"/>
    <cellStyle name="출력 2 3 2 3 22" xfId="28213"/>
    <cellStyle name="출력 2 3 2 3 3" xfId="2566"/>
    <cellStyle name="출력 2 3 2 3 3 2" xfId="6017"/>
    <cellStyle name="출력 2 3 2 3 3 2 2" xfId="33876"/>
    <cellStyle name="출력 2 3 2 3 3 3" xfId="9273"/>
    <cellStyle name="출력 2 3 2 3 3 3 2" xfId="37132"/>
    <cellStyle name="출력 2 3 2 3 3 4" xfId="12537"/>
    <cellStyle name="출력 2 3 2 3 3 4 2" xfId="40396"/>
    <cellStyle name="출력 2 3 2 3 3 5" xfId="15439"/>
    <cellStyle name="출력 2 3 2 3 3 5 2" xfId="43298"/>
    <cellStyle name="출력 2 3 2 3 3 6" xfId="19341"/>
    <cellStyle name="출력 2 3 2 3 3 6 2" xfId="47200"/>
    <cellStyle name="출력 2 3 2 3 3 7" xfId="22523"/>
    <cellStyle name="출력 2 3 2 3 3 7 2" xfId="50382"/>
    <cellStyle name="출력 2 3 2 3 3 8" xfId="25686"/>
    <cellStyle name="출력 2 3 2 3 3 8 2" xfId="53545"/>
    <cellStyle name="출력 2 3 2 3 3 9" xfId="30425"/>
    <cellStyle name="출력 2 3 2 3 4" xfId="2919"/>
    <cellStyle name="출력 2 3 2 3 4 2" xfId="6370"/>
    <cellStyle name="출력 2 3 2 3 4 2 2" xfId="34229"/>
    <cellStyle name="출력 2 3 2 3 4 3" xfId="9626"/>
    <cellStyle name="출력 2 3 2 3 4 3 2" xfId="37485"/>
    <cellStyle name="출력 2 3 2 3 4 4" xfId="12890"/>
    <cellStyle name="출력 2 3 2 3 4 4 2" xfId="40749"/>
    <cellStyle name="출력 2 3 2 3 4 5" xfId="17141"/>
    <cellStyle name="출력 2 3 2 3 4 5 2" xfId="45000"/>
    <cellStyle name="출력 2 3 2 3 4 6" xfId="19694"/>
    <cellStyle name="출력 2 3 2 3 4 6 2" xfId="47553"/>
    <cellStyle name="출력 2 3 2 3 4 7" xfId="22876"/>
    <cellStyle name="출력 2 3 2 3 4 7 2" xfId="50735"/>
    <cellStyle name="출력 2 3 2 3 4 8" xfId="26015"/>
    <cellStyle name="출력 2 3 2 3 4 8 2" xfId="53874"/>
    <cellStyle name="출력 2 3 2 3 4 9" xfId="30778"/>
    <cellStyle name="출력 2 3 2 3 5" xfId="3265"/>
    <cellStyle name="출력 2 3 2 3 5 2" xfId="6716"/>
    <cellStyle name="출력 2 3 2 3 5 2 2" xfId="34575"/>
    <cellStyle name="출력 2 3 2 3 5 3" xfId="9972"/>
    <cellStyle name="출력 2 3 2 3 5 3 2" xfId="37831"/>
    <cellStyle name="출력 2 3 2 3 5 4" xfId="13236"/>
    <cellStyle name="출력 2 3 2 3 5 4 2" xfId="41095"/>
    <cellStyle name="출력 2 3 2 3 5 5" xfId="16611"/>
    <cellStyle name="출력 2 3 2 3 5 5 2" xfId="44470"/>
    <cellStyle name="출력 2 3 2 3 5 6" xfId="20040"/>
    <cellStyle name="출력 2 3 2 3 5 6 2" xfId="47899"/>
    <cellStyle name="출력 2 3 2 3 5 7" xfId="23222"/>
    <cellStyle name="출력 2 3 2 3 5 7 2" xfId="51081"/>
    <cellStyle name="출력 2 3 2 3 5 8" xfId="26337"/>
    <cellStyle name="출력 2 3 2 3 5 8 2" xfId="54196"/>
    <cellStyle name="출력 2 3 2 3 5 9" xfId="31124"/>
    <cellStyle name="출력 2 3 2 3 6" xfId="3601"/>
    <cellStyle name="출력 2 3 2 3 6 2" xfId="7052"/>
    <cellStyle name="출력 2 3 2 3 6 2 2" xfId="34911"/>
    <cellStyle name="출력 2 3 2 3 6 3" xfId="10308"/>
    <cellStyle name="출력 2 3 2 3 6 3 2" xfId="38167"/>
    <cellStyle name="출력 2 3 2 3 6 4" xfId="13572"/>
    <cellStyle name="출력 2 3 2 3 6 4 2" xfId="41431"/>
    <cellStyle name="출력 2 3 2 3 6 5" xfId="17542"/>
    <cellStyle name="출력 2 3 2 3 6 5 2" xfId="45401"/>
    <cellStyle name="출력 2 3 2 3 6 6" xfId="20376"/>
    <cellStyle name="출력 2 3 2 3 6 6 2" xfId="48235"/>
    <cellStyle name="출력 2 3 2 3 6 7" xfId="23558"/>
    <cellStyle name="출력 2 3 2 3 6 7 2" xfId="51417"/>
    <cellStyle name="출력 2 3 2 3 6 8" xfId="26653"/>
    <cellStyle name="출력 2 3 2 3 6 8 2" xfId="54512"/>
    <cellStyle name="출력 2 3 2 3 6 9" xfId="31460"/>
    <cellStyle name="출력 2 3 2 3 7" xfId="3915"/>
    <cellStyle name="출력 2 3 2 3 7 2" xfId="7366"/>
    <cellStyle name="출력 2 3 2 3 7 2 2" xfId="35225"/>
    <cellStyle name="출력 2 3 2 3 7 3" xfId="10622"/>
    <cellStyle name="출력 2 3 2 3 7 3 2" xfId="38481"/>
    <cellStyle name="출력 2 3 2 3 7 4" xfId="13886"/>
    <cellStyle name="출력 2 3 2 3 7 4 2" xfId="41745"/>
    <cellStyle name="출력 2 3 2 3 7 5" xfId="16655"/>
    <cellStyle name="출력 2 3 2 3 7 5 2" xfId="44514"/>
    <cellStyle name="출력 2 3 2 3 7 6" xfId="20690"/>
    <cellStyle name="출력 2 3 2 3 7 6 2" xfId="48549"/>
    <cellStyle name="출력 2 3 2 3 7 7" xfId="23872"/>
    <cellStyle name="출력 2 3 2 3 7 7 2" xfId="51731"/>
    <cellStyle name="출력 2 3 2 3 7 8" xfId="26947"/>
    <cellStyle name="출력 2 3 2 3 7 8 2" xfId="54806"/>
    <cellStyle name="출력 2 3 2 3 7 9" xfId="31774"/>
    <cellStyle name="출력 2 3 2 3 8" xfId="4213"/>
    <cellStyle name="출력 2 3 2 3 8 2" xfId="7664"/>
    <cellStyle name="출력 2 3 2 3 8 2 2" xfId="35523"/>
    <cellStyle name="출력 2 3 2 3 8 3" xfId="10920"/>
    <cellStyle name="출력 2 3 2 3 8 3 2" xfId="38779"/>
    <cellStyle name="출력 2 3 2 3 8 4" xfId="14184"/>
    <cellStyle name="출력 2 3 2 3 8 4 2" xfId="42043"/>
    <cellStyle name="출력 2 3 2 3 8 5" xfId="15418"/>
    <cellStyle name="출력 2 3 2 3 8 5 2" xfId="43277"/>
    <cellStyle name="출력 2 3 2 3 8 6" xfId="20988"/>
    <cellStyle name="출력 2 3 2 3 8 6 2" xfId="48847"/>
    <cellStyle name="출력 2 3 2 3 8 7" xfId="24170"/>
    <cellStyle name="출력 2 3 2 3 8 7 2" xfId="52029"/>
    <cellStyle name="출력 2 3 2 3 8 8" xfId="27223"/>
    <cellStyle name="출력 2 3 2 3 8 8 2" xfId="55082"/>
    <cellStyle name="출력 2 3 2 3 8 9" xfId="32072"/>
    <cellStyle name="출력 2 3 2 3 9" xfId="4509"/>
    <cellStyle name="출력 2 3 2 3 9 2" xfId="7960"/>
    <cellStyle name="출력 2 3 2 3 9 2 2" xfId="35819"/>
    <cellStyle name="출력 2 3 2 3 9 3" xfId="11216"/>
    <cellStyle name="출력 2 3 2 3 9 3 2" xfId="39075"/>
    <cellStyle name="출력 2 3 2 3 9 4" xfId="14480"/>
    <cellStyle name="출력 2 3 2 3 9 4 2" xfId="42339"/>
    <cellStyle name="출력 2 3 2 3 9 5" xfId="18051"/>
    <cellStyle name="출력 2 3 2 3 9 5 2" xfId="45910"/>
    <cellStyle name="출력 2 3 2 3 9 6" xfId="21284"/>
    <cellStyle name="출력 2 3 2 3 9 6 2" xfId="49143"/>
    <cellStyle name="출력 2 3 2 3 9 7" xfId="24466"/>
    <cellStyle name="출력 2 3 2 3 9 7 2" xfId="52325"/>
    <cellStyle name="출력 2 3 2 3 9 8" xfId="27499"/>
    <cellStyle name="출력 2 3 2 3 9 8 2" xfId="55358"/>
    <cellStyle name="출력 2 3 2 3 9 9" xfId="32368"/>
    <cellStyle name="출력 2 3 2 4" xfId="526"/>
    <cellStyle name="출력 2 3 2 4 10" xfId="1641"/>
    <cellStyle name="출력 2 3 2 4 10 2" xfId="29500"/>
    <cellStyle name="출력 2 3 2 4 11" xfId="5096"/>
    <cellStyle name="출력 2 3 2 4 11 2" xfId="32955"/>
    <cellStyle name="출력 2 3 2 4 12" xfId="8351"/>
    <cellStyle name="출력 2 3 2 4 12 2" xfId="36210"/>
    <cellStyle name="출력 2 3 2 4 13" xfId="11616"/>
    <cellStyle name="출력 2 3 2 4 13 2" xfId="39475"/>
    <cellStyle name="출력 2 3 2 4 14" xfId="14879"/>
    <cellStyle name="출력 2 3 2 4 14 2" xfId="42738"/>
    <cellStyle name="출력 2 3 2 4 15" xfId="17417"/>
    <cellStyle name="출력 2 3 2 4 15 2" xfId="45276"/>
    <cellStyle name="출력 2 3 2 4 16" xfId="18443"/>
    <cellStyle name="출력 2 3 2 4 16 2" xfId="46302"/>
    <cellStyle name="출력 2 3 2 4 17" xfId="21660"/>
    <cellStyle name="출력 2 3 2 4 17 2" xfId="49519"/>
    <cellStyle name="출력 2 3 2 4 18" xfId="24855"/>
    <cellStyle name="출력 2 3 2 4 18 2" xfId="52714"/>
    <cellStyle name="출력 2 3 2 4 19" xfId="25591"/>
    <cellStyle name="출력 2 3 2 4 19 2" xfId="53450"/>
    <cellStyle name="출력 2 3 2 4 2" xfId="2278"/>
    <cellStyle name="출력 2 3 2 4 2 2" xfId="5730"/>
    <cellStyle name="출력 2 3 2 4 2 2 2" xfId="33589"/>
    <cellStyle name="출력 2 3 2 4 2 3" xfId="8986"/>
    <cellStyle name="출력 2 3 2 4 2 3 2" xfId="36845"/>
    <cellStyle name="출력 2 3 2 4 2 4" xfId="12249"/>
    <cellStyle name="출력 2 3 2 4 2 4 2" xfId="40108"/>
    <cellStyle name="출력 2 3 2 4 2 5" xfId="15830"/>
    <cellStyle name="출력 2 3 2 4 2 5 2" xfId="43689"/>
    <cellStyle name="출력 2 3 2 4 2 6" xfId="19056"/>
    <cellStyle name="출력 2 3 2 4 2 6 2" xfId="46915"/>
    <cellStyle name="출력 2 3 2 4 2 7" xfId="22241"/>
    <cellStyle name="출력 2 3 2 4 2 7 2" xfId="50100"/>
    <cellStyle name="출력 2 3 2 4 2 8" xfId="25421"/>
    <cellStyle name="출력 2 3 2 4 2 8 2" xfId="53280"/>
    <cellStyle name="출력 2 3 2 4 2 9" xfId="30137"/>
    <cellStyle name="출력 2 3 2 4 20" xfId="27912"/>
    <cellStyle name="출력 2 3 2 4 20 2" xfId="55771"/>
    <cellStyle name="출력 2 3 2 4 21" xfId="988"/>
    <cellStyle name="출력 2 3 2 4 21 2" xfId="28847"/>
    <cellStyle name="출력 2 3 2 4 22" xfId="28386"/>
    <cellStyle name="출력 2 3 2 4 3" xfId="2737"/>
    <cellStyle name="출력 2 3 2 4 3 2" xfId="6188"/>
    <cellStyle name="출력 2 3 2 4 3 2 2" xfId="34047"/>
    <cellStyle name="출력 2 3 2 4 3 3" xfId="9444"/>
    <cellStyle name="출력 2 3 2 4 3 3 2" xfId="37303"/>
    <cellStyle name="출력 2 3 2 4 3 4" xfId="12708"/>
    <cellStyle name="출력 2 3 2 4 3 4 2" xfId="40567"/>
    <cellStyle name="출력 2 3 2 4 3 5" xfId="15412"/>
    <cellStyle name="출력 2 3 2 4 3 5 2" xfId="43271"/>
    <cellStyle name="출력 2 3 2 4 3 6" xfId="19512"/>
    <cellStyle name="출력 2 3 2 4 3 6 2" xfId="47371"/>
    <cellStyle name="출력 2 3 2 4 3 7" xfId="22694"/>
    <cellStyle name="출력 2 3 2 4 3 7 2" xfId="50553"/>
    <cellStyle name="출력 2 3 2 4 3 8" xfId="25847"/>
    <cellStyle name="출력 2 3 2 4 3 8 2" xfId="53706"/>
    <cellStyle name="출력 2 3 2 4 3 9" xfId="30596"/>
    <cellStyle name="출력 2 3 2 4 4" xfId="3087"/>
    <cellStyle name="출력 2 3 2 4 4 2" xfId="6538"/>
    <cellStyle name="출력 2 3 2 4 4 2 2" xfId="34397"/>
    <cellStyle name="출력 2 3 2 4 4 3" xfId="9794"/>
    <cellStyle name="출력 2 3 2 4 4 3 2" xfId="37653"/>
    <cellStyle name="출력 2 3 2 4 4 4" xfId="13058"/>
    <cellStyle name="출력 2 3 2 4 4 4 2" xfId="40917"/>
    <cellStyle name="출력 2 3 2 4 4 5" xfId="16904"/>
    <cellStyle name="출력 2 3 2 4 4 5 2" xfId="44763"/>
    <cellStyle name="출력 2 3 2 4 4 6" xfId="19862"/>
    <cellStyle name="출력 2 3 2 4 4 6 2" xfId="47721"/>
    <cellStyle name="출력 2 3 2 4 4 7" xfId="23044"/>
    <cellStyle name="출력 2 3 2 4 4 7 2" xfId="50903"/>
    <cellStyle name="출력 2 3 2 4 4 8" xfId="26171"/>
    <cellStyle name="출력 2 3 2 4 4 8 2" xfId="54030"/>
    <cellStyle name="출력 2 3 2 4 4 9" xfId="30946"/>
    <cellStyle name="출력 2 3 2 4 5" xfId="3424"/>
    <cellStyle name="출력 2 3 2 4 5 2" xfId="6875"/>
    <cellStyle name="출력 2 3 2 4 5 2 2" xfId="34734"/>
    <cellStyle name="출력 2 3 2 4 5 3" xfId="10131"/>
    <cellStyle name="출력 2 3 2 4 5 3 2" xfId="37990"/>
    <cellStyle name="출력 2 3 2 4 5 4" xfId="13395"/>
    <cellStyle name="출력 2 3 2 4 5 4 2" xfId="41254"/>
    <cellStyle name="출력 2 3 2 4 5 5" xfId="17641"/>
    <cellStyle name="출력 2 3 2 4 5 5 2" xfId="45500"/>
    <cellStyle name="출력 2 3 2 4 5 6" xfId="20199"/>
    <cellStyle name="출력 2 3 2 4 5 6 2" xfId="48058"/>
    <cellStyle name="출력 2 3 2 4 5 7" xfId="23381"/>
    <cellStyle name="출력 2 3 2 4 5 7 2" xfId="51240"/>
    <cellStyle name="출력 2 3 2 4 5 8" xfId="26488"/>
    <cellStyle name="출력 2 3 2 4 5 8 2" xfId="54347"/>
    <cellStyle name="출력 2 3 2 4 5 9" xfId="31283"/>
    <cellStyle name="출력 2 3 2 4 6" xfId="3757"/>
    <cellStyle name="출력 2 3 2 4 6 2" xfId="7208"/>
    <cellStyle name="출력 2 3 2 4 6 2 2" xfId="35067"/>
    <cellStyle name="출력 2 3 2 4 6 3" xfId="10464"/>
    <cellStyle name="출력 2 3 2 4 6 3 2" xfId="38323"/>
    <cellStyle name="출력 2 3 2 4 6 4" xfId="13728"/>
    <cellStyle name="출력 2 3 2 4 6 4 2" xfId="41587"/>
    <cellStyle name="출력 2 3 2 4 6 5" xfId="16281"/>
    <cellStyle name="출력 2 3 2 4 6 5 2" xfId="44140"/>
    <cellStyle name="출력 2 3 2 4 6 6" xfId="20532"/>
    <cellStyle name="출력 2 3 2 4 6 6 2" xfId="48391"/>
    <cellStyle name="출력 2 3 2 4 6 7" xfId="23714"/>
    <cellStyle name="출력 2 3 2 4 6 7 2" xfId="51573"/>
    <cellStyle name="출력 2 3 2 4 6 8" xfId="26799"/>
    <cellStyle name="출력 2 3 2 4 6 8 2" xfId="54658"/>
    <cellStyle name="출력 2 3 2 4 6 9" xfId="31616"/>
    <cellStyle name="출력 2 3 2 4 7" xfId="4053"/>
    <cellStyle name="출력 2 3 2 4 7 2" xfId="7504"/>
    <cellStyle name="출력 2 3 2 4 7 2 2" xfId="35363"/>
    <cellStyle name="출력 2 3 2 4 7 3" xfId="10760"/>
    <cellStyle name="출력 2 3 2 4 7 3 2" xfId="38619"/>
    <cellStyle name="출력 2 3 2 4 7 4" xfId="14024"/>
    <cellStyle name="출력 2 3 2 4 7 4 2" xfId="41883"/>
    <cellStyle name="출력 2 3 2 4 7 5" xfId="15419"/>
    <cellStyle name="출력 2 3 2 4 7 5 2" xfId="43278"/>
    <cellStyle name="출력 2 3 2 4 7 6" xfId="20828"/>
    <cellStyle name="출력 2 3 2 4 7 6 2" xfId="48687"/>
    <cellStyle name="출력 2 3 2 4 7 7" xfId="24010"/>
    <cellStyle name="출력 2 3 2 4 7 7 2" xfId="51869"/>
    <cellStyle name="출력 2 3 2 4 7 8" xfId="27076"/>
    <cellStyle name="출력 2 3 2 4 7 8 2" xfId="54935"/>
    <cellStyle name="출력 2 3 2 4 7 9" xfId="31912"/>
    <cellStyle name="출력 2 3 2 4 8" xfId="4350"/>
    <cellStyle name="출력 2 3 2 4 8 2" xfId="7801"/>
    <cellStyle name="출력 2 3 2 4 8 2 2" xfId="35660"/>
    <cellStyle name="출력 2 3 2 4 8 3" xfId="11057"/>
    <cellStyle name="출력 2 3 2 4 8 3 2" xfId="38916"/>
    <cellStyle name="출력 2 3 2 4 8 4" xfId="14321"/>
    <cellStyle name="출력 2 3 2 4 8 4 2" xfId="42180"/>
    <cellStyle name="출력 2 3 2 4 8 5" xfId="15612"/>
    <cellStyle name="출력 2 3 2 4 8 5 2" xfId="43471"/>
    <cellStyle name="출력 2 3 2 4 8 6" xfId="21125"/>
    <cellStyle name="출력 2 3 2 4 8 6 2" xfId="48984"/>
    <cellStyle name="출력 2 3 2 4 8 7" xfId="24307"/>
    <cellStyle name="출력 2 3 2 4 8 7 2" xfId="52166"/>
    <cellStyle name="출력 2 3 2 4 8 8" xfId="27351"/>
    <cellStyle name="출력 2 3 2 4 8 8 2" xfId="55210"/>
    <cellStyle name="출력 2 3 2 4 8 9" xfId="32209"/>
    <cellStyle name="출력 2 3 2 4 9" xfId="4645"/>
    <cellStyle name="출력 2 3 2 4 9 2" xfId="8096"/>
    <cellStyle name="출력 2 3 2 4 9 2 2" xfId="35955"/>
    <cellStyle name="출력 2 3 2 4 9 3" xfId="11352"/>
    <cellStyle name="출력 2 3 2 4 9 3 2" xfId="39211"/>
    <cellStyle name="출력 2 3 2 4 9 4" xfId="14616"/>
    <cellStyle name="출력 2 3 2 4 9 4 2" xfId="42475"/>
    <cellStyle name="출력 2 3 2 4 9 5" xfId="18187"/>
    <cellStyle name="출력 2 3 2 4 9 5 2" xfId="46046"/>
    <cellStyle name="출력 2 3 2 4 9 6" xfId="21420"/>
    <cellStyle name="출력 2 3 2 4 9 6 2" xfId="49279"/>
    <cellStyle name="출력 2 3 2 4 9 7" xfId="24602"/>
    <cellStyle name="출력 2 3 2 4 9 7 2" xfId="52461"/>
    <cellStyle name="출력 2 3 2 4 9 8" xfId="27627"/>
    <cellStyle name="출력 2 3 2 4 9 8 2" xfId="55486"/>
    <cellStyle name="출력 2 3 2 4 9 9" xfId="32504"/>
    <cellStyle name="출력 2 3 2 5" xfId="2003"/>
    <cellStyle name="출력 2 3 2 5 2" xfId="5457"/>
    <cellStyle name="출력 2 3 2 5 2 2" xfId="33316"/>
    <cellStyle name="출력 2 3 2 5 3" xfId="8712"/>
    <cellStyle name="출력 2 3 2 5 3 2" xfId="36571"/>
    <cellStyle name="출력 2 3 2 5 4" xfId="11975"/>
    <cellStyle name="출력 2 3 2 5 4 2" xfId="39834"/>
    <cellStyle name="출력 2 3 2 5 5" xfId="16721"/>
    <cellStyle name="출력 2 3 2 5 5 2" xfId="44580"/>
    <cellStyle name="출력 2 3 2 5 6" xfId="18797"/>
    <cellStyle name="출력 2 3 2 5 6 2" xfId="46656"/>
    <cellStyle name="출력 2 3 2 5 7" xfId="22004"/>
    <cellStyle name="출력 2 3 2 5 7 2" xfId="49863"/>
    <cellStyle name="출력 2 3 2 5 8" xfId="25187"/>
    <cellStyle name="출력 2 3 2 5 8 2" xfId="53046"/>
    <cellStyle name="출력 2 3 2 5 9" xfId="29862"/>
    <cellStyle name="출력 2 3 2 6" xfId="2470"/>
    <cellStyle name="출력 2 3 2 6 2" xfId="5921"/>
    <cellStyle name="출력 2 3 2 6 2 2" xfId="33780"/>
    <cellStyle name="출력 2 3 2 6 3" xfId="9177"/>
    <cellStyle name="출력 2 3 2 6 3 2" xfId="37036"/>
    <cellStyle name="출력 2 3 2 6 4" xfId="12441"/>
    <cellStyle name="출력 2 3 2 6 4 2" xfId="40300"/>
    <cellStyle name="출력 2 3 2 6 5" xfId="15975"/>
    <cellStyle name="출력 2 3 2 6 5 2" xfId="43834"/>
    <cellStyle name="출력 2 3 2 6 6" xfId="19245"/>
    <cellStyle name="출력 2 3 2 6 6 2" xfId="47104"/>
    <cellStyle name="출력 2 3 2 6 7" xfId="22427"/>
    <cellStyle name="출력 2 3 2 6 7 2" xfId="50286"/>
    <cellStyle name="출력 2 3 2 6 8" xfId="25596"/>
    <cellStyle name="출력 2 3 2 6 8 2" xfId="53455"/>
    <cellStyle name="출력 2 3 2 6 9" xfId="30329"/>
    <cellStyle name="출력 2 3 2 7" xfId="1872"/>
    <cellStyle name="출력 2 3 2 7 2" xfId="5326"/>
    <cellStyle name="출력 2 3 2 7 2 2" xfId="33185"/>
    <cellStyle name="출력 2 3 2 7 3" xfId="8581"/>
    <cellStyle name="출력 2 3 2 7 3 2" xfId="36440"/>
    <cellStyle name="출력 2 3 2 7 4" xfId="11844"/>
    <cellStyle name="출력 2 3 2 7 4 2" xfId="39703"/>
    <cellStyle name="출력 2 3 2 7 5" xfId="17510"/>
    <cellStyle name="출력 2 3 2 7 5 2" xfId="45369"/>
    <cellStyle name="출력 2 3 2 7 6" xfId="18666"/>
    <cellStyle name="출력 2 3 2 7 6 2" xfId="46525"/>
    <cellStyle name="출력 2 3 2 7 7" xfId="21874"/>
    <cellStyle name="출력 2 3 2 7 7 2" xfId="49733"/>
    <cellStyle name="출력 2 3 2 7 8" xfId="25069"/>
    <cellStyle name="출력 2 3 2 7 8 2" xfId="52928"/>
    <cellStyle name="출력 2 3 2 7 9" xfId="29731"/>
    <cellStyle name="출력 2 3 2 8" xfId="1824"/>
    <cellStyle name="출력 2 3 2 8 2" xfId="5278"/>
    <cellStyle name="출력 2 3 2 8 2 2" xfId="33137"/>
    <cellStyle name="출력 2 3 2 8 3" xfId="8533"/>
    <cellStyle name="출력 2 3 2 8 3 2" xfId="36392"/>
    <cellStyle name="출력 2 3 2 8 4" xfId="11796"/>
    <cellStyle name="출력 2 3 2 8 4 2" xfId="39655"/>
    <cellStyle name="출력 2 3 2 8 5" xfId="16087"/>
    <cellStyle name="출력 2 3 2 8 5 2" xfId="43946"/>
    <cellStyle name="출력 2 3 2 8 6" xfId="18618"/>
    <cellStyle name="출력 2 3 2 8 6 2" xfId="46477"/>
    <cellStyle name="출력 2 3 2 8 7" xfId="21826"/>
    <cellStyle name="출력 2 3 2 8 7 2" xfId="49685"/>
    <cellStyle name="출력 2 3 2 8 8" xfId="25024"/>
    <cellStyle name="출력 2 3 2 8 8 2" xfId="52883"/>
    <cellStyle name="출력 2 3 2 8 9" xfId="29683"/>
    <cellStyle name="출력 2 3 2 9" xfId="2613"/>
    <cellStyle name="출력 2 3 2 9 2" xfId="6064"/>
    <cellStyle name="출력 2 3 2 9 2 2" xfId="33923"/>
    <cellStyle name="출력 2 3 2 9 3" xfId="9320"/>
    <cellStyle name="출력 2 3 2 9 3 2" xfId="37179"/>
    <cellStyle name="출력 2 3 2 9 4" xfId="12584"/>
    <cellStyle name="출력 2 3 2 9 4 2" xfId="40443"/>
    <cellStyle name="출력 2 3 2 9 5" xfId="16034"/>
    <cellStyle name="출력 2 3 2 9 5 2" xfId="43893"/>
    <cellStyle name="출력 2 3 2 9 6" xfId="19388"/>
    <cellStyle name="출력 2 3 2 9 6 2" xfId="47247"/>
    <cellStyle name="출력 2 3 2 9 7" xfId="22570"/>
    <cellStyle name="출력 2 3 2 9 7 2" xfId="50429"/>
    <cellStyle name="출력 2 3 2 9 8" xfId="25731"/>
    <cellStyle name="출력 2 3 2 9 8 2" xfId="53590"/>
    <cellStyle name="출력 2 3 2 9 9" xfId="30472"/>
    <cellStyle name="출력 2 3 20" xfId="2975"/>
    <cellStyle name="출력 2 3 20 2" xfId="6426"/>
    <cellStyle name="출력 2 3 20 2 2" xfId="34285"/>
    <cellStyle name="출력 2 3 20 3" xfId="9682"/>
    <cellStyle name="출력 2 3 20 3 2" xfId="37541"/>
    <cellStyle name="출력 2 3 20 4" xfId="12946"/>
    <cellStyle name="출력 2 3 20 4 2" xfId="40805"/>
    <cellStyle name="출력 2 3 20 5" xfId="17067"/>
    <cellStyle name="출력 2 3 20 5 2" xfId="44926"/>
    <cellStyle name="출력 2 3 20 6" xfId="19750"/>
    <cellStyle name="출력 2 3 20 6 2" xfId="47609"/>
    <cellStyle name="출력 2 3 20 7" xfId="22932"/>
    <cellStyle name="출력 2 3 20 7 2" xfId="50791"/>
    <cellStyle name="출력 2 3 20 8" xfId="26069"/>
    <cellStyle name="출력 2 3 20 8 2" xfId="53928"/>
    <cellStyle name="출력 2 3 20 9" xfId="30834"/>
    <cellStyle name="출력 2 3 21" xfId="1988"/>
    <cellStyle name="출력 2 3 21 2" xfId="5442"/>
    <cellStyle name="출력 2 3 21 2 2" xfId="33301"/>
    <cellStyle name="출력 2 3 21 3" xfId="8697"/>
    <cellStyle name="출력 2 3 21 3 2" xfId="36556"/>
    <cellStyle name="출력 2 3 21 4" xfId="11960"/>
    <cellStyle name="출력 2 3 21 4 2" xfId="39819"/>
    <cellStyle name="출력 2 3 21 5" xfId="16495"/>
    <cellStyle name="출력 2 3 21 5 2" xfId="44354"/>
    <cellStyle name="출력 2 3 21 6" xfId="18782"/>
    <cellStyle name="출력 2 3 21 6 2" xfId="46641"/>
    <cellStyle name="출력 2 3 21 7" xfId="21989"/>
    <cellStyle name="출력 2 3 21 7 2" xfId="49848"/>
    <cellStyle name="출력 2 3 21 8" xfId="25174"/>
    <cellStyle name="출력 2 3 21 8 2" xfId="53033"/>
    <cellStyle name="출력 2 3 21 9" xfId="29847"/>
    <cellStyle name="출력 2 3 22" xfId="3877"/>
    <cellStyle name="출력 2 3 22 2" xfId="7328"/>
    <cellStyle name="출력 2 3 22 2 2" xfId="35187"/>
    <cellStyle name="출력 2 3 22 3" xfId="10584"/>
    <cellStyle name="출력 2 3 22 3 2" xfId="38443"/>
    <cellStyle name="출력 2 3 22 4" xfId="13848"/>
    <cellStyle name="출력 2 3 22 4 2" xfId="41707"/>
    <cellStyle name="출력 2 3 22 5" xfId="16752"/>
    <cellStyle name="출력 2 3 22 5 2" xfId="44611"/>
    <cellStyle name="출력 2 3 22 6" xfId="20652"/>
    <cellStyle name="출력 2 3 22 6 2" xfId="48511"/>
    <cellStyle name="출력 2 3 22 7" xfId="23834"/>
    <cellStyle name="출력 2 3 22 7 2" xfId="51693"/>
    <cellStyle name="출력 2 3 22 8" xfId="26913"/>
    <cellStyle name="출력 2 3 22 8 2" xfId="54772"/>
    <cellStyle name="출력 2 3 22 9" xfId="31736"/>
    <cellStyle name="출력 2 3 23" xfId="1348"/>
    <cellStyle name="출력 2 3 23 2" xfId="29207"/>
    <cellStyle name="출력 2 3 24" xfId="4804"/>
    <cellStyle name="출력 2 3 24 2" xfId="32663"/>
    <cellStyle name="출력 2 3 25" xfId="5497"/>
    <cellStyle name="출력 2 3 25 2" xfId="33356"/>
    <cellStyle name="출력 2 3 26" xfId="8953"/>
    <cellStyle name="출력 2 3 26 2" xfId="36812"/>
    <cellStyle name="출력 2 3 27" xfId="12216"/>
    <cellStyle name="출력 2 3 27 2" xfId="40075"/>
    <cellStyle name="출력 2 3 28" xfId="15208"/>
    <cellStyle name="출력 2 3 28 2" xfId="43067"/>
    <cellStyle name="출력 2 3 29" xfId="16876"/>
    <cellStyle name="출력 2 3 29 2" xfId="44735"/>
    <cellStyle name="출력 2 3 3" xfId="254"/>
    <cellStyle name="출력 2 3 3 10" xfId="1938"/>
    <cellStyle name="출력 2 3 3 10 2" xfId="5392"/>
    <cellStyle name="출력 2 3 3 10 2 2" xfId="33251"/>
    <cellStyle name="출력 2 3 3 10 3" xfId="8647"/>
    <cellStyle name="출력 2 3 3 10 3 2" xfId="36506"/>
    <cellStyle name="출력 2 3 3 10 4" xfId="11910"/>
    <cellStyle name="출력 2 3 3 10 4 2" xfId="39769"/>
    <cellStyle name="출력 2 3 3 10 5" xfId="17287"/>
    <cellStyle name="출력 2 3 3 10 5 2" xfId="45146"/>
    <cellStyle name="출력 2 3 3 10 6" xfId="18732"/>
    <cellStyle name="출력 2 3 3 10 6 2" xfId="46591"/>
    <cellStyle name="출력 2 3 3 10 7" xfId="21940"/>
    <cellStyle name="출력 2 3 3 10 7 2" xfId="49799"/>
    <cellStyle name="출력 2 3 3 10 8" xfId="25130"/>
    <cellStyle name="출력 2 3 3 10 8 2" xfId="52989"/>
    <cellStyle name="출력 2 3 3 10 9" xfId="29797"/>
    <cellStyle name="출력 2 3 3 11" xfId="3544"/>
    <cellStyle name="출력 2 3 3 11 2" xfId="6995"/>
    <cellStyle name="출력 2 3 3 11 2 2" xfId="34854"/>
    <cellStyle name="출력 2 3 3 11 3" xfId="10251"/>
    <cellStyle name="출력 2 3 3 11 3 2" xfId="38110"/>
    <cellStyle name="출력 2 3 3 11 4" xfId="13515"/>
    <cellStyle name="출력 2 3 3 11 4 2" xfId="41374"/>
    <cellStyle name="출력 2 3 3 11 5" xfId="17612"/>
    <cellStyle name="출력 2 3 3 11 5 2" xfId="45471"/>
    <cellStyle name="출력 2 3 3 11 6" xfId="20319"/>
    <cellStyle name="출력 2 3 3 11 6 2" xfId="48178"/>
    <cellStyle name="출력 2 3 3 11 7" xfId="23501"/>
    <cellStyle name="출력 2 3 3 11 7 2" xfId="51360"/>
    <cellStyle name="출력 2 3 3 11 8" xfId="26601"/>
    <cellStyle name="출력 2 3 3 11 8 2" xfId="54460"/>
    <cellStyle name="출력 2 3 3 11 9" xfId="31403"/>
    <cellStyle name="출력 2 3 3 12" xfId="3657"/>
    <cellStyle name="출력 2 3 3 12 2" xfId="7108"/>
    <cellStyle name="출력 2 3 3 12 2 2" xfId="34967"/>
    <cellStyle name="출력 2 3 3 12 3" xfId="10364"/>
    <cellStyle name="출력 2 3 3 12 3 2" xfId="38223"/>
    <cellStyle name="출력 2 3 3 12 4" xfId="13628"/>
    <cellStyle name="출력 2 3 3 12 4 2" xfId="41487"/>
    <cellStyle name="출력 2 3 3 12 5" xfId="17179"/>
    <cellStyle name="출력 2 3 3 12 5 2" xfId="45038"/>
    <cellStyle name="출력 2 3 3 12 6" xfId="20432"/>
    <cellStyle name="출력 2 3 3 12 6 2" xfId="48291"/>
    <cellStyle name="출력 2 3 3 12 7" xfId="23614"/>
    <cellStyle name="출력 2 3 3 12 7 2" xfId="51473"/>
    <cellStyle name="출력 2 3 3 12 8" xfId="26706"/>
    <cellStyle name="출력 2 3 3 12 8 2" xfId="54565"/>
    <cellStyle name="출력 2 3 3 12 9" xfId="31516"/>
    <cellStyle name="출력 2 3 3 13" xfId="1369"/>
    <cellStyle name="출력 2 3 3 13 2" xfId="29228"/>
    <cellStyle name="출력 2 3 3 14" xfId="4825"/>
    <cellStyle name="출력 2 3 3 14 2" xfId="32684"/>
    <cellStyle name="출력 2 3 3 15" xfId="5622"/>
    <cellStyle name="출력 2 3 3 15 2" xfId="33481"/>
    <cellStyle name="출력 2 3 3 16" xfId="8523"/>
    <cellStyle name="출력 2 3 3 16 2" xfId="36382"/>
    <cellStyle name="출력 2 3 3 17" xfId="11786"/>
    <cellStyle name="출력 2 3 3 17 2" xfId="39645"/>
    <cellStyle name="출력 2 3 3 18" xfId="17217"/>
    <cellStyle name="출력 2 3 3 18 2" xfId="45076"/>
    <cellStyle name="출력 2 3 3 19" xfId="1134"/>
    <cellStyle name="출력 2 3 3 19 2" xfId="28993"/>
    <cellStyle name="출력 2 3 3 2" xfId="457"/>
    <cellStyle name="출력 2 3 3 2 10" xfId="4585"/>
    <cellStyle name="출력 2 3 3 2 10 2" xfId="8036"/>
    <cellStyle name="출력 2 3 3 2 10 2 2" xfId="35895"/>
    <cellStyle name="출력 2 3 3 2 10 3" xfId="11292"/>
    <cellStyle name="출력 2 3 3 2 10 3 2" xfId="39151"/>
    <cellStyle name="출력 2 3 3 2 10 4" xfId="14556"/>
    <cellStyle name="출력 2 3 3 2 10 4 2" xfId="42415"/>
    <cellStyle name="출력 2 3 3 2 10 5" xfId="18127"/>
    <cellStyle name="출력 2 3 3 2 10 5 2" xfId="45986"/>
    <cellStyle name="출력 2 3 3 2 10 6" xfId="21360"/>
    <cellStyle name="출력 2 3 3 2 10 6 2" xfId="49219"/>
    <cellStyle name="출력 2 3 3 2 10 7" xfId="24542"/>
    <cellStyle name="출력 2 3 3 2 10 7 2" xfId="52401"/>
    <cellStyle name="출력 2 3 3 2 10 8" xfId="27570"/>
    <cellStyle name="출력 2 3 3 2 10 8 2" xfId="55429"/>
    <cellStyle name="출력 2 3 3 2 10 9" xfId="32444"/>
    <cellStyle name="출력 2 3 3 2 11" xfId="1572"/>
    <cellStyle name="출력 2 3 3 2 11 2" xfId="29431"/>
    <cellStyle name="출력 2 3 3 2 12" xfId="5028"/>
    <cellStyle name="출력 2 3 3 2 12 2" xfId="32887"/>
    <cellStyle name="출력 2 3 3 2 13" xfId="8282"/>
    <cellStyle name="출력 2 3 3 2 13 2" xfId="36141"/>
    <cellStyle name="출력 2 3 3 2 14" xfId="11547"/>
    <cellStyle name="출력 2 3 3 2 14 2" xfId="39406"/>
    <cellStyle name="출력 2 3 3 2 15" xfId="14810"/>
    <cellStyle name="출력 2 3 3 2 15 2" xfId="42669"/>
    <cellStyle name="출력 2 3 3 2 16" xfId="16242"/>
    <cellStyle name="출력 2 3 3 2 16 2" xfId="44101"/>
    <cellStyle name="출력 2 3 3 2 17" xfId="18377"/>
    <cellStyle name="출력 2 3 3 2 17 2" xfId="46236"/>
    <cellStyle name="출력 2 3 3 2 18" xfId="21595"/>
    <cellStyle name="출력 2 3 3 2 18 2" xfId="49454"/>
    <cellStyle name="출력 2 3 3 2 19" xfId="24792"/>
    <cellStyle name="출력 2 3 3 2 19 2" xfId="52651"/>
    <cellStyle name="출력 2 3 3 2 2" xfId="602"/>
    <cellStyle name="출력 2 3 3 2 2 10" xfId="1717"/>
    <cellStyle name="출력 2 3 3 2 2 10 2" xfId="29576"/>
    <cellStyle name="출력 2 3 3 2 2 11" xfId="5172"/>
    <cellStyle name="출력 2 3 3 2 2 11 2" xfId="33031"/>
    <cellStyle name="출력 2 3 3 2 2 12" xfId="8427"/>
    <cellStyle name="출력 2 3 3 2 2 12 2" xfId="36286"/>
    <cellStyle name="출력 2 3 3 2 2 13" xfId="11692"/>
    <cellStyle name="출력 2 3 3 2 2 13 2" xfId="39551"/>
    <cellStyle name="출력 2 3 3 2 2 14" xfId="14955"/>
    <cellStyle name="출력 2 3 3 2 2 14 2" xfId="42814"/>
    <cellStyle name="출력 2 3 3 2 2 15" xfId="17381"/>
    <cellStyle name="출력 2 3 3 2 2 15 2" xfId="45240"/>
    <cellStyle name="출력 2 3 3 2 2 16" xfId="18519"/>
    <cellStyle name="출력 2 3 3 2 2 16 2" xfId="46378"/>
    <cellStyle name="출력 2 3 3 2 2 17" xfId="21736"/>
    <cellStyle name="출력 2 3 3 2 2 17 2" xfId="49595"/>
    <cellStyle name="출력 2 3 3 2 2 18" xfId="24931"/>
    <cellStyle name="출력 2 3 3 2 2 18 2" xfId="52790"/>
    <cellStyle name="출력 2 3 3 2 2 19" xfId="26286"/>
    <cellStyle name="출력 2 3 3 2 2 19 2" xfId="54145"/>
    <cellStyle name="출력 2 3 3 2 2 2" xfId="2354"/>
    <cellStyle name="출력 2 3 3 2 2 2 2" xfId="5806"/>
    <cellStyle name="출력 2 3 3 2 2 2 2 2" xfId="33665"/>
    <cellStyle name="출력 2 3 3 2 2 2 3" xfId="9062"/>
    <cellStyle name="출력 2 3 3 2 2 2 3 2" xfId="36921"/>
    <cellStyle name="출력 2 3 3 2 2 2 4" xfId="12325"/>
    <cellStyle name="출력 2 3 3 2 2 2 4 2" xfId="40184"/>
    <cellStyle name="출력 2 3 3 2 2 2 5" xfId="17142"/>
    <cellStyle name="출력 2 3 3 2 2 2 5 2" xfId="45001"/>
    <cellStyle name="출력 2 3 3 2 2 2 6" xfId="19132"/>
    <cellStyle name="출력 2 3 3 2 2 2 6 2" xfId="46991"/>
    <cellStyle name="출력 2 3 3 2 2 2 7" xfId="22317"/>
    <cellStyle name="출력 2 3 3 2 2 2 7 2" xfId="50176"/>
    <cellStyle name="출력 2 3 3 2 2 2 8" xfId="25492"/>
    <cellStyle name="출력 2 3 3 2 2 2 8 2" xfId="53351"/>
    <cellStyle name="출력 2 3 3 2 2 2 9" xfId="30213"/>
    <cellStyle name="출력 2 3 3 2 2 20" xfId="27988"/>
    <cellStyle name="출력 2 3 3 2 2 20 2" xfId="55847"/>
    <cellStyle name="출력 2 3 3 2 2 21" xfId="1064"/>
    <cellStyle name="출력 2 3 3 2 2 21 2" xfId="28923"/>
    <cellStyle name="출력 2 3 3 2 2 22" xfId="28462"/>
    <cellStyle name="출력 2 3 3 2 2 3" xfId="2813"/>
    <cellStyle name="출력 2 3 3 2 2 3 2" xfId="6264"/>
    <cellStyle name="출력 2 3 3 2 2 3 2 2" xfId="34123"/>
    <cellStyle name="출력 2 3 3 2 2 3 3" xfId="9520"/>
    <cellStyle name="출력 2 3 3 2 2 3 3 2" xfId="37379"/>
    <cellStyle name="출력 2 3 3 2 2 3 4" xfId="12784"/>
    <cellStyle name="출력 2 3 3 2 2 3 4 2" xfId="40643"/>
    <cellStyle name="출력 2 3 3 2 2 3 5" xfId="15053"/>
    <cellStyle name="출력 2 3 3 2 2 3 5 2" xfId="42912"/>
    <cellStyle name="출력 2 3 3 2 2 3 6" xfId="19588"/>
    <cellStyle name="출력 2 3 3 2 2 3 6 2" xfId="47447"/>
    <cellStyle name="출력 2 3 3 2 2 3 7" xfId="22770"/>
    <cellStyle name="출력 2 3 3 2 2 3 7 2" xfId="50629"/>
    <cellStyle name="출력 2 3 3 2 2 3 8" xfId="25918"/>
    <cellStyle name="출력 2 3 3 2 2 3 8 2" xfId="53777"/>
    <cellStyle name="출력 2 3 3 2 2 3 9" xfId="30672"/>
    <cellStyle name="출력 2 3 3 2 2 4" xfId="3163"/>
    <cellStyle name="출력 2 3 3 2 2 4 2" xfId="6614"/>
    <cellStyle name="출력 2 3 3 2 2 4 2 2" xfId="34473"/>
    <cellStyle name="출력 2 3 3 2 2 4 3" xfId="9870"/>
    <cellStyle name="출력 2 3 3 2 2 4 3 2" xfId="37729"/>
    <cellStyle name="출력 2 3 3 2 2 4 4" xfId="13134"/>
    <cellStyle name="출력 2 3 3 2 2 4 4 2" xfId="40993"/>
    <cellStyle name="출력 2 3 3 2 2 4 5" xfId="15791"/>
    <cellStyle name="출력 2 3 3 2 2 4 5 2" xfId="43650"/>
    <cellStyle name="출력 2 3 3 2 2 4 6" xfId="19938"/>
    <cellStyle name="출력 2 3 3 2 2 4 6 2" xfId="47797"/>
    <cellStyle name="출력 2 3 3 2 2 4 7" xfId="23120"/>
    <cellStyle name="출력 2 3 3 2 2 4 7 2" xfId="50979"/>
    <cellStyle name="출력 2 3 3 2 2 4 8" xfId="26242"/>
    <cellStyle name="출력 2 3 3 2 2 4 8 2" xfId="54101"/>
    <cellStyle name="출력 2 3 3 2 2 4 9" xfId="31022"/>
    <cellStyle name="출력 2 3 3 2 2 5" xfId="3500"/>
    <cellStyle name="출력 2 3 3 2 2 5 2" xfId="6951"/>
    <cellStyle name="출력 2 3 3 2 2 5 2 2" xfId="34810"/>
    <cellStyle name="출력 2 3 3 2 2 5 3" xfId="10207"/>
    <cellStyle name="출력 2 3 3 2 2 5 3 2" xfId="38066"/>
    <cellStyle name="출력 2 3 3 2 2 5 4" xfId="13471"/>
    <cellStyle name="출력 2 3 3 2 2 5 4 2" xfId="41330"/>
    <cellStyle name="출력 2 3 3 2 2 5 5" xfId="16259"/>
    <cellStyle name="출력 2 3 3 2 2 5 5 2" xfId="44118"/>
    <cellStyle name="출력 2 3 3 2 2 5 6" xfId="20275"/>
    <cellStyle name="출력 2 3 3 2 2 5 6 2" xfId="48134"/>
    <cellStyle name="출력 2 3 3 2 2 5 7" xfId="23457"/>
    <cellStyle name="출력 2 3 3 2 2 5 7 2" xfId="51316"/>
    <cellStyle name="출력 2 3 3 2 2 5 8" xfId="26559"/>
    <cellStyle name="출력 2 3 3 2 2 5 8 2" xfId="54418"/>
    <cellStyle name="출력 2 3 3 2 2 5 9" xfId="31359"/>
    <cellStyle name="출력 2 3 3 2 2 6" xfId="3833"/>
    <cellStyle name="출력 2 3 3 2 2 6 2" xfId="7284"/>
    <cellStyle name="출력 2 3 3 2 2 6 2 2" xfId="35143"/>
    <cellStyle name="출력 2 3 3 2 2 6 3" xfId="10540"/>
    <cellStyle name="출력 2 3 3 2 2 6 3 2" xfId="38399"/>
    <cellStyle name="출력 2 3 3 2 2 6 4" xfId="13804"/>
    <cellStyle name="출력 2 3 3 2 2 6 4 2" xfId="41663"/>
    <cellStyle name="출력 2 3 3 2 2 6 5" xfId="17365"/>
    <cellStyle name="출력 2 3 3 2 2 6 5 2" xfId="45224"/>
    <cellStyle name="출력 2 3 3 2 2 6 6" xfId="20608"/>
    <cellStyle name="출력 2 3 3 2 2 6 6 2" xfId="48467"/>
    <cellStyle name="출력 2 3 3 2 2 6 7" xfId="23790"/>
    <cellStyle name="출력 2 3 3 2 2 6 7 2" xfId="51649"/>
    <cellStyle name="출력 2 3 3 2 2 6 8" xfId="26870"/>
    <cellStyle name="출력 2 3 3 2 2 6 8 2" xfId="54729"/>
    <cellStyle name="출력 2 3 3 2 2 6 9" xfId="31692"/>
    <cellStyle name="출력 2 3 3 2 2 7" xfId="4129"/>
    <cellStyle name="출력 2 3 3 2 2 7 2" xfId="7580"/>
    <cellStyle name="출력 2 3 3 2 2 7 2 2" xfId="35439"/>
    <cellStyle name="출력 2 3 3 2 2 7 3" xfId="10836"/>
    <cellStyle name="출력 2 3 3 2 2 7 3 2" xfId="38695"/>
    <cellStyle name="출력 2 3 3 2 2 7 4" xfId="14100"/>
    <cellStyle name="출력 2 3 3 2 2 7 4 2" xfId="41959"/>
    <cellStyle name="출력 2 3 3 2 2 7 5" xfId="16879"/>
    <cellStyle name="출력 2 3 3 2 2 7 5 2" xfId="44738"/>
    <cellStyle name="출력 2 3 3 2 2 7 6" xfId="20904"/>
    <cellStyle name="출력 2 3 3 2 2 7 6 2" xfId="48763"/>
    <cellStyle name="출력 2 3 3 2 2 7 7" xfId="24086"/>
    <cellStyle name="출력 2 3 3 2 2 7 7 2" xfId="51945"/>
    <cellStyle name="출력 2 3 3 2 2 7 8" xfId="27147"/>
    <cellStyle name="출력 2 3 3 2 2 7 8 2" xfId="55006"/>
    <cellStyle name="출력 2 3 3 2 2 7 9" xfId="31988"/>
    <cellStyle name="출력 2 3 3 2 2 8" xfId="4426"/>
    <cellStyle name="출력 2 3 3 2 2 8 2" xfId="7877"/>
    <cellStyle name="출력 2 3 3 2 2 8 2 2" xfId="35736"/>
    <cellStyle name="출력 2 3 3 2 2 8 3" xfId="11133"/>
    <cellStyle name="출력 2 3 3 2 2 8 3 2" xfId="38992"/>
    <cellStyle name="출력 2 3 3 2 2 8 4" xfId="14397"/>
    <cellStyle name="출력 2 3 3 2 2 8 4 2" xfId="42256"/>
    <cellStyle name="출력 2 3 3 2 2 8 5" xfId="17968"/>
    <cellStyle name="출력 2 3 3 2 2 8 5 2" xfId="45827"/>
    <cellStyle name="출력 2 3 3 2 2 8 6" xfId="21201"/>
    <cellStyle name="출력 2 3 3 2 2 8 6 2" xfId="49060"/>
    <cellStyle name="출력 2 3 3 2 2 8 7" xfId="24383"/>
    <cellStyle name="출력 2 3 3 2 2 8 7 2" xfId="52242"/>
    <cellStyle name="출력 2 3 3 2 2 8 8" xfId="27422"/>
    <cellStyle name="출력 2 3 3 2 2 8 8 2" xfId="55281"/>
    <cellStyle name="출력 2 3 3 2 2 8 9" xfId="32285"/>
    <cellStyle name="출력 2 3 3 2 2 9" xfId="4721"/>
    <cellStyle name="출력 2 3 3 2 2 9 2" xfId="8172"/>
    <cellStyle name="출력 2 3 3 2 2 9 2 2" xfId="36031"/>
    <cellStyle name="출력 2 3 3 2 2 9 3" xfId="11428"/>
    <cellStyle name="출력 2 3 3 2 2 9 3 2" xfId="39287"/>
    <cellStyle name="출력 2 3 3 2 2 9 4" xfId="14692"/>
    <cellStyle name="출력 2 3 3 2 2 9 4 2" xfId="42551"/>
    <cellStyle name="출력 2 3 3 2 2 9 5" xfId="18263"/>
    <cellStyle name="출력 2 3 3 2 2 9 5 2" xfId="46122"/>
    <cellStyle name="출력 2 3 3 2 2 9 6" xfId="21496"/>
    <cellStyle name="출력 2 3 3 2 2 9 6 2" xfId="49355"/>
    <cellStyle name="출력 2 3 3 2 2 9 7" xfId="24678"/>
    <cellStyle name="출력 2 3 3 2 2 9 7 2" xfId="52537"/>
    <cellStyle name="출력 2 3 3 2 2 9 8" xfId="27698"/>
    <cellStyle name="출력 2 3 3 2 2 9 8 2" xfId="55557"/>
    <cellStyle name="출력 2 3 3 2 2 9 9" xfId="32580"/>
    <cellStyle name="출력 2 3 3 2 20" xfId="27250"/>
    <cellStyle name="출력 2 3 3 2 20 2" xfId="55109"/>
    <cellStyle name="출력 2 3 3 2 21" xfId="27852"/>
    <cellStyle name="출력 2 3 3 2 21 2" xfId="55711"/>
    <cellStyle name="출력 2 3 3 2 22" xfId="919"/>
    <cellStyle name="출력 2 3 3 2 22 2" xfId="28778"/>
    <cellStyle name="출력 2 3 3 2 23" xfId="28317"/>
    <cellStyle name="출력 2 3 3 2 3" xfId="2209"/>
    <cellStyle name="출력 2 3 3 2 3 2" xfId="5661"/>
    <cellStyle name="출력 2 3 3 2 3 2 2" xfId="33520"/>
    <cellStyle name="출력 2 3 3 2 3 3" xfId="8917"/>
    <cellStyle name="출력 2 3 3 2 3 3 2" xfId="36776"/>
    <cellStyle name="출력 2 3 3 2 3 4" xfId="12180"/>
    <cellStyle name="출력 2 3 3 2 3 4 2" xfId="40039"/>
    <cellStyle name="출력 2 3 3 2 3 5" xfId="15572"/>
    <cellStyle name="출력 2 3 3 2 3 5 2" xfId="43431"/>
    <cellStyle name="출력 2 3 3 2 3 6" xfId="18992"/>
    <cellStyle name="출력 2 3 3 2 3 6 2" xfId="46851"/>
    <cellStyle name="출력 2 3 3 2 3 7" xfId="22176"/>
    <cellStyle name="출력 2 3 3 2 3 7 2" xfId="50035"/>
    <cellStyle name="출력 2 3 3 2 3 8" xfId="25359"/>
    <cellStyle name="출력 2 3 3 2 3 8 2" xfId="53218"/>
    <cellStyle name="출력 2 3 3 2 3 9" xfId="30068"/>
    <cellStyle name="출력 2 3 3 2 4" xfId="2668"/>
    <cellStyle name="출력 2 3 3 2 4 2" xfId="6119"/>
    <cellStyle name="출력 2 3 3 2 4 2 2" xfId="33978"/>
    <cellStyle name="출력 2 3 3 2 4 3" xfId="9375"/>
    <cellStyle name="출력 2 3 3 2 4 3 2" xfId="37234"/>
    <cellStyle name="출력 2 3 3 2 4 4" xfId="12639"/>
    <cellStyle name="출력 2 3 3 2 4 4 2" xfId="40498"/>
    <cellStyle name="출력 2 3 3 2 4 5" xfId="17547"/>
    <cellStyle name="출력 2 3 3 2 4 5 2" xfId="45406"/>
    <cellStyle name="출력 2 3 3 2 4 6" xfId="19443"/>
    <cellStyle name="출력 2 3 3 2 4 6 2" xfId="47302"/>
    <cellStyle name="출력 2 3 3 2 4 7" xfId="22625"/>
    <cellStyle name="출력 2 3 3 2 4 7 2" xfId="50484"/>
    <cellStyle name="출력 2 3 3 2 4 8" xfId="25781"/>
    <cellStyle name="출력 2 3 3 2 4 8 2" xfId="53640"/>
    <cellStyle name="출력 2 3 3 2 4 9" xfId="30527"/>
    <cellStyle name="출력 2 3 3 2 5" xfId="3019"/>
    <cellStyle name="출력 2 3 3 2 5 2" xfId="6470"/>
    <cellStyle name="출력 2 3 3 2 5 2 2" xfId="34329"/>
    <cellStyle name="출력 2 3 3 2 5 3" xfId="9726"/>
    <cellStyle name="출력 2 3 3 2 5 3 2" xfId="37585"/>
    <cellStyle name="출력 2 3 3 2 5 4" xfId="12990"/>
    <cellStyle name="출력 2 3 3 2 5 4 2" xfId="40849"/>
    <cellStyle name="출력 2 3 3 2 5 5" xfId="15603"/>
    <cellStyle name="출력 2 3 3 2 5 5 2" xfId="43462"/>
    <cellStyle name="출력 2 3 3 2 5 6" xfId="19794"/>
    <cellStyle name="출력 2 3 3 2 5 6 2" xfId="47653"/>
    <cellStyle name="출력 2 3 3 2 5 7" xfId="22976"/>
    <cellStyle name="출력 2 3 3 2 5 7 2" xfId="50835"/>
    <cellStyle name="출력 2 3 3 2 5 8" xfId="26108"/>
    <cellStyle name="출력 2 3 3 2 5 8 2" xfId="53967"/>
    <cellStyle name="출력 2 3 3 2 5 9" xfId="30878"/>
    <cellStyle name="출력 2 3 3 2 6" xfId="3358"/>
    <cellStyle name="출력 2 3 3 2 6 2" xfId="6809"/>
    <cellStyle name="출력 2 3 3 2 6 2 2" xfId="34668"/>
    <cellStyle name="출력 2 3 3 2 6 3" xfId="10065"/>
    <cellStyle name="출력 2 3 3 2 6 3 2" xfId="37924"/>
    <cellStyle name="출력 2 3 3 2 6 4" xfId="13329"/>
    <cellStyle name="출력 2 3 3 2 6 4 2" xfId="41188"/>
    <cellStyle name="출력 2 3 3 2 6 5" xfId="8867"/>
    <cellStyle name="출력 2 3 3 2 6 5 2" xfId="36726"/>
    <cellStyle name="출력 2 3 3 2 6 6" xfId="20133"/>
    <cellStyle name="출력 2 3 3 2 6 6 2" xfId="47992"/>
    <cellStyle name="출력 2 3 3 2 6 7" xfId="23315"/>
    <cellStyle name="출력 2 3 3 2 6 7 2" xfId="51174"/>
    <cellStyle name="출력 2 3 3 2 6 8" xfId="26425"/>
    <cellStyle name="출력 2 3 3 2 6 8 2" xfId="54284"/>
    <cellStyle name="출력 2 3 3 2 6 9" xfId="31217"/>
    <cellStyle name="출력 2 3 3 2 7" xfId="3691"/>
    <cellStyle name="출력 2 3 3 2 7 2" xfId="7142"/>
    <cellStyle name="출력 2 3 3 2 7 2 2" xfId="35001"/>
    <cellStyle name="출력 2 3 3 2 7 3" xfId="10398"/>
    <cellStyle name="출력 2 3 3 2 7 3 2" xfId="38257"/>
    <cellStyle name="출력 2 3 3 2 7 4" xfId="13662"/>
    <cellStyle name="출력 2 3 3 2 7 4 2" xfId="41521"/>
    <cellStyle name="출력 2 3 3 2 7 5" xfId="16783"/>
    <cellStyle name="출력 2 3 3 2 7 5 2" xfId="44642"/>
    <cellStyle name="출력 2 3 3 2 7 6" xfId="20466"/>
    <cellStyle name="출력 2 3 3 2 7 6 2" xfId="48325"/>
    <cellStyle name="출력 2 3 3 2 7 7" xfId="23648"/>
    <cellStyle name="출력 2 3 3 2 7 7 2" xfId="51507"/>
    <cellStyle name="출력 2 3 3 2 7 8" xfId="26736"/>
    <cellStyle name="출력 2 3 3 2 7 8 2" xfId="54595"/>
    <cellStyle name="출력 2 3 3 2 7 9" xfId="31550"/>
    <cellStyle name="출력 2 3 3 2 8" xfId="3993"/>
    <cellStyle name="출력 2 3 3 2 8 2" xfId="7444"/>
    <cellStyle name="출력 2 3 3 2 8 2 2" xfId="35303"/>
    <cellStyle name="출력 2 3 3 2 8 3" xfId="10700"/>
    <cellStyle name="출력 2 3 3 2 8 3 2" xfId="38559"/>
    <cellStyle name="출력 2 3 3 2 8 4" xfId="13964"/>
    <cellStyle name="출력 2 3 3 2 8 4 2" xfId="41823"/>
    <cellStyle name="출력 2 3 3 2 8 5" xfId="17283"/>
    <cellStyle name="출력 2 3 3 2 8 5 2" xfId="45142"/>
    <cellStyle name="출력 2 3 3 2 8 6" xfId="20768"/>
    <cellStyle name="출력 2 3 3 2 8 6 2" xfId="48627"/>
    <cellStyle name="출력 2 3 3 2 8 7" xfId="23950"/>
    <cellStyle name="출력 2 3 3 2 8 7 2" xfId="51809"/>
    <cellStyle name="출력 2 3 3 2 8 8" xfId="27019"/>
    <cellStyle name="출력 2 3 3 2 8 8 2" xfId="54878"/>
    <cellStyle name="출력 2 3 3 2 8 9" xfId="31852"/>
    <cellStyle name="출력 2 3 3 2 9" xfId="4290"/>
    <cellStyle name="출력 2 3 3 2 9 2" xfId="7741"/>
    <cellStyle name="출력 2 3 3 2 9 2 2" xfId="35600"/>
    <cellStyle name="출력 2 3 3 2 9 3" xfId="10997"/>
    <cellStyle name="출력 2 3 3 2 9 3 2" xfId="38856"/>
    <cellStyle name="출력 2 3 3 2 9 4" xfId="14261"/>
    <cellStyle name="출력 2 3 3 2 9 4 2" xfId="42120"/>
    <cellStyle name="출력 2 3 3 2 9 5" xfId="15305"/>
    <cellStyle name="출력 2 3 3 2 9 5 2" xfId="43164"/>
    <cellStyle name="출력 2 3 3 2 9 6" xfId="21065"/>
    <cellStyle name="출력 2 3 3 2 9 6 2" xfId="48924"/>
    <cellStyle name="출력 2 3 3 2 9 7" xfId="24247"/>
    <cellStyle name="출력 2 3 3 2 9 7 2" xfId="52106"/>
    <cellStyle name="출력 2 3 3 2 9 8" xfId="27294"/>
    <cellStyle name="출력 2 3 3 2 9 8 2" xfId="55153"/>
    <cellStyle name="출력 2 3 3 2 9 9" xfId="32149"/>
    <cellStyle name="출력 2 3 3 20" xfId="18608"/>
    <cellStyle name="출력 2 3 3 20 2" xfId="46467"/>
    <cellStyle name="출력 2 3 3 21" xfId="21560"/>
    <cellStyle name="출력 2 3 3 21 2" xfId="49419"/>
    <cellStyle name="출력 2 3 3 22" xfId="25015"/>
    <cellStyle name="출력 2 3 3 22 2" xfId="52874"/>
    <cellStyle name="출력 2 3 3 23" xfId="24757"/>
    <cellStyle name="출력 2 3 3 23 2" xfId="52616"/>
    <cellStyle name="출력 2 3 3 24" xfId="717"/>
    <cellStyle name="출력 2 3 3 24 2" xfId="28576"/>
    <cellStyle name="출력 2 3 3 25" xfId="28115"/>
    <cellStyle name="출력 2 3 3 3" xfId="357"/>
    <cellStyle name="출력 2 3 3 3 10" xfId="1472"/>
    <cellStyle name="출력 2 3 3 3 10 2" xfId="29331"/>
    <cellStyle name="출력 2 3 3 3 11" xfId="4928"/>
    <cellStyle name="출력 2 3 3 3 11 2" xfId="32787"/>
    <cellStyle name="출력 2 3 3 3 12" xfId="1200"/>
    <cellStyle name="출력 2 3 3 3 12 2" xfId="29059"/>
    <cellStyle name="출력 2 3 3 3 13" xfId="5527"/>
    <cellStyle name="출력 2 3 3 3 13 2" xfId="33386"/>
    <cellStyle name="출력 2 3 3 3 14" xfId="8782"/>
    <cellStyle name="출력 2 3 3 3 14 2" xfId="36641"/>
    <cellStyle name="출력 2 3 3 3 15" xfId="17857"/>
    <cellStyle name="출력 2 3 3 3 15 2" xfId="45716"/>
    <cellStyle name="출력 2 3 3 3 16" xfId="15302"/>
    <cellStyle name="출력 2 3 3 3 16 2" xfId="43161"/>
    <cellStyle name="출력 2 3 3 3 17" xfId="16446"/>
    <cellStyle name="출력 2 3 3 3 17 2" xfId="44305"/>
    <cellStyle name="출력 2 3 3 3 18" xfId="18945"/>
    <cellStyle name="출력 2 3 3 3 18 2" xfId="46804"/>
    <cellStyle name="출력 2 3 3 3 19" xfId="26842"/>
    <cellStyle name="출력 2 3 3 3 19 2" xfId="54701"/>
    <cellStyle name="출력 2 3 3 3 2" xfId="2109"/>
    <cellStyle name="출력 2 3 3 3 2 2" xfId="5563"/>
    <cellStyle name="출력 2 3 3 3 2 2 2" xfId="33422"/>
    <cellStyle name="출력 2 3 3 3 2 3" xfId="8818"/>
    <cellStyle name="출력 2 3 3 3 2 3 2" xfId="36677"/>
    <cellStyle name="출력 2 3 3 3 2 4" xfId="12081"/>
    <cellStyle name="출력 2 3 3 3 2 4 2" xfId="39940"/>
    <cellStyle name="출력 2 3 3 3 2 5" xfId="16142"/>
    <cellStyle name="출력 2 3 3 3 2 5 2" xfId="44001"/>
    <cellStyle name="출력 2 3 3 3 2 6" xfId="18897"/>
    <cellStyle name="출력 2 3 3 3 2 6 2" xfId="46756"/>
    <cellStyle name="출력 2 3 3 3 2 7" xfId="22095"/>
    <cellStyle name="출력 2 3 3 3 2 7 2" xfId="49954"/>
    <cellStyle name="출력 2 3 3 3 2 8" xfId="25275"/>
    <cellStyle name="출력 2 3 3 3 2 8 2" xfId="53134"/>
    <cellStyle name="출력 2 3 3 3 2 9" xfId="29968"/>
    <cellStyle name="출력 2 3 3 3 20" xfId="27780"/>
    <cellStyle name="출력 2 3 3 3 20 2" xfId="55639"/>
    <cellStyle name="출력 2 3 3 3 21" xfId="819"/>
    <cellStyle name="출력 2 3 3 3 21 2" xfId="28678"/>
    <cellStyle name="출력 2 3 3 3 22" xfId="28217"/>
    <cellStyle name="출력 2 3 3 3 3" xfId="2570"/>
    <cellStyle name="출력 2 3 3 3 3 2" xfId="6021"/>
    <cellStyle name="출력 2 3 3 3 3 2 2" xfId="33880"/>
    <cellStyle name="출력 2 3 3 3 3 3" xfId="9277"/>
    <cellStyle name="출력 2 3 3 3 3 3 2" xfId="37136"/>
    <cellStyle name="출력 2 3 3 3 3 4" xfId="12541"/>
    <cellStyle name="출력 2 3 3 3 3 4 2" xfId="40400"/>
    <cellStyle name="출력 2 3 3 3 3 5" xfId="17042"/>
    <cellStyle name="출력 2 3 3 3 3 5 2" xfId="44901"/>
    <cellStyle name="출력 2 3 3 3 3 6" xfId="19345"/>
    <cellStyle name="출력 2 3 3 3 3 6 2" xfId="47204"/>
    <cellStyle name="출력 2 3 3 3 3 7" xfId="22527"/>
    <cellStyle name="출력 2 3 3 3 3 7 2" xfId="50386"/>
    <cellStyle name="출력 2 3 3 3 3 8" xfId="25690"/>
    <cellStyle name="출력 2 3 3 3 3 8 2" xfId="53549"/>
    <cellStyle name="출력 2 3 3 3 3 9" xfId="30429"/>
    <cellStyle name="출력 2 3 3 3 4" xfId="2923"/>
    <cellStyle name="출력 2 3 3 3 4 2" xfId="6374"/>
    <cellStyle name="출력 2 3 3 3 4 2 2" xfId="34233"/>
    <cellStyle name="출력 2 3 3 3 4 3" xfId="9630"/>
    <cellStyle name="출력 2 3 3 3 4 3 2" xfId="37489"/>
    <cellStyle name="출력 2 3 3 3 4 4" xfId="12894"/>
    <cellStyle name="출력 2 3 3 3 4 4 2" xfId="40753"/>
    <cellStyle name="출력 2 3 3 3 4 5" xfId="15809"/>
    <cellStyle name="출력 2 3 3 3 4 5 2" xfId="43668"/>
    <cellStyle name="출력 2 3 3 3 4 6" xfId="19698"/>
    <cellStyle name="출력 2 3 3 3 4 6 2" xfId="47557"/>
    <cellStyle name="출력 2 3 3 3 4 7" xfId="22880"/>
    <cellStyle name="출력 2 3 3 3 4 7 2" xfId="50739"/>
    <cellStyle name="출력 2 3 3 3 4 8" xfId="26019"/>
    <cellStyle name="출력 2 3 3 3 4 8 2" xfId="53878"/>
    <cellStyle name="출력 2 3 3 3 4 9" xfId="30782"/>
    <cellStyle name="출력 2 3 3 3 5" xfId="3269"/>
    <cellStyle name="출력 2 3 3 3 5 2" xfId="6720"/>
    <cellStyle name="출력 2 3 3 3 5 2 2" xfId="34579"/>
    <cellStyle name="출력 2 3 3 3 5 3" xfId="9976"/>
    <cellStyle name="출력 2 3 3 3 5 3 2" xfId="37835"/>
    <cellStyle name="출력 2 3 3 3 5 4" xfId="13240"/>
    <cellStyle name="출력 2 3 3 3 5 4 2" xfId="41099"/>
    <cellStyle name="출력 2 3 3 3 5 5" xfId="15133"/>
    <cellStyle name="출력 2 3 3 3 5 5 2" xfId="42992"/>
    <cellStyle name="출력 2 3 3 3 5 6" xfId="20044"/>
    <cellStyle name="출력 2 3 3 3 5 6 2" xfId="47903"/>
    <cellStyle name="출력 2 3 3 3 5 7" xfId="23226"/>
    <cellStyle name="출력 2 3 3 3 5 7 2" xfId="51085"/>
    <cellStyle name="출력 2 3 3 3 5 8" xfId="26341"/>
    <cellStyle name="출력 2 3 3 3 5 8 2" xfId="54200"/>
    <cellStyle name="출력 2 3 3 3 5 9" xfId="31128"/>
    <cellStyle name="출력 2 3 3 3 6" xfId="3605"/>
    <cellStyle name="출력 2 3 3 3 6 2" xfId="7056"/>
    <cellStyle name="출력 2 3 3 3 6 2 2" xfId="34915"/>
    <cellStyle name="출력 2 3 3 3 6 3" xfId="10312"/>
    <cellStyle name="출력 2 3 3 3 6 3 2" xfId="38171"/>
    <cellStyle name="출력 2 3 3 3 6 4" xfId="13576"/>
    <cellStyle name="출력 2 3 3 3 6 4 2" xfId="41435"/>
    <cellStyle name="출력 2 3 3 3 6 5" xfId="16294"/>
    <cellStyle name="출력 2 3 3 3 6 5 2" xfId="44153"/>
    <cellStyle name="출력 2 3 3 3 6 6" xfId="20380"/>
    <cellStyle name="출력 2 3 3 3 6 6 2" xfId="48239"/>
    <cellStyle name="출력 2 3 3 3 6 7" xfId="23562"/>
    <cellStyle name="출력 2 3 3 3 6 7 2" xfId="51421"/>
    <cellStyle name="출력 2 3 3 3 6 8" xfId="26657"/>
    <cellStyle name="출력 2 3 3 3 6 8 2" xfId="54516"/>
    <cellStyle name="출력 2 3 3 3 6 9" xfId="31464"/>
    <cellStyle name="출력 2 3 3 3 7" xfId="3919"/>
    <cellStyle name="출력 2 3 3 3 7 2" xfId="7370"/>
    <cellStyle name="출력 2 3 3 3 7 2 2" xfId="35229"/>
    <cellStyle name="출력 2 3 3 3 7 3" xfId="10626"/>
    <cellStyle name="출력 2 3 3 3 7 3 2" xfId="38485"/>
    <cellStyle name="출력 2 3 3 3 7 4" xfId="13890"/>
    <cellStyle name="출력 2 3 3 3 7 4 2" xfId="41749"/>
    <cellStyle name="출력 2 3 3 3 7 5" xfId="17724"/>
    <cellStyle name="출력 2 3 3 3 7 5 2" xfId="45583"/>
    <cellStyle name="출력 2 3 3 3 7 6" xfId="20694"/>
    <cellStyle name="출력 2 3 3 3 7 6 2" xfId="48553"/>
    <cellStyle name="출력 2 3 3 3 7 7" xfId="23876"/>
    <cellStyle name="출력 2 3 3 3 7 7 2" xfId="51735"/>
    <cellStyle name="출력 2 3 3 3 7 8" xfId="26951"/>
    <cellStyle name="출력 2 3 3 3 7 8 2" xfId="54810"/>
    <cellStyle name="출력 2 3 3 3 7 9" xfId="31778"/>
    <cellStyle name="출력 2 3 3 3 8" xfId="4217"/>
    <cellStyle name="출력 2 3 3 3 8 2" xfId="7668"/>
    <cellStyle name="출력 2 3 3 3 8 2 2" xfId="35527"/>
    <cellStyle name="출력 2 3 3 3 8 3" xfId="10924"/>
    <cellStyle name="출력 2 3 3 3 8 3 2" xfId="38783"/>
    <cellStyle name="출력 2 3 3 3 8 4" xfId="14188"/>
    <cellStyle name="출력 2 3 3 3 8 4 2" xfId="42047"/>
    <cellStyle name="출력 2 3 3 3 8 5" xfId="17022"/>
    <cellStyle name="출력 2 3 3 3 8 5 2" xfId="44881"/>
    <cellStyle name="출력 2 3 3 3 8 6" xfId="20992"/>
    <cellStyle name="출력 2 3 3 3 8 6 2" xfId="48851"/>
    <cellStyle name="출력 2 3 3 3 8 7" xfId="24174"/>
    <cellStyle name="출력 2 3 3 3 8 7 2" xfId="52033"/>
    <cellStyle name="출력 2 3 3 3 8 8" xfId="27227"/>
    <cellStyle name="출력 2 3 3 3 8 8 2" xfId="55086"/>
    <cellStyle name="출력 2 3 3 3 8 9" xfId="32076"/>
    <cellStyle name="출력 2 3 3 3 9" xfId="4513"/>
    <cellStyle name="출력 2 3 3 3 9 2" xfId="7964"/>
    <cellStyle name="출력 2 3 3 3 9 2 2" xfId="35823"/>
    <cellStyle name="출력 2 3 3 3 9 3" xfId="11220"/>
    <cellStyle name="출력 2 3 3 3 9 3 2" xfId="39079"/>
    <cellStyle name="출력 2 3 3 3 9 4" xfId="14484"/>
    <cellStyle name="출력 2 3 3 3 9 4 2" xfId="42343"/>
    <cellStyle name="출력 2 3 3 3 9 5" xfId="18055"/>
    <cellStyle name="출력 2 3 3 3 9 5 2" xfId="45914"/>
    <cellStyle name="출력 2 3 3 3 9 6" xfId="21288"/>
    <cellStyle name="출력 2 3 3 3 9 6 2" xfId="49147"/>
    <cellStyle name="출력 2 3 3 3 9 7" xfId="24470"/>
    <cellStyle name="출력 2 3 3 3 9 7 2" xfId="52329"/>
    <cellStyle name="출력 2 3 3 3 9 8" xfId="27503"/>
    <cellStyle name="출력 2 3 3 3 9 8 2" xfId="55362"/>
    <cellStyle name="출력 2 3 3 3 9 9" xfId="32372"/>
    <cellStyle name="출력 2 3 3 4" xfId="530"/>
    <cellStyle name="출력 2 3 3 4 10" xfId="1645"/>
    <cellStyle name="출력 2 3 3 4 10 2" xfId="29504"/>
    <cellStyle name="출력 2 3 3 4 11" xfId="5100"/>
    <cellStyle name="출력 2 3 3 4 11 2" xfId="32959"/>
    <cellStyle name="출력 2 3 3 4 12" xfId="8355"/>
    <cellStyle name="출력 2 3 3 4 12 2" xfId="36214"/>
    <cellStyle name="출력 2 3 3 4 13" xfId="11620"/>
    <cellStyle name="출력 2 3 3 4 13 2" xfId="39479"/>
    <cellStyle name="출력 2 3 3 4 14" xfId="14883"/>
    <cellStyle name="출력 2 3 3 4 14 2" xfId="42742"/>
    <cellStyle name="출력 2 3 3 4 15" xfId="16139"/>
    <cellStyle name="출력 2 3 3 4 15 2" xfId="43998"/>
    <cellStyle name="출력 2 3 3 4 16" xfId="18447"/>
    <cellStyle name="출력 2 3 3 4 16 2" xfId="46306"/>
    <cellStyle name="출력 2 3 3 4 17" xfId="21664"/>
    <cellStyle name="출력 2 3 3 4 17 2" xfId="49523"/>
    <cellStyle name="출력 2 3 3 4 18" xfId="24859"/>
    <cellStyle name="출력 2 3 3 4 18 2" xfId="52718"/>
    <cellStyle name="출력 2 3 3 4 19" xfId="27071"/>
    <cellStyle name="출력 2 3 3 4 19 2" xfId="54930"/>
    <cellStyle name="출력 2 3 3 4 2" xfId="2282"/>
    <cellStyle name="출력 2 3 3 4 2 2" xfId="5734"/>
    <cellStyle name="출력 2 3 3 4 2 2 2" xfId="33593"/>
    <cellStyle name="출력 2 3 3 4 2 3" xfId="8990"/>
    <cellStyle name="출력 2 3 3 4 2 3 2" xfId="36849"/>
    <cellStyle name="출력 2 3 3 4 2 4" xfId="12253"/>
    <cellStyle name="출력 2 3 3 4 2 4 2" xfId="40112"/>
    <cellStyle name="출력 2 3 3 4 2 5" xfId="16934"/>
    <cellStyle name="출력 2 3 3 4 2 5 2" xfId="44793"/>
    <cellStyle name="출력 2 3 3 4 2 6" xfId="19060"/>
    <cellStyle name="출력 2 3 3 4 2 6 2" xfId="46919"/>
    <cellStyle name="출력 2 3 3 4 2 7" xfId="22245"/>
    <cellStyle name="출력 2 3 3 4 2 7 2" xfId="50104"/>
    <cellStyle name="출력 2 3 3 4 2 8" xfId="25425"/>
    <cellStyle name="출력 2 3 3 4 2 8 2" xfId="53284"/>
    <cellStyle name="출력 2 3 3 4 2 9" xfId="30141"/>
    <cellStyle name="출력 2 3 3 4 20" xfId="27916"/>
    <cellStyle name="출력 2 3 3 4 20 2" xfId="55775"/>
    <cellStyle name="출력 2 3 3 4 21" xfId="992"/>
    <cellStyle name="출력 2 3 3 4 21 2" xfId="28851"/>
    <cellStyle name="출력 2 3 3 4 22" xfId="28390"/>
    <cellStyle name="출력 2 3 3 4 3" xfId="2741"/>
    <cellStyle name="출력 2 3 3 4 3 2" xfId="6192"/>
    <cellStyle name="출력 2 3 3 4 3 2 2" xfId="34051"/>
    <cellStyle name="출력 2 3 3 4 3 3" xfId="9448"/>
    <cellStyle name="출력 2 3 3 4 3 3 2" xfId="37307"/>
    <cellStyle name="출력 2 3 3 4 3 4" xfId="12712"/>
    <cellStyle name="출력 2 3 3 4 3 4 2" xfId="40571"/>
    <cellStyle name="출력 2 3 3 4 3 5" xfId="17016"/>
    <cellStyle name="출력 2 3 3 4 3 5 2" xfId="44875"/>
    <cellStyle name="출력 2 3 3 4 3 6" xfId="19516"/>
    <cellStyle name="출력 2 3 3 4 3 6 2" xfId="47375"/>
    <cellStyle name="출력 2 3 3 4 3 7" xfId="22698"/>
    <cellStyle name="출력 2 3 3 4 3 7 2" xfId="50557"/>
    <cellStyle name="출력 2 3 3 4 3 8" xfId="25851"/>
    <cellStyle name="출력 2 3 3 4 3 8 2" xfId="53710"/>
    <cellStyle name="출력 2 3 3 4 3 9" xfId="30600"/>
    <cellStyle name="출력 2 3 3 4 4" xfId="3091"/>
    <cellStyle name="출력 2 3 3 4 4 2" xfId="6542"/>
    <cellStyle name="출력 2 3 3 4 4 2 2" xfId="34401"/>
    <cellStyle name="출력 2 3 3 4 4 3" xfId="9798"/>
    <cellStyle name="출력 2 3 3 4 4 3 2" xfId="37657"/>
    <cellStyle name="출력 2 3 3 4 4 4" xfId="13062"/>
    <cellStyle name="출력 2 3 3 4 4 4 2" xfId="40921"/>
    <cellStyle name="출력 2 3 3 4 4 5" xfId="15442"/>
    <cellStyle name="출력 2 3 3 4 4 5 2" xfId="43301"/>
    <cellStyle name="출력 2 3 3 4 4 6" xfId="19866"/>
    <cellStyle name="출력 2 3 3 4 4 6 2" xfId="47725"/>
    <cellStyle name="출력 2 3 3 4 4 7" xfId="23048"/>
    <cellStyle name="출력 2 3 3 4 4 7 2" xfId="50907"/>
    <cellStyle name="출력 2 3 3 4 4 8" xfId="26175"/>
    <cellStyle name="출력 2 3 3 4 4 8 2" xfId="54034"/>
    <cellStyle name="출력 2 3 3 4 4 9" xfId="30950"/>
    <cellStyle name="출력 2 3 3 4 5" xfId="3428"/>
    <cellStyle name="출력 2 3 3 4 5 2" xfId="6879"/>
    <cellStyle name="출력 2 3 3 4 5 2 2" xfId="34738"/>
    <cellStyle name="출력 2 3 3 4 5 3" xfId="10135"/>
    <cellStyle name="출력 2 3 3 4 5 3 2" xfId="37994"/>
    <cellStyle name="출력 2 3 3 4 5 4" xfId="13399"/>
    <cellStyle name="출력 2 3 3 4 5 4 2" xfId="41258"/>
    <cellStyle name="출력 2 3 3 4 5 5" xfId="16393"/>
    <cellStyle name="출력 2 3 3 4 5 5 2" xfId="44252"/>
    <cellStyle name="출력 2 3 3 4 5 6" xfId="20203"/>
    <cellStyle name="출력 2 3 3 4 5 6 2" xfId="48062"/>
    <cellStyle name="출력 2 3 3 4 5 7" xfId="23385"/>
    <cellStyle name="출력 2 3 3 4 5 7 2" xfId="51244"/>
    <cellStyle name="출력 2 3 3 4 5 8" xfId="26492"/>
    <cellStyle name="출력 2 3 3 4 5 8 2" xfId="54351"/>
    <cellStyle name="출력 2 3 3 4 5 9" xfId="31287"/>
    <cellStyle name="출력 2 3 3 4 6" xfId="3761"/>
    <cellStyle name="출력 2 3 3 4 6 2" xfId="7212"/>
    <cellStyle name="출력 2 3 3 4 6 2 2" xfId="35071"/>
    <cellStyle name="출력 2 3 3 4 6 3" xfId="10468"/>
    <cellStyle name="출력 2 3 3 4 6 3 2" xfId="38327"/>
    <cellStyle name="출력 2 3 3 4 6 4" xfId="13732"/>
    <cellStyle name="출력 2 3 3 4 6 4 2" xfId="41591"/>
    <cellStyle name="출력 2 3 3 4 6 5" xfId="15669"/>
    <cellStyle name="출력 2 3 3 4 6 5 2" xfId="43528"/>
    <cellStyle name="출력 2 3 3 4 6 6" xfId="20536"/>
    <cellStyle name="출력 2 3 3 4 6 6 2" xfId="48395"/>
    <cellStyle name="출력 2 3 3 4 6 7" xfId="23718"/>
    <cellStyle name="출력 2 3 3 4 6 7 2" xfId="51577"/>
    <cellStyle name="출력 2 3 3 4 6 8" xfId="26803"/>
    <cellStyle name="출력 2 3 3 4 6 8 2" xfId="54662"/>
    <cellStyle name="출력 2 3 3 4 6 9" xfId="31620"/>
    <cellStyle name="출력 2 3 3 4 7" xfId="4057"/>
    <cellStyle name="출력 2 3 3 4 7 2" xfId="7508"/>
    <cellStyle name="출력 2 3 3 4 7 2 2" xfId="35367"/>
    <cellStyle name="출력 2 3 3 4 7 3" xfId="10764"/>
    <cellStyle name="출력 2 3 3 4 7 3 2" xfId="38623"/>
    <cellStyle name="출력 2 3 3 4 7 4" xfId="14028"/>
    <cellStyle name="출력 2 3 3 4 7 4 2" xfId="41887"/>
    <cellStyle name="출력 2 3 3 4 7 5" xfId="17023"/>
    <cellStyle name="출력 2 3 3 4 7 5 2" xfId="44882"/>
    <cellStyle name="출력 2 3 3 4 7 6" xfId="20832"/>
    <cellStyle name="출력 2 3 3 4 7 6 2" xfId="48691"/>
    <cellStyle name="출력 2 3 3 4 7 7" xfId="24014"/>
    <cellStyle name="출력 2 3 3 4 7 7 2" xfId="51873"/>
    <cellStyle name="출력 2 3 3 4 7 8" xfId="27080"/>
    <cellStyle name="출력 2 3 3 4 7 8 2" xfId="54939"/>
    <cellStyle name="출력 2 3 3 4 7 9" xfId="31916"/>
    <cellStyle name="출력 2 3 3 4 8" xfId="4354"/>
    <cellStyle name="출력 2 3 3 4 8 2" xfId="7805"/>
    <cellStyle name="출력 2 3 3 4 8 2 2" xfId="35664"/>
    <cellStyle name="출력 2 3 3 4 8 3" xfId="11061"/>
    <cellStyle name="출력 2 3 3 4 8 3 2" xfId="38920"/>
    <cellStyle name="출력 2 3 3 4 8 4" xfId="14325"/>
    <cellStyle name="출력 2 3 3 4 8 4 2" xfId="42184"/>
    <cellStyle name="출력 2 3 3 4 8 5" xfId="15126"/>
    <cellStyle name="출력 2 3 3 4 8 5 2" xfId="42985"/>
    <cellStyle name="출력 2 3 3 4 8 6" xfId="21129"/>
    <cellStyle name="출력 2 3 3 4 8 6 2" xfId="48988"/>
    <cellStyle name="출력 2 3 3 4 8 7" xfId="24311"/>
    <cellStyle name="출력 2 3 3 4 8 7 2" xfId="52170"/>
    <cellStyle name="출력 2 3 3 4 8 8" xfId="27355"/>
    <cellStyle name="출력 2 3 3 4 8 8 2" xfId="55214"/>
    <cellStyle name="출력 2 3 3 4 8 9" xfId="32213"/>
    <cellStyle name="출력 2 3 3 4 9" xfId="4649"/>
    <cellStyle name="출력 2 3 3 4 9 2" xfId="8100"/>
    <cellStyle name="출력 2 3 3 4 9 2 2" xfId="35959"/>
    <cellStyle name="출력 2 3 3 4 9 3" xfId="11356"/>
    <cellStyle name="출력 2 3 3 4 9 3 2" xfId="39215"/>
    <cellStyle name="출력 2 3 3 4 9 4" xfId="14620"/>
    <cellStyle name="출력 2 3 3 4 9 4 2" xfId="42479"/>
    <cellStyle name="출력 2 3 3 4 9 5" xfId="18191"/>
    <cellStyle name="출력 2 3 3 4 9 5 2" xfId="46050"/>
    <cellStyle name="출력 2 3 3 4 9 6" xfId="21424"/>
    <cellStyle name="출력 2 3 3 4 9 6 2" xfId="49283"/>
    <cellStyle name="출력 2 3 3 4 9 7" xfId="24606"/>
    <cellStyle name="출력 2 3 3 4 9 7 2" xfId="52465"/>
    <cellStyle name="출력 2 3 3 4 9 8" xfId="27631"/>
    <cellStyle name="출력 2 3 3 4 9 8 2" xfId="55490"/>
    <cellStyle name="출력 2 3 3 4 9 9" xfId="32508"/>
    <cellStyle name="출력 2 3 3 5" xfId="2007"/>
    <cellStyle name="출력 2 3 3 5 2" xfId="5461"/>
    <cellStyle name="출력 2 3 3 5 2 2" xfId="33320"/>
    <cellStyle name="출력 2 3 3 5 3" xfId="8716"/>
    <cellStyle name="출력 2 3 3 5 3 2" xfId="36575"/>
    <cellStyle name="출력 2 3 3 5 4" xfId="11979"/>
    <cellStyle name="출력 2 3 3 5 4 2" xfId="39838"/>
    <cellStyle name="출력 2 3 3 5 5" xfId="17792"/>
    <cellStyle name="출력 2 3 3 5 5 2" xfId="45651"/>
    <cellStyle name="출력 2 3 3 5 6" xfId="18801"/>
    <cellStyle name="출력 2 3 3 5 6 2" xfId="46660"/>
    <cellStyle name="출력 2 3 3 5 7" xfId="22008"/>
    <cellStyle name="출력 2 3 3 5 7 2" xfId="49867"/>
    <cellStyle name="출력 2 3 3 5 8" xfId="25191"/>
    <cellStyle name="출력 2 3 3 5 8 2" xfId="53050"/>
    <cellStyle name="출력 2 3 3 5 9" xfId="29866"/>
    <cellStyle name="출력 2 3 3 6" xfId="2474"/>
    <cellStyle name="출력 2 3 3 6 2" xfId="5925"/>
    <cellStyle name="출력 2 3 3 6 2 2" xfId="33784"/>
    <cellStyle name="출력 2 3 3 6 3" xfId="9181"/>
    <cellStyle name="출력 2 3 3 6 3 2" xfId="37040"/>
    <cellStyle name="출력 2 3 3 6 4" xfId="12445"/>
    <cellStyle name="출력 2 3 3 6 4 2" xfId="40304"/>
    <cellStyle name="출력 2 3 3 6 5" xfId="17136"/>
    <cellStyle name="출력 2 3 3 6 5 2" xfId="44995"/>
    <cellStyle name="출력 2 3 3 6 6" xfId="19249"/>
    <cellStyle name="출력 2 3 3 6 6 2" xfId="47108"/>
    <cellStyle name="출력 2 3 3 6 7" xfId="22431"/>
    <cellStyle name="출력 2 3 3 6 7 2" xfId="50290"/>
    <cellStyle name="출력 2 3 3 6 8" xfId="25600"/>
    <cellStyle name="출력 2 3 3 6 8 2" xfId="53459"/>
    <cellStyle name="출력 2 3 3 6 9" xfId="30333"/>
    <cellStyle name="출력 2 3 3 7" xfId="1949"/>
    <cellStyle name="출력 2 3 3 7 2" xfId="5403"/>
    <cellStyle name="출력 2 3 3 7 2 2" xfId="33262"/>
    <cellStyle name="출력 2 3 3 7 3" xfId="8658"/>
    <cellStyle name="출력 2 3 3 7 3 2" xfId="36517"/>
    <cellStyle name="출력 2 3 3 7 4" xfId="11921"/>
    <cellStyle name="출력 2 3 3 7 4 2" xfId="39780"/>
    <cellStyle name="출력 2 3 3 7 5" xfId="16167"/>
    <cellStyle name="출력 2 3 3 7 5 2" xfId="44026"/>
    <cellStyle name="출력 2 3 3 7 6" xfId="18743"/>
    <cellStyle name="출력 2 3 3 7 6 2" xfId="46602"/>
    <cellStyle name="출력 2 3 3 7 7" xfId="21951"/>
    <cellStyle name="출력 2 3 3 7 7 2" xfId="49810"/>
    <cellStyle name="출력 2 3 3 7 8" xfId="25139"/>
    <cellStyle name="출력 2 3 3 7 8 2" xfId="52998"/>
    <cellStyle name="출력 2 3 3 7 9" xfId="29808"/>
    <cellStyle name="출력 2 3 3 8" xfId="1929"/>
    <cellStyle name="출력 2 3 3 8 2" xfId="5383"/>
    <cellStyle name="출력 2 3 3 8 2 2" xfId="33242"/>
    <cellStyle name="출력 2 3 3 8 3" xfId="8638"/>
    <cellStyle name="출력 2 3 3 8 3 2" xfId="36497"/>
    <cellStyle name="출력 2 3 3 8 4" xfId="11901"/>
    <cellStyle name="출력 2 3 3 8 4 2" xfId="39760"/>
    <cellStyle name="출력 2 3 3 8 5" xfId="16612"/>
    <cellStyle name="출력 2 3 3 8 5 2" xfId="44471"/>
    <cellStyle name="출력 2 3 3 8 6" xfId="18723"/>
    <cellStyle name="출력 2 3 3 8 6 2" xfId="46582"/>
    <cellStyle name="출력 2 3 3 8 7" xfId="21931"/>
    <cellStyle name="출력 2 3 3 8 7 2" xfId="49790"/>
    <cellStyle name="출력 2 3 3 8 8" xfId="25123"/>
    <cellStyle name="출력 2 3 3 8 8 2" xfId="52982"/>
    <cellStyle name="출력 2 3 3 8 9" xfId="29788"/>
    <cellStyle name="출력 2 3 3 9" xfId="1889"/>
    <cellStyle name="출력 2 3 3 9 2" xfId="5343"/>
    <cellStyle name="출력 2 3 3 9 2 2" xfId="33202"/>
    <cellStyle name="출력 2 3 3 9 3" xfId="8598"/>
    <cellStyle name="출력 2 3 3 9 3 2" xfId="36457"/>
    <cellStyle name="출력 2 3 3 9 4" xfId="11861"/>
    <cellStyle name="출력 2 3 3 9 4 2" xfId="39720"/>
    <cellStyle name="출력 2 3 3 9 5" xfId="15840"/>
    <cellStyle name="출력 2 3 3 9 5 2" xfId="43699"/>
    <cellStyle name="출력 2 3 3 9 6" xfId="18683"/>
    <cellStyle name="출력 2 3 3 9 6 2" xfId="46542"/>
    <cellStyle name="출력 2 3 3 9 7" xfId="21891"/>
    <cellStyle name="출력 2 3 3 9 7 2" xfId="49750"/>
    <cellStyle name="출력 2 3 3 9 8" xfId="25086"/>
    <cellStyle name="출력 2 3 3 9 8 2" xfId="52945"/>
    <cellStyle name="출력 2 3 3 9 9" xfId="29748"/>
    <cellStyle name="출력 2 3 30" xfId="19027"/>
    <cellStyle name="출력 2 3 30 2" xfId="46886"/>
    <cellStyle name="출력 2 3 31" xfId="22069"/>
    <cellStyle name="출력 2 3 31 2" xfId="49928"/>
    <cellStyle name="출력 2 3 32" xfId="25395"/>
    <cellStyle name="출력 2 3 32 2" xfId="53254"/>
    <cellStyle name="출력 2 3 33" xfId="25315"/>
    <cellStyle name="출력 2 3 33 2" xfId="53174"/>
    <cellStyle name="출력 2 3 34" xfId="698"/>
    <cellStyle name="출력 2 3 34 2" xfId="28557"/>
    <cellStyle name="출력 2 3 35" xfId="28096"/>
    <cellStyle name="출력 2 3 4" xfId="258"/>
    <cellStyle name="출력 2 3 4 10" xfId="1968"/>
    <cellStyle name="출력 2 3 4 10 2" xfId="5422"/>
    <cellStyle name="출력 2 3 4 10 2 2" xfId="33281"/>
    <cellStyle name="출력 2 3 4 10 3" xfId="8677"/>
    <cellStyle name="출력 2 3 4 10 3 2" xfId="36536"/>
    <cellStyle name="출력 2 3 4 10 4" xfId="11940"/>
    <cellStyle name="출력 2 3 4 10 4 2" xfId="39799"/>
    <cellStyle name="출력 2 3 4 10 5" xfId="16529"/>
    <cellStyle name="출력 2 3 4 10 5 2" xfId="44388"/>
    <cellStyle name="출력 2 3 4 10 6" xfId="18762"/>
    <cellStyle name="출력 2 3 4 10 6 2" xfId="46621"/>
    <cellStyle name="출력 2 3 4 10 7" xfId="21970"/>
    <cellStyle name="출력 2 3 4 10 7 2" xfId="49829"/>
    <cellStyle name="출력 2 3 4 10 8" xfId="25155"/>
    <cellStyle name="출력 2 3 4 10 8 2" xfId="53014"/>
    <cellStyle name="출력 2 3 4 10 9" xfId="29827"/>
    <cellStyle name="출력 2 3 4 11" xfId="3403"/>
    <cellStyle name="출력 2 3 4 11 2" xfId="6854"/>
    <cellStyle name="출력 2 3 4 11 2 2" xfId="34713"/>
    <cellStyle name="출력 2 3 4 11 3" xfId="10110"/>
    <cellStyle name="출력 2 3 4 11 3 2" xfId="37969"/>
    <cellStyle name="출력 2 3 4 11 4" xfId="13374"/>
    <cellStyle name="출력 2 3 4 11 4 2" xfId="41233"/>
    <cellStyle name="출력 2 3 4 11 5" xfId="16983"/>
    <cellStyle name="출력 2 3 4 11 5 2" xfId="44842"/>
    <cellStyle name="출력 2 3 4 11 6" xfId="20178"/>
    <cellStyle name="출력 2 3 4 11 6 2" xfId="48037"/>
    <cellStyle name="출력 2 3 4 11 7" xfId="23360"/>
    <cellStyle name="출력 2 3 4 11 7 2" xfId="51219"/>
    <cellStyle name="출력 2 3 4 11 8" xfId="26469"/>
    <cellStyle name="출력 2 3 4 11 8 2" xfId="54328"/>
    <cellStyle name="출력 2 3 4 11 9" xfId="31262"/>
    <cellStyle name="출력 2 3 4 12" xfId="3647"/>
    <cellStyle name="출력 2 3 4 12 2" xfId="7098"/>
    <cellStyle name="출력 2 3 4 12 2 2" xfId="34957"/>
    <cellStyle name="출력 2 3 4 12 3" xfId="10354"/>
    <cellStyle name="출력 2 3 4 12 3 2" xfId="38213"/>
    <cellStyle name="출력 2 3 4 12 4" xfId="13618"/>
    <cellStyle name="출력 2 3 4 12 4 2" xfId="41477"/>
    <cellStyle name="출력 2 3 4 12 5" xfId="15490"/>
    <cellStyle name="출력 2 3 4 12 5 2" xfId="43349"/>
    <cellStyle name="출력 2 3 4 12 6" xfId="20422"/>
    <cellStyle name="출력 2 3 4 12 6 2" xfId="48281"/>
    <cellStyle name="출력 2 3 4 12 7" xfId="23604"/>
    <cellStyle name="출력 2 3 4 12 7 2" xfId="51463"/>
    <cellStyle name="출력 2 3 4 12 8" xfId="26697"/>
    <cellStyle name="출력 2 3 4 12 8 2" xfId="54556"/>
    <cellStyle name="출력 2 3 4 12 9" xfId="31506"/>
    <cellStyle name="출력 2 3 4 13" xfId="1373"/>
    <cellStyle name="출력 2 3 4 13 2" xfId="29232"/>
    <cellStyle name="출력 2 3 4 14" xfId="4829"/>
    <cellStyle name="출력 2 3 4 14 2" xfId="32688"/>
    <cellStyle name="출력 2 3 4 15" xfId="5520"/>
    <cellStyle name="출력 2 3 4 15 2" xfId="33379"/>
    <cellStyle name="출력 2 3 4 16" xfId="8241"/>
    <cellStyle name="출력 2 3 4 16 2" xfId="36100"/>
    <cellStyle name="출력 2 3 4 17" xfId="11506"/>
    <cellStyle name="출력 2 3 4 17 2" xfId="39365"/>
    <cellStyle name="출력 2 3 4 18" xfId="15910"/>
    <cellStyle name="출력 2 3 4 18 2" xfId="43769"/>
    <cellStyle name="출력 2 3 4 19" xfId="16580"/>
    <cellStyle name="출력 2 3 4 19 2" xfId="44439"/>
    <cellStyle name="출력 2 3 4 2" xfId="461"/>
    <cellStyle name="출력 2 3 4 2 10" xfId="4589"/>
    <cellStyle name="출력 2 3 4 2 10 2" xfId="8040"/>
    <cellStyle name="출력 2 3 4 2 10 2 2" xfId="35899"/>
    <cellStyle name="출력 2 3 4 2 10 3" xfId="11296"/>
    <cellStyle name="출력 2 3 4 2 10 3 2" xfId="39155"/>
    <cellStyle name="출력 2 3 4 2 10 4" xfId="14560"/>
    <cellStyle name="출력 2 3 4 2 10 4 2" xfId="42419"/>
    <cellStyle name="출력 2 3 4 2 10 5" xfId="18131"/>
    <cellStyle name="출력 2 3 4 2 10 5 2" xfId="45990"/>
    <cellStyle name="출력 2 3 4 2 10 6" xfId="21364"/>
    <cellStyle name="출력 2 3 4 2 10 6 2" xfId="49223"/>
    <cellStyle name="출력 2 3 4 2 10 7" xfId="24546"/>
    <cellStyle name="출력 2 3 4 2 10 7 2" xfId="52405"/>
    <cellStyle name="출력 2 3 4 2 10 8" xfId="27574"/>
    <cellStyle name="출력 2 3 4 2 10 8 2" xfId="55433"/>
    <cellStyle name="출력 2 3 4 2 10 9" xfId="32448"/>
    <cellStyle name="출력 2 3 4 2 11" xfId="1576"/>
    <cellStyle name="출력 2 3 4 2 11 2" xfId="29435"/>
    <cellStyle name="출력 2 3 4 2 12" xfId="5032"/>
    <cellStyle name="출력 2 3 4 2 12 2" xfId="32891"/>
    <cellStyle name="출력 2 3 4 2 13" xfId="8286"/>
    <cellStyle name="출력 2 3 4 2 13 2" xfId="36145"/>
    <cellStyle name="출력 2 3 4 2 14" xfId="11551"/>
    <cellStyle name="출력 2 3 4 2 14 2" xfId="39410"/>
    <cellStyle name="출력 2 3 4 2 15" xfId="14814"/>
    <cellStyle name="출력 2 3 4 2 15 2" xfId="42673"/>
    <cellStyle name="출력 2 3 4 2 16" xfId="17631"/>
    <cellStyle name="출력 2 3 4 2 16 2" xfId="45490"/>
    <cellStyle name="출력 2 3 4 2 17" xfId="18381"/>
    <cellStyle name="출력 2 3 4 2 17 2" xfId="46240"/>
    <cellStyle name="출력 2 3 4 2 18" xfId="21599"/>
    <cellStyle name="출력 2 3 4 2 18 2" xfId="49458"/>
    <cellStyle name="출력 2 3 4 2 19" xfId="24796"/>
    <cellStyle name="출력 2 3 4 2 19 2" xfId="52655"/>
    <cellStyle name="출력 2 3 4 2 2" xfId="606"/>
    <cellStyle name="출력 2 3 4 2 2 10" xfId="1721"/>
    <cellStyle name="출력 2 3 4 2 2 10 2" xfId="29580"/>
    <cellStyle name="출력 2 3 4 2 2 11" xfId="5176"/>
    <cellStyle name="출력 2 3 4 2 2 11 2" xfId="33035"/>
    <cellStyle name="출력 2 3 4 2 2 12" xfId="8431"/>
    <cellStyle name="출력 2 3 4 2 2 12 2" xfId="36290"/>
    <cellStyle name="출력 2 3 4 2 2 13" xfId="11696"/>
    <cellStyle name="출력 2 3 4 2 2 13 2" xfId="39555"/>
    <cellStyle name="출력 2 3 4 2 2 14" xfId="14959"/>
    <cellStyle name="출력 2 3 4 2 2 14 2" xfId="42818"/>
    <cellStyle name="출력 2 3 4 2 2 15" xfId="15634"/>
    <cellStyle name="출력 2 3 4 2 2 15 2" xfId="43493"/>
    <cellStyle name="출력 2 3 4 2 2 16" xfId="18523"/>
    <cellStyle name="출력 2 3 4 2 2 16 2" xfId="46382"/>
    <cellStyle name="출력 2 3 4 2 2 17" xfId="21740"/>
    <cellStyle name="출력 2 3 4 2 2 17 2" xfId="49599"/>
    <cellStyle name="출력 2 3 4 2 2 18" xfId="24935"/>
    <cellStyle name="출력 2 3 4 2 2 18 2" xfId="52794"/>
    <cellStyle name="출력 2 3 4 2 2 19" xfId="25584"/>
    <cellStyle name="출력 2 3 4 2 2 19 2" xfId="53443"/>
    <cellStyle name="출력 2 3 4 2 2 2" xfId="2358"/>
    <cellStyle name="출력 2 3 4 2 2 2 2" xfId="5810"/>
    <cellStyle name="출력 2 3 4 2 2 2 2 2" xfId="33669"/>
    <cellStyle name="출력 2 3 4 2 2 2 3" xfId="9066"/>
    <cellStyle name="출력 2 3 4 2 2 2 3 2" xfId="36925"/>
    <cellStyle name="출력 2 3 4 2 2 2 4" xfId="12329"/>
    <cellStyle name="출력 2 3 4 2 2 2 4 2" xfId="40188"/>
    <cellStyle name="출력 2 3 4 2 2 2 5" xfId="15810"/>
    <cellStyle name="출력 2 3 4 2 2 2 5 2" xfId="43669"/>
    <cellStyle name="출력 2 3 4 2 2 2 6" xfId="19136"/>
    <cellStyle name="출력 2 3 4 2 2 2 6 2" xfId="46995"/>
    <cellStyle name="출력 2 3 4 2 2 2 7" xfId="22321"/>
    <cellStyle name="출력 2 3 4 2 2 2 7 2" xfId="50180"/>
    <cellStyle name="출력 2 3 4 2 2 2 8" xfId="25496"/>
    <cellStyle name="출력 2 3 4 2 2 2 8 2" xfId="53355"/>
    <cellStyle name="출력 2 3 4 2 2 2 9" xfId="30217"/>
    <cellStyle name="출력 2 3 4 2 2 20" xfId="27992"/>
    <cellStyle name="출력 2 3 4 2 2 20 2" xfId="55851"/>
    <cellStyle name="출력 2 3 4 2 2 21" xfId="1068"/>
    <cellStyle name="출력 2 3 4 2 2 21 2" xfId="28927"/>
    <cellStyle name="출력 2 3 4 2 2 22" xfId="28466"/>
    <cellStyle name="출력 2 3 4 2 2 3" xfId="2817"/>
    <cellStyle name="출력 2 3 4 2 2 3 2" xfId="6268"/>
    <cellStyle name="출력 2 3 4 2 2 3 2 2" xfId="34127"/>
    <cellStyle name="출력 2 3 4 2 2 3 3" xfId="9524"/>
    <cellStyle name="출력 2 3 4 2 2 3 3 2" xfId="37383"/>
    <cellStyle name="출력 2 3 4 2 2 3 4" xfId="12788"/>
    <cellStyle name="출력 2 3 4 2 2 3 4 2" xfId="40647"/>
    <cellStyle name="출력 2 3 4 2 2 3 5" xfId="14774"/>
    <cellStyle name="출력 2 3 4 2 2 3 5 2" xfId="42633"/>
    <cellStyle name="출력 2 3 4 2 2 3 6" xfId="19592"/>
    <cellStyle name="출력 2 3 4 2 2 3 6 2" xfId="47451"/>
    <cellStyle name="출력 2 3 4 2 2 3 7" xfId="22774"/>
    <cellStyle name="출력 2 3 4 2 2 3 7 2" xfId="50633"/>
    <cellStyle name="출력 2 3 4 2 2 3 8" xfId="25922"/>
    <cellStyle name="출력 2 3 4 2 2 3 8 2" xfId="53781"/>
    <cellStyle name="출력 2 3 4 2 2 3 9" xfId="30676"/>
    <cellStyle name="출력 2 3 4 2 2 4" xfId="3167"/>
    <cellStyle name="출력 2 3 4 2 2 4 2" xfId="6618"/>
    <cellStyle name="출력 2 3 4 2 2 4 2 2" xfId="34477"/>
    <cellStyle name="출력 2 3 4 2 2 4 3" xfId="9874"/>
    <cellStyle name="출력 2 3 4 2 2 4 3 2" xfId="37733"/>
    <cellStyle name="출력 2 3 4 2 2 4 4" xfId="13138"/>
    <cellStyle name="출력 2 3 4 2 2 4 4 2" xfId="40997"/>
    <cellStyle name="출력 2 3 4 2 2 4 5" xfId="16896"/>
    <cellStyle name="출력 2 3 4 2 2 4 5 2" xfId="44755"/>
    <cellStyle name="출력 2 3 4 2 2 4 6" xfId="19942"/>
    <cellStyle name="출력 2 3 4 2 2 4 6 2" xfId="47801"/>
    <cellStyle name="출력 2 3 4 2 2 4 7" xfId="23124"/>
    <cellStyle name="출력 2 3 4 2 2 4 7 2" xfId="50983"/>
    <cellStyle name="출력 2 3 4 2 2 4 8" xfId="26246"/>
    <cellStyle name="출력 2 3 4 2 2 4 8 2" xfId="54105"/>
    <cellStyle name="출력 2 3 4 2 2 4 9" xfId="31026"/>
    <cellStyle name="출력 2 3 4 2 2 5" xfId="3504"/>
    <cellStyle name="출력 2 3 4 2 2 5 2" xfId="6955"/>
    <cellStyle name="출력 2 3 4 2 2 5 2 2" xfId="34814"/>
    <cellStyle name="출력 2 3 4 2 2 5 3" xfId="10211"/>
    <cellStyle name="출력 2 3 4 2 2 5 3 2" xfId="38070"/>
    <cellStyle name="출력 2 3 4 2 2 5 4" xfId="13475"/>
    <cellStyle name="출력 2 3 4 2 2 5 4 2" xfId="41334"/>
    <cellStyle name="출력 2 3 4 2 2 5 5" xfId="17648"/>
    <cellStyle name="출력 2 3 4 2 2 5 5 2" xfId="45507"/>
    <cellStyle name="출력 2 3 4 2 2 5 6" xfId="20279"/>
    <cellStyle name="출력 2 3 4 2 2 5 6 2" xfId="48138"/>
    <cellStyle name="출력 2 3 4 2 2 5 7" xfId="23461"/>
    <cellStyle name="출력 2 3 4 2 2 5 7 2" xfId="51320"/>
    <cellStyle name="출력 2 3 4 2 2 5 8" xfId="26563"/>
    <cellStyle name="출력 2 3 4 2 2 5 8 2" xfId="54422"/>
    <cellStyle name="출력 2 3 4 2 2 5 9" xfId="31363"/>
    <cellStyle name="출력 2 3 4 2 2 6" xfId="3837"/>
    <cellStyle name="출력 2 3 4 2 2 6 2" xfId="7288"/>
    <cellStyle name="출력 2 3 4 2 2 6 2 2" xfId="35147"/>
    <cellStyle name="출력 2 3 4 2 2 6 3" xfId="10544"/>
    <cellStyle name="출력 2 3 4 2 2 6 3 2" xfId="38403"/>
    <cellStyle name="출력 2 3 4 2 2 6 4" xfId="13808"/>
    <cellStyle name="출력 2 3 4 2 2 6 4 2" xfId="41667"/>
    <cellStyle name="출력 2 3 4 2 2 6 5" xfId="16067"/>
    <cellStyle name="출력 2 3 4 2 2 6 5 2" xfId="43926"/>
    <cellStyle name="출력 2 3 4 2 2 6 6" xfId="20612"/>
    <cellStyle name="출력 2 3 4 2 2 6 6 2" xfId="48471"/>
    <cellStyle name="출력 2 3 4 2 2 6 7" xfId="23794"/>
    <cellStyle name="출력 2 3 4 2 2 6 7 2" xfId="51653"/>
    <cellStyle name="출력 2 3 4 2 2 6 8" xfId="26874"/>
    <cellStyle name="출력 2 3 4 2 2 6 8 2" xfId="54733"/>
    <cellStyle name="출력 2 3 4 2 2 6 9" xfId="31696"/>
    <cellStyle name="출력 2 3 4 2 2 7" xfId="4133"/>
    <cellStyle name="출력 2 3 4 2 2 7 2" xfId="7584"/>
    <cellStyle name="출력 2 3 4 2 2 7 2 2" xfId="35443"/>
    <cellStyle name="출력 2 3 4 2 2 7 3" xfId="10840"/>
    <cellStyle name="출력 2 3 4 2 2 7 3 2" xfId="38699"/>
    <cellStyle name="출력 2 3 4 2 2 7 4" xfId="14104"/>
    <cellStyle name="출력 2 3 4 2 2 7 4 2" xfId="41963"/>
    <cellStyle name="출력 2 3 4 2 2 7 5" xfId="15416"/>
    <cellStyle name="출력 2 3 4 2 2 7 5 2" xfId="43275"/>
    <cellStyle name="출력 2 3 4 2 2 7 6" xfId="20908"/>
    <cellStyle name="출력 2 3 4 2 2 7 6 2" xfId="48767"/>
    <cellStyle name="출력 2 3 4 2 2 7 7" xfId="24090"/>
    <cellStyle name="출력 2 3 4 2 2 7 7 2" xfId="51949"/>
    <cellStyle name="출력 2 3 4 2 2 7 8" xfId="27151"/>
    <cellStyle name="출력 2 3 4 2 2 7 8 2" xfId="55010"/>
    <cellStyle name="출력 2 3 4 2 2 7 9" xfId="31992"/>
    <cellStyle name="출력 2 3 4 2 2 8" xfId="4430"/>
    <cellStyle name="출력 2 3 4 2 2 8 2" xfId="7881"/>
    <cellStyle name="출력 2 3 4 2 2 8 2 2" xfId="35740"/>
    <cellStyle name="출력 2 3 4 2 2 8 3" xfId="11137"/>
    <cellStyle name="출력 2 3 4 2 2 8 3 2" xfId="38996"/>
    <cellStyle name="출력 2 3 4 2 2 8 4" xfId="14401"/>
    <cellStyle name="출력 2 3 4 2 2 8 4 2" xfId="42260"/>
    <cellStyle name="출력 2 3 4 2 2 8 5" xfId="17972"/>
    <cellStyle name="출력 2 3 4 2 2 8 5 2" xfId="45831"/>
    <cellStyle name="출력 2 3 4 2 2 8 6" xfId="21205"/>
    <cellStyle name="출력 2 3 4 2 2 8 6 2" xfId="49064"/>
    <cellStyle name="출력 2 3 4 2 2 8 7" xfId="24387"/>
    <cellStyle name="출력 2 3 4 2 2 8 7 2" xfId="52246"/>
    <cellStyle name="출력 2 3 4 2 2 8 8" xfId="27426"/>
    <cellStyle name="출력 2 3 4 2 2 8 8 2" xfId="55285"/>
    <cellStyle name="출력 2 3 4 2 2 8 9" xfId="32289"/>
    <cellStyle name="출력 2 3 4 2 2 9" xfId="4725"/>
    <cellStyle name="출력 2 3 4 2 2 9 2" xfId="8176"/>
    <cellStyle name="출력 2 3 4 2 2 9 2 2" xfId="36035"/>
    <cellStyle name="출력 2 3 4 2 2 9 3" xfId="11432"/>
    <cellStyle name="출력 2 3 4 2 2 9 3 2" xfId="39291"/>
    <cellStyle name="출력 2 3 4 2 2 9 4" xfId="14696"/>
    <cellStyle name="출력 2 3 4 2 2 9 4 2" xfId="42555"/>
    <cellStyle name="출력 2 3 4 2 2 9 5" xfId="18267"/>
    <cellStyle name="출력 2 3 4 2 2 9 5 2" xfId="46126"/>
    <cellStyle name="출력 2 3 4 2 2 9 6" xfId="21500"/>
    <cellStyle name="출력 2 3 4 2 2 9 6 2" xfId="49359"/>
    <cellStyle name="출력 2 3 4 2 2 9 7" xfId="24682"/>
    <cellStyle name="출력 2 3 4 2 2 9 7 2" xfId="52541"/>
    <cellStyle name="출력 2 3 4 2 2 9 8" xfId="27702"/>
    <cellStyle name="출력 2 3 4 2 2 9 8 2" xfId="55561"/>
    <cellStyle name="출력 2 3 4 2 2 9 9" xfId="32584"/>
    <cellStyle name="출력 2 3 4 2 20" xfId="26042"/>
    <cellStyle name="출력 2 3 4 2 20 2" xfId="53901"/>
    <cellStyle name="출력 2 3 4 2 21" xfId="27856"/>
    <cellStyle name="출력 2 3 4 2 21 2" xfId="55715"/>
    <cellStyle name="출력 2 3 4 2 22" xfId="923"/>
    <cellStyle name="출력 2 3 4 2 22 2" xfId="28782"/>
    <cellStyle name="출력 2 3 4 2 23" xfId="28321"/>
    <cellStyle name="출력 2 3 4 2 3" xfId="2213"/>
    <cellStyle name="출력 2 3 4 2 3 2" xfId="5665"/>
    <cellStyle name="출력 2 3 4 2 3 2 2" xfId="33524"/>
    <cellStyle name="출력 2 3 4 2 3 3" xfId="8921"/>
    <cellStyle name="출력 2 3 4 2 3 3 2" xfId="36780"/>
    <cellStyle name="출력 2 3 4 2 3 4" xfId="12184"/>
    <cellStyle name="출력 2 3 4 2 3 4 2" xfId="40043"/>
    <cellStyle name="출력 2 3 4 2 3 5" xfId="15056"/>
    <cellStyle name="출력 2 3 4 2 3 5 2" xfId="42915"/>
    <cellStyle name="출력 2 3 4 2 3 6" xfId="18996"/>
    <cellStyle name="출력 2 3 4 2 3 6 2" xfId="46855"/>
    <cellStyle name="출력 2 3 4 2 3 7" xfId="22180"/>
    <cellStyle name="출력 2 3 4 2 3 7 2" xfId="50039"/>
    <cellStyle name="출력 2 3 4 2 3 8" xfId="25363"/>
    <cellStyle name="출력 2 3 4 2 3 8 2" xfId="53222"/>
    <cellStyle name="출력 2 3 4 2 3 9" xfId="30072"/>
    <cellStyle name="출력 2 3 4 2 4" xfId="2672"/>
    <cellStyle name="출력 2 3 4 2 4 2" xfId="6123"/>
    <cellStyle name="출력 2 3 4 2 4 2 2" xfId="33982"/>
    <cellStyle name="출력 2 3 4 2 4 3" xfId="9379"/>
    <cellStyle name="출력 2 3 4 2 4 3 2" xfId="37238"/>
    <cellStyle name="출력 2 3 4 2 4 4" xfId="12643"/>
    <cellStyle name="출력 2 3 4 2 4 4 2" xfId="40502"/>
    <cellStyle name="출력 2 3 4 2 4 5" xfId="16299"/>
    <cellStyle name="출력 2 3 4 2 4 5 2" xfId="44158"/>
    <cellStyle name="출력 2 3 4 2 4 6" xfId="19447"/>
    <cellStyle name="출력 2 3 4 2 4 6 2" xfId="47306"/>
    <cellStyle name="출력 2 3 4 2 4 7" xfId="22629"/>
    <cellStyle name="출력 2 3 4 2 4 7 2" xfId="50488"/>
    <cellStyle name="출력 2 3 4 2 4 8" xfId="25785"/>
    <cellStyle name="출력 2 3 4 2 4 8 2" xfId="53644"/>
    <cellStyle name="출력 2 3 4 2 4 9" xfId="30531"/>
    <cellStyle name="출력 2 3 4 2 5" xfId="3023"/>
    <cellStyle name="출력 2 3 4 2 5 2" xfId="6474"/>
    <cellStyle name="출력 2 3 4 2 5 2 2" xfId="34333"/>
    <cellStyle name="출력 2 3 4 2 5 3" xfId="9730"/>
    <cellStyle name="출력 2 3 4 2 5 3 2" xfId="37589"/>
    <cellStyle name="출력 2 3 4 2 5 4" xfId="12994"/>
    <cellStyle name="출력 2 3 4 2 5 4 2" xfId="40853"/>
    <cellStyle name="출력 2 3 4 2 5 5" xfId="15842"/>
    <cellStyle name="출력 2 3 4 2 5 5 2" xfId="43701"/>
    <cellStyle name="출력 2 3 4 2 5 6" xfId="19798"/>
    <cellStyle name="출력 2 3 4 2 5 6 2" xfId="47657"/>
    <cellStyle name="출력 2 3 4 2 5 7" xfId="22980"/>
    <cellStyle name="출력 2 3 4 2 5 7 2" xfId="50839"/>
    <cellStyle name="출력 2 3 4 2 5 8" xfId="26112"/>
    <cellStyle name="출력 2 3 4 2 5 8 2" xfId="53971"/>
    <cellStyle name="출력 2 3 4 2 5 9" xfId="30882"/>
    <cellStyle name="출력 2 3 4 2 6" xfId="3362"/>
    <cellStyle name="출력 2 3 4 2 6 2" xfId="6813"/>
    <cellStyle name="출력 2 3 4 2 6 2 2" xfId="34672"/>
    <cellStyle name="출력 2 3 4 2 6 3" xfId="10069"/>
    <cellStyle name="출력 2 3 4 2 6 3 2" xfId="37928"/>
    <cellStyle name="출력 2 3 4 2 6 4" xfId="13333"/>
    <cellStyle name="출력 2 3 4 2 6 4 2" xfId="41192"/>
    <cellStyle name="출력 2 3 4 2 6 5" xfId="15092"/>
    <cellStyle name="출력 2 3 4 2 6 5 2" xfId="42951"/>
    <cellStyle name="출력 2 3 4 2 6 6" xfId="20137"/>
    <cellStyle name="출력 2 3 4 2 6 6 2" xfId="47996"/>
    <cellStyle name="출력 2 3 4 2 6 7" xfId="23319"/>
    <cellStyle name="출력 2 3 4 2 6 7 2" xfId="51178"/>
    <cellStyle name="출력 2 3 4 2 6 8" xfId="26429"/>
    <cellStyle name="출력 2 3 4 2 6 8 2" xfId="54288"/>
    <cellStyle name="출력 2 3 4 2 6 9" xfId="31221"/>
    <cellStyle name="출력 2 3 4 2 7" xfId="3695"/>
    <cellStyle name="출력 2 3 4 2 7 2" xfId="7146"/>
    <cellStyle name="출력 2 3 4 2 7 2 2" xfId="35005"/>
    <cellStyle name="출력 2 3 4 2 7 3" xfId="10402"/>
    <cellStyle name="출력 2 3 4 2 7 3 2" xfId="38261"/>
    <cellStyle name="출력 2 3 4 2 7 4" xfId="13666"/>
    <cellStyle name="출력 2 3 4 2 7 4 2" xfId="41525"/>
    <cellStyle name="출력 2 3 4 2 7 5" xfId="15309"/>
    <cellStyle name="출력 2 3 4 2 7 5 2" xfId="43168"/>
    <cellStyle name="출력 2 3 4 2 7 6" xfId="20470"/>
    <cellStyle name="출력 2 3 4 2 7 6 2" xfId="48329"/>
    <cellStyle name="출력 2 3 4 2 7 7" xfId="23652"/>
    <cellStyle name="출력 2 3 4 2 7 7 2" xfId="51511"/>
    <cellStyle name="출력 2 3 4 2 7 8" xfId="26740"/>
    <cellStyle name="출력 2 3 4 2 7 8 2" xfId="54599"/>
    <cellStyle name="출력 2 3 4 2 7 9" xfId="31554"/>
    <cellStyle name="출력 2 3 4 2 8" xfId="3997"/>
    <cellStyle name="출력 2 3 4 2 8 2" xfId="7448"/>
    <cellStyle name="출력 2 3 4 2 8 2 2" xfId="35307"/>
    <cellStyle name="출력 2 3 4 2 8 3" xfId="10704"/>
    <cellStyle name="출력 2 3 4 2 8 3 2" xfId="38563"/>
    <cellStyle name="출력 2 3 4 2 8 4" xfId="13968"/>
    <cellStyle name="출력 2 3 4 2 8 4 2" xfId="41827"/>
    <cellStyle name="출력 2 3 4 2 8 5" xfId="15985"/>
    <cellStyle name="출력 2 3 4 2 8 5 2" xfId="43844"/>
    <cellStyle name="출력 2 3 4 2 8 6" xfId="20772"/>
    <cellStyle name="출력 2 3 4 2 8 6 2" xfId="48631"/>
    <cellStyle name="출력 2 3 4 2 8 7" xfId="23954"/>
    <cellStyle name="출력 2 3 4 2 8 7 2" xfId="51813"/>
    <cellStyle name="출력 2 3 4 2 8 8" xfId="27023"/>
    <cellStyle name="출력 2 3 4 2 8 8 2" xfId="54882"/>
    <cellStyle name="출력 2 3 4 2 8 9" xfId="31856"/>
    <cellStyle name="출력 2 3 4 2 9" xfId="4294"/>
    <cellStyle name="출력 2 3 4 2 9 2" xfId="7745"/>
    <cellStyle name="출력 2 3 4 2 9 2 2" xfId="35604"/>
    <cellStyle name="출력 2 3 4 2 9 3" xfId="11001"/>
    <cellStyle name="출력 2 3 4 2 9 3 2" xfId="38860"/>
    <cellStyle name="출력 2 3 4 2 9 4" xfId="14265"/>
    <cellStyle name="출력 2 3 4 2 9 4 2" xfId="42124"/>
    <cellStyle name="출력 2 3 4 2 9 5" xfId="16785"/>
    <cellStyle name="출력 2 3 4 2 9 5 2" xfId="44644"/>
    <cellStyle name="출력 2 3 4 2 9 6" xfId="21069"/>
    <cellStyle name="출력 2 3 4 2 9 6 2" xfId="48928"/>
    <cellStyle name="출력 2 3 4 2 9 7" xfId="24251"/>
    <cellStyle name="출력 2 3 4 2 9 7 2" xfId="52110"/>
    <cellStyle name="출력 2 3 4 2 9 8" xfId="27298"/>
    <cellStyle name="출력 2 3 4 2 9 8 2" xfId="55157"/>
    <cellStyle name="출력 2 3 4 2 9 9" xfId="32153"/>
    <cellStyle name="출력 2 3 4 20" xfId="18336"/>
    <cellStyle name="출력 2 3 4 20 2" xfId="46195"/>
    <cellStyle name="출력 2 3 4 21" xfId="15202"/>
    <cellStyle name="출력 2 3 4 21 2" xfId="43061"/>
    <cellStyle name="출력 2 3 4 22" xfId="24751"/>
    <cellStyle name="출력 2 3 4 22 2" xfId="52610"/>
    <cellStyle name="출력 2 3 4 23" xfId="25242"/>
    <cellStyle name="출력 2 3 4 23 2" xfId="53101"/>
    <cellStyle name="출력 2 3 4 24" xfId="721"/>
    <cellStyle name="출력 2 3 4 24 2" xfId="28580"/>
    <cellStyle name="출력 2 3 4 25" xfId="28119"/>
    <cellStyle name="출력 2 3 4 3" xfId="361"/>
    <cellStyle name="출력 2 3 4 3 10" xfId="1476"/>
    <cellStyle name="출력 2 3 4 3 10 2" xfId="29335"/>
    <cellStyle name="출력 2 3 4 3 11" xfId="4932"/>
    <cellStyle name="출력 2 3 4 3 11 2" xfId="32791"/>
    <cellStyle name="출력 2 3 4 3 12" xfId="1231"/>
    <cellStyle name="출력 2 3 4 3 12 2" xfId="29090"/>
    <cellStyle name="출력 2 3 4 3 13" xfId="5220"/>
    <cellStyle name="출력 2 3 4 3 13 2" xfId="33079"/>
    <cellStyle name="출력 2 3 4 3 14" xfId="8475"/>
    <cellStyle name="출력 2 3 4 3 14 2" xfId="36334"/>
    <cellStyle name="출력 2 3 4 3 15" xfId="16654"/>
    <cellStyle name="출력 2 3 4 3 15 2" xfId="44513"/>
    <cellStyle name="출력 2 3 4 3 16" xfId="15001"/>
    <cellStyle name="출력 2 3 4 3 16 2" xfId="42860"/>
    <cellStyle name="출력 2 3 4 3 17" xfId="17202"/>
    <cellStyle name="출력 2 3 4 3 17 2" xfId="45061"/>
    <cellStyle name="출력 2 3 4 3 18" xfId="18563"/>
    <cellStyle name="출력 2 3 4 3 18 2" xfId="46422"/>
    <cellStyle name="출력 2 3 4 3 19" xfId="25464"/>
    <cellStyle name="출력 2 3 4 3 19 2" xfId="53323"/>
    <cellStyle name="출력 2 3 4 3 2" xfId="2113"/>
    <cellStyle name="출력 2 3 4 3 2 2" xfId="5567"/>
    <cellStyle name="출력 2 3 4 3 2 2 2" xfId="33426"/>
    <cellStyle name="출력 2 3 4 3 2 3" xfId="8822"/>
    <cellStyle name="출력 2 3 4 3 2 3 2" xfId="36681"/>
    <cellStyle name="출력 2 3 4 3 2 4" xfId="12085"/>
    <cellStyle name="출력 2 3 4 3 2 4 2" xfId="39944"/>
    <cellStyle name="출력 2 3 4 3 2 5" xfId="17198"/>
    <cellStyle name="출력 2 3 4 3 2 5 2" xfId="45057"/>
    <cellStyle name="출력 2 3 4 3 2 6" xfId="18901"/>
    <cellStyle name="출력 2 3 4 3 2 6 2" xfId="46760"/>
    <cellStyle name="출력 2 3 4 3 2 7" xfId="22099"/>
    <cellStyle name="출력 2 3 4 3 2 7 2" xfId="49958"/>
    <cellStyle name="출력 2 3 4 3 2 8" xfId="25279"/>
    <cellStyle name="출력 2 3 4 3 2 8 2" xfId="53138"/>
    <cellStyle name="출력 2 3 4 3 2 9" xfId="29972"/>
    <cellStyle name="출력 2 3 4 3 20" xfId="27784"/>
    <cellStyle name="출력 2 3 4 3 20 2" xfId="55643"/>
    <cellStyle name="출력 2 3 4 3 21" xfId="823"/>
    <cellStyle name="출력 2 3 4 3 21 2" xfId="28682"/>
    <cellStyle name="출력 2 3 4 3 22" xfId="28221"/>
    <cellStyle name="출력 2 3 4 3 3" xfId="2574"/>
    <cellStyle name="출력 2 3 4 3 3 2" xfId="6025"/>
    <cellStyle name="출력 2 3 4 3 3 2 2" xfId="33884"/>
    <cellStyle name="출력 2 3 4 3 3 3" xfId="9281"/>
    <cellStyle name="출력 2 3 4 3 3 3 2" xfId="37140"/>
    <cellStyle name="출력 2 3 4 3 3 4" xfId="12545"/>
    <cellStyle name="출력 2 3 4 3 3 4 2" xfId="40404"/>
    <cellStyle name="출력 2 3 4 3 3 5" xfId="15583"/>
    <cellStyle name="출력 2 3 4 3 3 5 2" xfId="43442"/>
    <cellStyle name="출력 2 3 4 3 3 6" xfId="19349"/>
    <cellStyle name="출력 2 3 4 3 3 6 2" xfId="47208"/>
    <cellStyle name="출력 2 3 4 3 3 7" xfId="22531"/>
    <cellStyle name="출력 2 3 4 3 3 7 2" xfId="50390"/>
    <cellStyle name="출력 2 3 4 3 3 8" xfId="25694"/>
    <cellStyle name="출력 2 3 4 3 3 8 2" xfId="53553"/>
    <cellStyle name="출력 2 3 4 3 3 9" xfId="30433"/>
    <cellStyle name="출력 2 3 4 3 4" xfId="2927"/>
    <cellStyle name="출력 2 3 4 3 4 2" xfId="6378"/>
    <cellStyle name="출력 2 3 4 3 4 2 2" xfId="34237"/>
    <cellStyle name="출력 2 3 4 3 4 3" xfId="9634"/>
    <cellStyle name="출력 2 3 4 3 4 3 2" xfId="37493"/>
    <cellStyle name="출력 2 3 4 3 4 4" xfId="12898"/>
    <cellStyle name="출력 2 3 4 3 4 4 2" xfId="40757"/>
    <cellStyle name="출력 2 3 4 3 4 5" xfId="16914"/>
    <cellStyle name="출력 2 3 4 3 4 5 2" xfId="44773"/>
    <cellStyle name="출력 2 3 4 3 4 6" xfId="19702"/>
    <cellStyle name="출력 2 3 4 3 4 6 2" xfId="47561"/>
    <cellStyle name="출력 2 3 4 3 4 7" xfId="22884"/>
    <cellStyle name="출력 2 3 4 3 4 7 2" xfId="50743"/>
    <cellStyle name="출력 2 3 4 3 4 8" xfId="26023"/>
    <cellStyle name="출력 2 3 4 3 4 8 2" xfId="53882"/>
    <cellStyle name="출력 2 3 4 3 4 9" xfId="30786"/>
    <cellStyle name="출력 2 3 4 3 5" xfId="3273"/>
    <cellStyle name="출력 2 3 4 3 5 2" xfId="6724"/>
    <cellStyle name="출력 2 3 4 3 5 2 2" xfId="34583"/>
    <cellStyle name="출력 2 3 4 3 5 3" xfId="9980"/>
    <cellStyle name="출력 2 3 4 3 5 3 2" xfId="37839"/>
    <cellStyle name="출력 2 3 4 3 5 4" xfId="13244"/>
    <cellStyle name="출력 2 3 4 3 5 4 2" xfId="41103"/>
    <cellStyle name="출력 2 3 4 3 5 5" xfId="17669"/>
    <cellStyle name="출력 2 3 4 3 5 5 2" xfId="45528"/>
    <cellStyle name="출력 2 3 4 3 5 6" xfId="20048"/>
    <cellStyle name="출력 2 3 4 3 5 6 2" xfId="47907"/>
    <cellStyle name="출력 2 3 4 3 5 7" xfId="23230"/>
    <cellStyle name="출력 2 3 4 3 5 7 2" xfId="51089"/>
    <cellStyle name="출력 2 3 4 3 5 8" xfId="26345"/>
    <cellStyle name="출력 2 3 4 3 5 8 2" xfId="54204"/>
    <cellStyle name="출력 2 3 4 3 5 9" xfId="31132"/>
    <cellStyle name="출력 2 3 4 3 6" xfId="3609"/>
    <cellStyle name="출력 2 3 4 3 6 2" xfId="7060"/>
    <cellStyle name="출력 2 3 4 3 6 2 2" xfId="34919"/>
    <cellStyle name="출력 2 3 4 3 6 3" xfId="10316"/>
    <cellStyle name="출력 2 3 4 3 6 3 2" xfId="38175"/>
    <cellStyle name="출력 2 3 4 3 6 4" xfId="13580"/>
    <cellStyle name="출력 2 3 4 3 6 4 2" xfId="41439"/>
    <cellStyle name="출력 2 3 4 3 6 5" xfId="17406"/>
    <cellStyle name="출력 2 3 4 3 6 5 2" xfId="45265"/>
    <cellStyle name="출력 2 3 4 3 6 6" xfId="20384"/>
    <cellStyle name="출력 2 3 4 3 6 6 2" xfId="48243"/>
    <cellStyle name="출력 2 3 4 3 6 7" xfId="23566"/>
    <cellStyle name="출력 2 3 4 3 6 7 2" xfId="51425"/>
    <cellStyle name="출력 2 3 4 3 6 8" xfId="26661"/>
    <cellStyle name="출력 2 3 4 3 6 8 2" xfId="54520"/>
    <cellStyle name="출력 2 3 4 3 6 9" xfId="31468"/>
    <cellStyle name="출력 2 3 4 3 7" xfId="3923"/>
    <cellStyle name="출력 2 3 4 3 7 2" xfId="7374"/>
    <cellStyle name="출력 2 3 4 3 7 2 2" xfId="35233"/>
    <cellStyle name="출력 2 3 4 3 7 3" xfId="10630"/>
    <cellStyle name="출력 2 3 4 3 7 3 2" xfId="38489"/>
    <cellStyle name="출력 2 3 4 3 7 4" xfId="13894"/>
    <cellStyle name="출력 2 3 4 3 7 4 2" xfId="41753"/>
    <cellStyle name="출력 2 3 4 3 7 5" xfId="16497"/>
    <cellStyle name="출력 2 3 4 3 7 5 2" xfId="44356"/>
    <cellStyle name="출력 2 3 4 3 7 6" xfId="20698"/>
    <cellStyle name="출력 2 3 4 3 7 6 2" xfId="48557"/>
    <cellStyle name="출력 2 3 4 3 7 7" xfId="23880"/>
    <cellStyle name="출력 2 3 4 3 7 7 2" xfId="51739"/>
    <cellStyle name="출력 2 3 4 3 7 8" xfId="26955"/>
    <cellStyle name="출력 2 3 4 3 7 8 2" xfId="54814"/>
    <cellStyle name="출력 2 3 4 3 7 9" xfId="31782"/>
    <cellStyle name="출력 2 3 4 3 8" xfId="4221"/>
    <cellStyle name="출력 2 3 4 3 8 2" xfId="7672"/>
    <cellStyle name="출력 2 3 4 3 8 2 2" xfId="35531"/>
    <cellStyle name="출력 2 3 4 3 8 3" xfId="10928"/>
    <cellStyle name="출력 2 3 4 3 8 3 2" xfId="38787"/>
    <cellStyle name="출력 2 3 4 3 8 4" xfId="14192"/>
    <cellStyle name="출력 2 3 4 3 8 4 2" xfId="42051"/>
    <cellStyle name="출력 2 3 4 3 8 5" xfId="15562"/>
    <cellStyle name="출력 2 3 4 3 8 5 2" xfId="43421"/>
    <cellStyle name="출력 2 3 4 3 8 6" xfId="20996"/>
    <cellStyle name="출력 2 3 4 3 8 6 2" xfId="48855"/>
    <cellStyle name="출력 2 3 4 3 8 7" xfId="24178"/>
    <cellStyle name="출력 2 3 4 3 8 7 2" xfId="52037"/>
    <cellStyle name="출력 2 3 4 3 8 8" xfId="27231"/>
    <cellStyle name="출력 2 3 4 3 8 8 2" xfId="55090"/>
    <cellStyle name="출력 2 3 4 3 8 9" xfId="32080"/>
    <cellStyle name="출력 2 3 4 3 9" xfId="4517"/>
    <cellStyle name="출력 2 3 4 3 9 2" xfId="7968"/>
    <cellStyle name="출력 2 3 4 3 9 2 2" xfId="35827"/>
    <cellStyle name="출력 2 3 4 3 9 3" xfId="11224"/>
    <cellStyle name="출력 2 3 4 3 9 3 2" xfId="39083"/>
    <cellStyle name="출력 2 3 4 3 9 4" xfId="14488"/>
    <cellStyle name="출력 2 3 4 3 9 4 2" xfId="42347"/>
    <cellStyle name="출력 2 3 4 3 9 5" xfId="18059"/>
    <cellStyle name="출력 2 3 4 3 9 5 2" xfId="45918"/>
    <cellStyle name="출력 2 3 4 3 9 6" xfId="21292"/>
    <cellStyle name="출력 2 3 4 3 9 6 2" xfId="49151"/>
    <cellStyle name="출력 2 3 4 3 9 7" xfId="24474"/>
    <cellStyle name="출력 2 3 4 3 9 7 2" xfId="52333"/>
    <cellStyle name="출력 2 3 4 3 9 8" xfId="27507"/>
    <cellStyle name="출력 2 3 4 3 9 8 2" xfId="55366"/>
    <cellStyle name="출력 2 3 4 3 9 9" xfId="32376"/>
    <cellStyle name="출력 2 3 4 4" xfId="534"/>
    <cellStyle name="출력 2 3 4 4 10" xfId="1649"/>
    <cellStyle name="출력 2 3 4 4 10 2" xfId="29508"/>
    <cellStyle name="출력 2 3 4 4 11" xfId="5104"/>
    <cellStyle name="출력 2 3 4 4 11 2" xfId="32963"/>
    <cellStyle name="출력 2 3 4 4 12" xfId="8359"/>
    <cellStyle name="출력 2 3 4 4 12 2" xfId="36218"/>
    <cellStyle name="출력 2 3 4 4 13" xfId="11624"/>
    <cellStyle name="출력 2 3 4 4 13 2" xfId="39483"/>
    <cellStyle name="출력 2 3 4 4 14" xfId="14887"/>
    <cellStyle name="출력 2 3 4 4 14 2" xfId="42746"/>
    <cellStyle name="출력 2 3 4 4 15" xfId="17195"/>
    <cellStyle name="출력 2 3 4 4 15 2" xfId="45054"/>
    <cellStyle name="출력 2 3 4 4 16" xfId="18451"/>
    <cellStyle name="출력 2 3 4 4 16 2" xfId="46310"/>
    <cellStyle name="출력 2 3 4 4 17" xfId="21668"/>
    <cellStyle name="출력 2 3 4 4 17 2" xfId="49527"/>
    <cellStyle name="출력 2 3 4 4 18" xfId="24863"/>
    <cellStyle name="출력 2 3 4 4 18 2" xfId="52722"/>
    <cellStyle name="출력 2 3 4 4 19" xfId="25842"/>
    <cellStyle name="출력 2 3 4 4 19 2" xfId="53701"/>
    <cellStyle name="출력 2 3 4 4 2" xfId="2286"/>
    <cellStyle name="출력 2 3 4 4 2 2" xfId="5738"/>
    <cellStyle name="출력 2 3 4 4 2 2 2" xfId="33597"/>
    <cellStyle name="출력 2 3 4 4 2 3" xfId="8994"/>
    <cellStyle name="출력 2 3 4 4 2 3 2" xfId="36853"/>
    <cellStyle name="출력 2 3 4 4 2 4" xfId="12257"/>
    <cellStyle name="출력 2 3 4 4 2 4 2" xfId="40116"/>
    <cellStyle name="출력 2 3 4 4 2 5" xfId="15474"/>
    <cellStyle name="출력 2 3 4 4 2 5 2" xfId="43333"/>
    <cellStyle name="출력 2 3 4 4 2 6" xfId="19064"/>
    <cellStyle name="출력 2 3 4 4 2 6 2" xfId="46923"/>
    <cellStyle name="출력 2 3 4 4 2 7" xfId="22249"/>
    <cellStyle name="출력 2 3 4 4 2 7 2" xfId="50108"/>
    <cellStyle name="출력 2 3 4 4 2 8" xfId="25429"/>
    <cellStyle name="출력 2 3 4 4 2 8 2" xfId="53288"/>
    <cellStyle name="출력 2 3 4 4 2 9" xfId="30145"/>
    <cellStyle name="출력 2 3 4 4 20" xfId="27920"/>
    <cellStyle name="출력 2 3 4 4 20 2" xfId="55779"/>
    <cellStyle name="출력 2 3 4 4 21" xfId="996"/>
    <cellStyle name="출력 2 3 4 4 21 2" xfId="28855"/>
    <cellStyle name="출력 2 3 4 4 22" xfId="28394"/>
    <cellStyle name="출력 2 3 4 4 3" xfId="2745"/>
    <cellStyle name="출력 2 3 4 4 3 2" xfId="6196"/>
    <cellStyle name="출력 2 3 4 4 3 2 2" xfId="34055"/>
    <cellStyle name="출력 2 3 4 4 3 3" xfId="9452"/>
    <cellStyle name="출력 2 3 4 4 3 3 2" xfId="37311"/>
    <cellStyle name="출력 2 3 4 4 3 4" xfId="12716"/>
    <cellStyle name="출력 2 3 4 4 3 4 2" xfId="40575"/>
    <cellStyle name="출력 2 3 4 4 3 5" xfId="15556"/>
    <cellStyle name="출력 2 3 4 4 3 5 2" xfId="43415"/>
    <cellStyle name="출력 2 3 4 4 3 6" xfId="19520"/>
    <cellStyle name="출력 2 3 4 4 3 6 2" xfId="47379"/>
    <cellStyle name="출력 2 3 4 4 3 7" xfId="22702"/>
    <cellStyle name="출력 2 3 4 4 3 7 2" xfId="50561"/>
    <cellStyle name="출력 2 3 4 4 3 8" xfId="25855"/>
    <cellStyle name="출력 2 3 4 4 3 8 2" xfId="53714"/>
    <cellStyle name="출력 2 3 4 4 3 9" xfId="30604"/>
    <cellStyle name="출력 2 3 4 4 4" xfId="3095"/>
    <cellStyle name="출력 2 3 4 4 4 2" xfId="6546"/>
    <cellStyle name="출력 2 3 4 4 4 2 2" xfId="34405"/>
    <cellStyle name="출력 2 3 4 4 4 3" xfId="9802"/>
    <cellStyle name="출력 2 3 4 4 4 3 2" xfId="37661"/>
    <cellStyle name="출력 2 3 4 4 4 4" xfId="13066"/>
    <cellStyle name="출력 2 3 4 4 4 4 2" xfId="40925"/>
    <cellStyle name="출력 2 3 4 4 4 5" xfId="17045"/>
    <cellStyle name="출력 2 3 4 4 4 5 2" xfId="44904"/>
    <cellStyle name="출력 2 3 4 4 4 6" xfId="19870"/>
    <cellStyle name="출력 2 3 4 4 4 6 2" xfId="47729"/>
    <cellStyle name="출력 2 3 4 4 4 7" xfId="23052"/>
    <cellStyle name="출력 2 3 4 4 4 7 2" xfId="50911"/>
    <cellStyle name="출력 2 3 4 4 4 8" xfId="26179"/>
    <cellStyle name="출력 2 3 4 4 4 8 2" xfId="54038"/>
    <cellStyle name="출력 2 3 4 4 4 9" xfId="30954"/>
    <cellStyle name="출력 2 3 4 4 5" xfId="3432"/>
    <cellStyle name="출력 2 3 4 4 5 2" xfId="6883"/>
    <cellStyle name="출력 2 3 4 4 5 2 2" xfId="34742"/>
    <cellStyle name="출력 2 3 4 4 5 3" xfId="10139"/>
    <cellStyle name="출력 2 3 4 4 5 3 2" xfId="37998"/>
    <cellStyle name="출력 2 3 4 4 5 4" xfId="13403"/>
    <cellStyle name="출력 2 3 4 4 5 4 2" xfId="41262"/>
    <cellStyle name="출력 2 3 4 4 5 5" xfId="15119"/>
    <cellStyle name="출력 2 3 4 4 5 5 2" xfId="42978"/>
    <cellStyle name="출력 2 3 4 4 5 6" xfId="20207"/>
    <cellStyle name="출력 2 3 4 4 5 6 2" xfId="48066"/>
    <cellStyle name="출력 2 3 4 4 5 7" xfId="23389"/>
    <cellStyle name="출력 2 3 4 4 5 7 2" xfId="51248"/>
    <cellStyle name="출력 2 3 4 4 5 8" xfId="26496"/>
    <cellStyle name="출력 2 3 4 4 5 8 2" xfId="54355"/>
    <cellStyle name="출력 2 3 4 4 5 9" xfId="31291"/>
    <cellStyle name="출력 2 3 4 4 6" xfId="3765"/>
    <cellStyle name="출력 2 3 4 4 6 2" xfId="7216"/>
    <cellStyle name="출력 2 3 4 4 6 2 2" xfId="35075"/>
    <cellStyle name="출력 2 3 4 4 6 3" xfId="10472"/>
    <cellStyle name="출력 2 3 4 4 6 3 2" xfId="38331"/>
    <cellStyle name="출력 2 3 4 4 6 4" xfId="13736"/>
    <cellStyle name="출력 2 3 4 4 6 4 2" xfId="41595"/>
    <cellStyle name="출력 2 3 4 4 6 5" xfId="17373"/>
    <cellStyle name="출력 2 3 4 4 6 5 2" xfId="45232"/>
    <cellStyle name="출력 2 3 4 4 6 6" xfId="20540"/>
    <cellStyle name="출력 2 3 4 4 6 6 2" xfId="48399"/>
    <cellStyle name="출력 2 3 4 4 6 7" xfId="23722"/>
    <cellStyle name="출력 2 3 4 4 6 7 2" xfId="51581"/>
    <cellStyle name="출력 2 3 4 4 6 8" xfId="26807"/>
    <cellStyle name="출력 2 3 4 4 6 8 2" xfId="54666"/>
    <cellStyle name="출력 2 3 4 4 6 9" xfId="31624"/>
    <cellStyle name="출력 2 3 4 4 7" xfId="4061"/>
    <cellStyle name="출력 2 3 4 4 7 2" xfId="7512"/>
    <cellStyle name="출력 2 3 4 4 7 2 2" xfId="35371"/>
    <cellStyle name="출력 2 3 4 4 7 3" xfId="10768"/>
    <cellStyle name="출력 2 3 4 4 7 3 2" xfId="38627"/>
    <cellStyle name="출력 2 3 4 4 7 4" xfId="14032"/>
    <cellStyle name="출력 2 3 4 4 7 4 2" xfId="41891"/>
    <cellStyle name="출력 2 3 4 4 7 5" xfId="15563"/>
    <cellStyle name="출력 2 3 4 4 7 5 2" xfId="43422"/>
    <cellStyle name="출력 2 3 4 4 7 6" xfId="20836"/>
    <cellStyle name="출력 2 3 4 4 7 6 2" xfId="48695"/>
    <cellStyle name="출력 2 3 4 4 7 7" xfId="24018"/>
    <cellStyle name="출력 2 3 4 4 7 7 2" xfId="51877"/>
    <cellStyle name="출력 2 3 4 4 7 8" xfId="27084"/>
    <cellStyle name="출력 2 3 4 4 7 8 2" xfId="54943"/>
    <cellStyle name="출력 2 3 4 4 7 9" xfId="31920"/>
    <cellStyle name="출력 2 3 4 4 8" xfId="4358"/>
    <cellStyle name="출력 2 3 4 4 8 2" xfId="7809"/>
    <cellStyle name="출력 2 3 4 4 8 2 2" xfId="35668"/>
    <cellStyle name="출력 2 3 4 4 8 3" xfId="11065"/>
    <cellStyle name="출력 2 3 4 4 8 3 2" xfId="38924"/>
    <cellStyle name="출력 2 3 4 4 8 4" xfId="14329"/>
    <cellStyle name="출력 2 3 4 4 8 4 2" xfId="42188"/>
    <cellStyle name="출력 2 3 4 4 8 5" xfId="11496"/>
    <cellStyle name="출력 2 3 4 4 8 5 2" xfId="39355"/>
    <cellStyle name="출력 2 3 4 4 8 6" xfId="21133"/>
    <cellStyle name="출력 2 3 4 4 8 6 2" xfId="48992"/>
    <cellStyle name="출력 2 3 4 4 8 7" xfId="24315"/>
    <cellStyle name="출력 2 3 4 4 8 7 2" xfId="52174"/>
    <cellStyle name="출력 2 3 4 4 8 8" xfId="27359"/>
    <cellStyle name="출력 2 3 4 4 8 8 2" xfId="55218"/>
    <cellStyle name="출력 2 3 4 4 8 9" xfId="32217"/>
    <cellStyle name="출력 2 3 4 4 9" xfId="4653"/>
    <cellStyle name="출력 2 3 4 4 9 2" xfId="8104"/>
    <cellStyle name="출력 2 3 4 4 9 2 2" xfId="35963"/>
    <cellStyle name="출력 2 3 4 4 9 3" xfId="11360"/>
    <cellStyle name="출력 2 3 4 4 9 3 2" xfId="39219"/>
    <cellStyle name="출력 2 3 4 4 9 4" xfId="14624"/>
    <cellStyle name="출력 2 3 4 4 9 4 2" xfId="42483"/>
    <cellStyle name="출력 2 3 4 4 9 5" xfId="18195"/>
    <cellStyle name="출력 2 3 4 4 9 5 2" xfId="46054"/>
    <cellStyle name="출력 2 3 4 4 9 6" xfId="21428"/>
    <cellStyle name="출력 2 3 4 4 9 6 2" xfId="49287"/>
    <cellStyle name="출력 2 3 4 4 9 7" xfId="24610"/>
    <cellStyle name="출력 2 3 4 4 9 7 2" xfId="52469"/>
    <cellStyle name="출력 2 3 4 4 9 8" xfId="27635"/>
    <cellStyle name="출력 2 3 4 4 9 8 2" xfId="55494"/>
    <cellStyle name="출력 2 3 4 4 9 9" xfId="32512"/>
    <cellStyle name="출력 2 3 4 5" xfId="2011"/>
    <cellStyle name="출력 2 3 4 5 2" xfId="5465"/>
    <cellStyle name="출력 2 3 4 5 2 2" xfId="33324"/>
    <cellStyle name="출력 2 3 4 5 3" xfId="8720"/>
    <cellStyle name="출력 2 3 4 5 3 2" xfId="36579"/>
    <cellStyle name="출력 2 3 4 5 4" xfId="11983"/>
    <cellStyle name="출력 2 3 4 5 4 2" xfId="39842"/>
    <cellStyle name="출력 2 3 4 5 5" xfId="15068"/>
    <cellStyle name="출력 2 3 4 5 5 2" xfId="42927"/>
    <cellStyle name="출력 2 3 4 5 6" xfId="18805"/>
    <cellStyle name="출력 2 3 4 5 6 2" xfId="46664"/>
    <cellStyle name="출력 2 3 4 5 7" xfId="22012"/>
    <cellStyle name="출력 2 3 4 5 7 2" xfId="49871"/>
    <cellStyle name="출력 2 3 4 5 8" xfId="25195"/>
    <cellStyle name="출력 2 3 4 5 8 2" xfId="53054"/>
    <cellStyle name="출력 2 3 4 5 9" xfId="29870"/>
    <cellStyle name="출력 2 3 4 6" xfId="2478"/>
    <cellStyle name="출력 2 3 4 6 2" xfId="5929"/>
    <cellStyle name="출력 2 3 4 6 2 2" xfId="33788"/>
    <cellStyle name="출력 2 3 4 6 3" xfId="9185"/>
    <cellStyle name="출력 2 3 4 6 3 2" xfId="37044"/>
    <cellStyle name="출력 2 3 4 6 4" xfId="12449"/>
    <cellStyle name="출력 2 3 4 6 4 2" xfId="40308"/>
    <cellStyle name="출력 2 3 4 6 5" xfId="15804"/>
    <cellStyle name="출력 2 3 4 6 5 2" xfId="43663"/>
    <cellStyle name="출력 2 3 4 6 6" xfId="19253"/>
    <cellStyle name="출력 2 3 4 6 6 2" xfId="47112"/>
    <cellStyle name="출력 2 3 4 6 7" xfId="22435"/>
    <cellStyle name="출력 2 3 4 6 7 2" xfId="50294"/>
    <cellStyle name="출력 2 3 4 6 8" xfId="25604"/>
    <cellStyle name="출력 2 3 4 6 8 2" xfId="53463"/>
    <cellStyle name="출력 2 3 4 6 9" xfId="30337"/>
    <cellStyle name="출력 2 3 4 7" xfId="1908"/>
    <cellStyle name="출력 2 3 4 7 2" xfId="5362"/>
    <cellStyle name="출력 2 3 4 7 2 2" xfId="33221"/>
    <cellStyle name="출력 2 3 4 7 3" xfId="8617"/>
    <cellStyle name="출력 2 3 4 7 3 2" xfId="36476"/>
    <cellStyle name="출력 2 3 4 7 4" xfId="11880"/>
    <cellStyle name="출력 2 3 4 7 4 2" xfId="39739"/>
    <cellStyle name="출력 2 3 4 7 5" xfId="16513"/>
    <cellStyle name="출력 2 3 4 7 5 2" xfId="44372"/>
    <cellStyle name="출력 2 3 4 7 6" xfId="18702"/>
    <cellStyle name="출력 2 3 4 7 6 2" xfId="46561"/>
    <cellStyle name="출력 2 3 4 7 7" xfId="21910"/>
    <cellStyle name="출력 2 3 4 7 7 2" xfId="49769"/>
    <cellStyle name="출력 2 3 4 7 8" xfId="25103"/>
    <cellStyle name="출력 2 3 4 7 8 2" xfId="52962"/>
    <cellStyle name="출력 2 3 4 7 9" xfId="29767"/>
    <cellStyle name="출력 2 3 4 8" xfId="1928"/>
    <cellStyle name="출력 2 3 4 8 2" xfId="5382"/>
    <cellStyle name="출력 2 3 4 8 2 2" xfId="33241"/>
    <cellStyle name="출력 2 3 4 8 3" xfId="8637"/>
    <cellStyle name="출력 2 3 4 8 3 2" xfId="36496"/>
    <cellStyle name="출력 2 3 4 8 4" xfId="11900"/>
    <cellStyle name="출력 2 3 4 8 4 2" xfId="39759"/>
    <cellStyle name="출력 2 3 4 8 5" xfId="15665"/>
    <cellStyle name="출력 2 3 4 8 5 2" xfId="43524"/>
    <cellStyle name="출력 2 3 4 8 6" xfId="18722"/>
    <cellStyle name="출력 2 3 4 8 6 2" xfId="46581"/>
    <cellStyle name="출력 2 3 4 8 7" xfId="21930"/>
    <cellStyle name="출력 2 3 4 8 7 2" xfId="49789"/>
    <cellStyle name="출력 2 3 4 8 8" xfId="25122"/>
    <cellStyle name="출력 2 3 4 8 8 2" xfId="52981"/>
    <cellStyle name="출력 2 3 4 8 9" xfId="29787"/>
    <cellStyle name="출력 2 3 4 9" xfId="1977"/>
    <cellStyle name="출력 2 3 4 9 2" xfId="5431"/>
    <cellStyle name="출력 2 3 4 9 2 2" xfId="33290"/>
    <cellStyle name="출력 2 3 4 9 3" xfId="8686"/>
    <cellStyle name="출력 2 3 4 9 3 2" xfId="36545"/>
    <cellStyle name="출력 2 3 4 9 4" xfId="11949"/>
    <cellStyle name="출력 2 3 4 9 4 2" xfId="39808"/>
    <cellStyle name="출력 2 3 4 9 5" xfId="17568"/>
    <cellStyle name="출력 2 3 4 9 5 2" xfId="45427"/>
    <cellStyle name="출력 2 3 4 9 6" xfId="18771"/>
    <cellStyle name="출력 2 3 4 9 6 2" xfId="46630"/>
    <cellStyle name="출력 2 3 4 9 7" xfId="21979"/>
    <cellStyle name="출력 2 3 4 9 7 2" xfId="49838"/>
    <cellStyle name="출력 2 3 4 9 8" xfId="25163"/>
    <cellStyle name="출력 2 3 4 9 8 2" xfId="53022"/>
    <cellStyle name="출력 2 3 4 9 9" xfId="29836"/>
    <cellStyle name="출력 2 3 5" xfId="262"/>
    <cellStyle name="출력 2 3 5 10" xfId="1960"/>
    <cellStyle name="출력 2 3 5 10 2" xfId="5414"/>
    <cellStyle name="출력 2 3 5 10 2 2" xfId="33273"/>
    <cellStyle name="출력 2 3 5 10 3" xfId="8669"/>
    <cellStyle name="출력 2 3 5 10 3 2" xfId="36528"/>
    <cellStyle name="출력 2 3 5 10 4" xfId="11932"/>
    <cellStyle name="출력 2 3 5 10 4 2" xfId="39791"/>
    <cellStyle name="출력 2 3 5 10 5" xfId="17651"/>
    <cellStyle name="출력 2 3 5 10 5 2" xfId="45510"/>
    <cellStyle name="출력 2 3 5 10 6" xfId="18754"/>
    <cellStyle name="출력 2 3 5 10 6 2" xfId="46613"/>
    <cellStyle name="출력 2 3 5 10 7" xfId="21962"/>
    <cellStyle name="출력 2 3 5 10 7 2" xfId="49821"/>
    <cellStyle name="출력 2 3 5 10 8" xfId="25150"/>
    <cellStyle name="출력 2 3 5 10 8 2" xfId="53009"/>
    <cellStyle name="출력 2 3 5 10 9" xfId="29819"/>
    <cellStyle name="출력 2 3 5 11" xfId="1785"/>
    <cellStyle name="출력 2 3 5 11 2" xfId="5240"/>
    <cellStyle name="출력 2 3 5 11 2 2" xfId="33099"/>
    <cellStyle name="출력 2 3 5 11 3" xfId="8494"/>
    <cellStyle name="출력 2 3 5 11 3 2" xfId="36353"/>
    <cellStyle name="출력 2 3 5 11 4" xfId="11758"/>
    <cellStyle name="출력 2 3 5 11 4 2" xfId="39617"/>
    <cellStyle name="출력 2 3 5 11 5" xfId="17076"/>
    <cellStyle name="출력 2 3 5 11 5 2" xfId="44935"/>
    <cellStyle name="출력 2 3 5 11 6" xfId="18582"/>
    <cellStyle name="출력 2 3 5 11 6 2" xfId="46441"/>
    <cellStyle name="출력 2 3 5 11 7" xfId="21797"/>
    <cellStyle name="출력 2 3 5 11 7 2" xfId="49656"/>
    <cellStyle name="출력 2 3 5 11 8" xfId="24991"/>
    <cellStyle name="출력 2 3 5 11 8 2" xfId="52850"/>
    <cellStyle name="출력 2 3 5 11 9" xfId="29644"/>
    <cellStyle name="출력 2 3 5 12" xfId="3564"/>
    <cellStyle name="출력 2 3 5 12 2" xfId="7015"/>
    <cellStyle name="출력 2 3 5 12 2 2" xfId="34874"/>
    <cellStyle name="출력 2 3 5 12 3" xfId="10271"/>
    <cellStyle name="출력 2 3 5 12 3 2" xfId="38130"/>
    <cellStyle name="출력 2 3 5 12 4" xfId="13535"/>
    <cellStyle name="출력 2 3 5 12 4 2" xfId="41394"/>
    <cellStyle name="출력 2 3 5 12 5" xfId="16625"/>
    <cellStyle name="출력 2 3 5 12 5 2" xfId="44484"/>
    <cellStyle name="출력 2 3 5 12 6" xfId="20339"/>
    <cellStyle name="출력 2 3 5 12 6 2" xfId="48198"/>
    <cellStyle name="출력 2 3 5 12 7" xfId="23521"/>
    <cellStyle name="출력 2 3 5 12 7 2" xfId="51380"/>
    <cellStyle name="출력 2 3 5 12 8" xfId="26620"/>
    <cellStyle name="출력 2 3 5 12 8 2" xfId="54479"/>
    <cellStyle name="출력 2 3 5 12 9" xfId="31423"/>
    <cellStyle name="출력 2 3 5 13" xfId="1377"/>
    <cellStyle name="출력 2 3 5 13 2" xfId="29236"/>
    <cellStyle name="출력 2 3 5 14" xfId="4833"/>
    <cellStyle name="출력 2 3 5 14 2" xfId="32692"/>
    <cellStyle name="출력 2 3 5 15" xfId="1315"/>
    <cellStyle name="출력 2 3 5 15 2" xfId="29174"/>
    <cellStyle name="출력 2 3 5 16" xfId="1189"/>
    <cellStyle name="출력 2 3 5 16 2" xfId="29048"/>
    <cellStyle name="출력 2 3 5 17" xfId="5504"/>
    <cellStyle name="출력 2 3 5 17 2" xfId="33363"/>
    <cellStyle name="출력 2 3 5 18" xfId="17351"/>
    <cellStyle name="출력 2 3 5 18 2" xfId="45210"/>
    <cellStyle name="출력 2 3 5 19" xfId="15123"/>
    <cellStyle name="출력 2 3 5 19 2" xfId="42982"/>
    <cellStyle name="출력 2 3 5 2" xfId="465"/>
    <cellStyle name="출력 2 3 5 2 10" xfId="4593"/>
    <cellStyle name="출력 2 3 5 2 10 2" xfId="8044"/>
    <cellStyle name="출력 2 3 5 2 10 2 2" xfId="35903"/>
    <cellStyle name="출력 2 3 5 2 10 3" xfId="11300"/>
    <cellStyle name="출력 2 3 5 2 10 3 2" xfId="39159"/>
    <cellStyle name="출력 2 3 5 2 10 4" xfId="14564"/>
    <cellStyle name="출력 2 3 5 2 10 4 2" xfId="42423"/>
    <cellStyle name="출력 2 3 5 2 10 5" xfId="18135"/>
    <cellStyle name="출력 2 3 5 2 10 5 2" xfId="45994"/>
    <cellStyle name="출력 2 3 5 2 10 6" xfId="21368"/>
    <cellStyle name="출력 2 3 5 2 10 6 2" xfId="49227"/>
    <cellStyle name="출력 2 3 5 2 10 7" xfId="24550"/>
    <cellStyle name="출력 2 3 5 2 10 7 2" xfId="52409"/>
    <cellStyle name="출력 2 3 5 2 10 8" xfId="27578"/>
    <cellStyle name="출력 2 3 5 2 10 8 2" xfId="55437"/>
    <cellStyle name="출력 2 3 5 2 10 9" xfId="32452"/>
    <cellStyle name="출력 2 3 5 2 11" xfId="1580"/>
    <cellStyle name="출력 2 3 5 2 11 2" xfId="29439"/>
    <cellStyle name="출력 2 3 5 2 12" xfId="5036"/>
    <cellStyle name="출력 2 3 5 2 12 2" xfId="32895"/>
    <cellStyle name="출력 2 3 5 2 13" xfId="8290"/>
    <cellStyle name="출력 2 3 5 2 13 2" xfId="36149"/>
    <cellStyle name="출력 2 3 5 2 14" xfId="11555"/>
    <cellStyle name="출력 2 3 5 2 14 2" xfId="39414"/>
    <cellStyle name="출력 2 3 5 2 15" xfId="14818"/>
    <cellStyle name="출력 2 3 5 2 15 2" xfId="42677"/>
    <cellStyle name="출력 2 3 5 2 16" xfId="16383"/>
    <cellStyle name="출력 2 3 5 2 16 2" xfId="44242"/>
    <cellStyle name="출력 2 3 5 2 17" xfId="18385"/>
    <cellStyle name="출력 2 3 5 2 17 2" xfId="46244"/>
    <cellStyle name="출력 2 3 5 2 18" xfId="21603"/>
    <cellStyle name="출력 2 3 5 2 18 2" xfId="49462"/>
    <cellStyle name="출력 2 3 5 2 19" xfId="24800"/>
    <cellStyle name="출력 2 3 5 2 19 2" xfId="52659"/>
    <cellStyle name="출력 2 3 5 2 2" xfId="610"/>
    <cellStyle name="출력 2 3 5 2 2 10" xfId="1725"/>
    <cellStyle name="출력 2 3 5 2 2 10 2" xfId="29584"/>
    <cellStyle name="출력 2 3 5 2 2 11" xfId="5180"/>
    <cellStyle name="출력 2 3 5 2 2 11 2" xfId="33039"/>
    <cellStyle name="출력 2 3 5 2 2 12" xfId="8435"/>
    <cellStyle name="출력 2 3 5 2 2 12 2" xfId="36294"/>
    <cellStyle name="출력 2 3 5 2 2 13" xfId="11700"/>
    <cellStyle name="출력 2 3 5 2 2 13 2" xfId="39559"/>
    <cellStyle name="출력 2 3 5 2 2 14" xfId="14963"/>
    <cellStyle name="출력 2 3 5 2 2 14 2" xfId="42822"/>
    <cellStyle name="출력 2 3 5 2 2 15" xfId="17240"/>
    <cellStyle name="출력 2 3 5 2 2 15 2" xfId="45099"/>
    <cellStyle name="출력 2 3 5 2 2 16" xfId="18527"/>
    <cellStyle name="출력 2 3 5 2 2 16 2" xfId="46386"/>
    <cellStyle name="출력 2 3 5 2 2 17" xfId="21744"/>
    <cellStyle name="출력 2 3 5 2 2 17 2" xfId="49603"/>
    <cellStyle name="출력 2 3 5 2 2 18" xfId="24939"/>
    <cellStyle name="출력 2 3 5 2 2 18 2" xfId="52798"/>
    <cellStyle name="출력 2 3 5 2 2 19" xfId="27064"/>
    <cellStyle name="출력 2 3 5 2 2 19 2" xfId="54923"/>
    <cellStyle name="출력 2 3 5 2 2 2" xfId="2362"/>
    <cellStyle name="출력 2 3 5 2 2 2 2" xfId="5814"/>
    <cellStyle name="출력 2 3 5 2 2 2 2 2" xfId="33673"/>
    <cellStyle name="출력 2 3 5 2 2 2 3" xfId="9070"/>
    <cellStyle name="출력 2 3 5 2 2 2 3 2" xfId="36929"/>
    <cellStyle name="출력 2 3 5 2 2 2 4" xfId="12333"/>
    <cellStyle name="출력 2 3 5 2 2 2 4 2" xfId="40192"/>
    <cellStyle name="출력 2 3 5 2 2 2 5" xfId="16915"/>
    <cellStyle name="출력 2 3 5 2 2 2 5 2" xfId="44774"/>
    <cellStyle name="출력 2 3 5 2 2 2 6" xfId="19140"/>
    <cellStyle name="출력 2 3 5 2 2 2 6 2" xfId="46999"/>
    <cellStyle name="출력 2 3 5 2 2 2 7" xfId="22325"/>
    <cellStyle name="출력 2 3 5 2 2 2 7 2" xfId="50184"/>
    <cellStyle name="출력 2 3 5 2 2 2 8" xfId="25500"/>
    <cellStyle name="출력 2 3 5 2 2 2 8 2" xfId="53359"/>
    <cellStyle name="출력 2 3 5 2 2 2 9" xfId="30221"/>
    <cellStyle name="출력 2 3 5 2 2 20" xfId="27996"/>
    <cellStyle name="출력 2 3 5 2 2 20 2" xfId="55855"/>
    <cellStyle name="출력 2 3 5 2 2 21" xfId="1072"/>
    <cellStyle name="출력 2 3 5 2 2 21 2" xfId="28931"/>
    <cellStyle name="출력 2 3 5 2 2 22" xfId="28470"/>
    <cellStyle name="출력 2 3 5 2 2 3" xfId="2821"/>
    <cellStyle name="출력 2 3 5 2 2 3 2" xfId="6272"/>
    <cellStyle name="출력 2 3 5 2 2 3 2 2" xfId="34131"/>
    <cellStyle name="출력 2 3 5 2 2 3 3" xfId="9528"/>
    <cellStyle name="출력 2 3 5 2 2 3 3 2" xfId="37387"/>
    <cellStyle name="출력 2 3 5 2 2 3 4" xfId="12792"/>
    <cellStyle name="출력 2 3 5 2 2 3 4 2" xfId="40651"/>
    <cellStyle name="출력 2 3 5 2 2 3 5" xfId="8328"/>
    <cellStyle name="출력 2 3 5 2 2 3 5 2" xfId="36187"/>
    <cellStyle name="출력 2 3 5 2 2 3 6" xfId="19596"/>
    <cellStyle name="출력 2 3 5 2 2 3 6 2" xfId="47455"/>
    <cellStyle name="출력 2 3 5 2 2 3 7" xfId="22778"/>
    <cellStyle name="출력 2 3 5 2 2 3 7 2" xfId="50637"/>
    <cellStyle name="출력 2 3 5 2 2 3 8" xfId="25926"/>
    <cellStyle name="출력 2 3 5 2 2 3 8 2" xfId="53785"/>
    <cellStyle name="출력 2 3 5 2 2 3 9" xfId="30680"/>
    <cellStyle name="출력 2 3 5 2 2 4" xfId="3171"/>
    <cellStyle name="출력 2 3 5 2 2 4 2" xfId="6622"/>
    <cellStyle name="출력 2 3 5 2 2 4 2 2" xfId="34481"/>
    <cellStyle name="출력 2 3 5 2 2 4 3" xfId="9878"/>
    <cellStyle name="출력 2 3 5 2 2 4 3 2" xfId="37737"/>
    <cellStyle name="출력 2 3 5 2 2 4 4" xfId="13142"/>
    <cellStyle name="출력 2 3 5 2 2 4 4 2" xfId="41001"/>
    <cellStyle name="출력 2 3 5 2 2 4 5" xfId="15434"/>
    <cellStyle name="출력 2 3 5 2 2 4 5 2" xfId="43293"/>
    <cellStyle name="출력 2 3 5 2 2 4 6" xfId="19946"/>
    <cellStyle name="출력 2 3 5 2 2 4 6 2" xfId="47805"/>
    <cellStyle name="출력 2 3 5 2 2 4 7" xfId="23128"/>
    <cellStyle name="출력 2 3 5 2 2 4 7 2" xfId="50987"/>
    <cellStyle name="출력 2 3 5 2 2 4 8" xfId="26250"/>
    <cellStyle name="출력 2 3 5 2 2 4 8 2" xfId="54109"/>
    <cellStyle name="출력 2 3 5 2 2 4 9" xfId="31030"/>
    <cellStyle name="출력 2 3 5 2 2 5" xfId="3508"/>
    <cellStyle name="출력 2 3 5 2 2 5 2" xfId="6959"/>
    <cellStyle name="출력 2 3 5 2 2 5 2 2" xfId="34818"/>
    <cellStyle name="출력 2 3 5 2 2 5 3" xfId="10215"/>
    <cellStyle name="출력 2 3 5 2 2 5 3 2" xfId="38074"/>
    <cellStyle name="출력 2 3 5 2 2 5 4" xfId="13479"/>
    <cellStyle name="출력 2 3 5 2 2 5 4 2" xfId="41338"/>
    <cellStyle name="출력 2 3 5 2 2 5 5" xfId="16400"/>
    <cellStyle name="출력 2 3 5 2 2 5 5 2" xfId="44259"/>
    <cellStyle name="출력 2 3 5 2 2 5 6" xfId="20283"/>
    <cellStyle name="출력 2 3 5 2 2 5 6 2" xfId="48142"/>
    <cellStyle name="출력 2 3 5 2 2 5 7" xfId="23465"/>
    <cellStyle name="출력 2 3 5 2 2 5 7 2" xfId="51324"/>
    <cellStyle name="출력 2 3 5 2 2 5 8" xfId="26567"/>
    <cellStyle name="출력 2 3 5 2 2 5 8 2" xfId="54426"/>
    <cellStyle name="출력 2 3 5 2 2 5 9" xfId="31367"/>
    <cellStyle name="출력 2 3 5 2 2 6" xfId="3841"/>
    <cellStyle name="출력 2 3 5 2 2 6 2" xfId="7292"/>
    <cellStyle name="출력 2 3 5 2 2 6 2 2" xfId="35151"/>
    <cellStyle name="출력 2 3 5 2 2 6 3" xfId="10548"/>
    <cellStyle name="출력 2 3 5 2 2 6 3 2" xfId="38407"/>
    <cellStyle name="출력 2 3 5 2 2 6 4" xfId="13812"/>
    <cellStyle name="출력 2 3 5 2 2 6 4 2" xfId="41671"/>
    <cellStyle name="출력 2 3 5 2 2 6 5" xfId="16515"/>
    <cellStyle name="출력 2 3 5 2 2 6 5 2" xfId="44374"/>
    <cellStyle name="출력 2 3 5 2 2 6 6" xfId="20616"/>
    <cellStyle name="출력 2 3 5 2 2 6 6 2" xfId="48475"/>
    <cellStyle name="출력 2 3 5 2 2 6 7" xfId="23798"/>
    <cellStyle name="출력 2 3 5 2 2 6 7 2" xfId="51657"/>
    <cellStyle name="출력 2 3 5 2 2 6 8" xfId="26878"/>
    <cellStyle name="출력 2 3 5 2 2 6 8 2" xfId="54737"/>
    <cellStyle name="출력 2 3 5 2 2 6 9" xfId="31700"/>
    <cellStyle name="출력 2 3 5 2 2 7" xfId="4137"/>
    <cellStyle name="출력 2 3 5 2 2 7 2" xfId="7588"/>
    <cellStyle name="출력 2 3 5 2 2 7 2 2" xfId="35447"/>
    <cellStyle name="출력 2 3 5 2 2 7 3" xfId="10844"/>
    <cellStyle name="출력 2 3 5 2 2 7 3 2" xfId="38703"/>
    <cellStyle name="출력 2 3 5 2 2 7 4" xfId="14108"/>
    <cellStyle name="출력 2 3 5 2 2 7 4 2" xfId="41967"/>
    <cellStyle name="출력 2 3 5 2 2 7 5" xfId="17020"/>
    <cellStyle name="출력 2 3 5 2 2 7 5 2" xfId="44879"/>
    <cellStyle name="출력 2 3 5 2 2 7 6" xfId="20912"/>
    <cellStyle name="출력 2 3 5 2 2 7 6 2" xfId="48771"/>
    <cellStyle name="출력 2 3 5 2 2 7 7" xfId="24094"/>
    <cellStyle name="출력 2 3 5 2 2 7 7 2" xfId="51953"/>
    <cellStyle name="출력 2 3 5 2 2 7 8" xfId="27155"/>
    <cellStyle name="출력 2 3 5 2 2 7 8 2" xfId="55014"/>
    <cellStyle name="출력 2 3 5 2 2 7 9" xfId="31996"/>
    <cellStyle name="출력 2 3 5 2 2 8" xfId="4434"/>
    <cellStyle name="출력 2 3 5 2 2 8 2" xfId="7885"/>
    <cellStyle name="출력 2 3 5 2 2 8 2 2" xfId="35744"/>
    <cellStyle name="출력 2 3 5 2 2 8 3" xfId="11141"/>
    <cellStyle name="출력 2 3 5 2 2 8 3 2" xfId="39000"/>
    <cellStyle name="출력 2 3 5 2 2 8 4" xfId="14405"/>
    <cellStyle name="출력 2 3 5 2 2 8 4 2" xfId="42264"/>
    <cellStyle name="출력 2 3 5 2 2 8 5" xfId="17976"/>
    <cellStyle name="출력 2 3 5 2 2 8 5 2" xfId="45835"/>
    <cellStyle name="출력 2 3 5 2 2 8 6" xfId="21209"/>
    <cellStyle name="출력 2 3 5 2 2 8 6 2" xfId="49068"/>
    <cellStyle name="출력 2 3 5 2 2 8 7" xfId="24391"/>
    <cellStyle name="출력 2 3 5 2 2 8 7 2" xfId="52250"/>
    <cellStyle name="출력 2 3 5 2 2 8 8" xfId="27430"/>
    <cellStyle name="출력 2 3 5 2 2 8 8 2" xfId="55289"/>
    <cellStyle name="출력 2 3 5 2 2 8 9" xfId="32293"/>
    <cellStyle name="출력 2 3 5 2 2 9" xfId="4729"/>
    <cellStyle name="출력 2 3 5 2 2 9 2" xfId="8180"/>
    <cellStyle name="출력 2 3 5 2 2 9 2 2" xfId="36039"/>
    <cellStyle name="출력 2 3 5 2 2 9 3" xfId="11436"/>
    <cellStyle name="출력 2 3 5 2 2 9 3 2" xfId="39295"/>
    <cellStyle name="출력 2 3 5 2 2 9 4" xfId="14700"/>
    <cellStyle name="출력 2 3 5 2 2 9 4 2" xfId="42559"/>
    <cellStyle name="출력 2 3 5 2 2 9 5" xfId="18271"/>
    <cellStyle name="출력 2 3 5 2 2 9 5 2" xfId="46130"/>
    <cellStyle name="출력 2 3 5 2 2 9 6" xfId="21504"/>
    <cellStyle name="출력 2 3 5 2 2 9 6 2" xfId="49363"/>
    <cellStyle name="출력 2 3 5 2 2 9 7" xfId="24686"/>
    <cellStyle name="출력 2 3 5 2 2 9 7 2" xfId="52545"/>
    <cellStyle name="출력 2 3 5 2 2 9 8" xfId="27706"/>
    <cellStyle name="출력 2 3 5 2 2 9 8 2" xfId="55565"/>
    <cellStyle name="출력 2 3 5 2 2 9 9" xfId="32588"/>
    <cellStyle name="출력 2 3 5 2 20" xfId="27043"/>
    <cellStyle name="출력 2 3 5 2 20 2" xfId="54902"/>
    <cellStyle name="출력 2 3 5 2 21" xfId="27860"/>
    <cellStyle name="출력 2 3 5 2 21 2" xfId="55719"/>
    <cellStyle name="출력 2 3 5 2 22" xfId="927"/>
    <cellStyle name="출력 2 3 5 2 22 2" xfId="28786"/>
    <cellStyle name="출력 2 3 5 2 23" xfId="28325"/>
    <cellStyle name="출력 2 3 5 2 3" xfId="2217"/>
    <cellStyle name="출력 2 3 5 2 3 2" xfId="5669"/>
    <cellStyle name="출력 2 3 5 2 3 2 2" xfId="33528"/>
    <cellStyle name="출력 2 3 5 2 3 3" xfId="8925"/>
    <cellStyle name="출력 2 3 5 2 3 3 2" xfId="36784"/>
    <cellStyle name="출력 2 3 5 2 3 4" xfId="12188"/>
    <cellStyle name="출력 2 3 5 2 3 4 2" xfId="40047"/>
    <cellStyle name="출력 2 3 5 2 3 5" xfId="15672"/>
    <cellStyle name="출력 2 3 5 2 3 5 2" xfId="43531"/>
    <cellStyle name="출력 2 3 5 2 3 6" xfId="19000"/>
    <cellStyle name="출력 2 3 5 2 3 6 2" xfId="46859"/>
    <cellStyle name="출력 2 3 5 2 3 7" xfId="22184"/>
    <cellStyle name="출력 2 3 5 2 3 7 2" xfId="50043"/>
    <cellStyle name="출력 2 3 5 2 3 8" xfId="25367"/>
    <cellStyle name="출력 2 3 5 2 3 8 2" xfId="53226"/>
    <cellStyle name="출력 2 3 5 2 3 9" xfId="30076"/>
    <cellStyle name="출력 2 3 5 2 4" xfId="2676"/>
    <cellStyle name="출력 2 3 5 2 4 2" xfId="6127"/>
    <cellStyle name="출력 2 3 5 2 4 2 2" xfId="33986"/>
    <cellStyle name="출력 2 3 5 2 4 3" xfId="9383"/>
    <cellStyle name="출력 2 3 5 2 4 3 2" xfId="37242"/>
    <cellStyle name="출력 2 3 5 2 4 4" xfId="12647"/>
    <cellStyle name="출력 2 3 5 2 4 4 2" xfId="40506"/>
    <cellStyle name="출력 2 3 5 2 4 5" xfId="17411"/>
    <cellStyle name="출력 2 3 5 2 4 5 2" xfId="45270"/>
    <cellStyle name="출력 2 3 5 2 4 6" xfId="19451"/>
    <cellStyle name="출력 2 3 5 2 4 6 2" xfId="47310"/>
    <cellStyle name="출력 2 3 5 2 4 7" xfId="22633"/>
    <cellStyle name="출력 2 3 5 2 4 7 2" xfId="50492"/>
    <cellStyle name="출력 2 3 5 2 4 8" xfId="25789"/>
    <cellStyle name="출력 2 3 5 2 4 8 2" xfId="53648"/>
    <cellStyle name="출력 2 3 5 2 4 9" xfId="30535"/>
    <cellStyle name="출력 2 3 5 2 5" xfId="3027"/>
    <cellStyle name="출력 2 3 5 2 5 2" xfId="6478"/>
    <cellStyle name="출력 2 3 5 2 5 2 2" xfId="34337"/>
    <cellStyle name="출력 2 3 5 2 5 3" xfId="9734"/>
    <cellStyle name="출력 2 3 5 2 5 3 2" xfId="37593"/>
    <cellStyle name="출력 2 3 5 2 5 4" xfId="12998"/>
    <cellStyle name="출력 2 3 5 2 5 4 2" xfId="40857"/>
    <cellStyle name="출력 2 3 5 2 5 5" xfId="15707"/>
    <cellStyle name="출력 2 3 5 2 5 5 2" xfId="43566"/>
    <cellStyle name="출력 2 3 5 2 5 6" xfId="19802"/>
    <cellStyle name="출력 2 3 5 2 5 6 2" xfId="47661"/>
    <cellStyle name="출력 2 3 5 2 5 7" xfId="22984"/>
    <cellStyle name="출력 2 3 5 2 5 7 2" xfId="50843"/>
    <cellStyle name="출력 2 3 5 2 5 8" xfId="26116"/>
    <cellStyle name="출력 2 3 5 2 5 8 2" xfId="53975"/>
    <cellStyle name="출력 2 3 5 2 5 9" xfId="30886"/>
    <cellStyle name="출력 2 3 5 2 6" xfId="3366"/>
    <cellStyle name="출력 2 3 5 2 6 2" xfId="6817"/>
    <cellStyle name="출력 2 3 5 2 6 2 2" xfId="34676"/>
    <cellStyle name="출력 2 3 5 2 6 3" xfId="10073"/>
    <cellStyle name="출력 2 3 5 2 6 3 2" xfId="37932"/>
    <cellStyle name="출력 2 3 5 2 6 4" xfId="13337"/>
    <cellStyle name="출력 2 3 5 2 6 4 2" xfId="41196"/>
    <cellStyle name="출력 2 3 5 2 6 5" xfId="16754"/>
    <cellStyle name="출력 2 3 5 2 6 5 2" xfId="44613"/>
    <cellStyle name="출력 2 3 5 2 6 6" xfId="20141"/>
    <cellStyle name="출력 2 3 5 2 6 6 2" xfId="48000"/>
    <cellStyle name="출력 2 3 5 2 6 7" xfId="23323"/>
    <cellStyle name="출력 2 3 5 2 6 7 2" xfId="51182"/>
    <cellStyle name="출력 2 3 5 2 6 8" xfId="26433"/>
    <cellStyle name="출력 2 3 5 2 6 8 2" xfId="54292"/>
    <cellStyle name="출력 2 3 5 2 6 9" xfId="31225"/>
    <cellStyle name="출력 2 3 5 2 7" xfId="3699"/>
    <cellStyle name="출력 2 3 5 2 7 2" xfId="7150"/>
    <cellStyle name="출력 2 3 5 2 7 2 2" xfId="35009"/>
    <cellStyle name="출력 2 3 5 2 7 3" xfId="10406"/>
    <cellStyle name="출력 2 3 5 2 7 3 2" xfId="38265"/>
    <cellStyle name="출력 2 3 5 2 7 4" xfId="13670"/>
    <cellStyle name="출력 2 3 5 2 7 4 2" xfId="41529"/>
    <cellStyle name="출력 2 3 5 2 7 5" xfId="16541"/>
    <cellStyle name="출력 2 3 5 2 7 5 2" xfId="44400"/>
    <cellStyle name="출력 2 3 5 2 7 6" xfId="20474"/>
    <cellStyle name="출력 2 3 5 2 7 6 2" xfId="48333"/>
    <cellStyle name="출력 2 3 5 2 7 7" xfId="23656"/>
    <cellStyle name="출력 2 3 5 2 7 7 2" xfId="51515"/>
    <cellStyle name="출력 2 3 5 2 7 8" xfId="26744"/>
    <cellStyle name="출력 2 3 5 2 7 8 2" xfId="54603"/>
    <cellStyle name="출력 2 3 5 2 7 9" xfId="31558"/>
    <cellStyle name="출력 2 3 5 2 8" xfId="4001"/>
    <cellStyle name="출력 2 3 5 2 8 2" xfId="7452"/>
    <cellStyle name="출력 2 3 5 2 8 2 2" xfId="35311"/>
    <cellStyle name="출력 2 3 5 2 8 3" xfId="10708"/>
    <cellStyle name="출력 2 3 5 2 8 3 2" xfId="38567"/>
    <cellStyle name="출력 2 3 5 2 8 4" xfId="13972"/>
    <cellStyle name="출력 2 3 5 2 8 4 2" xfId="41831"/>
    <cellStyle name="출력 2 3 5 2 8 5" xfId="17146"/>
    <cellStyle name="출력 2 3 5 2 8 5 2" xfId="45005"/>
    <cellStyle name="출력 2 3 5 2 8 6" xfId="20776"/>
    <cellStyle name="출력 2 3 5 2 8 6 2" xfId="48635"/>
    <cellStyle name="출력 2 3 5 2 8 7" xfId="23958"/>
    <cellStyle name="출력 2 3 5 2 8 7 2" xfId="51817"/>
    <cellStyle name="출력 2 3 5 2 8 8" xfId="27027"/>
    <cellStyle name="출력 2 3 5 2 8 8 2" xfId="54886"/>
    <cellStyle name="출력 2 3 5 2 8 9" xfId="31860"/>
    <cellStyle name="출력 2 3 5 2 9" xfId="4298"/>
    <cellStyle name="출력 2 3 5 2 9 2" xfId="7749"/>
    <cellStyle name="출력 2 3 5 2 9 2 2" xfId="35608"/>
    <cellStyle name="출력 2 3 5 2 9 3" xfId="11005"/>
    <cellStyle name="출력 2 3 5 2 9 3 2" xfId="38864"/>
    <cellStyle name="출력 2 3 5 2 9 4" xfId="14269"/>
    <cellStyle name="출력 2 3 5 2 9 4 2" xfId="42128"/>
    <cellStyle name="출력 2 3 5 2 9 5" xfId="15311"/>
    <cellStyle name="출력 2 3 5 2 9 5 2" xfId="43170"/>
    <cellStyle name="출력 2 3 5 2 9 6" xfId="21073"/>
    <cellStyle name="출력 2 3 5 2 9 6 2" xfId="48932"/>
    <cellStyle name="출력 2 3 5 2 9 7" xfId="24255"/>
    <cellStyle name="출력 2 3 5 2 9 7 2" xfId="52114"/>
    <cellStyle name="출력 2 3 5 2 9 8" xfId="27302"/>
    <cellStyle name="출력 2 3 5 2 9 8 2" xfId="55161"/>
    <cellStyle name="출력 2 3 5 2 9 9" xfId="32157"/>
    <cellStyle name="출력 2 3 5 20" xfId="15281"/>
    <cellStyle name="출력 2 3 5 20 2" xfId="43140"/>
    <cellStyle name="출력 2 3 5 21" xfId="18412"/>
    <cellStyle name="출력 2 3 5 21 2" xfId="46271"/>
    <cellStyle name="출력 2 3 5 22" xfId="18852"/>
    <cellStyle name="출력 2 3 5 22 2" xfId="46711"/>
    <cellStyle name="출력 2 3 5 23" xfId="18421"/>
    <cellStyle name="출력 2 3 5 23 2" xfId="46280"/>
    <cellStyle name="출력 2 3 5 24" xfId="725"/>
    <cellStyle name="출력 2 3 5 24 2" xfId="28584"/>
    <cellStyle name="출력 2 3 5 25" xfId="28123"/>
    <cellStyle name="출력 2 3 5 3" xfId="365"/>
    <cellStyle name="출력 2 3 5 3 10" xfId="1480"/>
    <cellStyle name="출력 2 3 5 3 10 2" xfId="29339"/>
    <cellStyle name="출력 2 3 5 3 11" xfId="4936"/>
    <cellStyle name="출력 2 3 5 3 11 2" xfId="32795"/>
    <cellStyle name="출력 2 3 5 3 12" xfId="1206"/>
    <cellStyle name="출력 2 3 5 3 12 2" xfId="29065"/>
    <cellStyle name="출력 2 3 5 3 13" xfId="4785"/>
    <cellStyle name="출력 2 3 5 3 13 2" xfId="32644"/>
    <cellStyle name="출력 2 3 5 3 14" xfId="1245"/>
    <cellStyle name="출력 2 3 5 3 14 2" xfId="29104"/>
    <cellStyle name="출력 2 3 5 3 15" xfId="17723"/>
    <cellStyle name="출력 2 3 5 3 15 2" xfId="45582"/>
    <cellStyle name="출력 2 3 5 3 16" xfId="1182"/>
    <cellStyle name="출력 2 3 5 3 16 2" xfId="29041"/>
    <cellStyle name="출력 2 3 5 3 17" xfId="16001"/>
    <cellStyle name="출력 2 3 5 3 17 2" xfId="43860"/>
    <cellStyle name="출력 2 3 5 3 18" xfId="18615"/>
    <cellStyle name="출력 2 3 5 3 18 2" xfId="46474"/>
    <cellStyle name="출력 2 3 5 3 19" xfId="25042"/>
    <cellStyle name="출력 2 3 5 3 19 2" xfId="52901"/>
    <cellStyle name="출력 2 3 5 3 2" xfId="2117"/>
    <cellStyle name="출력 2 3 5 3 2 2" xfId="5571"/>
    <cellStyle name="출력 2 3 5 3 2 2 2" xfId="33430"/>
    <cellStyle name="출력 2 3 5 3 2 3" xfId="8826"/>
    <cellStyle name="출력 2 3 5 3 2 3 2" xfId="36685"/>
    <cellStyle name="출력 2 3 5 3 2 4" xfId="12089"/>
    <cellStyle name="출력 2 3 5 3 2 4 2" xfId="39948"/>
    <cellStyle name="출력 2 3 5 3 2 5" xfId="15891"/>
    <cellStyle name="출력 2 3 5 3 2 5 2" xfId="43750"/>
    <cellStyle name="출력 2 3 5 3 2 6" xfId="18905"/>
    <cellStyle name="출력 2 3 5 3 2 6 2" xfId="46764"/>
    <cellStyle name="출력 2 3 5 3 2 7" xfId="22103"/>
    <cellStyle name="출력 2 3 5 3 2 7 2" xfId="49962"/>
    <cellStyle name="출력 2 3 5 3 2 8" xfId="25283"/>
    <cellStyle name="출력 2 3 5 3 2 8 2" xfId="53142"/>
    <cellStyle name="출력 2 3 5 3 2 9" xfId="29976"/>
    <cellStyle name="출력 2 3 5 3 20" xfId="27788"/>
    <cellStyle name="출력 2 3 5 3 20 2" xfId="55647"/>
    <cellStyle name="출력 2 3 5 3 21" xfId="827"/>
    <cellStyle name="출력 2 3 5 3 21 2" xfId="28686"/>
    <cellStyle name="출력 2 3 5 3 22" xfId="28225"/>
    <cellStyle name="출력 2 3 5 3 3" xfId="2578"/>
    <cellStyle name="출력 2 3 5 3 3 2" xfId="6029"/>
    <cellStyle name="출력 2 3 5 3 3 2 2" xfId="33888"/>
    <cellStyle name="출력 2 3 5 3 3 3" xfId="9285"/>
    <cellStyle name="출력 2 3 5 3 3 3 2" xfId="37144"/>
    <cellStyle name="출력 2 3 5 3 3 4" xfId="12549"/>
    <cellStyle name="출력 2 3 5 3 3 4 2" xfId="40408"/>
    <cellStyle name="출력 2 3 5 3 3 5" xfId="16180"/>
    <cellStyle name="출력 2 3 5 3 3 5 2" xfId="44039"/>
    <cellStyle name="출력 2 3 5 3 3 6" xfId="19353"/>
    <cellStyle name="출력 2 3 5 3 3 6 2" xfId="47212"/>
    <cellStyle name="출력 2 3 5 3 3 7" xfId="22535"/>
    <cellStyle name="출력 2 3 5 3 3 7 2" xfId="50394"/>
    <cellStyle name="출력 2 3 5 3 3 8" xfId="25698"/>
    <cellStyle name="출력 2 3 5 3 3 8 2" xfId="53557"/>
    <cellStyle name="출력 2 3 5 3 3 9" xfId="30437"/>
    <cellStyle name="출력 2 3 5 3 4" xfId="2931"/>
    <cellStyle name="출력 2 3 5 3 4 2" xfId="6382"/>
    <cellStyle name="출력 2 3 5 3 4 2 2" xfId="34241"/>
    <cellStyle name="출력 2 3 5 3 4 3" xfId="9638"/>
    <cellStyle name="출력 2 3 5 3 4 3 2" xfId="37497"/>
    <cellStyle name="출력 2 3 5 3 4 4" xfId="12902"/>
    <cellStyle name="출력 2 3 5 3 4 4 2" xfId="40761"/>
    <cellStyle name="출력 2 3 5 3 4 5" xfId="15452"/>
    <cellStyle name="출력 2 3 5 3 4 5 2" xfId="43311"/>
    <cellStyle name="출력 2 3 5 3 4 6" xfId="19706"/>
    <cellStyle name="출력 2 3 5 3 4 6 2" xfId="47565"/>
    <cellStyle name="출력 2 3 5 3 4 7" xfId="22888"/>
    <cellStyle name="출력 2 3 5 3 4 7 2" xfId="50747"/>
    <cellStyle name="출력 2 3 5 3 4 8" xfId="26027"/>
    <cellStyle name="출력 2 3 5 3 4 8 2" xfId="53886"/>
    <cellStyle name="출력 2 3 5 3 4 9" xfId="30790"/>
    <cellStyle name="출력 2 3 5 3 5" xfId="3277"/>
    <cellStyle name="출력 2 3 5 3 5 2" xfId="6728"/>
    <cellStyle name="출력 2 3 5 3 5 2 2" xfId="34587"/>
    <cellStyle name="출력 2 3 5 3 5 3" xfId="9984"/>
    <cellStyle name="출력 2 3 5 3 5 3 2" xfId="37843"/>
    <cellStyle name="출력 2 3 5 3 5 4" xfId="13248"/>
    <cellStyle name="출력 2 3 5 3 5 4 2" xfId="41107"/>
    <cellStyle name="출력 2 3 5 3 5 5" xfId="16084"/>
    <cellStyle name="출력 2 3 5 3 5 5 2" xfId="43943"/>
    <cellStyle name="출력 2 3 5 3 5 6" xfId="20052"/>
    <cellStyle name="출력 2 3 5 3 5 6 2" xfId="47911"/>
    <cellStyle name="출력 2 3 5 3 5 7" xfId="23234"/>
    <cellStyle name="출력 2 3 5 3 5 7 2" xfId="51093"/>
    <cellStyle name="출력 2 3 5 3 5 8" xfId="26349"/>
    <cellStyle name="출력 2 3 5 3 5 8 2" xfId="54208"/>
    <cellStyle name="출력 2 3 5 3 5 9" xfId="31136"/>
    <cellStyle name="출력 2 3 5 3 6" xfId="3613"/>
    <cellStyle name="출력 2 3 5 3 6 2" xfId="7064"/>
    <cellStyle name="출력 2 3 5 3 6 2 2" xfId="34923"/>
    <cellStyle name="출력 2 3 5 3 6 3" xfId="10320"/>
    <cellStyle name="출력 2 3 5 3 6 3 2" xfId="38179"/>
    <cellStyle name="출력 2 3 5 3 6 4" xfId="13584"/>
    <cellStyle name="출력 2 3 5 3 6 4 2" xfId="41443"/>
    <cellStyle name="출력 2 3 5 3 6 5" xfId="16128"/>
    <cellStyle name="출력 2 3 5 3 6 5 2" xfId="43987"/>
    <cellStyle name="출력 2 3 5 3 6 6" xfId="20388"/>
    <cellStyle name="출력 2 3 5 3 6 6 2" xfId="48247"/>
    <cellStyle name="출력 2 3 5 3 6 7" xfId="23570"/>
    <cellStyle name="출력 2 3 5 3 6 7 2" xfId="51429"/>
    <cellStyle name="출력 2 3 5 3 6 8" xfId="26665"/>
    <cellStyle name="출력 2 3 5 3 6 8 2" xfId="54524"/>
    <cellStyle name="출력 2 3 5 3 6 9" xfId="31472"/>
    <cellStyle name="출력 2 3 5 3 7" xfId="3927"/>
    <cellStyle name="출력 2 3 5 3 7 2" xfId="7378"/>
    <cellStyle name="출력 2 3 5 3 7 2 2" xfId="35237"/>
    <cellStyle name="출력 2 3 5 3 7 3" xfId="10634"/>
    <cellStyle name="출력 2 3 5 3 7 3 2" xfId="38493"/>
    <cellStyle name="출력 2 3 5 3 7 4" xfId="13898"/>
    <cellStyle name="출력 2 3 5 3 7 4 2" xfId="41757"/>
    <cellStyle name="출력 2 3 5 3 7 5" xfId="17506"/>
    <cellStyle name="출력 2 3 5 3 7 5 2" xfId="45365"/>
    <cellStyle name="출력 2 3 5 3 7 6" xfId="20702"/>
    <cellStyle name="출력 2 3 5 3 7 6 2" xfId="48561"/>
    <cellStyle name="출력 2 3 5 3 7 7" xfId="23884"/>
    <cellStyle name="출력 2 3 5 3 7 7 2" xfId="51743"/>
    <cellStyle name="출력 2 3 5 3 7 8" xfId="26959"/>
    <cellStyle name="출력 2 3 5 3 7 8 2" xfId="54818"/>
    <cellStyle name="출력 2 3 5 3 7 9" xfId="31786"/>
    <cellStyle name="출력 2 3 5 3 8" xfId="4225"/>
    <cellStyle name="출력 2 3 5 3 8 2" xfId="7676"/>
    <cellStyle name="출력 2 3 5 3 8 2 2" xfId="35535"/>
    <cellStyle name="출력 2 3 5 3 8 3" xfId="10932"/>
    <cellStyle name="출력 2 3 5 3 8 3 2" xfId="38791"/>
    <cellStyle name="출력 2 3 5 3 8 4" xfId="14196"/>
    <cellStyle name="출력 2 3 5 3 8 4 2" xfId="42055"/>
    <cellStyle name="출력 2 3 5 3 8 5" xfId="16093"/>
    <cellStyle name="출력 2 3 5 3 8 5 2" xfId="43952"/>
    <cellStyle name="출력 2 3 5 3 8 6" xfId="21000"/>
    <cellStyle name="출력 2 3 5 3 8 6 2" xfId="48859"/>
    <cellStyle name="출력 2 3 5 3 8 7" xfId="24182"/>
    <cellStyle name="출력 2 3 5 3 8 7 2" xfId="52041"/>
    <cellStyle name="출력 2 3 5 3 8 8" xfId="27235"/>
    <cellStyle name="출력 2 3 5 3 8 8 2" xfId="55094"/>
    <cellStyle name="출력 2 3 5 3 8 9" xfId="32084"/>
    <cellStyle name="출력 2 3 5 3 9" xfId="4521"/>
    <cellStyle name="출력 2 3 5 3 9 2" xfId="7972"/>
    <cellStyle name="출력 2 3 5 3 9 2 2" xfId="35831"/>
    <cellStyle name="출력 2 3 5 3 9 3" xfId="11228"/>
    <cellStyle name="출력 2 3 5 3 9 3 2" xfId="39087"/>
    <cellStyle name="출력 2 3 5 3 9 4" xfId="14492"/>
    <cellStyle name="출력 2 3 5 3 9 4 2" xfId="42351"/>
    <cellStyle name="출력 2 3 5 3 9 5" xfId="18063"/>
    <cellStyle name="출력 2 3 5 3 9 5 2" xfId="45922"/>
    <cellStyle name="출력 2 3 5 3 9 6" xfId="21296"/>
    <cellStyle name="출력 2 3 5 3 9 6 2" xfId="49155"/>
    <cellStyle name="출력 2 3 5 3 9 7" xfId="24478"/>
    <cellStyle name="출력 2 3 5 3 9 7 2" xfId="52337"/>
    <cellStyle name="출력 2 3 5 3 9 8" xfId="27511"/>
    <cellStyle name="출력 2 3 5 3 9 8 2" xfId="55370"/>
    <cellStyle name="출력 2 3 5 3 9 9" xfId="32380"/>
    <cellStyle name="출력 2 3 5 4" xfId="538"/>
    <cellStyle name="출력 2 3 5 4 10" xfId="1653"/>
    <cellStyle name="출력 2 3 5 4 10 2" xfId="29512"/>
    <cellStyle name="출력 2 3 5 4 11" xfId="5108"/>
    <cellStyle name="출력 2 3 5 4 11 2" xfId="32967"/>
    <cellStyle name="출력 2 3 5 4 12" xfId="8363"/>
    <cellStyle name="출력 2 3 5 4 12 2" xfId="36222"/>
    <cellStyle name="출력 2 3 5 4 13" xfId="11628"/>
    <cellStyle name="출력 2 3 5 4 13 2" xfId="39487"/>
    <cellStyle name="출력 2 3 5 4 14" xfId="14891"/>
    <cellStyle name="출력 2 3 5 4 14 2" xfId="42750"/>
    <cellStyle name="출력 2 3 5 4 15" xfId="15888"/>
    <cellStyle name="출력 2 3 5 4 15 2" xfId="43747"/>
    <cellStyle name="출력 2 3 5 4 16" xfId="18455"/>
    <cellStyle name="출력 2 3 5 4 16 2" xfId="46314"/>
    <cellStyle name="출력 2 3 5 4 17" xfId="21672"/>
    <cellStyle name="출력 2 3 5 4 17 2" xfId="49531"/>
    <cellStyle name="출력 2 3 5 4 18" xfId="24867"/>
    <cellStyle name="출력 2 3 5 4 18 2" xfId="52726"/>
    <cellStyle name="출력 2 3 5 4 19" xfId="26942"/>
    <cellStyle name="출력 2 3 5 4 19 2" xfId="54801"/>
    <cellStyle name="출력 2 3 5 4 2" xfId="2290"/>
    <cellStyle name="출력 2 3 5 4 2 2" xfId="5742"/>
    <cellStyle name="출력 2 3 5 4 2 2 2" xfId="33601"/>
    <cellStyle name="출력 2 3 5 4 2 3" xfId="8998"/>
    <cellStyle name="출력 2 3 5 4 2 3 2" xfId="36857"/>
    <cellStyle name="출력 2 3 5 4 2 4" xfId="12261"/>
    <cellStyle name="출력 2 3 5 4 2 4 2" xfId="40120"/>
    <cellStyle name="출력 2 3 5 4 2 5" xfId="17075"/>
    <cellStyle name="출력 2 3 5 4 2 5 2" xfId="44934"/>
    <cellStyle name="출력 2 3 5 4 2 6" xfId="19068"/>
    <cellStyle name="출력 2 3 5 4 2 6 2" xfId="46927"/>
    <cellStyle name="출력 2 3 5 4 2 7" xfId="22253"/>
    <cellStyle name="출력 2 3 5 4 2 7 2" xfId="50112"/>
    <cellStyle name="출력 2 3 5 4 2 8" xfId="25433"/>
    <cellStyle name="출력 2 3 5 4 2 8 2" xfId="53292"/>
    <cellStyle name="출력 2 3 5 4 2 9" xfId="30149"/>
    <cellStyle name="출력 2 3 5 4 20" xfId="27924"/>
    <cellStyle name="출력 2 3 5 4 20 2" xfId="55783"/>
    <cellStyle name="출력 2 3 5 4 21" xfId="1000"/>
    <cellStyle name="출력 2 3 5 4 21 2" xfId="28859"/>
    <cellStyle name="출력 2 3 5 4 22" xfId="28398"/>
    <cellStyle name="출력 2 3 5 4 3" xfId="2749"/>
    <cellStyle name="출력 2 3 5 4 3 2" xfId="6200"/>
    <cellStyle name="출력 2 3 5 4 3 2 2" xfId="34059"/>
    <cellStyle name="출력 2 3 5 4 3 3" xfId="9456"/>
    <cellStyle name="출력 2 3 5 4 3 3 2" xfId="37315"/>
    <cellStyle name="출력 2 3 5 4 3 4" xfId="12720"/>
    <cellStyle name="출력 2 3 5 4 3 4 2" xfId="40579"/>
    <cellStyle name="출력 2 3 5 4 3 5" xfId="15149"/>
    <cellStyle name="출력 2 3 5 4 3 5 2" xfId="43008"/>
    <cellStyle name="출력 2 3 5 4 3 6" xfId="19524"/>
    <cellStyle name="출력 2 3 5 4 3 6 2" xfId="47383"/>
    <cellStyle name="출력 2 3 5 4 3 7" xfId="22706"/>
    <cellStyle name="출력 2 3 5 4 3 7 2" xfId="50565"/>
    <cellStyle name="출력 2 3 5 4 3 8" xfId="25859"/>
    <cellStyle name="출력 2 3 5 4 3 8 2" xfId="53718"/>
    <cellStyle name="출력 2 3 5 4 3 9" xfId="30608"/>
    <cellStyle name="출력 2 3 5 4 4" xfId="3099"/>
    <cellStyle name="출력 2 3 5 4 4 2" xfId="6550"/>
    <cellStyle name="출력 2 3 5 4 4 2 2" xfId="34409"/>
    <cellStyle name="출력 2 3 5 4 4 3" xfId="9806"/>
    <cellStyle name="출력 2 3 5 4 4 3 2" xfId="37665"/>
    <cellStyle name="출력 2 3 5 4 4 4" xfId="13070"/>
    <cellStyle name="출력 2 3 5 4 4 4 2" xfId="40929"/>
    <cellStyle name="출력 2 3 5 4 4 5" xfId="15586"/>
    <cellStyle name="출력 2 3 5 4 4 5 2" xfId="43445"/>
    <cellStyle name="출력 2 3 5 4 4 6" xfId="19874"/>
    <cellStyle name="출력 2 3 5 4 4 6 2" xfId="47733"/>
    <cellStyle name="출력 2 3 5 4 4 7" xfId="23056"/>
    <cellStyle name="출력 2 3 5 4 4 7 2" xfId="50915"/>
    <cellStyle name="출력 2 3 5 4 4 8" xfId="26183"/>
    <cellStyle name="출력 2 3 5 4 4 8 2" xfId="54042"/>
    <cellStyle name="출력 2 3 5 4 4 9" xfId="30958"/>
    <cellStyle name="출력 2 3 5 4 5" xfId="3436"/>
    <cellStyle name="출력 2 3 5 4 5 2" xfId="6887"/>
    <cellStyle name="출력 2 3 5 4 5 2 2" xfId="34746"/>
    <cellStyle name="출력 2 3 5 4 5 3" xfId="10143"/>
    <cellStyle name="출력 2 3 5 4 5 3 2" xfId="38002"/>
    <cellStyle name="출력 2 3 5 4 5 4" xfId="13407"/>
    <cellStyle name="출력 2 3 5 4 5 4 2" xfId="41266"/>
    <cellStyle name="출력 2 3 5 4 5 5" xfId="15033"/>
    <cellStyle name="출력 2 3 5 4 5 5 2" xfId="42892"/>
    <cellStyle name="출력 2 3 5 4 5 6" xfId="20211"/>
    <cellStyle name="출력 2 3 5 4 5 6 2" xfId="48070"/>
    <cellStyle name="출력 2 3 5 4 5 7" xfId="23393"/>
    <cellStyle name="출력 2 3 5 4 5 7 2" xfId="51252"/>
    <cellStyle name="출력 2 3 5 4 5 8" xfId="26500"/>
    <cellStyle name="출력 2 3 5 4 5 8 2" xfId="54359"/>
    <cellStyle name="출력 2 3 5 4 5 9" xfId="31295"/>
    <cellStyle name="출력 2 3 5 4 6" xfId="3769"/>
    <cellStyle name="출력 2 3 5 4 6 2" xfId="7220"/>
    <cellStyle name="출력 2 3 5 4 6 2 2" xfId="35079"/>
    <cellStyle name="출력 2 3 5 4 6 3" xfId="10476"/>
    <cellStyle name="출력 2 3 5 4 6 3 2" xfId="38335"/>
    <cellStyle name="출력 2 3 5 4 6 4" xfId="13740"/>
    <cellStyle name="출력 2 3 5 4 6 4 2" xfId="41599"/>
    <cellStyle name="출력 2 3 5 4 6 5" xfId="15627"/>
    <cellStyle name="출력 2 3 5 4 6 5 2" xfId="43486"/>
    <cellStyle name="출력 2 3 5 4 6 6" xfId="20544"/>
    <cellStyle name="출력 2 3 5 4 6 6 2" xfId="48403"/>
    <cellStyle name="출력 2 3 5 4 6 7" xfId="23726"/>
    <cellStyle name="출력 2 3 5 4 6 7 2" xfId="51585"/>
    <cellStyle name="출력 2 3 5 4 6 8" xfId="26811"/>
    <cellStyle name="출력 2 3 5 4 6 8 2" xfId="54670"/>
    <cellStyle name="출력 2 3 5 4 6 9" xfId="31628"/>
    <cellStyle name="출력 2 3 5 4 7" xfId="4065"/>
    <cellStyle name="출력 2 3 5 4 7 2" xfId="7516"/>
    <cellStyle name="출력 2 3 5 4 7 2 2" xfId="35375"/>
    <cellStyle name="출력 2 3 5 4 7 3" xfId="10772"/>
    <cellStyle name="출력 2 3 5 4 7 3 2" xfId="38631"/>
    <cellStyle name="출력 2 3 5 4 7 4" xfId="14036"/>
    <cellStyle name="출력 2 3 5 4 7 4 2" xfId="41895"/>
    <cellStyle name="출력 2 3 5 4 7 5" xfId="15154"/>
    <cellStyle name="출력 2 3 5 4 7 5 2" xfId="43013"/>
    <cellStyle name="출력 2 3 5 4 7 6" xfId="20840"/>
    <cellStyle name="출력 2 3 5 4 7 6 2" xfId="48699"/>
    <cellStyle name="출력 2 3 5 4 7 7" xfId="24022"/>
    <cellStyle name="출력 2 3 5 4 7 7 2" xfId="51881"/>
    <cellStyle name="출력 2 3 5 4 7 8" xfId="27088"/>
    <cellStyle name="출력 2 3 5 4 7 8 2" xfId="54947"/>
    <cellStyle name="출력 2 3 5 4 7 9" xfId="31924"/>
    <cellStyle name="출력 2 3 5 4 8" xfId="4362"/>
    <cellStyle name="출력 2 3 5 4 8 2" xfId="7813"/>
    <cellStyle name="출력 2 3 5 4 8 2 2" xfId="35672"/>
    <cellStyle name="출력 2 3 5 4 8 3" xfId="11069"/>
    <cellStyle name="출력 2 3 5 4 8 3 2" xfId="38928"/>
    <cellStyle name="출력 2 3 5 4 8 4" xfId="14333"/>
    <cellStyle name="출력 2 3 5 4 8 4 2" xfId="42192"/>
    <cellStyle name="출력 2 3 5 4 8 5" xfId="12156"/>
    <cellStyle name="출력 2 3 5 4 8 5 2" xfId="40015"/>
    <cellStyle name="출력 2 3 5 4 8 6" xfId="21137"/>
    <cellStyle name="출력 2 3 5 4 8 6 2" xfId="48996"/>
    <cellStyle name="출력 2 3 5 4 8 7" xfId="24319"/>
    <cellStyle name="출력 2 3 5 4 8 7 2" xfId="52178"/>
    <cellStyle name="출력 2 3 5 4 8 8" xfId="27363"/>
    <cellStyle name="출력 2 3 5 4 8 8 2" xfId="55222"/>
    <cellStyle name="출력 2 3 5 4 8 9" xfId="32221"/>
    <cellStyle name="출력 2 3 5 4 9" xfId="4657"/>
    <cellStyle name="출력 2 3 5 4 9 2" xfId="8108"/>
    <cellStyle name="출력 2 3 5 4 9 2 2" xfId="35967"/>
    <cellStyle name="출력 2 3 5 4 9 3" xfId="11364"/>
    <cellStyle name="출력 2 3 5 4 9 3 2" xfId="39223"/>
    <cellStyle name="출력 2 3 5 4 9 4" xfId="14628"/>
    <cellStyle name="출력 2 3 5 4 9 4 2" xfId="42487"/>
    <cellStyle name="출력 2 3 5 4 9 5" xfId="18199"/>
    <cellStyle name="출력 2 3 5 4 9 5 2" xfId="46058"/>
    <cellStyle name="출력 2 3 5 4 9 6" xfId="21432"/>
    <cellStyle name="출력 2 3 5 4 9 6 2" xfId="49291"/>
    <cellStyle name="출력 2 3 5 4 9 7" xfId="24614"/>
    <cellStyle name="출력 2 3 5 4 9 7 2" xfId="52473"/>
    <cellStyle name="출력 2 3 5 4 9 8" xfId="27639"/>
    <cellStyle name="출력 2 3 5 4 9 8 2" xfId="55498"/>
    <cellStyle name="출력 2 3 5 4 9 9" xfId="32516"/>
    <cellStyle name="출력 2 3 5 5" xfId="2015"/>
    <cellStyle name="출력 2 3 5 5 2" xfId="5469"/>
    <cellStyle name="출력 2 3 5 5 2 2" xfId="33328"/>
    <cellStyle name="출력 2 3 5 5 3" xfId="8724"/>
    <cellStyle name="출력 2 3 5 5 3 2" xfId="36583"/>
    <cellStyle name="출력 2 3 5 5 4" xfId="11987"/>
    <cellStyle name="출력 2 3 5 5 4 2" xfId="39846"/>
    <cellStyle name="출력 2 3 5 5 5" xfId="15250"/>
    <cellStyle name="출력 2 3 5 5 5 2" xfId="43109"/>
    <cellStyle name="출력 2 3 5 5 6" xfId="18809"/>
    <cellStyle name="출력 2 3 5 5 6 2" xfId="46668"/>
    <cellStyle name="출력 2 3 5 5 7" xfId="22016"/>
    <cellStyle name="출력 2 3 5 5 7 2" xfId="49875"/>
    <cellStyle name="출력 2 3 5 5 8" xfId="25199"/>
    <cellStyle name="출력 2 3 5 5 8 2" xfId="53058"/>
    <cellStyle name="출력 2 3 5 5 9" xfId="29874"/>
    <cellStyle name="출력 2 3 5 6" xfId="2482"/>
    <cellStyle name="출력 2 3 5 6 2" xfId="5933"/>
    <cellStyle name="출력 2 3 5 6 2 2" xfId="33792"/>
    <cellStyle name="출력 2 3 5 6 3" xfId="9189"/>
    <cellStyle name="출력 2 3 5 6 3 2" xfId="37048"/>
    <cellStyle name="출력 2 3 5 6 4" xfId="12453"/>
    <cellStyle name="출력 2 3 5 6 4 2" xfId="40312"/>
    <cellStyle name="출력 2 3 5 6 5" xfId="16909"/>
    <cellStyle name="출력 2 3 5 6 5 2" xfId="44768"/>
    <cellStyle name="출력 2 3 5 6 6" xfId="19257"/>
    <cellStyle name="출력 2 3 5 6 6 2" xfId="47116"/>
    <cellStyle name="출력 2 3 5 6 7" xfId="22439"/>
    <cellStyle name="출력 2 3 5 6 7 2" xfId="50298"/>
    <cellStyle name="출력 2 3 5 6 8" xfId="25608"/>
    <cellStyle name="출력 2 3 5 6 8 2" xfId="53467"/>
    <cellStyle name="출력 2 3 5 6 9" xfId="30341"/>
    <cellStyle name="출력 2 3 5 7" xfId="1910"/>
    <cellStyle name="출력 2 3 5 7 2" xfId="5364"/>
    <cellStyle name="출력 2 3 5 7 2 2" xfId="33223"/>
    <cellStyle name="출력 2 3 5 7 3" xfId="8619"/>
    <cellStyle name="출력 2 3 5 7 3 2" xfId="36478"/>
    <cellStyle name="출력 2 3 5 7 4" xfId="11882"/>
    <cellStyle name="출력 2 3 5 7 4 2" xfId="39741"/>
    <cellStyle name="출력 2 3 5 7 5" xfId="15823"/>
    <cellStyle name="출력 2 3 5 7 5 2" xfId="43682"/>
    <cellStyle name="출력 2 3 5 7 6" xfId="18704"/>
    <cellStyle name="출력 2 3 5 7 6 2" xfId="46563"/>
    <cellStyle name="출력 2 3 5 7 7" xfId="21912"/>
    <cellStyle name="출력 2 3 5 7 7 2" xfId="49771"/>
    <cellStyle name="출력 2 3 5 7 8" xfId="25105"/>
    <cellStyle name="출력 2 3 5 7 8 2" xfId="52964"/>
    <cellStyle name="출력 2 3 5 7 9" xfId="29769"/>
    <cellStyle name="출력 2 3 5 8" xfId="2438"/>
    <cellStyle name="출력 2 3 5 8 2" xfId="5889"/>
    <cellStyle name="출력 2 3 5 8 2 2" xfId="33748"/>
    <cellStyle name="출력 2 3 5 8 3" xfId="9145"/>
    <cellStyle name="출력 2 3 5 8 3 2" xfId="37004"/>
    <cellStyle name="출력 2 3 5 8 4" xfId="12409"/>
    <cellStyle name="출력 2 3 5 8 4 2" xfId="40268"/>
    <cellStyle name="출력 2 3 5 8 5" xfId="15817"/>
    <cellStyle name="출력 2 3 5 8 5 2" xfId="43676"/>
    <cellStyle name="출력 2 3 5 8 6" xfId="19213"/>
    <cellStyle name="출력 2 3 5 8 6 2" xfId="47072"/>
    <cellStyle name="출력 2 3 5 8 7" xfId="22395"/>
    <cellStyle name="출력 2 3 5 8 7 2" xfId="50254"/>
    <cellStyle name="출력 2 3 5 8 8" xfId="25568"/>
    <cellStyle name="출력 2 3 5 8 8 2" xfId="53427"/>
    <cellStyle name="출력 2 3 5 8 9" xfId="30297"/>
    <cellStyle name="출력 2 3 5 9" xfId="1897"/>
    <cellStyle name="출력 2 3 5 9 2" xfId="5351"/>
    <cellStyle name="출력 2 3 5 9 2 2" xfId="33210"/>
    <cellStyle name="출력 2 3 5 9 3" xfId="8606"/>
    <cellStyle name="출력 2 3 5 9 3 2" xfId="36465"/>
    <cellStyle name="출력 2 3 5 9 4" xfId="11869"/>
    <cellStyle name="출력 2 3 5 9 4 2" xfId="39728"/>
    <cellStyle name="출력 2 3 5 9 5" xfId="17586"/>
    <cellStyle name="출력 2 3 5 9 5 2" xfId="45445"/>
    <cellStyle name="출력 2 3 5 9 6" xfId="18691"/>
    <cellStyle name="출력 2 3 5 9 6 2" xfId="46550"/>
    <cellStyle name="출력 2 3 5 9 7" xfId="21899"/>
    <cellStyle name="출력 2 3 5 9 7 2" xfId="49758"/>
    <cellStyle name="출력 2 3 5 9 8" xfId="25092"/>
    <cellStyle name="출력 2 3 5 9 8 2" xfId="52951"/>
    <cellStyle name="출력 2 3 5 9 9" xfId="29756"/>
    <cellStyle name="출력 2 3 6" xfId="266"/>
    <cellStyle name="출력 2 3 6 10" xfId="1863"/>
    <cellStyle name="출력 2 3 6 10 2" xfId="5317"/>
    <cellStyle name="출력 2 3 6 10 2 2" xfId="33176"/>
    <cellStyle name="출력 2 3 6 10 3" xfId="8572"/>
    <cellStyle name="출력 2 3 6 10 3 2" xfId="36431"/>
    <cellStyle name="출력 2 3 6 10 4" xfId="11835"/>
    <cellStyle name="출력 2 3 6 10 4 2" xfId="39694"/>
    <cellStyle name="출력 2 3 6 10 5" xfId="15526"/>
    <cellStyle name="출력 2 3 6 10 5 2" xfId="43385"/>
    <cellStyle name="출력 2 3 6 10 6" xfId="18657"/>
    <cellStyle name="출력 2 3 6 10 6 2" xfId="46516"/>
    <cellStyle name="출력 2 3 6 10 7" xfId="21865"/>
    <cellStyle name="출력 2 3 6 10 7 2" xfId="49724"/>
    <cellStyle name="출력 2 3 6 10 8" xfId="25060"/>
    <cellStyle name="출력 2 3 6 10 8 2" xfId="52919"/>
    <cellStyle name="출력 2 3 6 10 9" xfId="29722"/>
    <cellStyle name="출력 2 3 6 11" xfId="2883"/>
    <cellStyle name="출력 2 3 6 11 2" xfId="6334"/>
    <cellStyle name="출력 2 3 6 11 2 2" xfId="34193"/>
    <cellStyle name="출력 2 3 6 11 3" xfId="9590"/>
    <cellStyle name="출력 2 3 6 11 3 2" xfId="37449"/>
    <cellStyle name="출력 2 3 6 11 4" xfId="12854"/>
    <cellStyle name="출력 2 3 6 11 4 2" xfId="40713"/>
    <cellStyle name="출력 2 3 6 11 5" xfId="16778"/>
    <cellStyle name="출력 2 3 6 11 5 2" xfId="44637"/>
    <cellStyle name="출력 2 3 6 11 6" xfId="19658"/>
    <cellStyle name="출력 2 3 6 11 6 2" xfId="47517"/>
    <cellStyle name="출력 2 3 6 11 7" xfId="22840"/>
    <cellStyle name="출력 2 3 6 11 7 2" xfId="50699"/>
    <cellStyle name="출력 2 3 6 11 8" xfId="25984"/>
    <cellStyle name="출력 2 3 6 11 8 2" xfId="53843"/>
    <cellStyle name="출력 2 3 6 11 9" xfId="30742"/>
    <cellStyle name="출력 2 3 6 12" xfId="3334"/>
    <cellStyle name="출력 2 3 6 12 2" xfId="6785"/>
    <cellStyle name="출력 2 3 6 12 2 2" xfId="34644"/>
    <cellStyle name="출력 2 3 6 12 3" xfId="10041"/>
    <cellStyle name="출력 2 3 6 12 3 2" xfId="37900"/>
    <cellStyle name="출력 2 3 6 12 4" xfId="13305"/>
    <cellStyle name="출력 2 3 6 12 4 2" xfId="41164"/>
    <cellStyle name="출력 2 3 6 12 5" xfId="17232"/>
    <cellStyle name="출력 2 3 6 12 5 2" xfId="45091"/>
    <cellStyle name="출력 2 3 6 12 6" xfId="20109"/>
    <cellStyle name="출력 2 3 6 12 6 2" xfId="47968"/>
    <cellStyle name="출력 2 3 6 12 7" xfId="23291"/>
    <cellStyle name="출력 2 3 6 12 7 2" xfId="51150"/>
    <cellStyle name="출력 2 3 6 12 8" xfId="26403"/>
    <cellStyle name="출력 2 3 6 12 8 2" xfId="54262"/>
    <cellStyle name="출력 2 3 6 12 9" xfId="31193"/>
    <cellStyle name="출력 2 3 6 13" xfId="1381"/>
    <cellStyle name="출력 2 3 6 13 2" xfId="29240"/>
    <cellStyle name="출력 2 3 6 14" xfId="4837"/>
    <cellStyle name="출력 2 3 6 14 2" xfId="32696"/>
    <cellStyle name="출력 2 3 6 15" xfId="5617"/>
    <cellStyle name="출력 2 3 6 15 2" xfId="33476"/>
    <cellStyle name="출력 2 3 6 16" xfId="5598"/>
    <cellStyle name="출력 2 3 6 16 2" xfId="33457"/>
    <cellStyle name="출력 2 3 6 17" xfId="8318"/>
    <cellStyle name="출력 2 3 6 17 2" xfId="36177"/>
    <cellStyle name="출력 2 3 6 18" xfId="16054"/>
    <cellStyle name="출력 2 3 6 18 2" xfId="43913"/>
    <cellStyle name="출력 2 3 6 19" xfId="15080"/>
    <cellStyle name="출력 2 3 6 19 2" xfId="42939"/>
    <cellStyle name="출력 2 3 6 2" xfId="469"/>
    <cellStyle name="출력 2 3 6 2 10" xfId="4597"/>
    <cellStyle name="출력 2 3 6 2 10 2" xfId="8048"/>
    <cellStyle name="출력 2 3 6 2 10 2 2" xfId="35907"/>
    <cellStyle name="출력 2 3 6 2 10 3" xfId="11304"/>
    <cellStyle name="출력 2 3 6 2 10 3 2" xfId="39163"/>
    <cellStyle name="출력 2 3 6 2 10 4" xfId="14568"/>
    <cellStyle name="출력 2 3 6 2 10 4 2" xfId="42427"/>
    <cellStyle name="출력 2 3 6 2 10 5" xfId="18139"/>
    <cellStyle name="출력 2 3 6 2 10 5 2" xfId="45998"/>
    <cellStyle name="출력 2 3 6 2 10 6" xfId="21372"/>
    <cellStyle name="출력 2 3 6 2 10 6 2" xfId="49231"/>
    <cellStyle name="출력 2 3 6 2 10 7" xfId="24554"/>
    <cellStyle name="출력 2 3 6 2 10 7 2" xfId="52413"/>
    <cellStyle name="출력 2 3 6 2 10 8" xfId="27582"/>
    <cellStyle name="출력 2 3 6 2 10 8 2" xfId="55441"/>
    <cellStyle name="출력 2 3 6 2 10 9" xfId="32456"/>
    <cellStyle name="출력 2 3 6 2 11" xfId="1584"/>
    <cellStyle name="출력 2 3 6 2 11 2" xfId="29443"/>
    <cellStyle name="출력 2 3 6 2 12" xfId="5040"/>
    <cellStyle name="출력 2 3 6 2 12 2" xfId="32899"/>
    <cellStyle name="출력 2 3 6 2 13" xfId="8294"/>
    <cellStyle name="출력 2 3 6 2 13 2" xfId="36153"/>
    <cellStyle name="출력 2 3 6 2 14" xfId="11559"/>
    <cellStyle name="출력 2 3 6 2 14 2" xfId="39418"/>
    <cellStyle name="출력 2 3 6 2 15" xfId="14822"/>
    <cellStyle name="출력 2 3 6 2 15 2" xfId="42681"/>
    <cellStyle name="출력 2 3 6 2 16" xfId="16769"/>
    <cellStyle name="출력 2 3 6 2 16 2" xfId="44628"/>
    <cellStyle name="출력 2 3 6 2 17" xfId="18389"/>
    <cellStyle name="출력 2 3 6 2 17 2" xfId="46248"/>
    <cellStyle name="출력 2 3 6 2 18" xfId="21607"/>
    <cellStyle name="출력 2 3 6 2 18 2" xfId="49466"/>
    <cellStyle name="출력 2 3 6 2 19" xfId="24804"/>
    <cellStyle name="출력 2 3 6 2 19 2" xfId="52663"/>
    <cellStyle name="출력 2 3 6 2 2" xfId="614"/>
    <cellStyle name="출력 2 3 6 2 2 10" xfId="1729"/>
    <cellStyle name="출력 2 3 6 2 2 10 2" xfId="29588"/>
    <cellStyle name="출력 2 3 6 2 2 11" xfId="5184"/>
    <cellStyle name="출력 2 3 6 2 2 11 2" xfId="33043"/>
    <cellStyle name="출력 2 3 6 2 2 12" xfId="8439"/>
    <cellStyle name="출력 2 3 6 2 2 12 2" xfId="36298"/>
    <cellStyle name="출력 2 3 6 2 2 13" xfId="11704"/>
    <cellStyle name="출력 2 3 6 2 2 13 2" xfId="39563"/>
    <cellStyle name="출력 2 3 6 2 2 14" xfId="14967"/>
    <cellStyle name="출력 2 3 6 2 2 14 2" xfId="42826"/>
    <cellStyle name="출력 2 3 6 2 2 15" xfId="15942"/>
    <cellStyle name="출력 2 3 6 2 2 15 2" xfId="43801"/>
    <cellStyle name="출력 2 3 6 2 2 16" xfId="18531"/>
    <cellStyle name="출력 2 3 6 2 2 16 2" xfId="46390"/>
    <cellStyle name="출력 2 3 6 2 2 17" xfId="21748"/>
    <cellStyle name="출력 2 3 6 2 2 17 2" xfId="49607"/>
    <cellStyle name="출력 2 3 6 2 2 18" xfId="24943"/>
    <cellStyle name="출력 2 3 6 2 2 18 2" xfId="52802"/>
    <cellStyle name="출력 2 3 6 2 2 19" xfId="25834"/>
    <cellStyle name="출력 2 3 6 2 2 19 2" xfId="53693"/>
    <cellStyle name="출력 2 3 6 2 2 2" xfId="2366"/>
    <cellStyle name="출력 2 3 6 2 2 2 2" xfId="5818"/>
    <cellStyle name="출력 2 3 6 2 2 2 2 2" xfId="33677"/>
    <cellStyle name="출력 2 3 6 2 2 2 3" xfId="9074"/>
    <cellStyle name="출력 2 3 6 2 2 2 3 2" xfId="36933"/>
    <cellStyle name="출력 2 3 6 2 2 2 4" xfId="12337"/>
    <cellStyle name="출력 2 3 6 2 2 2 4 2" xfId="40196"/>
    <cellStyle name="출력 2 3 6 2 2 2 5" xfId="15453"/>
    <cellStyle name="출력 2 3 6 2 2 2 5 2" xfId="43312"/>
    <cellStyle name="출력 2 3 6 2 2 2 6" xfId="19144"/>
    <cellStyle name="출력 2 3 6 2 2 2 6 2" xfId="47003"/>
    <cellStyle name="출력 2 3 6 2 2 2 7" xfId="22329"/>
    <cellStyle name="출력 2 3 6 2 2 2 7 2" xfId="50188"/>
    <cellStyle name="출력 2 3 6 2 2 2 8" xfId="25504"/>
    <cellStyle name="출력 2 3 6 2 2 2 8 2" xfId="53363"/>
    <cellStyle name="출력 2 3 6 2 2 2 9" xfId="30225"/>
    <cellStyle name="출력 2 3 6 2 2 20" xfId="28000"/>
    <cellStyle name="출력 2 3 6 2 2 20 2" xfId="55859"/>
    <cellStyle name="출력 2 3 6 2 2 21" xfId="1076"/>
    <cellStyle name="출력 2 3 6 2 2 21 2" xfId="28935"/>
    <cellStyle name="출력 2 3 6 2 2 22" xfId="28474"/>
    <cellStyle name="출력 2 3 6 2 2 3" xfId="2825"/>
    <cellStyle name="출력 2 3 6 2 2 3 2" xfId="6276"/>
    <cellStyle name="출력 2 3 6 2 2 3 2 2" xfId="34135"/>
    <cellStyle name="출력 2 3 6 2 2 3 3" xfId="9532"/>
    <cellStyle name="출력 2 3 6 2 2 3 3 2" xfId="37391"/>
    <cellStyle name="출력 2 3 6 2 2 3 4" xfId="12796"/>
    <cellStyle name="출력 2 3 6 2 2 3 4 2" xfId="40655"/>
    <cellStyle name="출력 2 3 6 2 2 3 5" xfId="15048"/>
    <cellStyle name="출력 2 3 6 2 2 3 5 2" xfId="42907"/>
    <cellStyle name="출력 2 3 6 2 2 3 6" xfId="19600"/>
    <cellStyle name="출력 2 3 6 2 2 3 6 2" xfId="47459"/>
    <cellStyle name="출력 2 3 6 2 2 3 7" xfId="22782"/>
    <cellStyle name="출력 2 3 6 2 2 3 7 2" xfId="50641"/>
    <cellStyle name="출력 2 3 6 2 2 3 8" xfId="25930"/>
    <cellStyle name="출력 2 3 6 2 2 3 8 2" xfId="53789"/>
    <cellStyle name="출력 2 3 6 2 2 3 9" xfId="30684"/>
    <cellStyle name="출력 2 3 6 2 2 4" xfId="3175"/>
    <cellStyle name="출력 2 3 6 2 2 4 2" xfId="6626"/>
    <cellStyle name="출력 2 3 6 2 2 4 2 2" xfId="34485"/>
    <cellStyle name="출력 2 3 6 2 2 4 3" xfId="9882"/>
    <cellStyle name="출력 2 3 6 2 2 4 3 2" xfId="37741"/>
    <cellStyle name="출력 2 3 6 2 2 4 4" xfId="13146"/>
    <cellStyle name="출력 2 3 6 2 2 4 4 2" xfId="41005"/>
    <cellStyle name="출력 2 3 6 2 2 4 5" xfId="17038"/>
    <cellStyle name="출력 2 3 6 2 2 4 5 2" xfId="44897"/>
    <cellStyle name="출력 2 3 6 2 2 4 6" xfId="19950"/>
    <cellStyle name="출력 2 3 6 2 2 4 6 2" xfId="47809"/>
    <cellStyle name="출력 2 3 6 2 2 4 7" xfId="23132"/>
    <cellStyle name="출력 2 3 6 2 2 4 7 2" xfId="50991"/>
    <cellStyle name="출력 2 3 6 2 2 4 8" xfId="26254"/>
    <cellStyle name="출력 2 3 6 2 2 4 8 2" xfId="54113"/>
    <cellStyle name="출력 2 3 6 2 2 4 9" xfId="31034"/>
    <cellStyle name="출력 2 3 6 2 2 5" xfId="3512"/>
    <cellStyle name="출력 2 3 6 2 2 5 2" xfId="6963"/>
    <cellStyle name="출력 2 3 6 2 2 5 2 2" xfId="34822"/>
    <cellStyle name="출력 2 3 6 2 2 5 3" xfId="10219"/>
    <cellStyle name="출력 2 3 6 2 2 5 3 2" xfId="38078"/>
    <cellStyle name="출력 2 3 6 2 2 5 4" xfId="13483"/>
    <cellStyle name="출력 2 3 6 2 2 5 4 2" xfId="41342"/>
    <cellStyle name="출력 2 3 6 2 2 5 5" xfId="17085"/>
    <cellStyle name="출력 2 3 6 2 2 5 5 2" xfId="44944"/>
    <cellStyle name="출력 2 3 6 2 2 5 6" xfId="20287"/>
    <cellStyle name="출력 2 3 6 2 2 5 6 2" xfId="48146"/>
    <cellStyle name="출력 2 3 6 2 2 5 7" xfId="23469"/>
    <cellStyle name="출력 2 3 6 2 2 5 7 2" xfId="51328"/>
    <cellStyle name="출력 2 3 6 2 2 5 8" xfId="26571"/>
    <cellStyle name="출력 2 3 6 2 2 5 8 2" xfId="54430"/>
    <cellStyle name="출력 2 3 6 2 2 5 9" xfId="31371"/>
    <cellStyle name="출력 2 3 6 2 2 6" xfId="3845"/>
    <cellStyle name="출력 2 3 6 2 2 6 2" xfId="7296"/>
    <cellStyle name="출력 2 3 6 2 2 6 2 2" xfId="35155"/>
    <cellStyle name="출력 2 3 6 2 2 6 3" xfId="10552"/>
    <cellStyle name="출력 2 3 6 2 2 6 3 2" xfId="38411"/>
    <cellStyle name="출력 2 3 6 2 2 6 4" xfId="13816"/>
    <cellStyle name="출력 2 3 6 2 2 6 4 2" xfId="41675"/>
    <cellStyle name="출력 2 3 6 2 2 6 5" xfId="16774"/>
    <cellStyle name="출력 2 3 6 2 2 6 5 2" xfId="44633"/>
    <cellStyle name="출력 2 3 6 2 2 6 6" xfId="20620"/>
    <cellStyle name="출력 2 3 6 2 2 6 6 2" xfId="48479"/>
    <cellStyle name="출력 2 3 6 2 2 6 7" xfId="23802"/>
    <cellStyle name="출력 2 3 6 2 2 6 7 2" xfId="51661"/>
    <cellStyle name="출력 2 3 6 2 2 6 8" xfId="26882"/>
    <cellStyle name="출력 2 3 6 2 2 6 8 2" xfId="54741"/>
    <cellStyle name="출력 2 3 6 2 2 6 9" xfId="31704"/>
    <cellStyle name="출력 2 3 6 2 2 7" xfId="4141"/>
    <cellStyle name="출력 2 3 6 2 2 7 2" xfId="7592"/>
    <cellStyle name="출력 2 3 6 2 2 7 2 2" xfId="35451"/>
    <cellStyle name="출력 2 3 6 2 2 7 3" xfId="10848"/>
    <cellStyle name="출력 2 3 6 2 2 7 3 2" xfId="38707"/>
    <cellStyle name="출력 2 3 6 2 2 7 4" xfId="14112"/>
    <cellStyle name="출력 2 3 6 2 2 7 4 2" xfId="41971"/>
    <cellStyle name="출력 2 3 6 2 2 7 5" xfId="15560"/>
    <cellStyle name="출력 2 3 6 2 2 7 5 2" xfId="43419"/>
    <cellStyle name="출력 2 3 6 2 2 7 6" xfId="20916"/>
    <cellStyle name="출력 2 3 6 2 2 7 6 2" xfId="48775"/>
    <cellStyle name="출력 2 3 6 2 2 7 7" xfId="24098"/>
    <cellStyle name="출력 2 3 6 2 2 7 7 2" xfId="51957"/>
    <cellStyle name="출력 2 3 6 2 2 7 8" xfId="27159"/>
    <cellStyle name="출력 2 3 6 2 2 7 8 2" xfId="55018"/>
    <cellStyle name="출력 2 3 6 2 2 7 9" xfId="32000"/>
    <cellStyle name="출력 2 3 6 2 2 8" xfId="4438"/>
    <cellStyle name="출력 2 3 6 2 2 8 2" xfId="7889"/>
    <cellStyle name="출력 2 3 6 2 2 8 2 2" xfId="35748"/>
    <cellStyle name="출력 2 3 6 2 2 8 3" xfId="11145"/>
    <cellStyle name="출력 2 3 6 2 2 8 3 2" xfId="39004"/>
    <cellStyle name="출력 2 3 6 2 2 8 4" xfId="14409"/>
    <cellStyle name="출력 2 3 6 2 2 8 4 2" xfId="42268"/>
    <cellStyle name="출력 2 3 6 2 2 8 5" xfId="17980"/>
    <cellStyle name="출력 2 3 6 2 2 8 5 2" xfId="45839"/>
    <cellStyle name="출력 2 3 6 2 2 8 6" xfId="21213"/>
    <cellStyle name="출력 2 3 6 2 2 8 6 2" xfId="49072"/>
    <cellStyle name="출력 2 3 6 2 2 8 7" xfId="24395"/>
    <cellStyle name="출력 2 3 6 2 2 8 7 2" xfId="52254"/>
    <cellStyle name="출력 2 3 6 2 2 8 8" xfId="27434"/>
    <cellStyle name="출력 2 3 6 2 2 8 8 2" xfId="55293"/>
    <cellStyle name="출력 2 3 6 2 2 8 9" xfId="32297"/>
    <cellStyle name="출력 2 3 6 2 2 9" xfId="4733"/>
    <cellStyle name="출력 2 3 6 2 2 9 2" xfId="8184"/>
    <cellStyle name="출력 2 3 6 2 2 9 2 2" xfId="36043"/>
    <cellStyle name="출력 2 3 6 2 2 9 3" xfId="11440"/>
    <cellStyle name="출력 2 3 6 2 2 9 3 2" xfId="39299"/>
    <cellStyle name="출력 2 3 6 2 2 9 4" xfId="14704"/>
    <cellStyle name="출력 2 3 6 2 2 9 4 2" xfId="42563"/>
    <cellStyle name="출력 2 3 6 2 2 9 5" xfId="18275"/>
    <cellStyle name="출력 2 3 6 2 2 9 5 2" xfId="46134"/>
    <cellStyle name="출력 2 3 6 2 2 9 6" xfId="21508"/>
    <cellStyle name="출력 2 3 6 2 2 9 6 2" xfId="49367"/>
    <cellStyle name="출력 2 3 6 2 2 9 7" xfId="24690"/>
    <cellStyle name="출력 2 3 6 2 2 9 7 2" xfId="52549"/>
    <cellStyle name="출력 2 3 6 2 2 9 8" xfId="27710"/>
    <cellStyle name="출력 2 3 6 2 2 9 8 2" xfId="55569"/>
    <cellStyle name="출력 2 3 6 2 2 9 9" xfId="32592"/>
    <cellStyle name="출력 2 3 6 2 20" xfId="25805"/>
    <cellStyle name="출력 2 3 6 2 20 2" xfId="53664"/>
    <cellStyle name="출력 2 3 6 2 21" xfId="27864"/>
    <cellStyle name="출력 2 3 6 2 21 2" xfId="55723"/>
    <cellStyle name="출력 2 3 6 2 22" xfId="931"/>
    <cellStyle name="출력 2 3 6 2 22 2" xfId="28790"/>
    <cellStyle name="출력 2 3 6 2 23" xfId="28329"/>
    <cellStyle name="출력 2 3 6 2 3" xfId="2221"/>
    <cellStyle name="출력 2 3 6 2 3 2" xfId="5673"/>
    <cellStyle name="출력 2 3 6 2 3 2 2" xfId="33532"/>
    <cellStyle name="출력 2 3 6 2 3 3" xfId="8929"/>
    <cellStyle name="출력 2 3 6 2 3 3 2" xfId="36788"/>
    <cellStyle name="출력 2 3 6 2 3 4" xfId="12192"/>
    <cellStyle name="출력 2 3 6 2 3 4 2" xfId="40051"/>
    <cellStyle name="출력 2 3 6 2 3 5" xfId="17379"/>
    <cellStyle name="출력 2 3 6 2 3 5 2" xfId="45238"/>
    <cellStyle name="출력 2 3 6 2 3 6" xfId="19004"/>
    <cellStyle name="출력 2 3 6 2 3 6 2" xfId="46863"/>
    <cellStyle name="출력 2 3 6 2 3 7" xfId="22188"/>
    <cellStyle name="출력 2 3 6 2 3 7 2" xfId="50047"/>
    <cellStyle name="출력 2 3 6 2 3 8" xfId="25371"/>
    <cellStyle name="출력 2 3 6 2 3 8 2" xfId="53230"/>
    <cellStyle name="출력 2 3 6 2 3 9" xfId="30080"/>
    <cellStyle name="출력 2 3 6 2 4" xfId="2680"/>
    <cellStyle name="출력 2 3 6 2 4 2" xfId="6131"/>
    <cellStyle name="출력 2 3 6 2 4 2 2" xfId="33990"/>
    <cellStyle name="출력 2 3 6 2 4 3" xfId="9387"/>
    <cellStyle name="출력 2 3 6 2 4 3 2" xfId="37246"/>
    <cellStyle name="출력 2 3 6 2 4 4" xfId="12651"/>
    <cellStyle name="출력 2 3 6 2 4 4 2" xfId="40510"/>
    <cellStyle name="출력 2 3 6 2 4 5" xfId="16133"/>
    <cellStyle name="출력 2 3 6 2 4 5 2" xfId="43992"/>
    <cellStyle name="출력 2 3 6 2 4 6" xfId="19455"/>
    <cellStyle name="출력 2 3 6 2 4 6 2" xfId="47314"/>
    <cellStyle name="출력 2 3 6 2 4 7" xfId="22637"/>
    <cellStyle name="출력 2 3 6 2 4 7 2" xfId="50496"/>
    <cellStyle name="출력 2 3 6 2 4 8" xfId="25793"/>
    <cellStyle name="출력 2 3 6 2 4 8 2" xfId="53652"/>
    <cellStyle name="출력 2 3 6 2 4 9" xfId="30539"/>
    <cellStyle name="출력 2 3 6 2 5" xfId="3031"/>
    <cellStyle name="출력 2 3 6 2 5 2" xfId="6482"/>
    <cellStyle name="출력 2 3 6 2 5 2 2" xfId="34341"/>
    <cellStyle name="출력 2 3 6 2 5 3" xfId="9738"/>
    <cellStyle name="출력 2 3 6 2 5 3 2" xfId="37597"/>
    <cellStyle name="출력 2 3 6 2 5 4" xfId="13002"/>
    <cellStyle name="출력 2 3 6 2 5 4 2" xfId="40861"/>
    <cellStyle name="출력 2 3 6 2 5 5" xfId="17272"/>
    <cellStyle name="출력 2 3 6 2 5 5 2" xfId="45131"/>
    <cellStyle name="출력 2 3 6 2 5 6" xfId="19806"/>
    <cellStyle name="출력 2 3 6 2 5 6 2" xfId="47665"/>
    <cellStyle name="출력 2 3 6 2 5 7" xfId="22988"/>
    <cellStyle name="출력 2 3 6 2 5 7 2" xfId="50847"/>
    <cellStyle name="출력 2 3 6 2 5 8" xfId="26120"/>
    <cellStyle name="출력 2 3 6 2 5 8 2" xfId="53979"/>
    <cellStyle name="출력 2 3 6 2 5 9" xfId="30890"/>
    <cellStyle name="출력 2 3 6 2 6" xfId="3370"/>
    <cellStyle name="출력 2 3 6 2 6 2" xfId="6821"/>
    <cellStyle name="출력 2 3 6 2 6 2 2" xfId="34680"/>
    <cellStyle name="출력 2 3 6 2 6 3" xfId="10077"/>
    <cellStyle name="출력 2 3 6 2 6 3 2" xfId="37936"/>
    <cellStyle name="출력 2 3 6 2 6 4" xfId="13341"/>
    <cellStyle name="출력 2 3 6 2 6 4 2" xfId="41200"/>
    <cellStyle name="출력 2 3 6 2 6 5" xfId="15004"/>
    <cellStyle name="출력 2 3 6 2 6 5 2" xfId="42863"/>
    <cellStyle name="출력 2 3 6 2 6 6" xfId="20145"/>
    <cellStyle name="출력 2 3 6 2 6 6 2" xfId="48004"/>
    <cellStyle name="출력 2 3 6 2 6 7" xfId="23327"/>
    <cellStyle name="출력 2 3 6 2 6 7 2" xfId="51186"/>
    <cellStyle name="출력 2 3 6 2 6 8" xfId="26437"/>
    <cellStyle name="출력 2 3 6 2 6 8 2" xfId="54296"/>
    <cellStyle name="출력 2 3 6 2 6 9" xfId="31229"/>
    <cellStyle name="출력 2 3 6 2 7" xfId="3703"/>
    <cellStyle name="출력 2 3 6 2 7 2" xfId="7154"/>
    <cellStyle name="출력 2 3 6 2 7 2 2" xfId="35013"/>
    <cellStyle name="출력 2 3 6 2 7 3" xfId="10410"/>
    <cellStyle name="출력 2 3 6 2 7 3 2" xfId="38269"/>
    <cellStyle name="출력 2 3 6 2 7 4" xfId="13674"/>
    <cellStyle name="출력 2 3 6 2 7 4 2" xfId="41533"/>
    <cellStyle name="출력 2 3 6 2 7 5" xfId="17886"/>
    <cellStyle name="출력 2 3 6 2 7 5 2" xfId="45745"/>
    <cellStyle name="출력 2 3 6 2 7 6" xfId="20478"/>
    <cellStyle name="출력 2 3 6 2 7 6 2" xfId="48337"/>
    <cellStyle name="출력 2 3 6 2 7 7" xfId="23660"/>
    <cellStyle name="출력 2 3 6 2 7 7 2" xfId="51519"/>
    <cellStyle name="출력 2 3 6 2 7 8" xfId="26748"/>
    <cellStyle name="출력 2 3 6 2 7 8 2" xfId="54607"/>
    <cellStyle name="출력 2 3 6 2 7 9" xfId="31562"/>
    <cellStyle name="출력 2 3 6 2 8" xfId="4005"/>
    <cellStyle name="출력 2 3 6 2 8 2" xfId="7456"/>
    <cellStyle name="출력 2 3 6 2 8 2 2" xfId="35315"/>
    <cellStyle name="출력 2 3 6 2 8 3" xfId="10712"/>
    <cellStyle name="출력 2 3 6 2 8 3 2" xfId="38571"/>
    <cellStyle name="출력 2 3 6 2 8 4" xfId="13976"/>
    <cellStyle name="출력 2 3 6 2 8 4 2" xfId="41835"/>
    <cellStyle name="출력 2 3 6 2 8 5" xfId="15814"/>
    <cellStyle name="출력 2 3 6 2 8 5 2" xfId="43673"/>
    <cellStyle name="출력 2 3 6 2 8 6" xfId="20780"/>
    <cellStyle name="출력 2 3 6 2 8 6 2" xfId="48639"/>
    <cellStyle name="출력 2 3 6 2 8 7" xfId="23962"/>
    <cellStyle name="출력 2 3 6 2 8 7 2" xfId="51821"/>
    <cellStyle name="출력 2 3 6 2 8 8" xfId="27031"/>
    <cellStyle name="출력 2 3 6 2 8 8 2" xfId="54890"/>
    <cellStyle name="출력 2 3 6 2 8 9" xfId="31864"/>
    <cellStyle name="출력 2 3 6 2 9" xfId="4302"/>
    <cellStyle name="출력 2 3 6 2 9 2" xfId="7753"/>
    <cellStyle name="출력 2 3 6 2 9 2 2" xfId="35612"/>
    <cellStyle name="출력 2 3 6 2 9 3" xfId="11009"/>
    <cellStyle name="출력 2 3 6 2 9 3 2" xfId="38868"/>
    <cellStyle name="출력 2 3 6 2 9 4" xfId="14273"/>
    <cellStyle name="출력 2 3 6 2 9 4 2" xfId="42132"/>
    <cellStyle name="출력 2 3 6 2 9 5" xfId="16543"/>
    <cellStyle name="출력 2 3 6 2 9 5 2" xfId="44402"/>
    <cellStyle name="출력 2 3 6 2 9 6" xfId="21077"/>
    <cellStyle name="출력 2 3 6 2 9 6 2" xfId="48936"/>
    <cellStyle name="출력 2 3 6 2 9 7" xfId="24259"/>
    <cellStyle name="출력 2 3 6 2 9 7 2" xfId="52118"/>
    <cellStyle name="출력 2 3 6 2 9 8" xfId="27306"/>
    <cellStyle name="출력 2 3 6 2 9 8 2" xfId="55165"/>
    <cellStyle name="출력 2 3 6 2 9 9" xfId="32161"/>
    <cellStyle name="출력 2 3 6 20" xfId="17493"/>
    <cellStyle name="출력 2 3 6 20 2" xfId="45352"/>
    <cellStyle name="출력 2 3 6 21" xfId="17501"/>
    <cellStyle name="출력 2 3 6 21 2" xfId="45360"/>
    <cellStyle name="출력 2 3 6 22" xfId="16740"/>
    <cellStyle name="출력 2 3 6 22 2" xfId="44599"/>
    <cellStyle name="출력 2 3 6 23" xfId="14996"/>
    <cellStyle name="출력 2 3 6 23 2" xfId="42855"/>
    <cellStyle name="출력 2 3 6 24" xfId="729"/>
    <cellStyle name="출력 2 3 6 24 2" xfId="28588"/>
    <cellStyle name="출력 2 3 6 25" xfId="28127"/>
    <cellStyle name="출력 2 3 6 3" xfId="369"/>
    <cellStyle name="출력 2 3 6 3 10" xfId="1484"/>
    <cellStyle name="출력 2 3 6 3 10 2" xfId="29343"/>
    <cellStyle name="출력 2 3 6 3 11" xfId="4940"/>
    <cellStyle name="출력 2 3 6 3 11 2" xfId="32799"/>
    <cellStyle name="출력 2 3 6 3 12" xfId="1271"/>
    <cellStyle name="출력 2 3 6 3 12 2" xfId="29130"/>
    <cellStyle name="출력 2 3 6 3 13" xfId="1340"/>
    <cellStyle name="출력 2 3 6 3 13 2" xfId="29199"/>
    <cellStyle name="출력 2 3 6 3 14" xfId="1333"/>
    <cellStyle name="출력 2 3 6 3 14 2" xfId="29192"/>
    <cellStyle name="출력 2 3 6 3 15" xfId="16496"/>
    <cellStyle name="출력 2 3 6 3 15 2" xfId="44355"/>
    <cellStyle name="출력 2 3 6 3 16" xfId="1320"/>
    <cellStyle name="출력 2 3 6 3 16 2" xfId="29179"/>
    <cellStyle name="출력 2 3 6 3 17" xfId="16106"/>
    <cellStyle name="출력 2 3 6 3 17 2" xfId="43965"/>
    <cellStyle name="출력 2 3 6 3 18" xfId="18952"/>
    <cellStyle name="출력 2 3 6 3 18 2" xfId="46811"/>
    <cellStyle name="출력 2 3 6 3 19" xfId="27372"/>
    <cellStyle name="출력 2 3 6 3 19 2" xfId="55231"/>
    <cellStyle name="출력 2 3 6 3 2" xfId="2121"/>
    <cellStyle name="출력 2 3 6 3 2 2" xfId="5575"/>
    <cellStyle name="출력 2 3 6 3 2 2 2" xfId="33434"/>
    <cellStyle name="출력 2 3 6 3 2 3" xfId="8830"/>
    <cellStyle name="출력 2 3 6 3 2 3 2" xfId="36689"/>
    <cellStyle name="출력 2 3 6 3 2 4" xfId="12093"/>
    <cellStyle name="출력 2 3 6 3 2 4 2" xfId="39952"/>
    <cellStyle name="출력 2 3 6 3 2 5" xfId="17333"/>
    <cellStyle name="출력 2 3 6 3 2 5 2" xfId="45192"/>
    <cellStyle name="출력 2 3 6 3 2 6" xfId="18909"/>
    <cellStyle name="출력 2 3 6 3 2 6 2" xfId="46768"/>
    <cellStyle name="출력 2 3 6 3 2 7" xfId="22107"/>
    <cellStyle name="출력 2 3 6 3 2 7 2" xfId="49966"/>
    <cellStyle name="출력 2 3 6 3 2 8" xfId="25287"/>
    <cellStyle name="출력 2 3 6 3 2 8 2" xfId="53146"/>
    <cellStyle name="출력 2 3 6 3 2 9" xfId="29980"/>
    <cellStyle name="출력 2 3 6 3 20" xfId="27792"/>
    <cellStyle name="출력 2 3 6 3 20 2" xfId="55651"/>
    <cellStyle name="출력 2 3 6 3 21" xfId="831"/>
    <cellStyle name="출력 2 3 6 3 21 2" xfId="28690"/>
    <cellStyle name="출력 2 3 6 3 22" xfId="28229"/>
    <cellStyle name="출력 2 3 6 3 3" xfId="2582"/>
    <cellStyle name="출력 2 3 6 3 3 2" xfId="6033"/>
    <cellStyle name="출력 2 3 6 3 3 2 2" xfId="33892"/>
    <cellStyle name="출력 2 3 6 3 3 3" xfId="9289"/>
    <cellStyle name="출력 2 3 6 3 3 3 2" xfId="37148"/>
    <cellStyle name="출력 2 3 6 3 3 4" xfId="12553"/>
    <cellStyle name="출력 2 3 6 3 3 4 2" xfId="40412"/>
    <cellStyle name="출력 2 3 6 3 3 5" xfId="15696"/>
    <cellStyle name="출력 2 3 6 3 3 5 2" xfId="43555"/>
    <cellStyle name="출력 2 3 6 3 3 6" xfId="19357"/>
    <cellStyle name="출력 2 3 6 3 3 6 2" xfId="47216"/>
    <cellStyle name="출력 2 3 6 3 3 7" xfId="22539"/>
    <cellStyle name="출력 2 3 6 3 3 7 2" xfId="50398"/>
    <cellStyle name="출력 2 3 6 3 3 8" xfId="25702"/>
    <cellStyle name="출력 2 3 6 3 3 8 2" xfId="53561"/>
    <cellStyle name="출력 2 3 6 3 3 9" xfId="30441"/>
    <cellStyle name="출력 2 3 6 3 4" xfId="2935"/>
    <cellStyle name="출력 2 3 6 3 4 2" xfId="6386"/>
    <cellStyle name="출력 2 3 6 3 4 2 2" xfId="34245"/>
    <cellStyle name="출력 2 3 6 3 4 3" xfId="9642"/>
    <cellStyle name="출력 2 3 6 3 4 3 2" xfId="37501"/>
    <cellStyle name="출력 2 3 6 3 4 4" xfId="12906"/>
    <cellStyle name="출력 2 3 6 3 4 4 2" xfId="40765"/>
    <cellStyle name="출력 2 3 6 3 4 5" xfId="17055"/>
    <cellStyle name="출력 2 3 6 3 4 5 2" xfId="44914"/>
    <cellStyle name="출력 2 3 6 3 4 6" xfId="19710"/>
    <cellStyle name="출력 2 3 6 3 4 6 2" xfId="47569"/>
    <cellStyle name="출력 2 3 6 3 4 7" xfId="22892"/>
    <cellStyle name="출력 2 3 6 3 4 7 2" xfId="50751"/>
    <cellStyle name="출력 2 3 6 3 4 8" xfId="26031"/>
    <cellStyle name="출력 2 3 6 3 4 8 2" xfId="53890"/>
    <cellStyle name="출력 2 3 6 3 4 9" xfId="30794"/>
    <cellStyle name="출력 2 3 6 3 5" xfId="3281"/>
    <cellStyle name="출력 2 3 6 3 5 2" xfId="6732"/>
    <cellStyle name="출력 2 3 6 3 5 2 2" xfId="34591"/>
    <cellStyle name="출력 2 3 6 3 5 3" xfId="9988"/>
    <cellStyle name="출력 2 3 6 3 5 3 2" xfId="37847"/>
    <cellStyle name="출력 2 3 6 3 5 4" xfId="13252"/>
    <cellStyle name="출력 2 3 6 3 5 4 2" xfId="41111"/>
    <cellStyle name="출력 2 3 6 3 5 5" xfId="17531"/>
    <cellStyle name="출력 2 3 6 3 5 5 2" xfId="45390"/>
    <cellStyle name="출력 2 3 6 3 5 6" xfId="20056"/>
    <cellStyle name="출력 2 3 6 3 5 6 2" xfId="47915"/>
    <cellStyle name="출력 2 3 6 3 5 7" xfId="23238"/>
    <cellStyle name="출력 2 3 6 3 5 7 2" xfId="51097"/>
    <cellStyle name="출력 2 3 6 3 5 8" xfId="26353"/>
    <cellStyle name="출력 2 3 6 3 5 8 2" xfId="54212"/>
    <cellStyle name="출력 2 3 6 3 5 9" xfId="31140"/>
    <cellStyle name="출력 2 3 6 3 6" xfId="3617"/>
    <cellStyle name="출력 2 3 6 3 6 2" xfId="7068"/>
    <cellStyle name="출력 2 3 6 3 6 2 2" xfId="34927"/>
    <cellStyle name="출력 2 3 6 3 6 3" xfId="10324"/>
    <cellStyle name="출력 2 3 6 3 6 3 2" xfId="38183"/>
    <cellStyle name="출력 2 3 6 3 6 4" xfId="13588"/>
    <cellStyle name="출력 2 3 6 3 6 4 2" xfId="41447"/>
    <cellStyle name="출력 2 3 6 3 6 5" xfId="17184"/>
    <cellStyle name="출력 2 3 6 3 6 5 2" xfId="45043"/>
    <cellStyle name="출력 2 3 6 3 6 6" xfId="20392"/>
    <cellStyle name="출력 2 3 6 3 6 6 2" xfId="48251"/>
    <cellStyle name="출력 2 3 6 3 6 7" xfId="23574"/>
    <cellStyle name="출력 2 3 6 3 6 7 2" xfId="51433"/>
    <cellStyle name="출력 2 3 6 3 6 8" xfId="26669"/>
    <cellStyle name="출력 2 3 6 3 6 8 2" xfId="54528"/>
    <cellStyle name="출력 2 3 6 3 6 9" xfId="31476"/>
    <cellStyle name="출력 2 3 6 3 7" xfId="3931"/>
    <cellStyle name="출력 2 3 6 3 7 2" xfId="7382"/>
    <cellStyle name="출력 2 3 6 3 7 2 2" xfId="35241"/>
    <cellStyle name="출력 2 3 6 3 7 3" xfId="10638"/>
    <cellStyle name="출력 2 3 6 3 7 3 2" xfId="38497"/>
    <cellStyle name="출력 2 3 6 3 7 4" xfId="13902"/>
    <cellStyle name="출력 2 3 6 3 7 4 2" xfId="41761"/>
    <cellStyle name="출력 2 3 6 3 7 5" xfId="16251"/>
    <cellStyle name="출력 2 3 6 3 7 5 2" xfId="44110"/>
    <cellStyle name="출력 2 3 6 3 7 6" xfId="20706"/>
    <cellStyle name="출력 2 3 6 3 7 6 2" xfId="48565"/>
    <cellStyle name="출력 2 3 6 3 7 7" xfId="23888"/>
    <cellStyle name="출력 2 3 6 3 7 7 2" xfId="51747"/>
    <cellStyle name="출력 2 3 6 3 7 8" xfId="26963"/>
    <cellStyle name="출력 2 3 6 3 7 8 2" xfId="54822"/>
    <cellStyle name="출력 2 3 6 3 7 9" xfId="31790"/>
    <cellStyle name="출력 2 3 6 3 8" xfId="4229"/>
    <cellStyle name="출력 2 3 6 3 8 2" xfId="7680"/>
    <cellStyle name="출력 2 3 6 3 8 2 2" xfId="35539"/>
    <cellStyle name="출력 2 3 6 3 8 3" xfId="10936"/>
    <cellStyle name="출력 2 3 6 3 8 3 2" xfId="38795"/>
    <cellStyle name="출력 2 3 6 3 8 4" xfId="14200"/>
    <cellStyle name="출력 2 3 6 3 8 4 2" xfId="42059"/>
    <cellStyle name="출력 2 3 6 3 8 5" xfId="15018"/>
    <cellStyle name="출력 2 3 6 3 8 5 2" xfId="42877"/>
    <cellStyle name="출력 2 3 6 3 8 6" xfId="21004"/>
    <cellStyle name="출력 2 3 6 3 8 6 2" xfId="48863"/>
    <cellStyle name="출력 2 3 6 3 8 7" xfId="24186"/>
    <cellStyle name="출력 2 3 6 3 8 7 2" xfId="52045"/>
    <cellStyle name="출력 2 3 6 3 8 8" xfId="27239"/>
    <cellStyle name="출력 2 3 6 3 8 8 2" xfId="55098"/>
    <cellStyle name="출력 2 3 6 3 8 9" xfId="32088"/>
    <cellStyle name="출력 2 3 6 3 9" xfId="4525"/>
    <cellStyle name="출력 2 3 6 3 9 2" xfId="7976"/>
    <cellStyle name="출력 2 3 6 3 9 2 2" xfId="35835"/>
    <cellStyle name="출력 2 3 6 3 9 3" xfId="11232"/>
    <cellStyle name="출력 2 3 6 3 9 3 2" xfId="39091"/>
    <cellStyle name="출력 2 3 6 3 9 4" xfId="14496"/>
    <cellStyle name="출력 2 3 6 3 9 4 2" xfId="42355"/>
    <cellStyle name="출력 2 3 6 3 9 5" xfId="18067"/>
    <cellStyle name="출력 2 3 6 3 9 5 2" xfId="45926"/>
    <cellStyle name="출력 2 3 6 3 9 6" xfId="21300"/>
    <cellStyle name="출력 2 3 6 3 9 6 2" xfId="49159"/>
    <cellStyle name="출력 2 3 6 3 9 7" xfId="24482"/>
    <cellStyle name="출력 2 3 6 3 9 7 2" xfId="52341"/>
    <cellStyle name="출력 2 3 6 3 9 8" xfId="27515"/>
    <cellStyle name="출력 2 3 6 3 9 8 2" xfId="55374"/>
    <cellStyle name="출력 2 3 6 3 9 9" xfId="32384"/>
    <cellStyle name="출력 2 3 6 4" xfId="542"/>
    <cellStyle name="출력 2 3 6 4 10" xfId="1657"/>
    <cellStyle name="출력 2 3 6 4 10 2" xfId="29516"/>
    <cellStyle name="출력 2 3 6 4 11" xfId="5112"/>
    <cellStyle name="출력 2 3 6 4 11 2" xfId="32971"/>
    <cellStyle name="출력 2 3 6 4 12" xfId="8367"/>
    <cellStyle name="출력 2 3 6 4 12 2" xfId="36226"/>
    <cellStyle name="출력 2 3 6 4 13" xfId="11632"/>
    <cellStyle name="출력 2 3 6 4 13 2" xfId="39491"/>
    <cellStyle name="출력 2 3 6 4 14" xfId="14895"/>
    <cellStyle name="출력 2 3 6 4 14 2" xfId="42754"/>
    <cellStyle name="출력 2 3 6 4 15" xfId="17330"/>
    <cellStyle name="출력 2 3 6 4 15 2" xfId="45189"/>
    <cellStyle name="출력 2 3 6 4 16" xfId="18459"/>
    <cellStyle name="출력 2 3 6 4 16 2" xfId="46318"/>
    <cellStyle name="출력 2 3 6 4 17" xfId="21676"/>
    <cellStyle name="출력 2 3 6 4 17 2" xfId="49535"/>
    <cellStyle name="출력 2 3 6 4 18" xfId="24871"/>
    <cellStyle name="출력 2 3 6 4 18 2" xfId="52730"/>
    <cellStyle name="출력 2 3 6 4 19" xfId="25681"/>
    <cellStyle name="출력 2 3 6 4 19 2" xfId="53540"/>
    <cellStyle name="출력 2 3 6 4 2" xfId="2294"/>
    <cellStyle name="출력 2 3 6 4 2 2" xfId="5746"/>
    <cellStyle name="출력 2 3 6 4 2 2 2" xfId="33605"/>
    <cellStyle name="출력 2 3 6 4 2 3" xfId="9002"/>
    <cellStyle name="출력 2 3 6 4 2 3 2" xfId="36861"/>
    <cellStyle name="출력 2 3 6 4 2 4" xfId="12265"/>
    <cellStyle name="출력 2 3 6 4 2 4 2" xfId="40124"/>
    <cellStyle name="출력 2 3 6 4 2 5" xfId="15616"/>
    <cellStyle name="출력 2 3 6 4 2 5 2" xfId="43475"/>
    <cellStyle name="출력 2 3 6 4 2 6" xfId="19072"/>
    <cellStyle name="출력 2 3 6 4 2 6 2" xfId="46931"/>
    <cellStyle name="출력 2 3 6 4 2 7" xfId="22257"/>
    <cellStyle name="출력 2 3 6 4 2 7 2" xfId="50116"/>
    <cellStyle name="출력 2 3 6 4 2 8" xfId="25437"/>
    <cellStyle name="출력 2 3 6 4 2 8 2" xfId="53296"/>
    <cellStyle name="출력 2 3 6 4 2 9" xfId="30153"/>
    <cellStyle name="출력 2 3 6 4 20" xfId="27928"/>
    <cellStyle name="출력 2 3 6 4 20 2" xfId="55787"/>
    <cellStyle name="출력 2 3 6 4 21" xfId="1004"/>
    <cellStyle name="출력 2 3 6 4 21 2" xfId="28863"/>
    <cellStyle name="출력 2 3 6 4 22" xfId="28402"/>
    <cellStyle name="출력 2 3 6 4 3" xfId="2753"/>
    <cellStyle name="출력 2 3 6 4 3 2" xfId="6204"/>
    <cellStyle name="출력 2 3 6 4 3 2 2" xfId="34063"/>
    <cellStyle name="출력 2 3 6 4 3 3" xfId="9460"/>
    <cellStyle name="출력 2 3 6 4 3 3 2" xfId="37319"/>
    <cellStyle name="출력 2 3 6 4 3 4" xfId="12724"/>
    <cellStyle name="출력 2 3 6 4 3 4 2" xfId="40583"/>
    <cellStyle name="출력 2 3 6 4 3 5" xfId="17591"/>
    <cellStyle name="출력 2 3 6 4 3 5 2" xfId="45450"/>
    <cellStyle name="출력 2 3 6 4 3 6" xfId="19528"/>
    <cellStyle name="출력 2 3 6 4 3 6 2" xfId="47387"/>
    <cellStyle name="출력 2 3 6 4 3 7" xfId="22710"/>
    <cellStyle name="출력 2 3 6 4 3 7 2" xfId="50569"/>
    <cellStyle name="출력 2 3 6 4 3 8" xfId="25863"/>
    <cellStyle name="출력 2 3 6 4 3 8 2" xfId="53722"/>
    <cellStyle name="출력 2 3 6 4 3 9" xfId="30612"/>
    <cellStyle name="출력 2 3 6 4 4" xfId="3103"/>
    <cellStyle name="출력 2 3 6 4 4 2" xfId="6554"/>
    <cellStyle name="출력 2 3 6 4 4 2 2" xfId="34413"/>
    <cellStyle name="출력 2 3 6 4 4 3" xfId="9810"/>
    <cellStyle name="출력 2 3 6 4 4 3 2" xfId="37669"/>
    <cellStyle name="출력 2 3 6 4 4 4" xfId="13074"/>
    <cellStyle name="출력 2 3 6 4 4 4 2" xfId="40933"/>
    <cellStyle name="출력 2 3 6 4 4 5" xfId="15040"/>
    <cellStyle name="출력 2 3 6 4 4 5 2" xfId="42899"/>
    <cellStyle name="출력 2 3 6 4 4 6" xfId="19878"/>
    <cellStyle name="출력 2 3 6 4 4 6 2" xfId="47737"/>
    <cellStyle name="출력 2 3 6 4 4 7" xfId="23060"/>
    <cellStyle name="출력 2 3 6 4 4 7 2" xfId="50919"/>
    <cellStyle name="출력 2 3 6 4 4 8" xfId="26187"/>
    <cellStyle name="출력 2 3 6 4 4 8 2" xfId="54046"/>
    <cellStyle name="출력 2 3 6 4 4 9" xfId="30962"/>
    <cellStyle name="출력 2 3 6 4 5" xfId="3440"/>
    <cellStyle name="출력 2 3 6 4 5 2" xfId="6891"/>
    <cellStyle name="출력 2 3 6 4 5 2 2" xfId="34750"/>
    <cellStyle name="출력 2 3 6 4 5 3" xfId="10147"/>
    <cellStyle name="출력 2 3 6 4 5 3 2" xfId="38006"/>
    <cellStyle name="출력 2 3 6 4 5 4" xfId="13411"/>
    <cellStyle name="출력 2 3 6 4 5 4 2" xfId="41270"/>
    <cellStyle name="출력 2 3 6 4 5 5" xfId="17871"/>
    <cellStyle name="출력 2 3 6 4 5 5 2" xfId="45730"/>
    <cellStyle name="출력 2 3 6 4 5 6" xfId="20215"/>
    <cellStyle name="출력 2 3 6 4 5 6 2" xfId="48074"/>
    <cellStyle name="출력 2 3 6 4 5 7" xfId="23397"/>
    <cellStyle name="출력 2 3 6 4 5 7 2" xfId="51256"/>
    <cellStyle name="출력 2 3 6 4 5 8" xfId="26504"/>
    <cellStyle name="출력 2 3 6 4 5 8 2" xfId="54363"/>
    <cellStyle name="출력 2 3 6 4 5 9" xfId="31299"/>
    <cellStyle name="출력 2 3 6 4 6" xfId="3773"/>
    <cellStyle name="출력 2 3 6 4 6 2" xfId="7224"/>
    <cellStyle name="출력 2 3 6 4 6 2 2" xfId="35083"/>
    <cellStyle name="출력 2 3 6 4 6 3" xfId="10480"/>
    <cellStyle name="출력 2 3 6 4 6 3 2" xfId="38339"/>
    <cellStyle name="출력 2 3 6 4 6 4" xfId="13744"/>
    <cellStyle name="출력 2 3 6 4 6 4 2" xfId="41603"/>
    <cellStyle name="출력 2 3 6 4 6 5" xfId="17236"/>
    <cellStyle name="출력 2 3 6 4 6 5 2" xfId="45095"/>
    <cellStyle name="출력 2 3 6 4 6 6" xfId="20548"/>
    <cellStyle name="출력 2 3 6 4 6 6 2" xfId="48407"/>
    <cellStyle name="출력 2 3 6 4 6 7" xfId="23730"/>
    <cellStyle name="출력 2 3 6 4 6 7 2" xfId="51589"/>
    <cellStyle name="출력 2 3 6 4 6 8" xfId="26815"/>
    <cellStyle name="출력 2 3 6 4 6 8 2" xfId="54674"/>
    <cellStyle name="출력 2 3 6 4 6 9" xfId="31632"/>
    <cellStyle name="출력 2 3 6 4 7" xfId="4069"/>
    <cellStyle name="출력 2 3 6 4 7 2" xfId="7520"/>
    <cellStyle name="출력 2 3 6 4 7 2 2" xfId="35379"/>
    <cellStyle name="출력 2 3 6 4 7 3" xfId="10776"/>
    <cellStyle name="출력 2 3 6 4 7 3 2" xfId="38635"/>
    <cellStyle name="출력 2 3 6 4 7 4" xfId="14040"/>
    <cellStyle name="출력 2 3 6 4 7 4 2" xfId="41899"/>
    <cellStyle name="출력 2 3 6 4 7 5" xfId="15684"/>
    <cellStyle name="출력 2 3 6 4 7 5 2" xfId="43543"/>
    <cellStyle name="출력 2 3 6 4 7 6" xfId="20844"/>
    <cellStyle name="출력 2 3 6 4 7 6 2" xfId="48703"/>
    <cellStyle name="출력 2 3 6 4 7 7" xfId="24026"/>
    <cellStyle name="출력 2 3 6 4 7 7 2" xfId="51885"/>
    <cellStyle name="출력 2 3 6 4 7 8" xfId="27092"/>
    <cellStyle name="출력 2 3 6 4 7 8 2" xfId="54951"/>
    <cellStyle name="출력 2 3 6 4 7 9" xfId="31928"/>
    <cellStyle name="출력 2 3 6 4 8" xfId="4366"/>
    <cellStyle name="출력 2 3 6 4 8 2" xfId="7817"/>
    <cellStyle name="출력 2 3 6 4 8 2 2" xfId="35676"/>
    <cellStyle name="출력 2 3 6 4 8 3" xfId="11073"/>
    <cellStyle name="출력 2 3 6 4 8 3 2" xfId="38932"/>
    <cellStyle name="출력 2 3 6 4 8 4" xfId="14337"/>
    <cellStyle name="출력 2 3 6 4 8 4 2" xfId="42196"/>
    <cellStyle name="출력 2 3 6 4 8 5" xfId="11509"/>
    <cellStyle name="출력 2 3 6 4 8 5 2" xfId="39368"/>
    <cellStyle name="출력 2 3 6 4 8 6" xfId="21141"/>
    <cellStyle name="출력 2 3 6 4 8 6 2" xfId="49000"/>
    <cellStyle name="출력 2 3 6 4 8 7" xfId="24323"/>
    <cellStyle name="출력 2 3 6 4 8 7 2" xfId="52182"/>
    <cellStyle name="출력 2 3 6 4 8 8" xfId="27367"/>
    <cellStyle name="출력 2 3 6 4 8 8 2" xfId="55226"/>
    <cellStyle name="출력 2 3 6 4 8 9" xfId="32225"/>
    <cellStyle name="출력 2 3 6 4 9" xfId="4661"/>
    <cellStyle name="출력 2 3 6 4 9 2" xfId="8112"/>
    <cellStyle name="출력 2 3 6 4 9 2 2" xfId="35971"/>
    <cellStyle name="출력 2 3 6 4 9 3" xfId="11368"/>
    <cellStyle name="출력 2 3 6 4 9 3 2" xfId="39227"/>
    <cellStyle name="출력 2 3 6 4 9 4" xfId="14632"/>
    <cellStyle name="출력 2 3 6 4 9 4 2" xfId="42491"/>
    <cellStyle name="출력 2 3 6 4 9 5" xfId="18203"/>
    <cellStyle name="출력 2 3 6 4 9 5 2" xfId="46062"/>
    <cellStyle name="출력 2 3 6 4 9 6" xfId="21436"/>
    <cellStyle name="출력 2 3 6 4 9 6 2" xfId="49295"/>
    <cellStyle name="출력 2 3 6 4 9 7" xfId="24618"/>
    <cellStyle name="출력 2 3 6 4 9 7 2" xfId="52477"/>
    <cellStyle name="출력 2 3 6 4 9 8" xfId="27643"/>
    <cellStyle name="출력 2 3 6 4 9 8 2" xfId="55502"/>
    <cellStyle name="출력 2 3 6 4 9 9" xfId="32520"/>
    <cellStyle name="출력 2 3 6 5" xfId="2019"/>
    <cellStyle name="출력 2 3 6 5 2" xfId="5473"/>
    <cellStyle name="출력 2 3 6 5 2 2" xfId="33332"/>
    <cellStyle name="출력 2 3 6 5 3" xfId="8728"/>
    <cellStyle name="출력 2 3 6 5 3 2" xfId="36587"/>
    <cellStyle name="출력 2 3 6 5 4" xfId="11991"/>
    <cellStyle name="출력 2 3 6 5 4 2" xfId="39850"/>
    <cellStyle name="출력 2 3 6 5 5" xfId="16976"/>
    <cellStyle name="출력 2 3 6 5 5 2" xfId="44835"/>
    <cellStyle name="출력 2 3 6 5 6" xfId="18813"/>
    <cellStyle name="출력 2 3 6 5 6 2" xfId="46672"/>
    <cellStyle name="출력 2 3 6 5 7" xfId="22020"/>
    <cellStyle name="출력 2 3 6 5 7 2" xfId="49879"/>
    <cellStyle name="출력 2 3 6 5 8" xfId="25203"/>
    <cellStyle name="출력 2 3 6 5 8 2" xfId="53062"/>
    <cellStyle name="출력 2 3 6 5 9" xfId="29878"/>
    <cellStyle name="출력 2 3 6 6" xfId="2486"/>
    <cellStyle name="출력 2 3 6 6 2" xfId="5937"/>
    <cellStyle name="출력 2 3 6 6 2 2" xfId="33796"/>
    <cellStyle name="출력 2 3 6 6 3" xfId="9193"/>
    <cellStyle name="출력 2 3 6 6 3 2" xfId="37052"/>
    <cellStyle name="출력 2 3 6 6 4" xfId="12457"/>
    <cellStyle name="출력 2 3 6 6 4 2" xfId="40316"/>
    <cellStyle name="출력 2 3 6 6 5" xfId="15447"/>
    <cellStyle name="출력 2 3 6 6 5 2" xfId="43306"/>
    <cellStyle name="출력 2 3 6 6 6" xfId="19261"/>
    <cellStyle name="출력 2 3 6 6 6 2" xfId="47120"/>
    <cellStyle name="출력 2 3 6 6 7" xfId="22443"/>
    <cellStyle name="출력 2 3 6 6 7 2" xfId="50302"/>
    <cellStyle name="출력 2 3 6 6 8" xfId="25612"/>
    <cellStyle name="출력 2 3 6 6 8 2" xfId="53471"/>
    <cellStyle name="출력 2 3 6 6 9" xfId="30345"/>
    <cellStyle name="출력 2 3 6 7" xfId="1874"/>
    <cellStyle name="출력 2 3 6 7 2" xfId="5328"/>
    <cellStyle name="출력 2 3 6 7 2 2" xfId="33187"/>
    <cellStyle name="출력 2 3 6 7 3" xfId="8583"/>
    <cellStyle name="출력 2 3 6 7 3 2" xfId="36442"/>
    <cellStyle name="출력 2 3 6 7 4" xfId="11846"/>
    <cellStyle name="출력 2 3 6 7 4 2" xfId="39705"/>
    <cellStyle name="출력 2 3 6 7 5" xfId="16916"/>
    <cellStyle name="출력 2 3 6 7 5 2" xfId="44775"/>
    <cellStyle name="출력 2 3 6 7 6" xfId="18668"/>
    <cellStyle name="출력 2 3 6 7 6 2" xfId="46527"/>
    <cellStyle name="출력 2 3 6 7 7" xfId="21876"/>
    <cellStyle name="출력 2 3 6 7 7 2" xfId="49735"/>
    <cellStyle name="출력 2 3 6 7 8" xfId="25071"/>
    <cellStyle name="출력 2 3 6 7 8 2" xfId="52930"/>
    <cellStyle name="출력 2 3 6 7 9" xfId="29733"/>
    <cellStyle name="출력 2 3 6 8" xfId="2417"/>
    <cellStyle name="출력 2 3 6 8 2" xfId="5868"/>
    <cellStyle name="출력 2 3 6 8 2 2" xfId="33727"/>
    <cellStyle name="출력 2 3 6 8 3" xfId="9124"/>
    <cellStyle name="출력 2 3 6 8 3 2" xfId="36983"/>
    <cellStyle name="출력 2 3 6 8 4" xfId="12388"/>
    <cellStyle name="출력 2 3 6 8 4 2" xfId="40247"/>
    <cellStyle name="출력 2 3 6 8 5" xfId="16851"/>
    <cellStyle name="출력 2 3 6 8 5 2" xfId="44710"/>
    <cellStyle name="출력 2 3 6 8 6" xfId="19192"/>
    <cellStyle name="출력 2 3 6 8 6 2" xfId="47051"/>
    <cellStyle name="출력 2 3 6 8 7" xfId="22374"/>
    <cellStyle name="출력 2 3 6 8 7 2" xfId="50233"/>
    <cellStyle name="출력 2 3 6 8 8" xfId="25549"/>
    <cellStyle name="출력 2 3 6 8 8 2" xfId="53408"/>
    <cellStyle name="출력 2 3 6 8 9" xfId="30276"/>
    <cellStyle name="출력 2 3 6 9" xfId="2617"/>
    <cellStyle name="출력 2 3 6 9 2" xfId="6068"/>
    <cellStyle name="출력 2 3 6 9 2 2" xfId="33927"/>
    <cellStyle name="출력 2 3 6 9 3" xfId="9324"/>
    <cellStyle name="출력 2 3 6 9 3 2" xfId="37183"/>
    <cellStyle name="출력 2 3 6 9 4" xfId="12588"/>
    <cellStyle name="출력 2 3 6 9 4 2" xfId="40447"/>
    <cellStyle name="출력 2 3 6 9 5" xfId="15151"/>
    <cellStyle name="출력 2 3 6 9 5 2" xfId="43010"/>
    <cellStyle name="출력 2 3 6 9 6" xfId="19392"/>
    <cellStyle name="출력 2 3 6 9 6 2" xfId="47251"/>
    <cellStyle name="출력 2 3 6 9 7" xfId="22574"/>
    <cellStyle name="출력 2 3 6 9 7 2" xfId="50433"/>
    <cellStyle name="출력 2 3 6 9 8" xfId="25735"/>
    <cellStyle name="출력 2 3 6 9 8 2" xfId="53594"/>
    <cellStyle name="출력 2 3 6 9 9" xfId="30476"/>
    <cellStyle name="출력 2 3 7" xfId="270"/>
    <cellStyle name="출력 2 3 7 10" xfId="2978"/>
    <cellStyle name="출력 2 3 7 10 2" xfId="6429"/>
    <cellStyle name="출력 2 3 7 10 2 2" xfId="34288"/>
    <cellStyle name="출력 2 3 7 10 3" xfId="9685"/>
    <cellStyle name="출력 2 3 7 10 3 2" xfId="37544"/>
    <cellStyle name="출력 2 3 7 10 4" xfId="12949"/>
    <cellStyle name="출력 2 3 7 10 4 2" xfId="40808"/>
    <cellStyle name="출력 2 3 7 10 5" xfId="16063"/>
    <cellStyle name="출력 2 3 7 10 5 2" xfId="43922"/>
    <cellStyle name="출력 2 3 7 10 6" xfId="19753"/>
    <cellStyle name="출력 2 3 7 10 6 2" xfId="47612"/>
    <cellStyle name="출력 2 3 7 10 7" xfId="22935"/>
    <cellStyle name="출력 2 3 7 10 7 2" xfId="50794"/>
    <cellStyle name="출력 2 3 7 10 8" xfId="26072"/>
    <cellStyle name="출력 2 3 7 10 8 2" xfId="53931"/>
    <cellStyle name="출력 2 3 7 10 9" xfId="30837"/>
    <cellStyle name="출력 2 3 7 11" xfId="2973"/>
    <cellStyle name="출력 2 3 7 11 2" xfId="6424"/>
    <cellStyle name="출력 2 3 7 11 2 2" xfId="34283"/>
    <cellStyle name="출력 2 3 7 11 3" xfId="9680"/>
    <cellStyle name="출력 2 3 7 11 3 2" xfId="37539"/>
    <cellStyle name="출력 2 3 7 11 4" xfId="12944"/>
    <cellStyle name="출력 2 3 7 11 4 2" xfId="40803"/>
    <cellStyle name="출력 2 3 7 11 5" xfId="17654"/>
    <cellStyle name="출력 2 3 7 11 5 2" xfId="45513"/>
    <cellStyle name="출력 2 3 7 11 6" xfId="19748"/>
    <cellStyle name="출력 2 3 7 11 6 2" xfId="47607"/>
    <cellStyle name="출력 2 3 7 11 7" xfId="22930"/>
    <cellStyle name="출력 2 3 7 11 7 2" xfId="50789"/>
    <cellStyle name="출력 2 3 7 11 8" xfId="26067"/>
    <cellStyle name="출력 2 3 7 11 8 2" xfId="53926"/>
    <cellStyle name="출력 2 3 7 11 9" xfId="30832"/>
    <cellStyle name="출력 2 3 7 12" xfId="3321"/>
    <cellStyle name="출력 2 3 7 12 2" xfId="6772"/>
    <cellStyle name="출력 2 3 7 12 2 2" xfId="34631"/>
    <cellStyle name="출력 2 3 7 12 3" xfId="10028"/>
    <cellStyle name="출력 2 3 7 12 3 2" xfId="37887"/>
    <cellStyle name="출력 2 3 7 12 4" xfId="13292"/>
    <cellStyle name="출력 2 3 7 12 4 2" xfId="41151"/>
    <cellStyle name="출력 2 3 7 12 5" xfId="16675"/>
    <cellStyle name="출력 2 3 7 12 5 2" xfId="44534"/>
    <cellStyle name="출력 2 3 7 12 6" xfId="20096"/>
    <cellStyle name="출력 2 3 7 12 6 2" xfId="47955"/>
    <cellStyle name="출력 2 3 7 12 7" xfId="23278"/>
    <cellStyle name="출력 2 3 7 12 7 2" xfId="51137"/>
    <cellStyle name="출력 2 3 7 12 8" xfId="26391"/>
    <cellStyle name="출력 2 3 7 12 8 2" xfId="54250"/>
    <cellStyle name="출력 2 3 7 12 9" xfId="31180"/>
    <cellStyle name="출력 2 3 7 13" xfId="1385"/>
    <cellStyle name="출력 2 3 7 13 2" xfId="29244"/>
    <cellStyle name="출력 2 3 7 14" xfId="4841"/>
    <cellStyle name="출력 2 3 7 14 2" xfId="32700"/>
    <cellStyle name="출력 2 3 7 15" xfId="1148"/>
    <cellStyle name="출력 2 3 7 15 2" xfId="29007"/>
    <cellStyle name="출력 2 3 7 16" xfId="1256"/>
    <cellStyle name="출력 2 3 7 16 2" xfId="29115"/>
    <cellStyle name="출력 2 3 7 17" xfId="5605"/>
    <cellStyle name="출력 2 3 7 17 2" xfId="33464"/>
    <cellStyle name="출력 2 3 7 18" xfId="16435"/>
    <cellStyle name="출력 2 3 7 18 2" xfId="44294"/>
    <cellStyle name="출력 2 3 7 19" xfId="15611"/>
    <cellStyle name="출력 2 3 7 19 2" xfId="43470"/>
    <cellStyle name="출력 2 3 7 2" xfId="473"/>
    <cellStyle name="출력 2 3 7 2 10" xfId="4601"/>
    <cellStyle name="출력 2 3 7 2 10 2" xfId="8052"/>
    <cellStyle name="출력 2 3 7 2 10 2 2" xfId="35911"/>
    <cellStyle name="출력 2 3 7 2 10 3" xfId="11308"/>
    <cellStyle name="출력 2 3 7 2 10 3 2" xfId="39167"/>
    <cellStyle name="출력 2 3 7 2 10 4" xfId="14572"/>
    <cellStyle name="출력 2 3 7 2 10 4 2" xfId="42431"/>
    <cellStyle name="출력 2 3 7 2 10 5" xfId="18143"/>
    <cellStyle name="출력 2 3 7 2 10 5 2" xfId="46002"/>
    <cellStyle name="출력 2 3 7 2 10 6" xfId="21376"/>
    <cellStyle name="출력 2 3 7 2 10 6 2" xfId="49235"/>
    <cellStyle name="출력 2 3 7 2 10 7" xfId="24558"/>
    <cellStyle name="출력 2 3 7 2 10 7 2" xfId="52417"/>
    <cellStyle name="출력 2 3 7 2 10 8" xfId="27586"/>
    <cellStyle name="출력 2 3 7 2 10 8 2" xfId="55445"/>
    <cellStyle name="출력 2 3 7 2 10 9" xfId="32460"/>
    <cellStyle name="출력 2 3 7 2 11" xfId="1588"/>
    <cellStyle name="출력 2 3 7 2 11 2" xfId="29447"/>
    <cellStyle name="출력 2 3 7 2 12" xfId="5044"/>
    <cellStyle name="출력 2 3 7 2 12 2" xfId="32903"/>
    <cellStyle name="출력 2 3 7 2 13" xfId="8298"/>
    <cellStyle name="출력 2 3 7 2 13 2" xfId="36157"/>
    <cellStyle name="출력 2 3 7 2 14" xfId="11563"/>
    <cellStyle name="출력 2 3 7 2 14 2" xfId="39422"/>
    <cellStyle name="출력 2 3 7 2 15" xfId="14826"/>
    <cellStyle name="출력 2 3 7 2 15 2" xfId="42685"/>
    <cellStyle name="출력 2 3 7 2 16" xfId="15160"/>
    <cellStyle name="출력 2 3 7 2 16 2" xfId="43019"/>
    <cellStyle name="출력 2 3 7 2 17" xfId="18393"/>
    <cellStyle name="출력 2 3 7 2 17 2" xfId="46252"/>
    <cellStyle name="출력 2 3 7 2 18" xfId="21611"/>
    <cellStyle name="출력 2 3 7 2 18 2" xfId="49470"/>
    <cellStyle name="출력 2 3 7 2 19" xfId="24808"/>
    <cellStyle name="출력 2 3 7 2 19 2" xfId="52667"/>
    <cellStyle name="출력 2 3 7 2 2" xfId="618"/>
    <cellStyle name="출력 2 3 7 2 2 10" xfId="1733"/>
    <cellStyle name="출력 2 3 7 2 2 10 2" xfId="29592"/>
    <cellStyle name="출력 2 3 7 2 2 11" xfId="5188"/>
    <cellStyle name="출력 2 3 7 2 2 11 2" xfId="33047"/>
    <cellStyle name="출력 2 3 7 2 2 12" xfId="8443"/>
    <cellStyle name="출력 2 3 7 2 2 12 2" xfId="36302"/>
    <cellStyle name="출력 2 3 7 2 2 13" xfId="11708"/>
    <cellStyle name="출력 2 3 7 2 2 13 2" xfId="39567"/>
    <cellStyle name="출력 2 3 7 2 2 14" xfId="14971"/>
    <cellStyle name="출력 2 3 7 2 2 14 2" xfId="42830"/>
    <cellStyle name="출력 2 3 7 2 2 15" xfId="17102"/>
    <cellStyle name="출력 2 3 7 2 2 15 2" xfId="44961"/>
    <cellStyle name="출력 2 3 7 2 2 16" xfId="18535"/>
    <cellStyle name="출력 2 3 7 2 2 16 2" xfId="46394"/>
    <cellStyle name="출력 2 3 7 2 2 17" xfId="21752"/>
    <cellStyle name="출력 2 3 7 2 2 17 2" xfId="49611"/>
    <cellStyle name="출력 2 3 7 2 2 18" xfId="24947"/>
    <cellStyle name="출력 2 3 7 2 2 18 2" xfId="52806"/>
    <cellStyle name="출력 2 3 7 2 2 19" xfId="26934"/>
    <cellStyle name="출력 2 3 7 2 2 19 2" xfId="54793"/>
    <cellStyle name="출력 2 3 7 2 2 2" xfId="2370"/>
    <cellStyle name="출력 2 3 7 2 2 2 2" xfId="5822"/>
    <cellStyle name="출력 2 3 7 2 2 2 2 2" xfId="33681"/>
    <cellStyle name="출력 2 3 7 2 2 2 3" xfId="9078"/>
    <cellStyle name="출력 2 3 7 2 2 2 3 2" xfId="36937"/>
    <cellStyle name="출력 2 3 7 2 2 2 4" xfId="12341"/>
    <cellStyle name="출력 2 3 7 2 2 2 4 2" xfId="40200"/>
    <cellStyle name="출력 2 3 7 2 2 2 5" xfId="17056"/>
    <cellStyle name="출력 2 3 7 2 2 2 5 2" xfId="44915"/>
    <cellStyle name="출력 2 3 7 2 2 2 6" xfId="19148"/>
    <cellStyle name="출력 2 3 7 2 2 2 6 2" xfId="47007"/>
    <cellStyle name="출력 2 3 7 2 2 2 7" xfId="22333"/>
    <cellStyle name="출력 2 3 7 2 2 2 7 2" xfId="50192"/>
    <cellStyle name="출력 2 3 7 2 2 2 8" xfId="25508"/>
    <cellStyle name="출력 2 3 7 2 2 2 8 2" xfId="53367"/>
    <cellStyle name="출력 2 3 7 2 2 2 9" xfId="30229"/>
    <cellStyle name="출력 2 3 7 2 2 20" xfId="28004"/>
    <cellStyle name="출력 2 3 7 2 2 20 2" xfId="55863"/>
    <cellStyle name="출력 2 3 7 2 2 21" xfId="1080"/>
    <cellStyle name="출력 2 3 7 2 2 21 2" xfId="28939"/>
    <cellStyle name="출력 2 3 7 2 2 22" xfId="28478"/>
    <cellStyle name="출력 2 3 7 2 2 3" xfId="2829"/>
    <cellStyle name="출력 2 3 7 2 2 3 2" xfId="6280"/>
    <cellStyle name="출력 2 3 7 2 2 3 2 2" xfId="34139"/>
    <cellStyle name="출력 2 3 7 2 2 3 3" xfId="9536"/>
    <cellStyle name="출력 2 3 7 2 2 3 3 2" xfId="37395"/>
    <cellStyle name="출력 2 3 7 2 2 3 4" xfId="12800"/>
    <cellStyle name="출력 2 3 7 2 2 3 4 2" xfId="40659"/>
    <cellStyle name="출력 2 3 7 2 2 3 5" xfId="14769"/>
    <cellStyle name="출력 2 3 7 2 2 3 5 2" xfId="42628"/>
    <cellStyle name="출력 2 3 7 2 2 3 6" xfId="19604"/>
    <cellStyle name="출력 2 3 7 2 2 3 6 2" xfId="47463"/>
    <cellStyle name="출력 2 3 7 2 2 3 7" xfId="22786"/>
    <cellStyle name="출력 2 3 7 2 2 3 7 2" xfId="50645"/>
    <cellStyle name="출력 2 3 7 2 2 3 8" xfId="25934"/>
    <cellStyle name="출력 2 3 7 2 2 3 8 2" xfId="53793"/>
    <cellStyle name="출력 2 3 7 2 2 3 9" xfId="30688"/>
    <cellStyle name="출력 2 3 7 2 2 4" xfId="3179"/>
    <cellStyle name="출력 2 3 7 2 2 4 2" xfId="6630"/>
    <cellStyle name="출력 2 3 7 2 2 4 2 2" xfId="34489"/>
    <cellStyle name="출력 2 3 7 2 2 4 3" xfId="9886"/>
    <cellStyle name="출력 2 3 7 2 2 4 3 2" xfId="37745"/>
    <cellStyle name="출력 2 3 7 2 2 4 4" xfId="13150"/>
    <cellStyle name="출력 2 3 7 2 2 4 4 2" xfId="41009"/>
    <cellStyle name="출력 2 3 7 2 2 4 5" xfId="15578"/>
    <cellStyle name="출력 2 3 7 2 2 4 5 2" xfId="43437"/>
    <cellStyle name="출력 2 3 7 2 2 4 6" xfId="19954"/>
    <cellStyle name="출력 2 3 7 2 2 4 6 2" xfId="47813"/>
    <cellStyle name="출력 2 3 7 2 2 4 7" xfId="23136"/>
    <cellStyle name="출력 2 3 7 2 2 4 7 2" xfId="50995"/>
    <cellStyle name="출력 2 3 7 2 2 4 8" xfId="26258"/>
    <cellStyle name="출력 2 3 7 2 2 4 8 2" xfId="54117"/>
    <cellStyle name="출력 2 3 7 2 2 4 9" xfId="31038"/>
    <cellStyle name="출력 2 3 7 2 2 5" xfId="3516"/>
    <cellStyle name="출력 2 3 7 2 2 5 2" xfId="6967"/>
    <cellStyle name="출력 2 3 7 2 2 5 2 2" xfId="34826"/>
    <cellStyle name="출력 2 3 7 2 2 5 3" xfId="10223"/>
    <cellStyle name="출력 2 3 7 2 2 5 3 2" xfId="38082"/>
    <cellStyle name="출력 2 3 7 2 2 5 4" xfId="13487"/>
    <cellStyle name="출력 2 3 7 2 2 5 4 2" xfId="41346"/>
    <cellStyle name="출력 2 3 7 2 2 5 5" xfId="15057"/>
    <cellStyle name="출력 2 3 7 2 2 5 5 2" xfId="42916"/>
    <cellStyle name="출력 2 3 7 2 2 5 6" xfId="20291"/>
    <cellStyle name="출력 2 3 7 2 2 5 6 2" xfId="48150"/>
    <cellStyle name="출력 2 3 7 2 2 5 7" xfId="23473"/>
    <cellStyle name="출력 2 3 7 2 2 5 7 2" xfId="51332"/>
    <cellStyle name="출력 2 3 7 2 2 5 8" xfId="26575"/>
    <cellStyle name="출력 2 3 7 2 2 5 8 2" xfId="54434"/>
    <cellStyle name="출력 2 3 7 2 2 5 9" xfId="31375"/>
    <cellStyle name="출력 2 3 7 2 2 6" xfId="3849"/>
    <cellStyle name="출력 2 3 7 2 2 6 2" xfId="7300"/>
    <cellStyle name="출력 2 3 7 2 2 6 2 2" xfId="35159"/>
    <cellStyle name="출력 2 3 7 2 2 6 3" xfId="10556"/>
    <cellStyle name="출력 2 3 7 2 2 6 3 2" xfId="38415"/>
    <cellStyle name="출력 2 3 7 2 2 6 4" xfId="13820"/>
    <cellStyle name="출력 2 3 7 2 2 6 4 2" xfId="41679"/>
    <cellStyle name="출력 2 3 7 2 2 6 5" xfId="12136"/>
    <cellStyle name="출력 2 3 7 2 2 6 5 2" xfId="39995"/>
    <cellStyle name="출력 2 3 7 2 2 6 6" xfId="20624"/>
    <cellStyle name="출력 2 3 7 2 2 6 6 2" xfId="48483"/>
    <cellStyle name="출력 2 3 7 2 2 6 7" xfId="23806"/>
    <cellStyle name="출력 2 3 7 2 2 6 7 2" xfId="51665"/>
    <cellStyle name="출력 2 3 7 2 2 6 8" xfId="26886"/>
    <cellStyle name="출력 2 3 7 2 2 6 8 2" xfId="54745"/>
    <cellStyle name="출력 2 3 7 2 2 6 9" xfId="31708"/>
    <cellStyle name="출력 2 3 7 2 2 7" xfId="4145"/>
    <cellStyle name="출력 2 3 7 2 2 7 2" xfId="7596"/>
    <cellStyle name="출력 2 3 7 2 2 7 2 2" xfId="35455"/>
    <cellStyle name="출력 2 3 7 2 2 7 3" xfId="10852"/>
    <cellStyle name="출력 2 3 7 2 2 7 3 2" xfId="38711"/>
    <cellStyle name="출력 2 3 7 2 2 7 4" xfId="14116"/>
    <cellStyle name="출력 2 3 7 2 2 7 4 2" xfId="41975"/>
    <cellStyle name="출력 2 3 7 2 2 7 5" xfId="16419"/>
    <cellStyle name="출력 2 3 7 2 2 7 5 2" xfId="44278"/>
    <cellStyle name="출력 2 3 7 2 2 7 6" xfId="20920"/>
    <cellStyle name="출력 2 3 7 2 2 7 6 2" xfId="48779"/>
    <cellStyle name="출력 2 3 7 2 2 7 7" xfId="24102"/>
    <cellStyle name="출력 2 3 7 2 2 7 7 2" xfId="51961"/>
    <cellStyle name="출력 2 3 7 2 2 7 8" xfId="27163"/>
    <cellStyle name="출력 2 3 7 2 2 7 8 2" xfId="55022"/>
    <cellStyle name="출력 2 3 7 2 2 7 9" xfId="32004"/>
    <cellStyle name="출력 2 3 7 2 2 8" xfId="4442"/>
    <cellStyle name="출력 2 3 7 2 2 8 2" xfId="7893"/>
    <cellStyle name="출력 2 3 7 2 2 8 2 2" xfId="35752"/>
    <cellStyle name="출력 2 3 7 2 2 8 3" xfId="11149"/>
    <cellStyle name="출력 2 3 7 2 2 8 3 2" xfId="39008"/>
    <cellStyle name="출력 2 3 7 2 2 8 4" xfId="14413"/>
    <cellStyle name="출력 2 3 7 2 2 8 4 2" xfId="42272"/>
    <cellStyle name="출력 2 3 7 2 2 8 5" xfId="17984"/>
    <cellStyle name="출력 2 3 7 2 2 8 5 2" xfId="45843"/>
    <cellStyle name="출력 2 3 7 2 2 8 6" xfId="21217"/>
    <cellStyle name="출력 2 3 7 2 2 8 6 2" xfId="49076"/>
    <cellStyle name="출력 2 3 7 2 2 8 7" xfId="24399"/>
    <cellStyle name="출력 2 3 7 2 2 8 7 2" xfId="52258"/>
    <cellStyle name="출력 2 3 7 2 2 8 8" xfId="27438"/>
    <cellStyle name="출력 2 3 7 2 2 8 8 2" xfId="55297"/>
    <cellStyle name="출력 2 3 7 2 2 8 9" xfId="32301"/>
    <cellStyle name="출력 2 3 7 2 2 9" xfId="4737"/>
    <cellStyle name="출력 2 3 7 2 2 9 2" xfId="8188"/>
    <cellStyle name="출력 2 3 7 2 2 9 2 2" xfId="36047"/>
    <cellStyle name="출력 2 3 7 2 2 9 3" xfId="11444"/>
    <cellStyle name="출력 2 3 7 2 2 9 3 2" xfId="39303"/>
    <cellStyle name="출력 2 3 7 2 2 9 4" xfId="14708"/>
    <cellStyle name="출력 2 3 7 2 2 9 4 2" xfId="42567"/>
    <cellStyle name="출력 2 3 7 2 2 9 5" xfId="18279"/>
    <cellStyle name="출력 2 3 7 2 2 9 5 2" xfId="46138"/>
    <cellStyle name="출력 2 3 7 2 2 9 6" xfId="21512"/>
    <cellStyle name="출력 2 3 7 2 2 9 6 2" xfId="49371"/>
    <cellStyle name="출력 2 3 7 2 2 9 7" xfId="24694"/>
    <cellStyle name="출력 2 3 7 2 2 9 7 2" xfId="52553"/>
    <cellStyle name="출력 2 3 7 2 2 9 8" xfId="27714"/>
    <cellStyle name="출력 2 3 7 2 2 9 8 2" xfId="55573"/>
    <cellStyle name="출력 2 3 7 2 2 9 9" xfId="32596"/>
    <cellStyle name="출력 2 3 7 2 20" xfId="27169"/>
    <cellStyle name="출력 2 3 7 2 20 2" xfId="55028"/>
    <cellStyle name="출력 2 3 7 2 21" xfId="27868"/>
    <cellStyle name="출력 2 3 7 2 21 2" xfId="55727"/>
    <cellStyle name="출력 2 3 7 2 22" xfId="935"/>
    <cellStyle name="출력 2 3 7 2 22 2" xfId="28794"/>
    <cellStyle name="출력 2 3 7 2 23" xfId="28333"/>
    <cellStyle name="출력 2 3 7 2 3" xfId="2225"/>
    <cellStyle name="출력 2 3 7 2 3 2" xfId="5677"/>
    <cellStyle name="출력 2 3 7 2 3 2 2" xfId="33536"/>
    <cellStyle name="출력 2 3 7 2 3 3" xfId="8933"/>
    <cellStyle name="출력 2 3 7 2 3 3 2" xfId="36792"/>
    <cellStyle name="출력 2 3 7 2 3 4" xfId="12196"/>
    <cellStyle name="출력 2 3 7 2 3 4 2" xfId="40055"/>
    <cellStyle name="출력 2 3 7 2 3 5" xfId="15633"/>
    <cellStyle name="출력 2 3 7 2 3 5 2" xfId="43492"/>
    <cellStyle name="출력 2 3 7 2 3 6" xfId="19008"/>
    <cellStyle name="출력 2 3 7 2 3 6 2" xfId="46867"/>
    <cellStyle name="출력 2 3 7 2 3 7" xfId="22192"/>
    <cellStyle name="출력 2 3 7 2 3 7 2" xfId="50051"/>
    <cellStyle name="출력 2 3 7 2 3 8" xfId="25375"/>
    <cellStyle name="출력 2 3 7 2 3 8 2" xfId="53234"/>
    <cellStyle name="출력 2 3 7 2 3 9" xfId="30084"/>
    <cellStyle name="출력 2 3 7 2 4" xfId="2684"/>
    <cellStyle name="출력 2 3 7 2 4 2" xfId="6135"/>
    <cellStyle name="출력 2 3 7 2 4 2 2" xfId="33994"/>
    <cellStyle name="출력 2 3 7 2 4 3" xfId="9391"/>
    <cellStyle name="출력 2 3 7 2 4 3 2" xfId="37250"/>
    <cellStyle name="출력 2 3 7 2 4 4" xfId="12655"/>
    <cellStyle name="출력 2 3 7 2 4 4 2" xfId="40514"/>
    <cellStyle name="출력 2 3 7 2 4 5" xfId="17189"/>
    <cellStyle name="출력 2 3 7 2 4 5 2" xfId="45048"/>
    <cellStyle name="출력 2 3 7 2 4 6" xfId="19459"/>
    <cellStyle name="출력 2 3 7 2 4 6 2" xfId="47318"/>
    <cellStyle name="출력 2 3 7 2 4 7" xfId="22641"/>
    <cellStyle name="출력 2 3 7 2 4 7 2" xfId="50500"/>
    <cellStyle name="출력 2 3 7 2 4 8" xfId="25797"/>
    <cellStyle name="출력 2 3 7 2 4 8 2" xfId="53656"/>
    <cellStyle name="출력 2 3 7 2 4 9" xfId="30543"/>
    <cellStyle name="출력 2 3 7 2 5" xfId="3035"/>
    <cellStyle name="출력 2 3 7 2 5 2" xfId="6486"/>
    <cellStyle name="출력 2 3 7 2 5 2 2" xfId="34345"/>
    <cellStyle name="출력 2 3 7 2 5 3" xfId="9742"/>
    <cellStyle name="출력 2 3 7 2 5 3 2" xfId="37601"/>
    <cellStyle name="출력 2 3 7 2 5 4" xfId="13006"/>
    <cellStyle name="출력 2 3 7 2 5 4 2" xfId="40865"/>
    <cellStyle name="출력 2 3 7 2 5 5" xfId="15974"/>
    <cellStyle name="출력 2 3 7 2 5 5 2" xfId="43833"/>
    <cellStyle name="출력 2 3 7 2 5 6" xfId="19810"/>
    <cellStyle name="출력 2 3 7 2 5 6 2" xfId="47669"/>
    <cellStyle name="출력 2 3 7 2 5 7" xfId="22992"/>
    <cellStyle name="출력 2 3 7 2 5 7 2" xfId="50851"/>
    <cellStyle name="출력 2 3 7 2 5 8" xfId="26124"/>
    <cellStyle name="출력 2 3 7 2 5 8 2" xfId="53983"/>
    <cellStyle name="출력 2 3 7 2 5 9" xfId="30894"/>
    <cellStyle name="출력 2 3 7 2 6" xfId="3374"/>
    <cellStyle name="출력 2 3 7 2 6 2" xfId="6825"/>
    <cellStyle name="출력 2 3 7 2 6 2 2" xfId="34684"/>
    <cellStyle name="출력 2 3 7 2 6 3" xfId="10081"/>
    <cellStyle name="출력 2 3 7 2 6 3 2" xfId="37940"/>
    <cellStyle name="출력 2 3 7 2 6 4" xfId="13345"/>
    <cellStyle name="출력 2 3 7 2 6 4 2" xfId="41204"/>
    <cellStyle name="출력 2 3 7 2 6 5" xfId="16781"/>
    <cellStyle name="출력 2 3 7 2 6 5 2" xfId="44640"/>
    <cellStyle name="출력 2 3 7 2 6 6" xfId="20149"/>
    <cellStyle name="출력 2 3 7 2 6 6 2" xfId="48008"/>
    <cellStyle name="출력 2 3 7 2 6 7" xfId="23331"/>
    <cellStyle name="출력 2 3 7 2 6 7 2" xfId="51190"/>
    <cellStyle name="출력 2 3 7 2 6 8" xfId="26441"/>
    <cellStyle name="출력 2 3 7 2 6 8 2" xfId="54300"/>
    <cellStyle name="출력 2 3 7 2 6 9" xfId="31233"/>
    <cellStyle name="출력 2 3 7 2 7" xfId="3707"/>
    <cellStyle name="출력 2 3 7 2 7 2" xfId="7158"/>
    <cellStyle name="출력 2 3 7 2 7 2 2" xfId="35017"/>
    <cellStyle name="출력 2 3 7 2 7 3" xfId="10414"/>
    <cellStyle name="출력 2 3 7 2 7 3 2" xfId="38273"/>
    <cellStyle name="출력 2 3 7 2 7 4" xfId="13678"/>
    <cellStyle name="출력 2 3 7 2 7 4 2" xfId="41537"/>
    <cellStyle name="출력 2 3 7 2 7 5" xfId="16684"/>
    <cellStyle name="출력 2 3 7 2 7 5 2" xfId="44543"/>
    <cellStyle name="출력 2 3 7 2 7 6" xfId="20482"/>
    <cellStyle name="출력 2 3 7 2 7 6 2" xfId="48341"/>
    <cellStyle name="출력 2 3 7 2 7 7" xfId="23664"/>
    <cellStyle name="출력 2 3 7 2 7 7 2" xfId="51523"/>
    <cellStyle name="출력 2 3 7 2 7 8" xfId="26752"/>
    <cellStyle name="출력 2 3 7 2 7 8 2" xfId="54611"/>
    <cellStyle name="출력 2 3 7 2 7 9" xfId="31566"/>
    <cellStyle name="출력 2 3 7 2 8" xfId="4009"/>
    <cellStyle name="출력 2 3 7 2 8 2" xfId="7460"/>
    <cellStyle name="출력 2 3 7 2 8 2 2" xfId="35319"/>
    <cellStyle name="출력 2 3 7 2 8 3" xfId="10716"/>
    <cellStyle name="출력 2 3 7 2 8 3 2" xfId="38575"/>
    <cellStyle name="출력 2 3 7 2 8 4" xfId="13980"/>
    <cellStyle name="출력 2 3 7 2 8 4 2" xfId="41839"/>
    <cellStyle name="출력 2 3 7 2 8 5" xfId="16919"/>
    <cellStyle name="출력 2 3 7 2 8 5 2" xfId="44778"/>
    <cellStyle name="출력 2 3 7 2 8 6" xfId="20784"/>
    <cellStyle name="출력 2 3 7 2 8 6 2" xfId="48643"/>
    <cellStyle name="출력 2 3 7 2 8 7" xfId="23966"/>
    <cellStyle name="출력 2 3 7 2 8 7 2" xfId="51825"/>
    <cellStyle name="출력 2 3 7 2 8 8" xfId="27035"/>
    <cellStyle name="출력 2 3 7 2 8 8 2" xfId="54894"/>
    <cellStyle name="출력 2 3 7 2 8 9" xfId="31868"/>
    <cellStyle name="출력 2 3 7 2 9" xfId="4306"/>
    <cellStyle name="출력 2 3 7 2 9 2" xfId="7757"/>
    <cellStyle name="출력 2 3 7 2 9 2 2" xfId="35616"/>
    <cellStyle name="출력 2 3 7 2 9 3" xfId="11013"/>
    <cellStyle name="출력 2 3 7 2 9 3 2" xfId="38872"/>
    <cellStyle name="출력 2 3 7 2 9 4" xfId="14277"/>
    <cellStyle name="출력 2 3 7 2 9 4 2" xfId="42136"/>
    <cellStyle name="출력 2 3 7 2 9 5" xfId="17887"/>
    <cellStyle name="출력 2 3 7 2 9 5 2" xfId="45746"/>
    <cellStyle name="출력 2 3 7 2 9 6" xfId="21081"/>
    <cellStyle name="출력 2 3 7 2 9 6 2" xfId="48940"/>
    <cellStyle name="출력 2 3 7 2 9 7" xfId="24263"/>
    <cellStyle name="출력 2 3 7 2 9 7 2" xfId="52122"/>
    <cellStyle name="출력 2 3 7 2 9 8" xfId="27310"/>
    <cellStyle name="출력 2 3 7 2 9 8 2" xfId="55169"/>
    <cellStyle name="출력 2 3 7 2 9 9" xfId="32165"/>
    <cellStyle name="출력 2 3 7 20" xfId="15379"/>
    <cellStyle name="출력 2 3 7 20 2" xfId="43238"/>
    <cellStyle name="출력 2 3 7 21" xfId="12371"/>
    <cellStyle name="출력 2 3 7 21 2" xfId="40230"/>
    <cellStyle name="출력 2 3 7 22" xfId="18948"/>
    <cellStyle name="출력 2 3 7 22 2" xfId="46807"/>
    <cellStyle name="출력 2 3 7 23" xfId="25535"/>
    <cellStyle name="출력 2 3 7 23 2" xfId="53394"/>
    <cellStyle name="출력 2 3 7 24" xfId="733"/>
    <cellStyle name="출력 2 3 7 24 2" xfId="28592"/>
    <cellStyle name="출력 2 3 7 25" xfId="28131"/>
    <cellStyle name="출력 2 3 7 3" xfId="373"/>
    <cellStyle name="출력 2 3 7 3 10" xfId="1488"/>
    <cellStyle name="출력 2 3 7 3 10 2" xfId="29347"/>
    <cellStyle name="출력 2 3 7 3 11" xfId="4944"/>
    <cellStyle name="출력 2 3 7 3 11 2" xfId="32803"/>
    <cellStyle name="출력 2 3 7 3 12" xfId="1321"/>
    <cellStyle name="출력 2 3 7 3 12 2" xfId="29180"/>
    <cellStyle name="출력 2 3 7 3 13" xfId="5269"/>
    <cellStyle name="출력 2 3 7 3 13 2" xfId="33128"/>
    <cellStyle name="출력 2 3 7 3 14" xfId="8524"/>
    <cellStyle name="출력 2 3 7 3 14 2" xfId="36383"/>
    <cellStyle name="출력 2 3 7 3 15" xfId="17505"/>
    <cellStyle name="출력 2 3 7 3 15 2" xfId="45364"/>
    <cellStyle name="출력 2 3 7 3 16" xfId="15049"/>
    <cellStyle name="출력 2 3 7 3 16 2" xfId="42908"/>
    <cellStyle name="출력 2 3 7 3 17" xfId="5511"/>
    <cellStyle name="출력 2 3 7 3 17 2" xfId="33370"/>
    <cellStyle name="출력 2 3 7 3 18" xfId="18609"/>
    <cellStyle name="출력 2 3 7 3 18 2" xfId="46468"/>
    <cellStyle name="출력 2 3 7 3 19" xfId="26192"/>
    <cellStyle name="출력 2 3 7 3 19 2" xfId="54051"/>
    <cellStyle name="출력 2 3 7 3 2" xfId="2125"/>
    <cellStyle name="출력 2 3 7 3 2 2" xfId="5579"/>
    <cellStyle name="출력 2 3 7 3 2 2 2" xfId="33438"/>
    <cellStyle name="출력 2 3 7 3 2 3" xfId="8834"/>
    <cellStyle name="출력 2 3 7 3 2 3 2" xfId="36693"/>
    <cellStyle name="출력 2 3 7 3 2 4" xfId="12097"/>
    <cellStyle name="출력 2 3 7 3 2 4 2" xfId="39956"/>
    <cellStyle name="출력 2 3 7 3 2 5" xfId="16035"/>
    <cellStyle name="출력 2 3 7 3 2 5 2" xfId="43894"/>
    <cellStyle name="출력 2 3 7 3 2 6" xfId="18913"/>
    <cellStyle name="출력 2 3 7 3 2 6 2" xfId="46772"/>
    <cellStyle name="출력 2 3 7 3 2 7" xfId="22111"/>
    <cellStyle name="출력 2 3 7 3 2 7 2" xfId="49970"/>
    <cellStyle name="출력 2 3 7 3 2 8" xfId="25291"/>
    <cellStyle name="출력 2 3 7 3 2 8 2" xfId="53150"/>
    <cellStyle name="출력 2 3 7 3 2 9" xfId="29984"/>
    <cellStyle name="출력 2 3 7 3 20" xfId="27796"/>
    <cellStyle name="출력 2 3 7 3 20 2" xfId="55655"/>
    <cellStyle name="출력 2 3 7 3 21" xfId="835"/>
    <cellStyle name="출력 2 3 7 3 21 2" xfId="28694"/>
    <cellStyle name="출력 2 3 7 3 22" xfId="28233"/>
    <cellStyle name="출력 2 3 7 3 3" xfId="2586"/>
    <cellStyle name="출력 2 3 7 3 3 2" xfId="6037"/>
    <cellStyle name="출력 2 3 7 3 3 2 2" xfId="33896"/>
    <cellStyle name="출력 2 3 7 3 3 3" xfId="9293"/>
    <cellStyle name="출력 2 3 7 3 3 3 2" xfId="37152"/>
    <cellStyle name="출력 2 3 7 3 3 4" xfId="12557"/>
    <cellStyle name="출력 2 3 7 3 3 4 2" xfId="40416"/>
    <cellStyle name="출력 2 3 7 3 3 5" xfId="17261"/>
    <cellStyle name="출력 2 3 7 3 3 5 2" xfId="45120"/>
    <cellStyle name="출력 2 3 7 3 3 6" xfId="19361"/>
    <cellStyle name="출력 2 3 7 3 3 6 2" xfId="47220"/>
    <cellStyle name="출력 2 3 7 3 3 7" xfId="22543"/>
    <cellStyle name="출력 2 3 7 3 3 7 2" xfId="50402"/>
    <cellStyle name="출력 2 3 7 3 3 8" xfId="25706"/>
    <cellStyle name="출력 2 3 7 3 3 8 2" xfId="53565"/>
    <cellStyle name="출력 2 3 7 3 3 9" xfId="30445"/>
    <cellStyle name="출력 2 3 7 3 4" xfId="2939"/>
    <cellStyle name="출력 2 3 7 3 4 2" xfId="6390"/>
    <cellStyle name="출력 2 3 7 3 4 2 2" xfId="34249"/>
    <cellStyle name="출력 2 3 7 3 4 3" xfId="9646"/>
    <cellStyle name="출력 2 3 7 3 4 3 2" xfId="37505"/>
    <cellStyle name="출력 2 3 7 3 4 4" xfId="12910"/>
    <cellStyle name="출력 2 3 7 3 4 4 2" xfId="40769"/>
    <cellStyle name="출력 2 3 7 3 4 5" xfId="15596"/>
    <cellStyle name="출력 2 3 7 3 4 5 2" xfId="43455"/>
    <cellStyle name="출력 2 3 7 3 4 6" xfId="19714"/>
    <cellStyle name="출력 2 3 7 3 4 6 2" xfId="47573"/>
    <cellStyle name="출력 2 3 7 3 4 7" xfId="22896"/>
    <cellStyle name="출력 2 3 7 3 4 7 2" xfId="50755"/>
    <cellStyle name="출력 2 3 7 3 4 8" xfId="26035"/>
    <cellStyle name="출력 2 3 7 3 4 8 2" xfId="53894"/>
    <cellStyle name="출력 2 3 7 3 4 9" xfId="30798"/>
    <cellStyle name="출력 2 3 7 3 5" xfId="3285"/>
    <cellStyle name="출력 2 3 7 3 5 2" xfId="6736"/>
    <cellStyle name="출력 2 3 7 3 5 2 2" xfId="34595"/>
    <cellStyle name="출력 2 3 7 3 5 3" xfId="9992"/>
    <cellStyle name="출력 2 3 7 3 5 3 2" xfId="37851"/>
    <cellStyle name="출력 2 3 7 3 5 4" xfId="13256"/>
    <cellStyle name="출력 2 3 7 3 5 4 2" xfId="41115"/>
    <cellStyle name="출력 2 3 7 3 5 5" xfId="16283"/>
    <cellStyle name="출력 2 3 7 3 5 5 2" xfId="44142"/>
    <cellStyle name="출력 2 3 7 3 5 6" xfId="20060"/>
    <cellStyle name="출력 2 3 7 3 5 6 2" xfId="47919"/>
    <cellStyle name="출력 2 3 7 3 5 7" xfId="23242"/>
    <cellStyle name="출력 2 3 7 3 5 7 2" xfId="51101"/>
    <cellStyle name="출력 2 3 7 3 5 8" xfId="26357"/>
    <cellStyle name="출력 2 3 7 3 5 8 2" xfId="54216"/>
    <cellStyle name="출력 2 3 7 3 5 9" xfId="31144"/>
    <cellStyle name="출력 2 3 7 3 6" xfId="3621"/>
    <cellStyle name="출력 2 3 7 3 6 2" xfId="7072"/>
    <cellStyle name="출력 2 3 7 3 6 2 2" xfId="34931"/>
    <cellStyle name="출력 2 3 7 3 6 3" xfId="10328"/>
    <cellStyle name="출력 2 3 7 3 6 3 2" xfId="38187"/>
    <cellStyle name="출력 2 3 7 3 6 4" xfId="13592"/>
    <cellStyle name="출력 2 3 7 3 6 4 2" xfId="41451"/>
    <cellStyle name="출력 2 3 7 3 6 5" xfId="15877"/>
    <cellStyle name="출력 2 3 7 3 6 5 2" xfId="43736"/>
    <cellStyle name="출력 2 3 7 3 6 6" xfId="20396"/>
    <cellStyle name="출력 2 3 7 3 6 6 2" xfId="48255"/>
    <cellStyle name="출력 2 3 7 3 6 7" xfId="23578"/>
    <cellStyle name="출력 2 3 7 3 6 7 2" xfId="51437"/>
    <cellStyle name="출력 2 3 7 3 6 8" xfId="26673"/>
    <cellStyle name="출력 2 3 7 3 6 8 2" xfId="54532"/>
    <cellStyle name="출력 2 3 7 3 6 9" xfId="31480"/>
    <cellStyle name="출력 2 3 7 3 7" xfId="3935"/>
    <cellStyle name="출력 2 3 7 3 7 2" xfId="7386"/>
    <cellStyle name="출력 2 3 7 3 7 2 2" xfId="35245"/>
    <cellStyle name="출력 2 3 7 3 7 3" xfId="10642"/>
    <cellStyle name="출력 2 3 7 3 7 3 2" xfId="38501"/>
    <cellStyle name="출력 2 3 7 3 7 4" xfId="13906"/>
    <cellStyle name="출력 2 3 7 3 7 4 2" xfId="41765"/>
    <cellStyle name="출력 2 3 7 3 7 5" xfId="17640"/>
    <cellStyle name="출력 2 3 7 3 7 5 2" xfId="45499"/>
    <cellStyle name="출력 2 3 7 3 7 6" xfId="20710"/>
    <cellStyle name="출력 2 3 7 3 7 6 2" xfId="48569"/>
    <cellStyle name="출력 2 3 7 3 7 7" xfId="23892"/>
    <cellStyle name="출력 2 3 7 3 7 7 2" xfId="51751"/>
    <cellStyle name="출력 2 3 7 3 7 8" xfId="26967"/>
    <cellStyle name="출력 2 3 7 3 7 8 2" xfId="54826"/>
    <cellStyle name="출력 2 3 7 3 7 9" xfId="31794"/>
    <cellStyle name="출력 2 3 7 3 8" xfId="4233"/>
    <cellStyle name="출력 2 3 7 3 8 2" xfId="7684"/>
    <cellStyle name="출력 2 3 7 3 8 2 2" xfId="35543"/>
    <cellStyle name="출력 2 3 7 3 8 3" xfId="10940"/>
    <cellStyle name="출력 2 3 7 3 8 3 2" xfId="38799"/>
    <cellStyle name="출력 2 3 7 3 8 4" xfId="14204"/>
    <cellStyle name="출력 2 3 7 3 8 4 2" xfId="42063"/>
    <cellStyle name="출력 2 3 7 3 8 5" xfId="15230"/>
    <cellStyle name="출력 2 3 7 3 8 5 2" xfId="43089"/>
    <cellStyle name="출력 2 3 7 3 8 6" xfId="21008"/>
    <cellStyle name="출력 2 3 7 3 8 6 2" xfId="48867"/>
    <cellStyle name="출력 2 3 7 3 8 7" xfId="24190"/>
    <cellStyle name="출력 2 3 7 3 8 7 2" xfId="52049"/>
    <cellStyle name="출력 2 3 7 3 8 8" xfId="27243"/>
    <cellStyle name="출력 2 3 7 3 8 8 2" xfId="55102"/>
    <cellStyle name="출력 2 3 7 3 8 9" xfId="32092"/>
    <cellStyle name="출력 2 3 7 3 9" xfId="4529"/>
    <cellStyle name="출력 2 3 7 3 9 2" xfId="7980"/>
    <cellStyle name="출력 2 3 7 3 9 2 2" xfId="35839"/>
    <cellStyle name="출력 2 3 7 3 9 3" xfId="11236"/>
    <cellStyle name="출력 2 3 7 3 9 3 2" xfId="39095"/>
    <cellStyle name="출력 2 3 7 3 9 4" xfId="14500"/>
    <cellStyle name="출력 2 3 7 3 9 4 2" xfId="42359"/>
    <cellStyle name="출력 2 3 7 3 9 5" xfId="18071"/>
    <cellStyle name="출력 2 3 7 3 9 5 2" xfId="45930"/>
    <cellStyle name="출력 2 3 7 3 9 6" xfId="21304"/>
    <cellStyle name="출력 2 3 7 3 9 6 2" xfId="49163"/>
    <cellStyle name="출력 2 3 7 3 9 7" xfId="24486"/>
    <cellStyle name="출력 2 3 7 3 9 7 2" xfId="52345"/>
    <cellStyle name="출력 2 3 7 3 9 8" xfId="27519"/>
    <cellStyle name="출력 2 3 7 3 9 8 2" xfId="55378"/>
    <cellStyle name="출력 2 3 7 3 9 9" xfId="32388"/>
    <cellStyle name="출력 2 3 7 4" xfId="546"/>
    <cellStyle name="출력 2 3 7 4 10" xfId="1661"/>
    <cellStyle name="출력 2 3 7 4 10 2" xfId="29520"/>
    <cellStyle name="출력 2 3 7 4 11" xfId="5116"/>
    <cellStyle name="출력 2 3 7 4 11 2" xfId="32975"/>
    <cellStyle name="출력 2 3 7 4 12" xfId="8371"/>
    <cellStyle name="출력 2 3 7 4 12 2" xfId="36230"/>
    <cellStyle name="출력 2 3 7 4 13" xfId="11636"/>
    <cellStyle name="출력 2 3 7 4 13 2" xfId="39495"/>
    <cellStyle name="출력 2 3 7 4 14" xfId="14899"/>
    <cellStyle name="출력 2 3 7 4 14 2" xfId="42758"/>
    <cellStyle name="출력 2 3 7 4 15" xfId="16032"/>
    <cellStyle name="출력 2 3 7 4 15 2" xfId="43891"/>
    <cellStyle name="출력 2 3 7 4 16" xfId="18463"/>
    <cellStyle name="출력 2 3 7 4 16 2" xfId="46322"/>
    <cellStyle name="출력 2 3 7 4 17" xfId="21680"/>
    <cellStyle name="출력 2 3 7 4 17 2" xfId="49539"/>
    <cellStyle name="출력 2 3 7 4 18" xfId="24875"/>
    <cellStyle name="출력 2 3 7 4 18 2" xfId="52734"/>
    <cellStyle name="출력 2 3 7 4 19" xfId="26727"/>
    <cellStyle name="출력 2 3 7 4 19 2" xfId="54586"/>
    <cellStyle name="출력 2 3 7 4 2" xfId="2298"/>
    <cellStyle name="출력 2 3 7 4 2 2" xfId="5750"/>
    <cellStyle name="출력 2 3 7 4 2 2 2" xfId="33609"/>
    <cellStyle name="출력 2 3 7 4 2 3" xfId="9006"/>
    <cellStyle name="출력 2 3 7 4 2 3 2" xfId="36865"/>
    <cellStyle name="출력 2 3 7 4 2 4" xfId="12269"/>
    <cellStyle name="출력 2 3 7 4 2 4 2" xfId="40128"/>
    <cellStyle name="출력 2 3 7 4 2 5" xfId="16522"/>
    <cellStyle name="출력 2 3 7 4 2 5 2" xfId="44381"/>
    <cellStyle name="출력 2 3 7 4 2 6" xfId="19076"/>
    <cellStyle name="출력 2 3 7 4 2 6 2" xfId="46935"/>
    <cellStyle name="출력 2 3 7 4 2 7" xfId="22261"/>
    <cellStyle name="출력 2 3 7 4 2 7 2" xfId="50120"/>
    <cellStyle name="출력 2 3 7 4 2 8" xfId="25441"/>
    <cellStyle name="출력 2 3 7 4 2 8 2" xfId="53300"/>
    <cellStyle name="출력 2 3 7 4 2 9" xfId="30157"/>
    <cellStyle name="출력 2 3 7 4 20" xfId="27932"/>
    <cellStyle name="출력 2 3 7 4 20 2" xfId="55791"/>
    <cellStyle name="출력 2 3 7 4 21" xfId="1008"/>
    <cellStyle name="출력 2 3 7 4 21 2" xfId="28867"/>
    <cellStyle name="출력 2 3 7 4 22" xfId="28406"/>
    <cellStyle name="출력 2 3 7 4 3" xfId="2757"/>
    <cellStyle name="출력 2 3 7 4 3 2" xfId="6208"/>
    <cellStyle name="출력 2 3 7 4 3 2 2" xfId="34067"/>
    <cellStyle name="출력 2 3 7 4 3 3" xfId="9464"/>
    <cellStyle name="출력 2 3 7 4 3 3 2" xfId="37323"/>
    <cellStyle name="출력 2 3 7 4 3 4" xfId="12728"/>
    <cellStyle name="출력 2 3 7 4 3 4 2" xfId="40587"/>
    <cellStyle name="출력 2 3 7 4 3 5" xfId="16342"/>
    <cellStyle name="출력 2 3 7 4 3 5 2" xfId="44201"/>
    <cellStyle name="출력 2 3 7 4 3 6" xfId="19532"/>
    <cellStyle name="출력 2 3 7 4 3 6 2" xfId="47391"/>
    <cellStyle name="출력 2 3 7 4 3 7" xfId="22714"/>
    <cellStyle name="출력 2 3 7 4 3 7 2" xfId="50573"/>
    <cellStyle name="출력 2 3 7 4 3 8" xfId="25867"/>
    <cellStyle name="출력 2 3 7 4 3 8 2" xfId="53726"/>
    <cellStyle name="출력 2 3 7 4 3 9" xfId="30616"/>
    <cellStyle name="출력 2 3 7 4 4" xfId="3107"/>
    <cellStyle name="출력 2 3 7 4 4 2" xfId="6558"/>
    <cellStyle name="출력 2 3 7 4 4 2 2" xfId="34417"/>
    <cellStyle name="출력 2 3 7 4 4 3" xfId="9814"/>
    <cellStyle name="출력 2 3 7 4 4 3 2" xfId="37673"/>
    <cellStyle name="출력 2 3 7 4 4 4" xfId="13078"/>
    <cellStyle name="출력 2 3 7 4 4 4 2" xfId="40937"/>
    <cellStyle name="출력 2 3 7 4 4 5" xfId="15699"/>
    <cellStyle name="출력 2 3 7 4 4 5 2" xfId="43558"/>
    <cellStyle name="출력 2 3 7 4 4 6" xfId="19882"/>
    <cellStyle name="출력 2 3 7 4 4 6 2" xfId="47741"/>
    <cellStyle name="출력 2 3 7 4 4 7" xfId="23064"/>
    <cellStyle name="출력 2 3 7 4 4 7 2" xfId="50923"/>
    <cellStyle name="출력 2 3 7 4 4 8" xfId="26191"/>
    <cellStyle name="출력 2 3 7 4 4 8 2" xfId="54050"/>
    <cellStyle name="출력 2 3 7 4 4 9" xfId="30966"/>
    <cellStyle name="출력 2 3 7 4 5" xfId="3444"/>
    <cellStyle name="출력 2 3 7 4 5 2" xfId="6895"/>
    <cellStyle name="출력 2 3 7 4 5 2 2" xfId="34754"/>
    <cellStyle name="출력 2 3 7 4 5 3" xfId="10151"/>
    <cellStyle name="출력 2 3 7 4 5 3 2" xfId="38010"/>
    <cellStyle name="출력 2 3 7 4 5 4" xfId="13415"/>
    <cellStyle name="출력 2 3 7 4 5 4 2" xfId="41274"/>
    <cellStyle name="출력 2 3 7 4 5 5" xfId="16668"/>
    <cellStyle name="출력 2 3 7 4 5 5 2" xfId="44527"/>
    <cellStyle name="출력 2 3 7 4 5 6" xfId="20219"/>
    <cellStyle name="출력 2 3 7 4 5 6 2" xfId="48078"/>
    <cellStyle name="출력 2 3 7 4 5 7" xfId="23401"/>
    <cellStyle name="출력 2 3 7 4 5 7 2" xfId="51260"/>
    <cellStyle name="출력 2 3 7 4 5 8" xfId="26508"/>
    <cellStyle name="출력 2 3 7 4 5 8 2" xfId="54367"/>
    <cellStyle name="출력 2 3 7 4 5 9" xfId="31303"/>
    <cellStyle name="출력 2 3 7 4 6" xfId="3777"/>
    <cellStyle name="출력 2 3 7 4 6 2" xfId="7228"/>
    <cellStyle name="출력 2 3 7 4 6 2 2" xfId="35087"/>
    <cellStyle name="출력 2 3 7 4 6 3" xfId="10484"/>
    <cellStyle name="출력 2 3 7 4 6 3 2" xfId="38343"/>
    <cellStyle name="출력 2 3 7 4 6 4" xfId="13748"/>
    <cellStyle name="출력 2 3 7 4 6 4 2" xfId="41607"/>
    <cellStyle name="출력 2 3 7 4 6 5" xfId="15938"/>
    <cellStyle name="출력 2 3 7 4 6 5 2" xfId="43797"/>
    <cellStyle name="출력 2 3 7 4 6 6" xfId="20552"/>
    <cellStyle name="출력 2 3 7 4 6 6 2" xfId="48411"/>
    <cellStyle name="출력 2 3 7 4 6 7" xfId="23734"/>
    <cellStyle name="출력 2 3 7 4 6 7 2" xfId="51593"/>
    <cellStyle name="출력 2 3 7 4 6 8" xfId="26819"/>
    <cellStyle name="출력 2 3 7 4 6 8 2" xfId="54678"/>
    <cellStyle name="출력 2 3 7 4 6 9" xfId="31636"/>
    <cellStyle name="출력 2 3 7 4 7" xfId="4073"/>
    <cellStyle name="출력 2 3 7 4 7 2" xfId="7524"/>
    <cellStyle name="출력 2 3 7 4 7 2 2" xfId="35383"/>
    <cellStyle name="출력 2 3 7 4 7 3" xfId="10780"/>
    <cellStyle name="출력 2 3 7 4 7 3 2" xfId="38639"/>
    <cellStyle name="출력 2 3 7 4 7 4" xfId="14044"/>
    <cellStyle name="출력 2 3 7 4 7 4 2" xfId="41903"/>
    <cellStyle name="출력 2 3 7 4 7 5" xfId="17249"/>
    <cellStyle name="출력 2 3 7 4 7 5 2" xfId="45108"/>
    <cellStyle name="출력 2 3 7 4 7 6" xfId="20848"/>
    <cellStyle name="출력 2 3 7 4 7 6 2" xfId="48707"/>
    <cellStyle name="출력 2 3 7 4 7 7" xfId="24030"/>
    <cellStyle name="출력 2 3 7 4 7 7 2" xfId="51889"/>
    <cellStyle name="출력 2 3 7 4 7 8" xfId="27096"/>
    <cellStyle name="출력 2 3 7 4 7 8 2" xfId="54955"/>
    <cellStyle name="출력 2 3 7 4 7 9" xfId="31932"/>
    <cellStyle name="출력 2 3 7 4 8" xfId="4370"/>
    <cellStyle name="출력 2 3 7 4 8 2" xfId="7821"/>
    <cellStyle name="출력 2 3 7 4 8 2 2" xfId="35680"/>
    <cellStyle name="출력 2 3 7 4 8 3" xfId="11077"/>
    <cellStyle name="출력 2 3 7 4 8 3 2" xfId="38936"/>
    <cellStyle name="출력 2 3 7 4 8 4" xfId="14341"/>
    <cellStyle name="출력 2 3 7 4 8 4 2" xfId="42200"/>
    <cellStyle name="출력 2 3 7 4 8 5" xfId="12041"/>
    <cellStyle name="출력 2 3 7 4 8 5 2" xfId="39900"/>
    <cellStyle name="출력 2 3 7 4 8 6" xfId="21145"/>
    <cellStyle name="출력 2 3 7 4 8 6 2" xfId="49004"/>
    <cellStyle name="출력 2 3 7 4 8 7" xfId="24327"/>
    <cellStyle name="출력 2 3 7 4 8 7 2" xfId="52186"/>
    <cellStyle name="출력 2 3 7 4 8 8" xfId="27371"/>
    <cellStyle name="출력 2 3 7 4 8 8 2" xfId="55230"/>
    <cellStyle name="출력 2 3 7 4 8 9" xfId="32229"/>
    <cellStyle name="출력 2 3 7 4 9" xfId="4665"/>
    <cellStyle name="출력 2 3 7 4 9 2" xfId="8116"/>
    <cellStyle name="출력 2 3 7 4 9 2 2" xfId="35975"/>
    <cellStyle name="출력 2 3 7 4 9 3" xfId="11372"/>
    <cellStyle name="출력 2 3 7 4 9 3 2" xfId="39231"/>
    <cellStyle name="출력 2 3 7 4 9 4" xfId="14636"/>
    <cellStyle name="출력 2 3 7 4 9 4 2" xfId="42495"/>
    <cellStyle name="출력 2 3 7 4 9 5" xfId="18207"/>
    <cellStyle name="출력 2 3 7 4 9 5 2" xfId="46066"/>
    <cellStyle name="출력 2 3 7 4 9 6" xfId="21440"/>
    <cellStyle name="출력 2 3 7 4 9 6 2" xfId="49299"/>
    <cellStyle name="출력 2 3 7 4 9 7" xfId="24622"/>
    <cellStyle name="출력 2 3 7 4 9 7 2" xfId="52481"/>
    <cellStyle name="출력 2 3 7 4 9 8" xfId="27647"/>
    <cellStyle name="출력 2 3 7 4 9 8 2" xfId="55506"/>
    <cellStyle name="출력 2 3 7 4 9 9" xfId="32524"/>
    <cellStyle name="출력 2 3 7 5" xfId="2023"/>
    <cellStyle name="출력 2 3 7 5 2" xfId="5477"/>
    <cellStyle name="출력 2 3 7 5 2 2" xfId="33336"/>
    <cellStyle name="출력 2 3 7 5 3" xfId="8732"/>
    <cellStyle name="출력 2 3 7 5 3 2" xfId="36591"/>
    <cellStyle name="출력 2 3 7 5 4" xfId="11995"/>
    <cellStyle name="출력 2 3 7 5 4 2" xfId="39854"/>
    <cellStyle name="출력 2 3 7 5 5" xfId="15516"/>
    <cellStyle name="출력 2 3 7 5 5 2" xfId="43375"/>
    <cellStyle name="출력 2 3 7 5 6" xfId="18817"/>
    <cellStyle name="출력 2 3 7 5 6 2" xfId="46676"/>
    <cellStyle name="출력 2 3 7 5 7" xfId="22024"/>
    <cellStyle name="출력 2 3 7 5 7 2" xfId="49883"/>
    <cellStyle name="출력 2 3 7 5 8" xfId="25207"/>
    <cellStyle name="출력 2 3 7 5 8 2" xfId="53066"/>
    <cellStyle name="출력 2 3 7 5 9" xfId="29882"/>
    <cellStyle name="출력 2 3 7 6" xfId="2490"/>
    <cellStyle name="출력 2 3 7 6 2" xfId="5941"/>
    <cellStyle name="출력 2 3 7 6 2 2" xfId="33800"/>
    <cellStyle name="출력 2 3 7 6 3" xfId="9197"/>
    <cellStyle name="출력 2 3 7 6 3 2" xfId="37056"/>
    <cellStyle name="출력 2 3 7 6 4" xfId="12461"/>
    <cellStyle name="출력 2 3 7 6 4 2" xfId="40320"/>
    <cellStyle name="출력 2 3 7 6 5" xfId="17050"/>
    <cellStyle name="출력 2 3 7 6 5 2" xfId="44909"/>
    <cellStyle name="출력 2 3 7 6 6" xfId="19265"/>
    <cellStyle name="출력 2 3 7 6 6 2" xfId="47124"/>
    <cellStyle name="출력 2 3 7 6 7" xfId="22447"/>
    <cellStyle name="출력 2 3 7 6 7 2" xfId="50306"/>
    <cellStyle name="출력 2 3 7 6 8" xfId="25616"/>
    <cellStyle name="출력 2 3 7 6 8 2" xfId="53475"/>
    <cellStyle name="출력 2 3 7 6 9" xfId="30349"/>
    <cellStyle name="출력 2 3 7 7" xfId="1843"/>
    <cellStyle name="출력 2 3 7 7 2" xfId="5297"/>
    <cellStyle name="출력 2 3 7 7 2 2" xfId="33156"/>
    <cellStyle name="출력 2 3 7 7 3" xfId="8552"/>
    <cellStyle name="출력 2 3 7 7 3 2" xfId="36411"/>
    <cellStyle name="출력 2 3 7 7 4" xfId="11815"/>
    <cellStyle name="출력 2 3 7 7 4 2" xfId="39674"/>
    <cellStyle name="출력 2 3 7 7 5" xfId="17598"/>
    <cellStyle name="출력 2 3 7 7 5 2" xfId="45457"/>
    <cellStyle name="출력 2 3 7 7 6" xfId="18637"/>
    <cellStyle name="출력 2 3 7 7 6 2" xfId="46496"/>
    <cellStyle name="출력 2 3 7 7 7" xfId="21845"/>
    <cellStyle name="출력 2 3 7 7 7 2" xfId="49704"/>
    <cellStyle name="출력 2 3 7 7 8" xfId="25041"/>
    <cellStyle name="출력 2 3 7 7 8 2" xfId="52900"/>
    <cellStyle name="출력 2 3 7 7 9" xfId="29702"/>
    <cellStyle name="출력 2 3 7 8" xfId="2419"/>
    <cellStyle name="출력 2 3 7 8 2" xfId="5870"/>
    <cellStyle name="출력 2 3 7 8 2 2" xfId="33729"/>
    <cellStyle name="출력 2 3 7 8 3" xfId="9126"/>
    <cellStyle name="출력 2 3 7 8 3 2" xfId="36985"/>
    <cellStyle name="출력 2 3 7 8 4" xfId="12390"/>
    <cellStyle name="출력 2 3 7 8 4 2" xfId="40249"/>
    <cellStyle name="출력 2 3 7 8 5" xfId="15839"/>
    <cellStyle name="출력 2 3 7 8 5 2" xfId="43698"/>
    <cellStyle name="출력 2 3 7 8 6" xfId="19194"/>
    <cellStyle name="출력 2 3 7 8 6 2" xfId="47053"/>
    <cellStyle name="출력 2 3 7 8 7" xfId="22376"/>
    <cellStyle name="출력 2 3 7 8 7 2" xfId="50235"/>
    <cellStyle name="출력 2 3 7 8 8" xfId="25551"/>
    <cellStyle name="출력 2 3 7 8 8 2" xfId="53410"/>
    <cellStyle name="출력 2 3 7 8 9" xfId="30278"/>
    <cellStyle name="출력 2 3 7 9" xfId="1980"/>
    <cellStyle name="출력 2 3 7 9 2" xfId="5434"/>
    <cellStyle name="출력 2 3 7 9 2 2" xfId="33293"/>
    <cellStyle name="출력 2 3 7 9 3" xfId="8689"/>
    <cellStyle name="출력 2 3 7 9 3 2" xfId="36548"/>
    <cellStyle name="출력 2 3 7 9 4" xfId="11952"/>
    <cellStyle name="출력 2 3 7 9 4 2" xfId="39811"/>
    <cellStyle name="출력 2 3 7 9 5" xfId="16653"/>
    <cellStyle name="출력 2 3 7 9 5 2" xfId="44512"/>
    <cellStyle name="출력 2 3 7 9 6" xfId="18774"/>
    <cellStyle name="출력 2 3 7 9 6 2" xfId="46633"/>
    <cellStyle name="출력 2 3 7 9 7" xfId="21982"/>
    <cellStyle name="출력 2 3 7 9 7 2" xfId="49841"/>
    <cellStyle name="출력 2 3 7 9 8" xfId="25166"/>
    <cellStyle name="출력 2 3 7 9 8 2" xfId="53025"/>
    <cellStyle name="출력 2 3 7 9 9" xfId="29839"/>
    <cellStyle name="출력 2 3 8" xfId="283"/>
    <cellStyle name="출력 2 3 8 10" xfId="2976"/>
    <cellStyle name="출력 2 3 8 10 2" xfId="6427"/>
    <cellStyle name="출력 2 3 8 10 2 2" xfId="34286"/>
    <cellStyle name="출력 2 3 8 10 3" xfId="9683"/>
    <cellStyle name="출력 2 3 8 10 3 2" xfId="37542"/>
    <cellStyle name="출력 2 3 8 10 4" xfId="12947"/>
    <cellStyle name="출력 2 3 8 10 4 2" xfId="40806"/>
    <cellStyle name="출력 2 3 8 10 5" xfId="16737"/>
    <cellStyle name="출력 2 3 8 10 5 2" xfId="44596"/>
    <cellStyle name="출력 2 3 8 10 6" xfId="19751"/>
    <cellStyle name="출력 2 3 8 10 6 2" xfId="47610"/>
    <cellStyle name="출력 2 3 8 10 7" xfId="22933"/>
    <cellStyle name="출력 2 3 8 10 7 2" xfId="50792"/>
    <cellStyle name="출력 2 3 8 10 8" xfId="26070"/>
    <cellStyle name="출력 2 3 8 10 8 2" xfId="53929"/>
    <cellStyle name="출력 2 3 8 10 9" xfId="30835"/>
    <cellStyle name="출력 2 3 8 11" xfId="3732"/>
    <cellStyle name="출력 2 3 8 11 2" xfId="7183"/>
    <cellStyle name="출력 2 3 8 11 2 2" xfId="35042"/>
    <cellStyle name="출력 2 3 8 11 3" xfId="10439"/>
    <cellStyle name="출력 2 3 8 11 3 2" xfId="38298"/>
    <cellStyle name="출력 2 3 8 11 4" xfId="13703"/>
    <cellStyle name="출력 2 3 8 11 4 2" xfId="41562"/>
    <cellStyle name="출력 2 3 8 11 5" xfId="17409"/>
    <cellStyle name="출력 2 3 8 11 5 2" xfId="45268"/>
    <cellStyle name="출력 2 3 8 11 6" xfId="20507"/>
    <cellStyle name="출력 2 3 8 11 6 2" xfId="48366"/>
    <cellStyle name="출력 2 3 8 11 7" xfId="23689"/>
    <cellStyle name="출력 2 3 8 11 7 2" xfId="51548"/>
    <cellStyle name="출력 2 3 8 11 8" xfId="26776"/>
    <cellStyle name="출력 2 3 8 11 8 2" xfId="54635"/>
    <cellStyle name="출력 2 3 8 11 9" xfId="31591"/>
    <cellStyle name="출력 2 3 8 12" xfId="2971"/>
    <cellStyle name="출력 2 3 8 12 2" xfId="6422"/>
    <cellStyle name="출력 2 3 8 12 2 2" xfId="34281"/>
    <cellStyle name="출력 2 3 8 12 3" xfId="9678"/>
    <cellStyle name="출력 2 3 8 12 3 2" xfId="37537"/>
    <cellStyle name="출력 2 3 8 12 4" xfId="12942"/>
    <cellStyle name="출력 2 3 8 12 4 2" xfId="40801"/>
    <cellStyle name="출력 2 3 8 12 5" xfId="15464"/>
    <cellStyle name="출력 2 3 8 12 5 2" xfId="43323"/>
    <cellStyle name="출력 2 3 8 12 6" xfId="19746"/>
    <cellStyle name="출력 2 3 8 12 6 2" xfId="47605"/>
    <cellStyle name="출력 2 3 8 12 7" xfId="22928"/>
    <cellStyle name="출력 2 3 8 12 7 2" xfId="50787"/>
    <cellStyle name="출력 2 3 8 12 8" xfId="26065"/>
    <cellStyle name="출력 2 3 8 12 8 2" xfId="53924"/>
    <cellStyle name="출력 2 3 8 12 9" xfId="30830"/>
    <cellStyle name="출력 2 3 8 13" xfId="1398"/>
    <cellStyle name="출력 2 3 8 13 2" xfId="29257"/>
    <cellStyle name="출력 2 3 8 14" xfId="4854"/>
    <cellStyle name="출력 2 3 8 14 2" xfId="32713"/>
    <cellStyle name="출력 2 3 8 15" xfId="5216"/>
    <cellStyle name="출력 2 3 8 15 2" xfId="33075"/>
    <cellStyle name="출력 2 3 8 16" xfId="8232"/>
    <cellStyle name="출력 2 3 8 16 2" xfId="36091"/>
    <cellStyle name="출력 2 3 8 17" xfId="11495"/>
    <cellStyle name="출력 2 3 8 17 2" xfId="39354"/>
    <cellStyle name="출력 2 3 8 18" xfId="15995"/>
    <cellStyle name="출력 2 3 8 18 2" xfId="43854"/>
    <cellStyle name="출력 2 3 8 19" xfId="17719"/>
    <cellStyle name="출력 2 3 8 19 2" xfId="45578"/>
    <cellStyle name="출력 2 3 8 2" xfId="486"/>
    <cellStyle name="출력 2 3 8 2 10" xfId="4614"/>
    <cellStyle name="출력 2 3 8 2 10 2" xfId="8065"/>
    <cellStyle name="출력 2 3 8 2 10 2 2" xfId="35924"/>
    <cellStyle name="출력 2 3 8 2 10 3" xfId="11321"/>
    <cellStyle name="출력 2 3 8 2 10 3 2" xfId="39180"/>
    <cellStyle name="출력 2 3 8 2 10 4" xfId="14585"/>
    <cellStyle name="출력 2 3 8 2 10 4 2" xfId="42444"/>
    <cellStyle name="출력 2 3 8 2 10 5" xfId="18156"/>
    <cellStyle name="출력 2 3 8 2 10 5 2" xfId="46015"/>
    <cellStyle name="출력 2 3 8 2 10 6" xfId="21389"/>
    <cellStyle name="출력 2 3 8 2 10 6 2" xfId="49248"/>
    <cellStyle name="출력 2 3 8 2 10 7" xfId="24571"/>
    <cellStyle name="출력 2 3 8 2 10 7 2" xfId="52430"/>
    <cellStyle name="출력 2 3 8 2 10 8" xfId="27599"/>
    <cellStyle name="출력 2 3 8 2 10 8 2" xfId="55458"/>
    <cellStyle name="출력 2 3 8 2 10 9" xfId="32473"/>
    <cellStyle name="출력 2 3 8 2 11" xfId="1601"/>
    <cellStyle name="출력 2 3 8 2 11 2" xfId="29460"/>
    <cellStyle name="출력 2 3 8 2 12" xfId="5057"/>
    <cellStyle name="출력 2 3 8 2 12 2" xfId="32916"/>
    <cellStyle name="출력 2 3 8 2 13" xfId="8311"/>
    <cellStyle name="출력 2 3 8 2 13 2" xfId="36170"/>
    <cellStyle name="출력 2 3 8 2 14" xfId="11576"/>
    <cellStyle name="출력 2 3 8 2 14 2" xfId="39435"/>
    <cellStyle name="출력 2 3 8 2 15" xfId="14839"/>
    <cellStyle name="출력 2 3 8 2 15 2" xfId="42698"/>
    <cellStyle name="출력 2 3 8 2 16" xfId="17421"/>
    <cellStyle name="출력 2 3 8 2 16 2" xfId="45280"/>
    <cellStyle name="출력 2 3 8 2 17" xfId="18406"/>
    <cellStyle name="출력 2 3 8 2 17 2" xfId="46265"/>
    <cellStyle name="출력 2 3 8 2 18" xfId="21624"/>
    <cellStyle name="출력 2 3 8 2 18 2" xfId="49483"/>
    <cellStyle name="출력 2 3 8 2 19" xfId="24821"/>
    <cellStyle name="출력 2 3 8 2 19 2" xfId="52680"/>
    <cellStyle name="출력 2 3 8 2 2" xfId="631"/>
    <cellStyle name="출력 2 3 8 2 2 10" xfId="1746"/>
    <cellStyle name="출력 2 3 8 2 2 10 2" xfId="29605"/>
    <cellStyle name="출력 2 3 8 2 2 11" xfId="5201"/>
    <cellStyle name="출력 2 3 8 2 2 11 2" xfId="33060"/>
    <cellStyle name="출력 2 3 8 2 2 12" xfId="8456"/>
    <cellStyle name="출력 2 3 8 2 2 12 2" xfId="36315"/>
    <cellStyle name="출력 2 3 8 2 2 13" xfId="11721"/>
    <cellStyle name="출력 2 3 8 2 2 13 2" xfId="39580"/>
    <cellStyle name="출력 2 3 8 2 2 14" xfId="14984"/>
    <cellStyle name="출력 2 3 8 2 2 14 2" xfId="42843"/>
    <cellStyle name="출력 2 3 8 2 2 15" xfId="17892"/>
    <cellStyle name="출력 2 3 8 2 2 15 2" xfId="45751"/>
    <cellStyle name="출력 2 3 8 2 2 16" xfId="18548"/>
    <cellStyle name="출력 2 3 8 2 2 16 2" xfId="46407"/>
    <cellStyle name="출력 2 3 8 2 2 17" xfId="21765"/>
    <cellStyle name="출력 2 3 8 2 2 17 2" xfId="49624"/>
    <cellStyle name="출력 2 3 8 2 2 18" xfId="24960"/>
    <cellStyle name="출력 2 3 8 2 2 18 2" xfId="52819"/>
    <cellStyle name="출력 2 3 8 2 2 19" xfId="27682"/>
    <cellStyle name="출력 2 3 8 2 2 19 2" xfId="55541"/>
    <cellStyle name="출력 2 3 8 2 2 2" xfId="2383"/>
    <cellStyle name="출력 2 3 8 2 2 2 2" xfId="5835"/>
    <cellStyle name="출력 2 3 8 2 2 2 2 2" xfId="33694"/>
    <cellStyle name="출력 2 3 8 2 2 2 3" xfId="9091"/>
    <cellStyle name="출력 2 3 8 2 2 2 3 2" xfId="36950"/>
    <cellStyle name="출력 2 3 8 2 2 2 4" xfId="12354"/>
    <cellStyle name="출력 2 3 8 2 2 2 4 2" xfId="40213"/>
    <cellStyle name="출력 2 3 8 2 2 2 5" xfId="15271"/>
    <cellStyle name="출력 2 3 8 2 2 2 5 2" xfId="43130"/>
    <cellStyle name="출력 2 3 8 2 2 2 6" xfId="19161"/>
    <cellStyle name="출력 2 3 8 2 2 2 6 2" xfId="47020"/>
    <cellStyle name="출력 2 3 8 2 2 2 7" xfId="22346"/>
    <cellStyle name="출력 2 3 8 2 2 2 7 2" xfId="50205"/>
    <cellStyle name="출력 2 3 8 2 2 2 8" xfId="25521"/>
    <cellStyle name="출력 2 3 8 2 2 2 8 2" xfId="53380"/>
    <cellStyle name="출력 2 3 8 2 2 2 9" xfId="30242"/>
    <cellStyle name="출력 2 3 8 2 2 20" xfId="28017"/>
    <cellStyle name="출력 2 3 8 2 2 20 2" xfId="55876"/>
    <cellStyle name="출력 2 3 8 2 2 21" xfId="1093"/>
    <cellStyle name="출력 2 3 8 2 2 21 2" xfId="28952"/>
    <cellStyle name="출력 2 3 8 2 2 22" xfId="28491"/>
    <cellStyle name="출력 2 3 8 2 2 3" xfId="2842"/>
    <cellStyle name="출력 2 3 8 2 2 3 2" xfId="6293"/>
    <cellStyle name="출력 2 3 8 2 2 3 2 2" xfId="34152"/>
    <cellStyle name="출력 2 3 8 2 2 3 3" xfId="9549"/>
    <cellStyle name="출력 2 3 8 2 2 3 3 2" xfId="37408"/>
    <cellStyle name="출력 2 3 8 2 2 3 4" xfId="12813"/>
    <cellStyle name="출력 2 3 8 2 2 3 4 2" xfId="40672"/>
    <cellStyle name="출력 2 3 8 2 2 3 5" xfId="15386"/>
    <cellStyle name="출력 2 3 8 2 2 3 5 2" xfId="43245"/>
    <cellStyle name="출력 2 3 8 2 2 3 6" xfId="19617"/>
    <cellStyle name="출력 2 3 8 2 2 3 6 2" xfId="47476"/>
    <cellStyle name="출력 2 3 8 2 2 3 7" xfId="22799"/>
    <cellStyle name="출력 2 3 8 2 2 3 7 2" xfId="50658"/>
    <cellStyle name="출력 2 3 8 2 2 3 8" xfId="25947"/>
    <cellStyle name="출력 2 3 8 2 2 3 8 2" xfId="53806"/>
    <cellStyle name="출력 2 3 8 2 2 3 9" xfId="30701"/>
    <cellStyle name="출력 2 3 8 2 2 4" xfId="3192"/>
    <cellStyle name="출력 2 3 8 2 2 4 2" xfId="6643"/>
    <cellStyle name="출력 2 3 8 2 2 4 2 2" xfId="34502"/>
    <cellStyle name="출력 2 3 8 2 2 4 3" xfId="9899"/>
    <cellStyle name="출력 2 3 8 2 2 4 3 2" xfId="37758"/>
    <cellStyle name="출력 2 3 8 2 2 4 4" xfId="13163"/>
    <cellStyle name="출력 2 3 8 2 2 4 4 2" xfId="41022"/>
    <cellStyle name="출력 2 3 8 2 2 4 5" xfId="16962"/>
    <cellStyle name="출력 2 3 8 2 2 4 5 2" xfId="44821"/>
    <cellStyle name="출력 2 3 8 2 2 4 6" xfId="19967"/>
    <cellStyle name="출력 2 3 8 2 2 4 6 2" xfId="47826"/>
    <cellStyle name="출력 2 3 8 2 2 4 7" xfId="23149"/>
    <cellStyle name="출력 2 3 8 2 2 4 7 2" xfId="51008"/>
    <cellStyle name="출력 2 3 8 2 2 4 8" xfId="26271"/>
    <cellStyle name="출력 2 3 8 2 2 4 8 2" xfId="54130"/>
    <cellStyle name="출력 2 3 8 2 2 4 9" xfId="31051"/>
    <cellStyle name="출력 2 3 8 2 2 5" xfId="3529"/>
    <cellStyle name="출력 2 3 8 2 2 5 2" xfId="6980"/>
    <cellStyle name="출력 2 3 8 2 2 5 2 2" xfId="34839"/>
    <cellStyle name="출력 2 3 8 2 2 5 3" xfId="10236"/>
    <cellStyle name="출력 2 3 8 2 2 5 3 2" xfId="38095"/>
    <cellStyle name="출력 2 3 8 2 2 5 4" xfId="13500"/>
    <cellStyle name="출력 2 3 8 2 2 5 4 2" xfId="41359"/>
    <cellStyle name="출력 2 3 8 2 2 5 5" xfId="17405"/>
    <cellStyle name="출력 2 3 8 2 2 5 5 2" xfId="45264"/>
    <cellStyle name="출력 2 3 8 2 2 5 6" xfId="20304"/>
    <cellStyle name="출력 2 3 8 2 2 5 6 2" xfId="48163"/>
    <cellStyle name="출력 2 3 8 2 2 5 7" xfId="23486"/>
    <cellStyle name="출력 2 3 8 2 2 5 7 2" xfId="51345"/>
    <cellStyle name="출력 2 3 8 2 2 5 8" xfId="26588"/>
    <cellStyle name="출력 2 3 8 2 2 5 8 2" xfId="54447"/>
    <cellStyle name="출력 2 3 8 2 2 5 9" xfId="31388"/>
    <cellStyle name="출력 2 3 8 2 2 6" xfId="3862"/>
    <cellStyle name="출력 2 3 8 2 2 6 2" xfId="7313"/>
    <cellStyle name="출력 2 3 8 2 2 6 2 2" xfId="35172"/>
    <cellStyle name="출력 2 3 8 2 2 6 3" xfId="10569"/>
    <cellStyle name="출력 2 3 8 2 2 6 3 2" xfId="38428"/>
    <cellStyle name="출력 2 3 8 2 2 6 4" xfId="13833"/>
    <cellStyle name="출력 2 3 8 2 2 6 4 2" xfId="41692"/>
    <cellStyle name="출력 2 3 8 2 2 6 5" xfId="12226"/>
    <cellStyle name="출력 2 3 8 2 2 6 5 2" xfId="40085"/>
    <cellStyle name="출력 2 3 8 2 2 6 6" xfId="20637"/>
    <cellStyle name="출력 2 3 8 2 2 6 6 2" xfId="48496"/>
    <cellStyle name="출력 2 3 8 2 2 6 7" xfId="23819"/>
    <cellStyle name="출력 2 3 8 2 2 6 7 2" xfId="51678"/>
    <cellStyle name="출력 2 3 8 2 2 6 8" xfId="26899"/>
    <cellStyle name="출력 2 3 8 2 2 6 8 2" xfId="54758"/>
    <cellStyle name="출력 2 3 8 2 2 6 9" xfId="31721"/>
    <cellStyle name="출력 2 3 8 2 2 7" xfId="4158"/>
    <cellStyle name="출력 2 3 8 2 2 7 2" xfId="7609"/>
    <cellStyle name="출력 2 3 8 2 2 7 2 2" xfId="35468"/>
    <cellStyle name="출력 2 3 8 2 2 7 3" xfId="10865"/>
    <cellStyle name="출력 2 3 8 2 2 7 3 2" xfId="38724"/>
    <cellStyle name="출력 2 3 8 2 2 7 4" xfId="14129"/>
    <cellStyle name="출력 2 3 8 2 2 7 4 2" xfId="41988"/>
    <cellStyle name="출력 2 3 8 2 2 7 5" xfId="15488"/>
    <cellStyle name="출력 2 3 8 2 2 7 5 2" xfId="43347"/>
    <cellStyle name="출력 2 3 8 2 2 7 6" xfId="20933"/>
    <cellStyle name="출력 2 3 8 2 2 7 6 2" xfId="48792"/>
    <cellStyle name="출력 2 3 8 2 2 7 7" xfId="24115"/>
    <cellStyle name="출력 2 3 8 2 2 7 7 2" xfId="51974"/>
    <cellStyle name="출력 2 3 8 2 2 7 8" xfId="27174"/>
    <cellStyle name="출력 2 3 8 2 2 7 8 2" xfId="55033"/>
    <cellStyle name="출력 2 3 8 2 2 7 9" xfId="32017"/>
    <cellStyle name="출력 2 3 8 2 2 8" xfId="4455"/>
    <cellStyle name="출력 2 3 8 2 2 8 2" xfId="7906"/>
    <cellStyle name="출력 2 3 8 2 2 8 2 2" xfId="35765"/>
    <cellStyle name="출력 2 3 8 2 2 8 3" xfId="11162"/>
    <cellStyle name="출력 2 3 8 2 2 8 3 2" xfId="39021"/>
    <cellStyle name="출력 2 3 8 2 2 8 4" xfId="14426"/>
    <cellStyle name="출력 2 3 8 2 2 8 4 2" xfId="42285"/>
    <cellStyle name="출력 2 3 8 2 2 8 5" xfId="17997"/>
    <cellStyle name="출력 2 3 8 2 2 8 5 2" xfId="45856"/>
    <cellStyle name="출력 2 3 8 2 2 8 6" xfId="21230"/>
    <cellStyle name="출력 2 3 8 2 2 8 6 2" xfId="49089"/>
    <cellStyle name="출력 2 3 8 2 2 8 7" xfId="24412"/>
    <cellStyle name="출력 2 3 8 2 2 8 7 2" xfId="52271"/>
    <cellStyle name="출력 2 3 8 2 2 8 8" xfId="27450"/>
    <cellStyle name="출력 2 3 8 2 2 8 8 2" xfId="55309"/>
    <cellStyle name="출력 2 3 8 2 2 8 9" xfId="32314"/>
    <cellStyle name="출력 2 3 8 2 2 9" xfId="4750"/>
    <cellStyle name="출력 2 3 8 2 2 9 2" xfId="8201"/>
    <cellStyle name="출력 2 3 8 2 2 9 2 2" xfId="36060"/>
    <cellStyle name="출력 2 3 8 2 2 9 3" xfId="11457"/>
    <cellStyle name="출력 2 3 8 2 2 9 3 2" xfId="39316"/>
    <cellStyle name="출력 2 3 8 2 2 9 4" xfId="14721"/>
    <cellStyle name="출력 2 3 8 2 2 9 4 2" xfId="42580"/>
    <cellStyle name="출력 2 3 8 2 2 9 5" xfId="18292"/>
    <cellStyle name="출력 2 3 8 2 2 9 5 2" xfId="46151"/>
    <cellStyle name="출력 2 3 8 2 2 9 6" xfId="21525"/>
    <cellStyle name="출력 2 3 8 2 2 9 6 2" xfId="49384"/>
    <cellStyle name="출력 2 3 8 2 2 9 7" xfId="24707"/>
    <cellStyle name="출력 2 3 8 2 2 9 7 2" xfId="52566"/>
    <cellStyle name="출력 2 3 8 2 2 9 8" xfId="27726"/>
    <cellStyle name="출력 2 3 8 2 2 9 8 2" xfId="55585"/>
    <cellStyle name="출력 2 3 8 2 2 9 9" xfId="32609"/>
    <cellStyle name="출력 2 3 8 2 20" xfId="25587"/>
    <cellStyle name="출력 2 3 8 2 20 2" xfId="53446"/>
    <cellStyle name="출력 2 3 8 2 21" xfId="27881"/>
    <cellStyle name="출력 2 3 8 2 21 2" xfId="55740"/>
    <cellStyle name="출력 2 3 8 2 22" xfId="948"/>
    <cellStyle name="출력 2 3 8 2 22 2" xfId="28807"/>
    <cellStyle name="출력 2 3 8 2 23" xfId="28346"/>
    <cellStyle name="출력 2 3 8 2 3" xfId="2238"/>
    <cellStyle name="출력 2 3 8 2 3 2" xfId="5690"/>
    <cellStyle name="출력 2 3 8 2 3 2 2" xfId="33549"/>
    <cellStyle name="출력 2 3 8 2 3 3" xfId="8946"/>
    <cellStyle name="출력 2 3 8 2 3 3 2" xfId="36805"/>
    <cellStyle name="출력 2 3 8 2 3 4" xfId="12209"/>
    <cellStyle name="출력 2 3 8 2 3 4 2" xfId="40068"/>
    <cellStyle name="출력 2 3 8 2 3 5" xfId="16789"/>
    <cellStyle name="출력 2 3 8 2 3 5 2" xfId="44648"/>
    <cellStyle name="출력 2 3 8 2 3 6" xfId="19021"/>
    <cellStyle name="출력 2 3 8 2 3 6 2" xfId="46880"/>
    <cellStyle name="출력 2 3 8 2 3 7" xfId="22205"/>
    <cellStyle name="출력 2 3 8 2 3 7 2" xfId="50064"/>
    <cellStyle name="출력 2 3 8 2 3 8" xfId="25388"/>
    <cellStyle name="출력 2 3 8 2 3 8 2" xfId="53247"/>
    <cellStyle name="출력 2 3 8 2 3 9" xfId="30097"/>
    <cellStyle name="출력 2 3 8 2 4" xfId="2697"/>
    <cellStyle name="출력 2 3 8 2 4 2" xfId="6148"/>
    <cellStyle name="출력 2 3 8 2 4 2 2" xfId="34007"/>
    <cellStyle name="출력 2 3 8 2 4 3" xfId="9404"/>
    <cellStyle name="출력 2 3 8 2 4 3 2" xfId="37263"/>
    <cellStyle name="출력 2 3 8 2 4 4" xfId="12668"/>
    <cellStyle name="출력 2 3 8 2 4 4 2" xfId="40527"/>
    <cellStyle name="출력 2 3 8 2 4 5" xfId="15571"/>
    <cellStyle name="출력 2 3 8 2 4 5 2" xfId="43430"/>
    <cellStyle name="출력 2 3 8 2 4 6" xfId="19472"/>
    <cellStyle name="출력 2 3 8 2 4 6 2" xfId="47331"/>
    <cellStyle name="출력 2 3 8 2 4 7" xfId="22654"/>
    <cellStyle name="출력 2 3 8 2 4 7 2" xfId="50513"/>
    <cellStyle name="출력 2 3 8 2 4 8" xfId="25810"/>
    <cellStyle name="출력 2 3 8 2 4 8 2" xfId="53669"/>
    <cellStyle name="출력 2 3 8 2 4 9" xfId="30556"/>
    <cellStyle name="출력 2 3 8 2 5" xfId="3048"/>
    <cellStyle name="출력 2 3 8 2 5 2" xfId="6499"/>
    <cellStyle name="출력 2 3 8 2 5 2 2" xfId="34358"/>
    <cellStyle name="출력 2 3 8 2 5 3" xfId="9755"/>
    <cellStyle name="출력 2 3 8 2 5 3 2" xfId="37614"/>
    <cellStyle name="출력 2 3 8 2 5 4" xfId="13019"/>
    <cellStyle name="출력 2 3 8 2 5 4 2" xfId="40878"/>
    <cellStyle name="출력 2 3 8 2 5 5" xfId="16581"/>
    <cellStyle name="출력 2 3 8 2 5 5 2" xfId="44440"/>
    <cellStyle name="출력 2 3 8 2 5 6" xfId="19823"/>
    <cellStyle name="출력 2 3 8 2 5 6 2" xfId="47682"/>
    <cellStyle name="출력 2 3 8 2 5 7" xfId="23005"/>
    <cellStyle name="출력 2 3 8 2 5 7 2" xfId="50864"/>
    <cellStyle name="출력 2 3 8 2 5 8" xfId="26137"/>
    <cellStyle name="출력 2 3 8 2 5 8 2" xfId="53996"/>
    <cellStyle name="출력 2 3 8 2 5 9" xfId="30907"/>
    <cellStyle name="출력 2 3 8 2 6" xfId="3387"/>
    <cellStyle name="출력 2 3 8 2 6 2" xfId="6838"/>
    <cellStyle name="출력 2 3 8 2 6 2 2" xfId="34697"/>
    <cellStyle name="출력 2 3 8 2 6 3" xfId="10094"/>
    <cellStyle name="출력 2 3 8 2 6 3 2" xfId="37953"/>
    <cellStyle name="출력 2 3 8 2 6 4" xfId="13358"/>
    <cellStyle name="출력 2 3 8 2 6 4 2" xfId="41217"/>
    <cellStyle name="출력 2 3 8 2 6 5" xfId="17595"/>
    <cellStyle name="출력 2 3 8 2 6 5 2" xfId="45454"/>
    <cellStyle name="출력 2 3 8 2 6 6" xfId="20162"/>
    <cellStyle name="출력 2 3 8 2 6 6 2" xfId="48021"/>
    <cellStyle name="출력 2 3 8 2 6 7" xfId="23344"/>
    <cellStyle name="출력 2 3 8 2 6 7 2" xfId="51203"/>
    <cellStyle name="출력 2 3 8 2 6 8" xfId="26454"/>
    <cellStyle name="출력 2 3 8 2 6 8 2" xfId="54313"/>
    <cellStyle name="출력 2 3 8 2 6 9" xfId="31246"/>
    <cellStyle name="출력 2 3 8 2 7" xfId="3720"/>
    <cellStyle name="출력 2 3 8 2 7 2" xfId="7171"/>
    <cellStyle name="출력 2 3 8 2 7 2 2" xfId="35030"/>
    <cellStyle name="출력 2 3 8 2 7 3" xfId="10427"/>
    <cellStyle name="출력 2 3 8 2 7 3 2" xfId="38286"/>
    <cellStyle name="출력 2 3 8 2 7 4" xfId="13691"/>
    <cellStyle name="출력 2 3 8 2 7 4 2" xfId="41550"/>
    <cellStyle name="출력 2 3 8 2 7 5" xfId="15177"/>
    <cellStyle name="출력 2 3 8 2 7 5 2" xfId="43036"/>
    <cellStyle name="출력 2 3 8 2 7 6" xfId="20495"/>
    <cellStyle name="출력 2 3 8 2 7 6 2" xfId="48354"/>
    <cellStyle name="출력 2 3 8 2 7 7" xfId="23677"/>
    <cellStyle name="출력 2 3 8 2 7 7 2" xfId="51536"/>
    <cellStyle name="출력 2 3 8 2 7 8" xfId="26765"/>
    <cellStyle name="출력 2 3 8 2 7 8 2" xfId="54624"/>
    <cellStyle name="출력 2 3 8 2 7 9" xfId="31579"/>
    <cellStyle name="출력 2 3 8 2 8" xfId="4022"/>
    <cellStyle name="출력 2 3 8 2 8 2" xfId="7473"/>
    <cellStyle name="출력 2 3 8 2 8 2 2" xfId="35332"/>
    <cellStyle name="출력 2 3 8 2 8 3" xfId="10729"/>
    <cellStyle name="출력 2 3 8 2 8 3 2" xfId="38588"/>
    <cellStyle name="출력 2 3 8 2 8 4" xfId="13993"/>
    <cellStyle name="출력 2 3 8 2 8 4 2" xfId="41852"/>
    <cellStyle name="출력 2 3 8 2 8 5" xfId="17801"/>
    <cellStyle name="출력 2 3 8 2 8 5 2" xfId="45660"/>
    <cellStyle name="출력 2 3 8 2 8 6" xfId="20797"/>
    <cellStyle name="출력 2 3 8 2 8 6 2" xfId="48656"/>
    <cellStyle name="출력 2 3 8 2 8 7" xfId="23979"/>
    <cellStyle name="출력 2 3 8 2 8 7 2" xfId="51838"/>
    <cellStyle name="출력 2 3 8 2 8 8" xfId="27048"/>
    <cellStyle name="출력 2 3 8 2 8 8 2" xfId="54907"/>
    <cellStyle name="출력 2 3 8 2 8 9" xfId="31881"/>
    <cellStyle name="출력 2 3 8 2 9" xfId="4319"/>
    <cellStyle name="출력 2 3 8 2 9 2" xfId="7770"/>
    <cellStyle name="출력 2 3 8 2 9 2 2" xfId="35629"/>
    <cellStyle name="출력 2 3 8 2 9 3" xfId="11026"/>
    <cellStyle name="출력 2 3 8 2 9 3 2" xfId="38885"/>
    <cellStyle name="출력 2 3 8 2 9 4" xfId="14290"/>
    <cellStyle name="출력 2 3 8 2 9 4 2" xfId="42149"/>
    <cellStyle name="출력 2 3 8 2 9 5" xfId="15276"/>
    <cellStyle name="출력 2 3 8 2 9 5 2" xfId="43135"/>
    <cellStyle name="출력 2 3 8 2 9 6" xfId="21094"/>
    <cellStyle name="출력 2 3 8 2 9 6 2" xfId="48953"/>
    <cellStyle name="출력 2 3 8 2 9 7" xfId="24276"/>
    <cellStyle name="출력 2 3 8 2 9 7 2" xfId="52135"/>
    <cellStyle name="출력 2 3 8 2 9 8" xfId="27323"/>
    <cellStyle name="출력 2 3 8 2 9 8 2" xfId="55182"/>
    <cellStyle name="출력 2 3 8 2 9 9" xfId="32178"/>
    <cellStyle name="출력 2 3 8 20" xfId="18328"/>
    <cellStyle name="출력 2 3 8 20 2" xfId="46187"/>
    <cellStyle name="출력 2 3 8 21" xfId="12029"/>
    <cellStyle name="출력 2 3 8 21 2" xfId="39888"/>
    <cellStyle name="출력 2 3 8 22" xfId="24745"/>
    <cellStyle name="출력 2 3 8 22 2" xfId="52604"/>
    <cellStyle name="출력 2 3 8 23" xfId="21554"/>
    <cellStyle name="출력 2 3 8 23 2" xfId="49413"/>
    <cellStyle name="출력 2 3 8 24" xfId="746"/>
    <cellStyle name="출력 2 3 8 24 2" xfId="28605"/>
    <cellStyle name="출력 2 3 8 25" xfId="28144"/>
    <cellStyle name="출력 2 3 8 3" xfId="386"/>
    <cellStyle name="출력 2 3 8 3 10" xfId="1501"/>
    <cellStyle name="출력 2 3 8 3 10 2" xfId="29360"/>
    <cellStyle name="출력 2 3 8 3 11" xfId="4957"/>
    <cellStyle name="출력 2 3 8 3 11 2" xfId="32816"/>
    <cellStyle name="출력 2 3 8 3 12" xfId="1278"/>
    <cellStyle name="출력 2 3 8 3 12 2" xfId="29137"/>
    <cellStyle name="출력 2 3 8 3 13" xfId="1335"/>
    <cellStyle name="출력 2 3 8 3 13 2" xfId="29194"/>
    <cellStyle name="출력 2 3 8 3 14" xfId="4978"/>
    <cellStyle name="출력 2 3 8 3 14 2" xfId="32837"/>
    <cellStyle name="출력 2 3 8 3 15" xfId="16048"/>
    <cellStyle name="출력 2 3 8 3 15 2" xfId="43907"/>
    <cellStyle name="출력 2 3 8 3 16" xfId="11497"/>
    <cellStyle name="출력 2 3 8 3 16 2" xfId="39356"/>
    <cellStyle name="출력 2 3 8 3 17" xfId="15797"/>
    <cellStyle name="출력 2 3 8 3 17 2" xfId="43656"/>
    <cellStyle name="출력 2 3 8 3 18" xfId="15043"/>
    <cellStyle name="출력 2 3 8 3 18 2" xfId="42902"/>
    <cellStyle name="출력 2 3 8 3 19" xfId="26753"/>
    <cellStyle name="출력 2 3 8 3 19 2" xfId="54612"/>
    <cellStyle name="출력 2 3 8 3 2" xfId="2138"/>
    <cellStyle name="출력 2 3 8 3 2 2" xfId="5592"/>
    <cellStyle name="출력 2 3 8 3 2 2 2" xfId="33451"/>
    <cellStyle name="출력 2 3 8 3 2 3" xfId="8847"/>
    <cellStyle name="출력 2 3 8 3 2 3 2" xfId="36706"/>
    <cellStyle name="출력 2 3 8 3 2 4" xfId="12110"/>
    <cellStyle name="출력 2 3 8 3 2 4 2" xfId="39969"/>
    <cellStyle name="출력 2 3 8 3 2 5" xfId="17258"/>
    <cellStyle name="출력 2 3 8 3 2 5 2" xfId="45117"/>
    <cellStyle name="출력 2 3 8 3 2 6" xfId="18926"/>
    <cellStyle name="출력 2 3 8 3 2 6 2" xfId="46785"/>
    <cellStyle name="출력 2 3 8 3 2 7" xfId="22124"/>
    <cellStyle name="출력 2 3 8 3 2 7 2" xfId="49983"/>
    <cellStyle name="출력 2 3 8 3 2 8" xfId="25303"/>
    <cellStyle name="출력 2 3 8 3 2 8 2" xfId="53162"/>
    <cellStyle name="출력 2 3 8 3 2 9" xfId="29997"/>
    <cellStyle name="출력 2 3 8 3 20" xfId="27809"/>
    <cellStyle name="출력 2 3 8 3 20 2" xfId="55668"/>
    <cellStyle name="출력 2 3 8 3 21" xfId="848"/>
    <cellStyle name="출력 2 3 8 3 21 2" xfId="28707"/>
    <cellStyle name="출력 2 3 8 3 22" xfId="28246"/>
    <cellStyle name="출력 2 3 8 3 3" xfId="2599"/>
    <cellStyle name="출력 2 3 8 3 3 2" xfId="6050"/>
    <cellStyle name="출력 2 3 8 3 3 2 2" xfId="33909"/>
    <cellStyle name="출력 2 3 8 3 3 3" xfId="9306"/>
    <cellStyle name="출력 2 3 8 3 3 3 2" xfId="37165"/>
    <cellStyle name="출력 2 3 8 3 3 4" xfId="12570"/>
    <cellStyle name="출력 2 3 8 3 3 4 2" xfId="40429"/>
    <cellStyle name="출력 2 3 8 3 3 5" xfId="15339"/>
    <cellStyle name="출력 2 3 8 3 3 5 2" xfId="43198"/>
    <cellStyle name="출력 2 3 8 3 3 6" xfId="19374"/>
    <cellStyle name="출력 2 3 8 3 3 6 2" xfId="47233"/>
    <cellStyle name="출력 2 3 8 3 3 7" xfId="22556"/>
    <cellStyle name="출력 2 3 8 3 3 7 2" xfId="50415"/>
    <cellStyle name="출력 2 3 8 3 3 8" xfId="25718"/>
    <cellStyle name="출력 2 3 8 3 3 8 2" xfId="53577"/>
    <cellStyle name="출력 2 3 8 3 3 9" xfId="30458"/>
    <cellStyle name="출력 2 3 8 3 4" xfId="2952"/>
    <cellStyle name="출력 2 3 8 3 4 2" xfId="6403"/>
    <cellStyle name="출력 2 3 8 3 4 2 2" xfId="34262"/>
    <cellStyle name="출력 2 3 8 3 4 3" xfId="9659"/>
    <cellStyle name="출력 2 3 8 3 4 3 2" xfId="37518"/>
    <cellStyle name="출력 2 3 8 3 4 4" xfId="12923"/>
    <cellStyle name="출력 2 3 8 3 4 4 2" xfId="40782"/>
    <cellStyle name="출력 2 3 8 3 4 5" xfId="16996"/>
    <cellStyle name="출력 2 3 8 3 4 5 2" xfId="44855"/>
    <cellStyle name="출력 2 3 8 3 4 6" xfId="19727"/>
    <cellStyle name="출력 2 3 8 3 4 6 2" xfId="47586"/>
    <cellStyle name="출력 2 3 8 3 4 7" xfId="22909"/>
    <cellStyle name="출력 2 3 8 3 4 7 2" xfId="50768"/>
    <cellStyle name="출력 2 3 8 3 4 8" xfId="26047"/>
    <cellStyle name="출력 2 3 8 3 4 8 2" xfId="53906"/>
    <cellStyle name="출력 2 3 8 3 4 9" xfId="30811"/>
    <cellStyle name="출력 2 3 8 3 5" xfId="3298"/>
    <cellStyle name="출력 2 3 8 3 5 2" xfId="6749"/>
    <cellStyle name="출력 2 3 8 3 5 2 2" xfId="34608"/>
    <cellStyle name="출력 2 3 8 3 5 3" xfId="10005"/>
    <cellStyle name="출력 2 3 8 3 5 3 2" xfId="37864"/>
    <cellStyle name="출력 2 3 8 3 5 4" xfId="13269"/>
    <cellStyle name="출력 2 3 8 3 5 4 2" xfId="41128"/>
    <cellStyle name="출력 2 3 8 3 5 5" xfId="16874"/>
    <cellStyle name="출력 2 3 8 3 5 5 2" xfId="44733"/>
    <cellStyle name="출력 2 3 8 3 5 6" xfId="20073"/>
    <cellStyle name="출력 2 3 8 3 5 6 2" xfId="47932"/>
    <cellStyle name="출력 2 3 8 3 5 7" xfId="23255"/>
    <cellStyle name="출력 2 3 8 3 5 7 2" xfId="51114"/>
    <cellStyle name="출력 2 3 8 3 5 8" xfId="26369"/>
    <cellStyle name="출력 2 3 8 3 5 8 2" xfId="54228"/>
    <cellStyle name="출력 2 3 8 3 5 9" xfId="31157"/>
    <cellStyle name="출력 2 3 8 3 6" xfId="3634"/>
    <cellStyle name="출력 2 3 8 3 6 2" xfId="7085"/>
    <cellStyle name="출력 2 3 8 3 6 2 2" xfId="34944"/>
    <cellStyle name="출력 2 3 8 3 6 3" xfId="10341"/>
    <cellStyle name="출력 2 3 8 3 6 3 2" xfId="38200"/>
    <cellStyle name="출력 2 3 8 3 6 4" xfId="13605"/>
    <cellStyle name="출력 2 3 8 3 6 4 2" xfId="41464"/>
    <cellStyle name="출력 2 3 8 3 6 5" xfId="15132"/>
    <cellStyle name="출력 2 3 8 3 6 5 2" xfId="42991"/>
    <cellStyle name="출력 2 3 8 3 6 6" xfId="20409"/>
    <cellStyle name="출력 2 3 8 3 6 6 2" xfId="48268"/>
    <cellStyle name="출력 2 3 8 3 6 7" xfId="23591"/>
    <cellStyle name="출력 2 3 8 3 6 7 2" xfId="51450"/>
    <cellStyle name="출력 2 3 8 3 6 8" xfId="26685"/>
    <cellStyle name="출력 2 3 8 3 6 8 2" xfId="54544"/>
    <cellStyle name="출력 2 3 8 3 6 9" xfId="31493"/>
    <cellStyle name="출력 2 3 8 3 7" xfId="3948"/>
    <cellStyle name="출력 2 3 8 3 7 2" xfId="7399"/>
    <cellStyle name="출력 2 3 8 3 7 2 2" xfId="35258"/>
    <cellStyle name="출력 2 3 8 3 7 3" xfId="10655"/>
    <cellStyle name="출력 2 3 8 3 7 3 2" xfId="38514"/>
    <cellStyle name="출력 2 3 8 3 7 4" xfId="13919"/>
    <cellStyle name="출력 2 3 8 3 7 4 2" xfId="41778"/>
    <cellStyle name="출력 2 3 8 3 7 5" xfId="15081"/>
    <cellStyle name="출력 2 3 8 3 7 5 2" xfId="42940"/>
    <cellStyle name="출력 2 3 8 3 7 6" xfId="20723"/>
    <cellStyle name="출력 2 3 8 3 7 6 2" xfId="48582"/>
    <cellStyle name="출력 2 3 8 3 7 7" xfId="23905"/>
    <cellStyle name="출력 2 3 8 3 7 7 2" xfId="51764"/>
    <cellStyle name="출력 2 3 8 3 7 8" xfId="26979"/>
    <cellStyle name="출력 2 3 8 3 7 8 2" xfId="54838"/>
    <cellStyle name="출력 2 3 8 3 7 9" xfId="31807"/>
    <cellStyle name="출력 2 3 8 3 8" xfId="4246"/>
    <cellStyle name="출력 2 3 8 3 8 2" xfId="7697"/>
    <cellStyle name="출력 2 3 8 3 8 2 2" xfId="35556"/>
    <cellStyle name="출력 2 3 8 3 8 3" xfId="10953"/>
    <cellStyle name="출력 2 3 8 3 8 3 2" xfId="38812"/>
    <cellStyle name="출력 2 3 8 3 8 4" xfId="14217"/>
    <cellStyle name="출력 2 3 8 3 8 4 2" xfId="42076"/>
    <cellStyle name="출력 2 3 8 3 8 5" xfId="16471"/>
    <cellStyle name="출력 2 3 8 3 8 5 2" xfId="44330"/>
    <cellStyle name="출력 2 3 8 3 8 6" xfId="21021"/>
    <cellStyle name="출력 2 3 8 3 8 6 2" xfId="48880"/>
    <cellStyle name="출력 2 3 8 3 8 7" xfId="24203"/>
    <cellStyle name="출력 2 3 8 3 8 7 2" xfId="52062"/>
    <cellStyle name="출력 2 3 8 3 8 8" xfId="27255"/>
    <cellStyle name="출력 2 3 8 3 8 8 2" xfId="55114"/>
    <cellStyle name="출력 2 3 8 3 8 9" xfId="32105"/>
    <cellStyle name="출력 2 3 8 3 9" xfId="4542"/>
    <cellStyle name="출력 2 3 8 3 9 2" xfId="7993"/>
    <cellStyle name="출력 2 3 8 3 9 2 2" xfId="35852"/>
    <cellStyle name="출력 2 3 8 3 9 3" xfId="11249"/>
    <cellStyle name="출력 2 3 8 3 9 3 2" xfId="39108"/>
    <cellStyle name="출력 2 3 8 3 9 4" xfId="14513"/>
    <cellStyle name="출력 2 3 8 3 9 4 2" xfId="42372"/>
    <cellStyle name="출력 2 3 8 3 9 5" xfId="18084"/>
    <cellStyle name="출력 2 3 8 3 9 5 2" xfId="45943"/>
    <cellStyle name="출력 2 3 8 3 9 6" xfId="21317"/>
    <cellStyle name="출력 2 3 8 3 9 6 2" xfId="49176"/>
    <cellStyle name="출력 2 3 8 3 9 7" xfId="24499"/>
    <cellStyle name="출력 2 3 8 3 9 7 2" xfId="52358"/>
    <cellStyle name="출력 2 3 8 3 9 8" xfId="27531"/>
    <cellStyle name="출력 2 3 8 3 9 8 2" xfId="55390"/>
    <cellStyle name="출력 2 3 8 3 9 9" xfId="32401"/>
    <cellStyle name="출력 2 3 8 4" xfId="559"/>
    <cellStyle name="출력 2 3 8 4 10" xfId="1674"/>
    <cellStyle name="출력 2 3 8 4 10 2" xfId="29533"/>
    <cellStyle name="출력 2 3 8 4 11" xfId="5129"/>
    <cellStyle name="출력 2 3 8 4 11 2" xfId="32988"/>
    <cellStyle name="출력 2 3 8 4 12" xfId="8384"/>
    <cellStyle name="출력 2 3 8 4 12 2" xfId="36243"/>
    <cellStyle name="출력 2 3 8 4 13" xfId="11649"/>
    <cellStyle name="출력 2 3 8 4 13 2" xfId="39508"/>
    <cellStyle name="출력 2 3 8 4 14" xfId="14912"/>
    <cellStyle name="출력 2 3 8 4 14 2" xfId="42771"/>
    <cellStyle name="출력 2 3 8 4 15" xfId="15235"/>
    <cellStyle name="출력 2 3 8 4 15 2" xfId="43094"/>
    <cellStyle name="출력 2 3 8 4 16" xfId="18476"/>
    <cellStyle name="출력 2 3 8 4 16 2" xfId="46335"/>
    <cellStyle name="출력 2 3 8 4 17" xfId="21693"/>
    <cellStyle name="출력 2 3 8 4 17 2" xfId="49552"/>
    <cellStyle name="출력 2 3 8 4 18" xfId="24888"/>
    <cellStyle name="출력 2 3 8 4 18 2" xfId="52747"/>
    <cellStyle name="출력 2 3 8 4 19" xfId="27561"/>
    <cellStyle name="출력 2 3 8 4 19 2" xfId="55420"/>
    <cellStyle name="출력 2 3 8 4 2" xfId="2311"/>
    <cellStyle name="출력 2 3 8 4 2 2" xfId="5763"/>
    <cellStyle name="출력 2 3 8 4 2 2 2" xfId="33622"/>
    <cellStyle name="출력 2 3 8 4 2 3" xfId="9019"/>
    <cellStyle name="출력 2 3 8 4 2 3 2" xfId="36878"/>
    <cellStyle name="출력 2 3 8 4 2 4" xfId="12282"/>
    <cellStyle name="출력 2 3 8 4 2 4 2" xfId="40141"/>
    <cellStyle name="출력 2 3 8 4 2 5" xfId="16427"/>
    <cellStyle name="출력 2 3 8 4 2 5 2" xfId="44286"/>
    <cellStyle name="출력 2 3 8 4 2 6" xfId="19089"/>
    <cellStyle name="출력 2 3 8 4 2 6 2" xfId="46948"/>
    <cellStyle name="출력 2 3 8 4 2 7" xfId="22274"/>
    <cellStyle name="출력 2 3 8 4 2 7 2" xfId="50133"/>
    <cellStyle name="출력 2 3 8 4 2 8" xfId="25453"/>
    <cellStyle name="출력 2 3 8 4 2 8 2" xfId="53312"/>
    <cellStyle name="출력 2 3 8 4 2 9" xfId="30170"/>
    <cellStyle name="출력 2 3 8 4 20" xfId="27945"/>
    <cellStyle name="출력 2 3 8 4 20 2" xfId="55804"/>
    <cellStyle name="출력 2 3 8 4 21" xfId="1021"/>
    <cellStyle name="출력 2 3 8 4 21 2" xfId="28880"/>
    <cellStyle name="출력 2 3 8 4 22" xfId="28419"/>
    <cellStyle name="출력 2 3 8 4 3" xfId="2770"/>
    <cellStyle name="출력 2 3 8 4 3 2" xfId="6221"/>
    <cellStyle name="출력 2 3 8 4 3 2 2" xfId="34080"/>
    <cellStyle name="출력 2 3 8 4 3 3" xfId="9477"/>
    <cellStyle name="출력 2 3 8 4 3 3 2" xfId="37336"/>
    <cellStyle name="출력 2 3 8 4 3 4" xfId="12741"/>
    <cellStyle name="출력 2 3 8 4 3 4 2" xfId="40600"/>
    <cellStyle name="출력 2 3 8 4 3 5" xfId="16933"/>
    <cellStyle name="출력 2 3 8 4 3 5 2" xfId="44792"/>
    <cellStyle name="출력 2 3 8 4 3 6" xfId="19545"/>
    <cellStyle name="출력 2 3 8 4 3 6 2" xfId="47404"/>
    <cellStyle name="출력 2 3 8 4 3 7" xfId="22727"/>
    <cellStyle name="출력 2 3 8 4 3 7 2" xfId="50586"/>
    <cellStyle name="출력 2 3 8 4 3 8" xfId="25879"/>
    <cellStyle name="출력 2 3 8 4 3 8 2" xfId="53738"/>
    <cellStyle name="출력 2 3 8 4 3 9" xfId="30629"/>
    <cellStyle name="출력 2 3 8 4 4" xfId="3120"/>
    <cellStyle name="출력 2 3 8 4 4 2" xfId="6571"/>
    <cellStyle name="출력 2 3 8 4 4 2 2" xfId="34430"/>
    <cellStyle name="출력 2 3 8 4 4 3" xfId="9827"/>
    <cellStyle name="출력 2 3 8 4 4 3 2" xfId="37686"/>
    <cellStyle name="출력 2 3 8 4 4 4" xfId="13091"/>
    <cellStyle name="출력 2 3 8 4 4 4 2" xfId="40950"/>
    <cellStyle name="출력 2 3 8 4 4 5" xfId="16815"/>
    <cellStyle name="출력 2 3 8 4 4 5 2" xfId="44674"/>
    <cellStyle name="출력 2 3 8 4 4 6" xfId="19895"/>
    <cellStyle name="출력 2 3 8 4 4 6 2" xfId="47754"/>
    <cellStyle name="출력 2 3 8 4 4 7" xfId="23077"/>
    <cellStyle name="출력 2 3 8 4 4 7 2" xfId="50936"/>
    <cellStyle name="출력 2 3 8 4 4 8" xfId="26203"/>
    <cellStyle name="출력 2 3 8 4 4 8 2" xfId="54062"/>
    <cellStyle name="출력 2 3 8 4 4 9" xfId="30979"/>
    <cellStyle name="출력 2 3 8 4 5" xfId="3457"/>
    <cellStyle name="출력 2 3 8 4 5 2" xfId="6908"/>
    <cellStyle name="출력 2 3 8 4 5 2 2" xfId="34767"/>
    <cellStyle name="출력 2 3 8 4 5 3" xfId="10164"/>
    <cellStyle name="출력 2 3 8 4 5 3 2" xfId="38023"/>
    <cellStyle name="출력 2 3 8 4 5 4" xfId="13428"/>
    <cellStyle name="출력 2 3 8 4 5 4 2" xfId="41287"/>
    <cellStyle name="출력 2 3 8 4 5 5" xfId="17225"/>
    <cellStyle name="출력 2 3 8 4 5 5 2" xfId="45084"/>
    <cellStyle name="출력 2 3 8 4 5 6" xfId="20232"/>
    <cellStyle name="출력 2 3 8 4 5 6 2" xfId="48091"/>
    <cellStyle name="출력 2 3 8 4 5 7" xfId="23414"/>
    <cellStyle name="출력 2 3 8 4 5 7 2" xfId="51273"/>
    <cellStyle name="출력 2 3 8 4 5 8" xfId="26520"/>
    <cellStyle name="출력 2 3 8 4 5 8 2" xfId="54379"/>
    <cellStyle name="출력 2 3 8 4 5 9" xfId="31316"/>
    <cellStyle name="출력 2 3 8 4 6" xfId="3790"/>
    <cellStyle name="출력 2 3 8 4 6 2" xfId="7241"/>
    <cellStyle name="출력 2 3 8 4 6 2 2" xfId="35100"/>
    <cellStyle name="출력 2 3 8 4 6 3" xfId="10497"/>
    <cellStyle name="출력 2 3 8 4 6 3 2" xfId="38356"/>
    <cellStyle name="출력 2 3 8 4 6 4" xfId="13761"/>
    <cellStyle name="출력 2 3 8 4 6 4 2" xfId="41620"/>
    <cellStyle name="출력 2 3 8 4 6 5" xfId="16545"/>
    <cellStyle name="출력 2 3 8 4 6 5 2" xfId="44404"/>
    <cellStyle name="출력 2 3 8 4 6 6" xfId="20565"/>
    <cellStyle name="출력 2 3 8 4 6 6 2" xfId="48424"/>
    <cellStyle name="출력 2 3 8 4 6 7" xfId="23747"/>
    <cellStyle name="출력 2 3 8 4 6 7 2" xfId="51606"/>
    <cellStyle name="출력 2 3 8 4 6 8" xfId="26831"/>
    <cellStyle name="출력 2 3 8 4 6 8 2" xfId="54690"/>
    <cellStyle name="출력 2 3 8 4 6 9" xfId="31649"/>
    <cellStyle name="출력 2 3 8 4 7" xfId="4086"/>
    <cellStyle name="출력 2 3 8 4 7 2" xfId="7537"/>
    <cellStyle name="출력 2 3 8 4 7 2 2" xfId="35396"/>
    <cellStyle name="출력 2 3 8 4 7 3" xfId="10793"/>
    <cellStyle name="출력 2 3 8 4 7 3 2" xfId="38652"/>
    <cellStyle name="출력 2 3 8 4 7 4" xfId="14057"/>
    <cellStyle name="출력 2 3 8 4 7 4 2" xfId="41916"/>
    <cellStyle name="출력 2 3 8 4 7 5" xfId="15327"/>
    <cellStyle name="출력 2 3 8 4 7 5 2" xfId="43186"/>
    <cellStyle name="출력 2 3 8 4 7 6" xfId="20861"/>
    <cellStyle name="출력 2 3 8 4 7 6 2" xfId="48720"/>
    <cellStyle name="출력 2 3 8 4 7 7" xfId="24043"/>
    <cellStyle name="출력 2 3 8 4 7 7 2" xfId="51902"/>
    <cellStyle name="출력 2 3 8 4 7 8" xfId="27108"/>
    <cellStyle name="출력 2 3 8 4 7 8 2" xfId="54967"/>
    <cellStyle name="출력 2 3 8 4 7 9" xfId="31945"/>
    <cellStyle name="출력 2 3 8 4 8" xfId="4383"/>
    <cellStyle name="출력 2 3 8 4 8 2" xfId="7834"/>
    <cellStyle name="출력 2 3 8 4 8 2 2" xfId="35693"/>
    <cellStyle name="출력 2 3 8 4 8 3" xfId="11090"/>
    <cellStyle name="출력 2 3 8 4 8 3 2" xfId="38949"/>
    <cellStyle name="출력 2 3 8 4 8 4" xfId="14354"/>
    <cellStyle name="출력 2 3 8 4 8 4 2" xfId="42213"/>
    <cellStyle name="출력 2 3 8 4 8 5" xfId="5519"/>
    <cellStyle name="출력 2 3 8 4 8 5 2" xfId="33378"/>
    <cellStyle name="출력 2 3 8 4 8 6" xfId="21158"/>
    <cellStyle name="출력 2 3 8 4 8 6 2" xfId="49017"/>
    <cellStyle name="출력 2 3 8 4 8 7" xfId="24340"/>
    <cellStyle name="출력 2 3 8 4 8 7 2" xfId="52199"/>
    <cellStyle name="출력 2 3 8 4 8 8" xfId="27383"/>
    <cellStyle name="출력 2 3 8 4 8 8 2" xfId="55242"/>
    <cellStyle name="출력 2 3 8 4 8 9" xfId="32242"/>
    <cellStyle name="출력 2 3 8 4 9" xfId="4678"/>
    <cellStyle name="출력 2 3 8 4 9 2" xfId="8129"/>
    <cellStyle name="출력 2 3 8 4 9 2 2" xfId="35988"/>
    <cellStyle name="출력 2 3 8 4 9 3" xfId="11385"/>
    <cellStyle name="출력 2 3 8 4 9 3 2" xfId="39244"/>
    <cellStyle name="출력 2 3 8 4 9 4" xfId="14649"/>
    <cellStyle name="출력 2 3 8 4 9 4 2" xfId="42508"/>
    <cellStyle name="출력 2 3 8 4 9 5" xfId="18220"/>
    <cellStyle name="출력 2 3 8 4 9 5 2" xfId="46079"/>
    <cellStyle name="출력 2 3 8 4 9 6" xfId="21453"/>
    <cellStyle name="출력 2 3 8 4 9 6 2" xfId="49312"/>
    <cellStyle name="출력 2 3 8 4 9 7" xfId="24635"/>
    <cellStyle name="출력 2 3 8 4 9 7 2" xfId="52494"/>
    <cellStyle name="출력 2 3 8 4 9 8" xfId="27659"/>
    <cellStyle name="출력 2 3 8 4 9 8 2" xfId="55518"/>
    <cellStyle name="출력 2 3 8 4 9 9" xfId="32537"/>
    <cellStyle name="출력 2 3 8 5" xfId="2036"/>
    <cellStyle name="출력 2 3 8 5 2" xfId="5490"/>
    <cellStyle name="출력 2 3 8 5 2 2" xfId="33349"/>
    <cellStyle name="출력 2 3 8 5 3" xfId="8745"/>
    <cellStyle name="출력 2 3 8 5 3 2" xfId="36604"/>
    <cellStyle name="출력 2 3 8 5 4" xfId="12008"/>
    <cellStyle name="출력 2 3 8 5 4 2" xfId="39867"/>
    <cellStyle name="출력 2 3 8 5 5" xfId="16245"/>
    <cellStyle name="출력 2 3 8 5 5 2" xfId="44104"/>
    <cellStyle name="출력 2 3 8 5 6" xfId="18830"/>
    <cellStyle name="출력 2 3 8 5 6 2" xfId="46689"/>
    <cellStyle name="출력 2 3 8 5 7" xfId="22037"/>
    <cellStyle name="출력 2 3 8 5 7 2" xfId="49896"/>
    <cellStyle name="출력 2 3 8 5 8" xfId="25219"/>
    <cellStyle name="출력 2 3 8 5 8 2" xfId="53078"/>
    <cellStyle name="출력 2 3 8 5 9" xfId="29895"/>
    <cellStyle name="출력 2 3 8 6" xfId="2503"/>
    <cellStyle name="출력 2 3 8 6 2" xfId="5954"/>
    <cellStyle name="출력 2 3 8 6 2 2" xfId="33813"/>
    <cellStyle name="출력 2 3 8 6 3" xfId="9210"/>
    <cellStyle name="출력 2 3 8 6 3 2" xfId="37069"/>
    <cellStyle name="출력 2 3 8 6 4" xfId="12474"/>
    <cellStyle name="출력 2 3 8 6 4 2" xfId="40333"/>
    <cellStyle name="출력 2 3 8 6 5" xfId="15249"/>
    <cellStyle name="출력 2 3 8 6 5 2" xfId="43108"/>
    <cellStyle name="출력 2 3 8 6 6" xfId="19278"/>
    <cellStyle name="출력 2 3 8 6 6 2" xfId="47137"/>
    <cellStyle name="출력 2 3 8 6 7" xfId="22460"/>
    <cellStyle name="출력 2 3 8 6 7 2" xfId="50319"/>
    <cellStyle name="출력 2 3 8 6 8" xfId="25628"/>
    <cellStyle name="출력 2 3 8 6 8 2" xfId="53487"/>
    <cellStyle name="출력 2 3 8 6 9" xfId="30362"/>
    <cellStyle name="출력 2 3 8 7" xfId="1853"/>
    <cellStyle name="출력 2 3 8 7 2" xfId="5307"/>
    <cellStyle name="출력 2 3 8 7 2 2" xfId="33166"/>
    <cellStyle name="출력 2 3 8 7 3" xfId="8562"/>
    <cellStyle name="출력 2 3 8 7 3 2" xfId="36421"/>
    <cellStyle name="출력 2 3 8 7 4" xfId="11825"/>
    <cellStyle name="출력 2 3 8 7 4 2" xfId="39684"/>
    <cellStyle name="출력 2 3 8 7 5" xfId="15108"/>
    <cellStyle name="출력 2 3 8 7 5 2" xfId="42967"/>
    <cellStyle name="출력 2 3 8 7 6" xfId="18647"/>
    <cellStyle name="출력 2 3 8 7 6 2" xfId="46506"/>
    <cellStyle name="출력 2 3 8 7 7" xfId="21855"/>
    <cellStyle name="출력 2 3 8 7 7 2" xfId="49714"/>
    <cellStyle name="출력 2 3 8 7 8" xfId="25050"/>
    <cellStyle name="출력 2 3 8 7 8 2" xfId="52909"/>
    <cellStyle name="출력 2 3 8 7 9" xfId="29712"/>
    <cellStyle name="출력 2 3 8 8" xfId="2711"/>
    <cellStyle name="출력 2 3 8 8 2" xfId="6162"/>
    <cellStyle name="출력 2 3 8 8 2 2" xfId="34021"/>
    <cellStyle name="출력 2 3 8 8 3" xfId="9418"/>
    <cellStyle name="출력 2 3 8 8 3 2" xfId="37277"/>
    <cellStyle name="출력 2 3 8 8 4" xfId="12682"/>
    <cellStyle name="출력 2 3 8 8 4 2" xfId="40541"/>
    <cellStyle name="출력 2 3 8 8 5" xfId="16428"/>
    <cellStyle name="출력 2 3 8 8 5 2" xfId="44287"/>
    <cellStyle name="출력 2 3 8 8 6" xfId="19486"/>
    <cellStyle name="출력 2 3 8 8 6 2" xfId="47345"/>
    <cellStyle name="출력 2 3 8 8 7" xfId="22668"/>
    <cellStyle name="출력 2 3 8 8 7 2" xfId="50527"/>
    <cellStyle name="출력 2 3 8 8 8" xfId="25823"/>
    <cellStyle name="출력 2 3 8 8 8 2" xfId="53682"/>
    <cellStyle name="출력 2 3 8 8 9" xfId="30570"/>
    <cellStyle name="출력 2 3 8 9" xfId="3061"/>
    <cellStyle name="출력 2 3 8 9 2" xfId="6512"/>
    <cellStyle name="출력 2 3 8 9 2 2" xfId="34371"/>
    <cellStyle name="출력 2 3 8 9 3" xfId="9768"/>
    <cellStyle name="출력 2 3 8 9 3 2" xfId="37627"/>
    <cellStyle name="출력 2 3 8 9 4" xfId="13032"/>
    <cellStyle name="출력 2 3 8 9 4 2" xfId="40891"/>
    <cellStyle name="출력 2 3 8 9 5" xfId="16542"/>
    <cellStyle name="출력 2 3 8 9 5 2" xfId="44401"/>
    <cellStyle name="출력 2 3 8 9 6" xfId="19836"/>
    <cellStyle name="출력 2 3 8 9 6 2" xfId="47695"/>
    <cellStyle name="출력 2 3 8 9 7" xfId="23018"/>
    <cellStyle name="출력 2 3 8 9 7 2" xfId="50877"/>
    <cellStyle name="출력 2 3 8 9 8" xfId="26149"/>
    <cellStyle name="출력 2 3 8 9 8 2" xfId="54008"/>
    <cellStyle name="출력 2 3 8 9 9" xfId="30920"/>
    <cellStyle name="출력 2 3 9" xfId="288"/>
    <cellStyle name="출력 2 3 9 10" xfId="1970"/>
    <cellStyle name="출력 2 3 9 10 2" xfId="5424"/>
    <cellStyle name="출력 2 3 9 10 2 2" xfId="33283"/>
    <cellStyle name="출력 2 3 9 10 3" xfId="8679"/>
    <cellStyle name="출력 2 3 9 10 3 2" xfId="36538"/>
    <cellStyle name="출력 2 3 9 10 4" xfId="11942"/>
    <cellStyle name="출력 2 3 9 10 4 2" xfId="39801"/>
    <cellStyle name="출력 2 3 9 10 5" xfId="16097"/>
    <cellStyle name="출력 2 3 9 10 5 2" xfId="43956"/>
    <cellStyle name="출력 2 3 9 10 6" xfId="18764"/>
    <cellStyle name="출력 2 3 9 10 6 2" xfId="46623"/>
    <cellStyle name="출력 2 3 9 10 7" xfId="21972"/>
    <cellStyle name="출력 2 3 9 10 7 2" xfId="49831"/>
    <cellStyle name="출력 2 3 9 10 8" xfId="25157"/>
    <cellStyle name="출력 2 3 9 10 8 2" xfId="53016"/>
    <cellStyle name="출력 2 3 9 10 9" xfId="29829"/>
    <cellStyle name="출력 2 3 9 11" xfId="1891"/>
    <cellStyle name="출력 2 3 9 11 2" xfId="5345"/>
    <cellStyle name="출력 2 3 9 11 2 2" xfId="33204"/>
    <cellStyle name="출력 2 3 9 11 3" xfId="8600"/>
    <cellStyle name="출력 2 3 9 11 3 2" xfId="36459"/>
    <cellStyle name="출력 2 3 9 11 4" xfId="11863"/>
    <cellStyle name="출력 2 3 9 11 4 2" xfId="39722"/>
    <cellStyle name="출력 2 3 9 11 5" xfId="15935"/>
    <cellStyle name="출력 2 3 9 11 5 2" xfId="43794"/>
    <cellStyle name="출력 2 3 9 11 6" xfId="18685"/>
    <cellStyle name="출력 2 3 9 11 6 2" xfId="46544"/>
    <cellStyle name="출력 2 3 9 11 7" xfId="21893"/>
    <cellStyle name="출력 2 3 9 11 7 2" xfId="49752"/>
    <cellStyle name="출력 2 3 9 11 8" xfId="25088"/>
    <cellStyle name="출력 2 3 9 11 8 2" xfId="52947"/>
    <cellStyle name="출력 2 3 9 11 9" xfId="29750"/>
    <cellStyle name="출력 2 3 9 12" xfId="2510"/>
    <cellStyle name="출력 2 3 9 12 2" xfId="5961"/>
    <cellStyle name="출력 2 3 9 12 2 2" xfId="33820"/>
    <cellStyle name="출력 2 3 9 12 3" xfId="9217"/>
    <cellStyle name="출력 2 3 9 12 3 2" xfId="37076"/>
    <cellStyle name="출력 2 3 9 12 4" xfId="12481"/>
    <cellStyle name="출력 2 3 9 12 4 2" xfId="40340"/>
    <cellStyle name="출력 2 3 9 12 5" xfId="15971"/>
    <cellStyle name="출력 2 3 9 12 5 2" xfId="43830"/>
    <cellStyle name="출력 2 3 9 12 6" xfId="19285"/>
    <cellStyle name="출력 2 3 9 12 6 2" xfId="47144"/>
    <cellStyle name="출력 2 3 9 12 7" xfId="22467"/>
    <cellStyle name="출력 2 3 9 12 7 2" xfId="50326"/>
    <cellStyle name="출력 2 3 9 12 8" xfId="25635"/>
    <cellStyle name="출력 2 3 9 12 8 2" xfId="53494"/>
    <cellStyle name="출력 2 3 9 12 9" xfId="30369"/>
    <cellStyle name="출력 2 3 9 13" xfId="1403"/>
    <cellStyle name="출력 2 3 9 13 2" xfId="29262"/>
    <cellStyle name="출력 2 3 9 14" xfId="4859"/>
    <cellStyle name="출력 2 3 9 14 2" xfId="32718"/>
    <cellStyle name="출력 2 3 9 15" xfId="5075"/>
    <cellStyle name="출력 2 3 9 15 2" xfId="32934"/>
    <cellStyle name="출력 2 3 9 16" xfId="5515"/>
    <cellStyle name="출력 2 3 9 16 2" xfId="33374"/>
    <cellStyle name="출력 2 3 9 17" xfId="8770"/>
    <cellStyle name="출력 2 3 9 17 2" xfId="36629"/>
    <cellStyle name="출력 2 3 9 18" xfId="16844"/>
    <cellStyle name="출력 2 3 9 18 2" xfId="44703"/>
    <cellStyle name="출력 2 3 9 19" xfId="15290"/>
    <cellStyle name="출력 2 3 9 19 2" xfId="43149"/>
    <cellStyle name="출력 2 3 9 2" xfId="491"/>
    <cellStyle name="출력 2 3 9 2 10" xfId="4619"/>
    <cellStyle name="출력 2 3 9 2 10 2" xfId="8070"/>
    <cellStyle name="출력 2 3 9 2 10 2 2" xfId="35929"/>
    <cellStyle name="출력 2 3 9 2 10 3" xfId="11326"/>
    <cellStyle name="출력 2 3 9 2 10 3 2" xfId="39185"/>
    <cellStyle name="출력 2 3 9 2 10 4" xfId="14590"/>
    <cellStyle name="출력 2 3 9 2 10 4 2" xfId="42449"/>
    <cellStyle name="출력 2 3 9 2 10 5" xfId="18161"/>
    <cellStyle name="출력 2 3 9 2 10 5 2" xfId="46020"/>
    <cellStyle name="출력 2 3 9 2 10 6" xfId="21394"/>
    <cellStyle name="출력 2 3 9 2 10 6 2" xfId="49253"/>
    <cellStyle name="출력 2 3 9 2 10 7" xfId="24576"/>
    <cellStyle name="출력 2 3 9 2 10 7 2" xfId="52435"/>
    <cellStyle name="출력 2 3 9 2 10 8" xfId="27604"/>
    <cellStyle name="출력 2 3 9 2 10 8 2" xfId="55463"/>
    <cellStyle name="출력 2 3 9 2 10 9" xfId="32478"/>
    <cellStyle name="출력 2 3 9 2 11" xfId="1606"/>
    <cellStyle name="출력 2 3 9 2 11 2" xfId="29465"/>
    <cellStyle name="출력 2 3 9 2 12" xfId="5062"/>
    <cellStyle name="출력 2 3 9 2 12 2" xfId="32921"/>
    <cellStyle name="출력 2 3 9 2 13" xfId="8316"/>
    <cellStyle name="출력 2 3 9 2 13 2" xfId="36175"/>
    <cellStyle name="출력 2 3 9 2 14" xfId="11581"/>
    <cellStyle name="출력 2 3 9 2 14 2" xfId="39440"/>
    <cellStyle name="출력 2 3 9 2 15" xfId="14844"/>
    <cellStyle name="출력 2 3 9 2 15 2" xfId="42703"/>
    <cellStyle name="출력 2 3 9 2 16" xfId="15794"/>
    <cellStyle name="출력 2 3 9 2 16 2" xfId="43653"/>
    <cellStyle name="출력 2 3 9 2 17" xfId="18411"/>
    <cellStyle name="출력 2 3 9 2 17 2" xfId="46270"/>
    <cellStyle name="출력 2 3 9 2 18" xfId="21629"/>
    <cellStyle name="출력 2 3 9 2 18 2" xfId="49488"/>
    <cellStyle name="출력 2 3 9 2 19" xfId="24826"/>
    <cellStyle name="출력 2 3 9 2 19 2" xfId="52685"/>
    <cellStyle name="출력 2 3 9 2 2" xfId="636"/>
    <cellStyle name="출력 2 3 9 2 2 10" xfId="1751"/>
    <cellStyle name="출력 2 3 9 2 2 10 2" xfId="29610"/>
    <cellStyle name="출력 2 3 9 2 2 11" xfId="5206"/>
    <cellStyle name="출력 2 3 9 2 2 11 2" xfId="33065"/>
    <cellStyle name="출력 2 3 9 2 2 12" xfId="8461"/>
    <cellStyle name="출력 2 3 9 2 2 12 2" xfId="36320"/>
    <cellStyle name="출력 2 3 9 2 2 13" xfId="11726"/>
    <cellStyle name="출력 2 3 9 2 2 13 2" xfId="39585"/>
    <cellStyle name="출력 2 3 9 2 2 14" xfId="14989"/>
    <cellStyle name="출력 2 3 9 2 2 14 2" xfId="42848"/>
    <cellStyle name="출력 2 3 9 2 2 15" xfId="16356"/>
    <cellStyle name="출력 2 3 9 2 2 15 2" xfId="44215"/>
    <cellStyle name="출력 2 3 9 2 2 16" xfId="18553"/>
    <cellStyle name="출력 2 3 9 2 2 16 2" xfId="46412"/>
    <cellStyle name="출력 2 3 9 2 2 17" xfId="21770"/>
    <cellStyle name="출력 2 3 9 2 2 17 2" xfId="49629"/>
    <cellStyle name="출력 2 3 9 2 2 18" xfId="24965"/>
    <cellStyle name="출력 2 3 9 2 2 18 2" xfId="52824"/>
    <cellStyle name="출력 2 3 9 2 2 19" xfId="26226"/>
    <cellStyle name="출력 2 3 9 2 2 19 2" xfId="54085"/>
    <cellStyle name="출력 2 3 9 2 2 2" xfId="2388"/>
    <cellStyle name="출력 2 3 9 2 2 2 2" xfId="5840"/>
    <cellStyle name="출력 2 3 9 2 2 2 2 2" xfId="33699"/>
    <cellStyle name="출력 2 3 9 2 2 2 3" xfId="9096"/>
    <cellStyle name="출력 2 3 9 2 2 2 3 2" xfId="36955"/>
    <cellStyle name="출력 2 3 9 2 2 2 4" xfId="12359"/>
    <cellStyle name="출력 2 3 9 2 2 2 4 2" xfId="40218"/>
    <cellStyle name="출력 2 3 9 2 2 2 5" xfId="16670"/>
    <cellStyle name="출력 2 3 9 2 2 2 5 2" xfId="44529"/>
    <cellStyle name="출력 2 3 9 2 2 2 6" xfId="19166"/>
    <cellStyle name="출력 2 3 9 2 2 2 6 2" xfId="47025"/>
    <cellStyle name="출력 2 3 9 2 2 2 7" xfId="22351"/>
    <cellStyle name="출력 2 3 9 2 2 2 7 2" xfId="50210"/>
    <cellStyle name="출력 2 3 9 2 2 2 8" xfId="25526"/>
    <cellStyle name="출력 2 3 9 2 2 2 8 2" xfId="53385"/>
    <cellStyle name="출력 2 3 9 2 2 2 9" xfId="30247"/>
    <cellStyle name="출력 2 3 9 2 2 20" xfId="28022"/>
    <cellStyle name="출력 2 3 9 2 2 20 2" xfId="55881"/>
    <cellStyle name="출력 2 3 9 2 2 21" xfId="1098"/>
    <cellStyle name="출력 2 3 9 2 2 21 2" xfId="28957"/>
    <cellStyle name="출력 2 3 9 2 2 22" xfId="28496"/>
    <cellStyle name="출력 2 3 9 2 2 3" xfId="2847"/>
    <cellStyle name="출력 2 3 9 2 2 3 2" xfId="6298"/>
    <cellStyle name="출력 2 3 9 2 2 3 2 2" xfId="34157"/>
    <cellStyle name="출력 2 3 9 2 2 3 3" xfId="9554"/>
    <cellStyle name="출력 2 3 9 2 2 3 3 2" xfId="37413"/>
    <cellStyle name="출력 2 3 9 2 2 3 4" xfId="12818"/>
    <cellStyle name="출력 2 3 9 2 2 3 4 2" xfId="40677"/>
    <cellStyle name="출력 2 3 9 2 2 3 5" xfId="1152"/>
    <cellStyle name="출력 2 3 9 2 2 3 5 2" xfId="29011"/>
    <cellStyle name="출력 2 3 9 2 2 3 6" xfId="19622"/>
    <cellStyle name="출력 2 3 9 2 2 3 6 2" xfId="47481"/>
    <cellStyle name="출력 2 3 9 2 2 3 7" xfId="22804"/>
    <cellStyle name="출력 2 3 9 2 2 3 7 2" xfId="50663"/>
    <cellStyle name="출력 2 3 9 2 2 3 8" xfId="25952"/>
    <cellStyle name="출력 2 3 9 2 2 3 8 2" xfId="53811"/>
    <cellStyle name="출력 2 3 9 2 2 3 9" xfId="30706"/>
    <cellStyle name="출력 2 3 9 2 2 4" xfId="3197"/>
    <cellStyle name="출력 2 3 9 2 2 4 2" xfId="6648"/>
    <cellStyle name="출력 2 3 9 2 2 4 2 2" xfId="34507"/>
    <cellStyle name="출력 2 3 9 2 2 4 3" xfId="9904"/>
    <cellStyle name="출력 2 3 9 2 2 4 3 2" xfId="37763"/>
    <cellStyle name="출력 2 3 9 2 2 4 4" xfId="13168"/>
    <cellStyle name="출력 2 3 9 2 2 4 4 2" xfId="41027"/>
    <cellStyle name="출력 2 3 9 2 2 4 5" xfId="17705"/>
    <cellStyle name="출력 2 3 9 2 2 4 5 2" xfId="45564"/>
    <cellStyle name="출력 2 3 9 2 2 4 6" xfId="19972"/>
    <cellStyle name="출력 2 3 9 2 2 4 6 2" xfId="47831"/>
    <cellStyle name="출력 2 3 9 2 2 4 7" xfId="23154"/>
    <cellStyle name="출력 2 3 9 2 2 4 7 2" xfId="51013"/>
    <cellStyle name="출력 2 3 9 2 2 4 8" xfId="26276"/>
    <cellStyle name="출력 2 3 9 2 2 4 8 2" xfId="54135"/>
    <cellStyle name="출력 2 3 9 2 2 4 9" xfId="31056"/>
    <cellStyle name="출력 2 3 9 2 2 5" xfId="3534"/>
    <cellStyle name="출력 2 3 9 2 2 5 2" xfId="6985"/>
    <cellStyle name="출력 2 3 9 2 2 5 2 2" xfId="34844"/>
    <cellStyle name="출력 2 3 9 2 2 5 3" xfId="10241"/>
    <cellStyle name="출력 2 3 9 2 2 5 3 2" xfId="38100"/>
    <cellStyle name="출력 2 3 9 2 2 5 4" xfId="13505"/>
    <cellStyle name="출력 2 3 9 2 2 5 4 2" xfId="41364"/>
    <cellStyle name="출력 2 3 9 2 2 5 5" xfId="15778"/>
    <cellStyle name="출력 2 3 9 2 2 5 5 2" xfId="43637"/>
    <cellStyle name="출력 2 3 9 2 2 5 6" xfId="20309"/>
    <cellStyle name="출력 2 3 9 2 2 5 6 2" xfId="48168"/>
    <cellStyle name="출력 2 3 9 2 2 5 7" xfId="23491"/>
    <cellStyle name="출력 2 3 9 2 2 5 7 2" xfId="51350"/>
    <cellStyle name="출력 2 3 9 2 2 5 8" xfId="26593"/>
    <cellStyle name="출력 2 3 9 2 2 5 8 2" xfId="54452"/>
    <cellStyle name="출력 2 3 9 2 2 5 9" xfId="31393"/>
    <cellStyle name="출력 2 3 9 2 2 6" xfId="3867"/>
    <cellStyle name="출력 2 3 9 2 2 6 2" xfId="7318"/>
    <cellStyle name="출력 2 3 9 2 2 6 2 2" xfId="35177"/>
    <cellStyle name="출력 2 3 9 2 2 6 3" xfId="10574"/>
    <cellStyle name="출력 2 3 9 2 2 6 3 2" xfId="38433"/>
    <cellStyle name="출력 2 3 9 2 2 6 4" xfId="13838"/>
    <cellStyle name="출력 2 3 9 2 2 6 4 2" xfId="41697"/>
    <cellStyle name="출력 2 3 9 2 2 6 5" xfId="8760"/>
    <cellStyle name="출력 2 3 9 2 2 6 5 2" xfId="36619"/>
    <cellStyle name="출력 2 3 9 2 2 6 6" xfId="20642"/>
    <cellStyle name="출력 2 3 9 2 2 6 6 2" xfId="48501"/>
    <cellStyle name="출력 2 3 9 2 2 6 7" xfId="23824"/>
    <cellStyle name="출력 2 3 9 2 2 6 7 2" xfId="51683"/>
    <cellStyle name="출력 2 3 9 2 2 6 8" xfId="26904"/>
    <cellStyle name="출력 2 3 9 2 2 6 8 2" xfId="54763"/>
    <cellStyle name="출력 2 3 9 2 2 6 9" xfId="31726"/>
    <cellStyle name="출력 2 3 9 2 2 7" xfId="4163"/>
    <cellStyle name="출력 2 3 9 2 2 7 2" xfId="7614"/>
    <cellStyle name="출력 2 3 9 2 2 7 2 2" xfId="35473"/>
    <cellStyle name="출력 2 3 9 2 2 7 3" xfId="10870"/>
    <cellStyle name="출력 2 3 9 2 2 7 3 2" xfId="38729"/>
    <cellStyle name="출력 2 3 9 2 2 7 4" xfId="14134"/>
    <cellStyle name="출력 2 3 9 2 2 7 4 2" xfId="41993"/>
    <cellStyle name="출력 2 3 9 2 2 7 5" xfId="16462"/>
    <cellStyle name="출력 2 3 9 2 2 7 5 2" xfId="44321"/>
    <cellStyle name="출력 2 3 9 2 2 7 6" xfId="20938"/>
    <cellStyle name="출력 2 3 9 2 2 7 6 2" xfId="48797"/>
    <cellStyle name="출력 2 3 9 2 2 7 7" xfId="24120"/>
    <cellStyle name="출력 2 3 9 2 2 7 7 2" xfId="51979"/>
    <cellStyle name="출력 2 3 9 2 2 7 8" xfId="27179"/>
    <cellStyle name="출력 2 3 9 2 2 7 8 2" xfId="55038"/>
    <cellStyle name="출력 2 3 9 2 2 7 9" xfId="32022"/>
    <cellStyle name="출력 2 3 9 2 2 8" xfId="4460"/>
    <cellStyle name="출력 2 3 9 2 2 8 2" xfId="7911"/>
    <cellStyle name="출력 2 3 9 2 2 8 2 2" xfId="35770"/>
    <cellStyle name="출력 2 3 9 2 2 8 3" xfId="11167"/>
    <cellStyle name="출력 2 3 9 2 2 8 3 2" xfId="39026"/>
    <cellStyle name="출력 2 3 9 2 2 8 4" xfId="14431"/>
    <cellStyle name="출력 2 3 9 2 2 8 4 2" xfId="42290"/>
    <cellStyle name="출력 2 3 9 2 2 8 5" xfId="18002"/>
    <cellStyle name="출력 2 3 9 2 2 8 5 2" xfId="45861"/>
    <cellStyle name="출력 2 3 9 2 2 8 6" xfId="21235"/>
    <cellStyle name="출력 2 3 9 2 2 8 6 2" xfId="49094"/>
    <cellStyle name="출력 2 3 9 2 2 8 7" xfId="24417"/>
    <cellStyle name="출력 2 3 9 2 2 8 7 2" xfId="52276"/>
    <cellStyle name="출력 2 3 9 2 2 8 8" xfId="27455"/>
    <cellStyle name="출력 2 3 9 2 2 8 8 2" xfId="55314"/>
    <cellStyle name="출력 2 3 9 2 2 8 9" xfId="32319"/>
    <cellStyle name="출력 2 3 9 2 2 9" xfId="4755"/>
    <cellStyle name="출력 2 3 9 2 2 9 2" xfId="8206"/>
    <cellStyle name="출력 2 3 9 2 2 9 2 2" xfId="36065"/>
    <cellStyle name="출력 2 3 9 2 2 9 3" xfId="11462"/>
    <cellStyle name="출력 2 3 9 2 2 9 3 2" xfId="39321"/>
    <cellStyle name="출력 2 3 9 2 2 9 4" xfId="14726"/>
    <cellStyle name="출력 2 3 9 2 2 9 4 2" xfId="42585"/>
    <cellStyle name="출력 2 3 9 2 2 9 5" xfId="18297"/>
    <cellStyle name="출력 2 3 9 2 2 9 5 2" xfId="46156"/>
    <cellStyle name="출력 2 3 9 2 2 9 6" xfId="21530"/>
    <cellStyle name="출력 2 3 9 2 2 9 6 2" xfId="49389"/>
    <cellStyle name="출력 2 3 9 2 2 9 7" xfId="24712"/>
    <cellStyle name="출력 2 3 9 2 2 9 7 2" xfId="52571"/>
    <cellStyle name="출력 2 3 9 2 2 9 8" xfId="27731"/>
    <cellStyle name="출력 2 3 9 2 2 9 8 2" xfId="55590"/>
    <cellStyle name="출력 2 3 9 2 2 9 9" xfId="32614"/>
    <cellStyle name="출력 2 3 9 2 20" xfId="26790"/>
    <cellStyle name="출력 2 3 9 2 20 2" xfId="54649"/>
    <cellStyle name="출력 2 3 9 2 21" xfId="27886"/>
    <cellStyle name="출력 2 3 9 2 21 2" xfId="55745"/>
    <cellStyle name="출력 2 3 9 2 22" xfId="953"/>
    <cellStyle name="출력 2 3 9 2 22 2" xfId="28812"/>
    <cellStyle name="출력 2 3 9 2 23" xfId="28351"/>
    <cellStyle name="출력 2 3 9 2 3" xfId="2243"/>
    <cellStyle name="출력 2 3 9 2 3 2" xfId="5695"/>
    <cellStyle name="출력 2 3 9 2 3 2 2" xfId="33554"/>
    <cellStyle name="출력 2 3 9 2 3 3" xfId="8951"/>
    <cellStyle name="출력 2 3 9 2 3 3 2" xfId="36810"/>
    <cellStyle name="출력 2 3 9 2 3 4" xfId="12214"/>
    <cellStyle name="출력 2 3 9 2 3 4 2" xfId="40073"/>
    <cellStyle name="출력 2 3 9 2 3 5" xfId="17469"/>
    <cellStyle name="출력 2 3 9 2 3 5 2" xfId="45328"/>
    <cellStyle name="출력 2 3 9 2 3 6" xfId="19026"/>
    <cellStyle name="출력 2 3 9 2 3 6 2" xfId="46885"/>
    <cellStyle name="출력 2 3 9 2 3 7" xfId="22210"/>
    <cellStyle name="출력 2 3 9 2 3 7 2" xfId="50069"/>
    <cellStyle name="출력 2 3 9 2 3 8" xfId="25393"/>
    <cellStyle name="출력 2 3 9 2 3 8 2" xfId="53252"/>
    <cellStyle name="출력 2 3 9 2 3 9" xfId="30102"/>
    <cellStyle name="출력 2 3 9 2 4" xfId="2702"/>
    <cellStyle name="출력 2 3 9 2 4 2" xfId="6153"/>
    <cellStyle name="출력 2 3 9 2 4 2 2" xfId="34012"/>
    <cellStyle name="출력 2 3 9 2 4 3" xfId="9409"/>
    <cellStyle name="출력 2 3 9 2 4 3 2" xfId="37268"/>
    <cellStyle name="출력 2 3 9 2 4 4" xfId="12673"/>
    <cellStyle name="출력 2 3 9 2 4 4 2" xfId="40532"/>
    <cellStyle name="출력 2 3 9 2 4 5" xfId="15752"/>
    <cellStyle name="출력 2 3 9 2 4 5 2" xfId="43611"/>
    <cellStyle name="출력 2 3 9 2 4 6" xfId="19477"/>
    <cellStyle name="출력 2 3 9 2 4 6 2" xfId="47336"/>
    <cellStyle name="출력 2 3 9 2 4 7" xfId="22659"/>
    <cellStyle name="출력 2 3 9 2 4 7 2" xfId="50518"/>
    <cellStyle name="출력 2 3 9 2 4 8" xfId="25815"/>
    <cellStyle name="출력 2 3 9 2 4 8 2" xfId="53674"/>
    <cellStyle name="출력 2 3 9 2 4 9" xfId="30561"/>
    <cellStyle name="출력 2 3 9 2 5" xfId="3053"/>
    <cellStyle name="출력 2 3 9 2 5 2" xfId="6504"/>
    <cellStyle name="출력 2 3 9 2 5 2 2" xfId="34363"/>
    <cellStyle name="출력 2 3 9 2 5 3" xfId="9760"/>
    <cellStyle name="출력 2 3 9 2 5 3 2" xfId="37619"/>
    <cellStyle name="출력 2 3 9 2 5 4" xfId="13024"/>
    <cellStyle name="출력 2 3 9 2 5 4 2" xfId="40883"/>
    <cellStyle name="출력 2 3 9 2 5 5" xfId="17636"/>
    <cellStyle name="출력 2 3 9 2 5 5 2" xfId="45495"/>
    <cellStyle name="출력 2 3 9 2 5 6" xfId="19828"/>
    <cellStyle name="출력 2 3 9 2 5 6 2" xfId="47687"/>
    <cellStyle name="출력 2 3 9 2 5 7" xfId="23010"/>
    <cellStyle name="출력 2 3 9 2 5 7 2" xfId="50869"/>
    <cellStyle name="출력 2 3 9 2 5 8" xfId="26142"/>
    <cellStyle name="출력 2 3 9 2 5 8 2" xfId="54001"/>
    <cellStyle name="출력 2 3 9 2 5 9" xfId="30912"/>
    <cellStyle name="출력 2 3 9 2 6" xfId="3392"/>
    <cellStyle name="출력 2 3 9 2 6 2" xfId="6843"/>
    <cellStyle name="출력 2 3 9 2 6 2 2" xfId="34702"/>
    <cellStyle name="출력 2 3 9 2 6 3" xfId="10099"/>
    <cellStyle name="출력 2 3 9 2 6 3 2" xfId="37958"/>
    <cellStyle name="출력 2 3 9 2 6 4" xfId="13363"/>
    <cellStyle name="출력 2 3 9 2 6 4 2" xfId="41222"/>
    <cellStyle name="출력 2 3 9 2 6 5" xfId="16003"/>
    <cellStyle name="출력 2 3 9 2 6 5 2" xfId="43862"/>
    <cellStyle name="출력 2 3 9 2 6 6" xfId="20167"/>
    <cellStyle name="출력 2 3 9 2 6 6 2" xfId="48026"/>
    <cellStyle name="출력 2 3 9 2 6 7" xfId="23349"/>
    <cellStyle name="출력 2 3 9 2 6 7 2" xfId="51208"/>
    <cellStyle name="출력 2 3 9 2 6 8" xfId="26459"/>
    <cellStyle name="출력 2 3 9 2 6 8 2" xfId="54318"/>
    <cellStyle name="출력 2 3 9 2 6 9" xfId="31251"/>
    <cellStyle name="출력 2 3 9 2 7" xfId="3725"/>
    <cellStyle name="출력 2 3 9 2 7 2" xfId="7176"/>
    <cellStyle name="출력 2 3 9 2 7 2 2" xfId="35035"/>
    <cellStyle name="출력 2 3 9 2 7 3" xfId="10432"/>
    <cellStyle name="출력 2 3 9 2 7 3 2" xfId="38291"/>
    <cellStyle name="출력 2 3 9 2 7 4" xfId="13696"/>
    <cellStyle name="출력 2 3 9 2 7 4 2" xfId="41555"/>
    <cellStyle name="출력 2 3 9 2 7 5" xfId="17251"/>
    <cellStyle name="출력 2 3 9 2 7 5 2" xfId="45110"/>
    <cellStyle name="출력 2 3 9 2 7 6" xfId="20500"/>
    <cellStyle name="출력 2 3 9 2 7 6 2" xfId="48359"/>
    <cellStyle name="출력 2 3 9 2 7 7" xfId="23682"/>
    <cellStyle name="출력 2 3 9 2 7 7 2" xfId="51541"/>
    <cellStyle name="출력 2 3 9 2 7 8" xfId="26770"/>
    <cellStyle name="출력 2 3 9 2 7 8 2" xfId="54629"/>
    <cellStyle name="출력 2 3 9 2 7 9" xfId="31584"/>
    <cellStyle name="출력 2 3 9 2 8" xfId="4027"/>
    <cellStyle name="출력 2 3 9 2 8 2" xfId="7478"/>
    <cellStyle name="출력 2 3 9 2 8 2 2" xfId="35337"/>
    <cellStyle name="출력 2 3 9 2 8 3" xfId="10734"/>
    <cellStyle name="출력 2 3 9 2 8 3 2" xfId="38593"/>
    <cellStyle name="출력 2 3 9 2 8 4" xfId="13998"/>
    <cellStyle name="출력 2 3 9 2 8 4 2" xfId="41857"/>
    <cellStyle name="출력 2 3 9 2 8 5" xfId="15041"/>
    <cellStyle name="출력 2 3 9 2 8 5 2" xfId="42900"/>
    <cellStyle name="출력 2 3 9 2 8 6" xfId="20802"/>
    <cellStyle name="출력 2 3 9 2 8 6 2" xfId="48661"/>
    <cellStyle name="출력 2 3 9 2 8 7" xfId="23984"/>
    <cellStyle name="출력 2 3 9 2 8 7 2" xfId="51843"/>
    <cellStyle name="출력 2 3 9 2 8 8" xfId="27053"/>
    <cellStyle name="출력 2 3 9 2 8 8 2" xfId="54912"/>
    <cellStyle name="출력 2 3 9 2 8 9" xfId="31886"/>
    <cellStyle name="출력 2 3 9 2 9" xfId="4324"/>
    <cellStyle name="출력 2 3 9 2 9 2" xfId="7775"/>
    <cellStyle name="출력 2 3 9 2 9 2 2" xfId="35634"/>
    <cellStyle name="출력 2 3 9 2 9 3" xfId="11031"/>
    <cellStyle name="출력 2 3 9 2 9 3 2" xfId="38890"/>
    <cellStyle name="출력 2 3 9 2 9 4" xfId="14295"/>
    <cellStyle name="출력 2 3 9 2 9 4 2" xfId="42154"/>
    <cellStyle name="출력 2 3 9 2 9 5" xfId="16673"/>
    <cellStyle name="출력 2 3 9 2 9 5 2" xfId="44532"/>
    <cellStyle name="출력 2 3 9 2 9 6" xfId="21099"/>
    <cellStyle name="출력 2 3 9 2 9 6 2" xfId="48958"/>
    <cellStyle name="출력 2 3 9 2 9 7" xfId="24281"/>
    <cellStyle name="출력 2 3 9 2 9 7 2" xfId="52140"/>
    <cellStyle name="출력 2 3 9 2 9 8" xfId="27328"/>
    <cellStyle name="출력 2 3 9 2 9 8 2" xfId="55187"/>
    <cellStyle name="출력 2 3 9 2 9 9" xfId="32183"/>
    <cellStyle name="출력 2 3 9 20" xfId="16312"/>
    <cellStyle name="출력 2 3 9 20 2" xfId="44171"/>
    <cellStyle name="출력 2 3 9 21" xfId="18850"/>
    <cellStyle name="출력 2 3 9 21 2" xfId="46709"/>
    <cellStyle name="출력 2 3 9 22" xfId="15012"/>
    <cellStyle name="출력 2 3 9 22 2" xfId="42871"/>
    <cellStyle name="출력 2 3 9 23" xfId="12130"/>
    <cellStyle name="출력 2 3 9 23 2" xfId="39989"/>
    <cellStyle name="출력 2 3 9 24" xfId="751"/>
    <cellStyle name="출력 2 3 9 24 2" xfId="28610"/>
    <cellStyle name="출력 2 3 9 25" xfId="28149"/>
    <cellStyle name="출력 2 3 9 3" xfId="391"/>
    <cellStyle name="출력 2 3 9 3 10" xfId="1506"/>
    <cellStyle name="출력 2 3 9 3 10 2" xfId="29365"/>
    <cellStyle name="출력 2 3 9 3 11" xfId="4962"/>
    <cellStyle name="출력 2 3 9 3 11 2" xfId="32821"/>
    <cellStyle name="출력 2 3 9 3 12" xfId="1157"/>
    <cellStyle name="출력 2 3 9 3 12 2" xfId="29016"/>
    <cellStyle name="출력 2 3 9 3 13" xfId="11481"/>
    <cellStyle name="출력 2 3 9 3 13 2" xfId="39340"/>
    <cellStyle name="출력 2 3 9 3 14" xfId="14745"/>
    <cellStyle name="출력 2 3 9 3 14 2" xfId="42604"/>
    <cellStyle name="출력 2 3 9 3 15" xfId="16193"/>
    <cellStyle name="출력 2 3 9 3 15 2" xfId="44052"/>
    <cellStyle name="출력 2 3 9 3 16" xfId="18316"/>
    <cellStyle name="출력 2 3 9 3 16 2" xfId="46175"/>
    <cellStyle name="출력 2 3 9 3 17" xfId="17175"/>
    <cellStyle name="출력 2 3 9 3 17 2" xfId="45034"/>
    <cellStyle name="출력 2 3 9 3 18" xfId="24735"/>
    <cellStyle name="출력 2 3 9 3 18 2" xfId="52594"/>
    <cellStyle name="출력 2 3 9 3 19" xfId="27715"/>
    <cellStyle name="출력 2 3 9 3 19 2" xfId="55574"/>
    <cellStyle name="출력 2 3 9 3 2" xfId="2143"/>
    <cellStyle name="출력 2 3 9 3 2 2" xfId="5597"/>
    <cellStyle name="출력 2 3 9 3 2 2 2" xfId="33456"/>
    <cellStyle name="출력 2 3 9 3 2 3" xfId="8852"/>
    <cellStyle name="출력 2 3 9 3 2 3 2" xfId="36711"/>
    <cellStyle name="출력 2 3 9 3 2 4" xfId="12115"/>
    <cellStyle name="출력 2 3 9 3 2 4 2" xfId="39974"/>
    <cellStyle name="출력 2 3 9 3 2 5" xfId="15505"/>
    <cellStyle name="출력 2 3 9 3 2 5 2" xfId="43364"/>
    <cellStyle name="출력 2 3 9 3 2 6" xfId="18931"/>
    <cellStyle name="출력 2 3 9 3 2 6 2" xfId="46790"/>
    <cellStyle name="출력 2 3 9 3 2 7" xfId="22129"/>
    <cellStyle name="출력 2 3 9 3 2 7 2" xfId="49988"/>
    <cellStyle name="출력 2 3 9 3 2 8" xfId="25308"/>
    <cellStyle name="출력 2 3 9 3 2 8 2" xfId="53167"/>
    <cellStyle name="출력 2 3 9 3 2 9" xfId="30002"/>
    <cellStyle name="출력 2 3 9 3 20" xfId="27814"/>
    <cellStyle name="출력 2 3 9 3 20 2" xfId="55673"/>
    <cellStyle name="출력 2 3 9 3 21" xfId="853"/>
    <cellStyle name="출력 2 3 9 3 21 2" xfId="28712"/>
    <cellStyle name="출력 2 3 9 3 22" xfId="28251"/>
    <cellStyle name="출력 2 3 9 3 3" xfId="2604"/>
    <cellStyle name="출력 2 3 9 3 3 2" xfId="6055"/>
    <cellStyle name="출력 2 3 9 3 3 2 2" xfId="33914"/>
    <cellStyle name="출력 2 3 9 3 3 3" xfId="9311"/>
    <cellStyle name="출력 2 3 9 3 3 3 2" xfId="37170"/>
    <cellStyle name="출력 2 3 9 3 3 4" xfId="12575"/>
    <cellStyle name="출력 2 3 9 3 3 4 2" xfId="40434"/>
    <cellStyle name="출력 2 3 9 3 3 5" xfId="16236"/>
    <cellStyle name="출력 2 3 9 3 3 5 2" xfId="44095"/>
    <cellStyle name="출력 2 3 9 3 3 6" xfId="19379"/>
    <cellStyle name="출력 2 3 9 3 3 6 2" xfId="47238"/>
    <cellStyle name="출력 2 3 9 3 3 7" xfId="22561"/>
    <cellStyle name="출력 2 3 9 3 3 7 2" xfId="50420"/>
    <cellStyle name="출력 2 3 9 3 3 8" xfId="25723"/>
    <cellStyle name="출력 2 3 9 3 3 8 2" xfId="53582"/>
    <cellStyle name="출력 2 3 9 3 3 9" xfId="30463"/>
    <cellStyle name="출력 2 3 9 3 4" xfId="2957"/>
    <cellStyle name="출력 2 3 9 3 4 2" xfId="6408"/>
    <cellStyle name="출력 2 3 9 3 4 2 2" xfId="34267"/>
    <cellStyle name="출력 2 3 9 3 4 3" xfId="9664"/>
    <cellStyle name="출력 2 3 9 3 4 3 2" xfId="37523"/>
    <cellStyle name="출력 2 3 9 3 4 4" xfId="12928"/>
    <cellStyle name="출력 2 3 9 3 4 4 2" xfId="40787"/>
    <cellStyle name="출력 2 3 9 3 4 5" xfId="17738"/>
    <cellStyle name="출력 2 3 9 3 4 5 2" xfId="45597"/>
    <cellStyle name="출력 2 3 9 3 4 6" xfId="19732"/>
    <cellStyle name="출력 2 3 9 3 4 6 2" xfId="47591"/>
    <cellStyle name="출력 2 3 9 3 4 7" xfId="22914"/>
    <cellStyle name="출력 2 3 9 3 4 7 2" xfId="50773"/>
    <cellStyle name="출력 2 3 9 3 4 8" xfId="26052"/>
    <cellStyle name="출력 2 3 9 3 4 8 2" xfId="53911"/>
    <cellStyle name="출력 2 3 9 3 4 9" xfId="30816"/>
    <cellStyle name="출력 2 3 9 3 5" xfId="3303"/>
    <cellStyle name="출력 2 3 9 3 5 2" xfId="6754"/>
    <cellStyle name="출력 2 3 9 3 5 2 2" xfId="34613"/>
    <cellStyle name="출력 2 3 9 3 5 3" xfId="10010"/>
    <cellStyle name="출력 2 3 9 3 5 3 2" xfId="37869"/>
    <cellStyle name="출력 2 3 9 3 5 4" xfId="13274"/>
    <cellStyle name="출력 2 3 9 3 5 4 2" xfId="41133"/>
    <cellStyle name="출력 2 3 9 3 5 5" xfId="17889"/>
    <cellStyle name="출력 2 3 9 3 5 5 2" xfId="45748"/>
    <cellStyle name="출력 2 3 9 3 5 6" xfId="20078"/>
    <cellStyle name="출력 2 3 9 3 5 6 2" xfId="47937"/>
    <cellStyle name="출력 2 3 9 3 5 7" xfId="23260"/>
    <cellStyle name="출력 2 3 9 3 5 7 2" xfId="51119"/>
    <cellStyle name="출력 2 3 9 3 5 8" xfId="26374"/>
    <cellStyle name="출력 2 3 9 3 5 8 2" xfId="54233"/>
    <cellStyle name="출력 2 3 9 3 5 9" xfId="31162"/>
    <cellStyle name="출력 2 3 9 3 6" xfId="3639"/>
    <cellStyle name="출력 2 3 9 3 6 2" xfId="7090"/>
    <cellStyle name="출력 2 3 9 3 6 2 2" xfId="34949"/>
    <cellStyle name="출력 2 3 9 3 6 3" xfId="10346"/>
    <cellStyle name="출력 2 3 9 3 6 3 2" xfId="38205"/>
    <cellStyle name="출력 2 3 9 3 6 4" xfId="13610"/>
    <cellStyle name="출력 2 3 9 3 6 4 2" xfId="41469"/>
    <cellStyle name="출력 2 3 9 3 6 5" xfId="15223"/>
    <cellStyle name="출력 2 3 9 3 6 5 2" xfId="43082"/>
    <cellStyle name="출력 2 3 9 3 6 6" xfId="20414"/>
    <cellStyle name="출력 2 3 9 3 6 6 2" xfId="48273"/>
    <cellStyle name="출력 2 3 9 3 6 7" xfId="23596"/>
    <cellStyle name="출력 2 3 9 3 6 7 2" xfId="51455"/>
    <cellStyle name="출력 2 3 9 3 6 8" xfId="26690"/>
    <cellStyle name="출력 2 3 9 3 6 8 2" xfId="54549"/>
    <cellStyle name="출력 2 3 9 3 6 9" xfId="31498"/>
    <cellStyle name="출력 2 3 9 3 7" xfId="3953"/>
    <cellStyle name="출력 2 3 9 3 7 2" xfId="7404"/>
    <cellStyle name="출력 2 3 9 3 7 2 2" xfId="35263"/>
    <cellStyle name="출력 2 3 9 3 7 3" xfId="10660"/>
    <cellStyle name="출력 2 3 9 3 7 3 2" xfId="38519"/>
    <cellStyle name="출력 2 3 9 3 7 4" xfId="13924"/>
    <cellStyle name="출력 2 3 9 3 7 4 2" xfId="41783"/>
    <cellStyle name="출력 2 3 9 3 7 5" xfId="17282"/>
    <cellStyle name="출력 2 3 9 3 7 5 2" xfId="45141"/>
    <cellStyle name="출력 2 3 9 3 7 6" xfId="20728"/>
    <cellStyle name="출력 2 3 9 3 7 6 2" xfId="48587"/>
    <cellStyle name="출력 2 3 9 3 7 7" xfId="23910"/>
    <cellStyle name="출력 2 3 9 3 7 7 2" xfId="51769"/>
    <cellStyle name="출력 2 3 9 3 7 8" xfId="26984"/>
    <cellStyle name="출력 2 3 9 3 7 8 2" xfId="54843"/>
    <cellStyle name="출력 2 3 9 3 7 9" xfId="31812"/>
    <cellStyle name="출력 2 3 9 3 8" xfId="4251"/>
    <cellStyle name="출력 2 3 9 3 8 2" xfId="7702"/>
    <cellStyle name="출력 2 3 9 3 8 2 2" xfId="35561"/>
    <cellStyle name="출력 2 3 9 3 8 3" xfId="10958"/>
    <cellStyle name="출력 2 3 9 3 8 3 2" xfId="38817"/>
    <cellStyle name="출력 2 3 9 3 8 4" xfId="14222"/>
    <cellStyle name="출력 2 3 9 3 8 4 2" xfId="42081"/>
    <cellStyle name="출력 2 3 9 3 8 5" xfId="17186"/>
    <cellStyle name="출력 2 3 9 3 8 5 2" xfId="45045"/>
    <cellStyle name="출력 2 3 9 3 8 6" xfId="21026"/>
    <cellStyle name="출력 2 3 9 3 8 6 2" xfId="48885"/>
    <cellStyle name="출력 2 3 9 3 8 7" xfId="24208"/>
    <cellStyle name="출력 2 3 9 3 8 7 2" xfId="52067"/>
    <cellStyle name="출력 2 3 9 3 8 8" xfId="27260"/>
    <cellStyle name="출력 2 3 9 3 8 8 2" xfId="55119"/>
    <cellStyle name="출력 2 3 9 3 8 9" xfId="32110"/>
    <cellStyle name="출력 2 3 9 3 9" xfId="4547"/>
    <cellStyle name="출력 2 3 9 3 9 2" xfId="7998"/>
    <cellStyle name="출력 2 3 9 3 9 2 2" xfId="35857"/>
    <cellStyle name="출력 2 3 9 3 9 3" xfId="11254"/>
    <cellStyle name="출력 2 3 9 3 9 3 2" xfId="39113"/>
    <cellStyle name="출력 2 3 9 3 9 4" xfId="14518"/>
    <cellStyle name="출력 2 3 9 3 9 4 2" xfId="42377"/>
    <cellStyle name="출력 2 3 9 3 9 5" xfId="18089"/>
    <cellStyle name="출력 2 3 9 3 9 5 2" xfId="45948"/>
    <cellStyle name="출력 2 3 9 3 9 6" xfId="21322"/>
    <cellStyle name="출력 2 3 9 3 9 6 2" xfId="49181"/>
    <cellStyle name="출력 2 3 9 3 9 7" xfId="24504"/>
    <cellStyle name="출력 2 3 9 3 9 7 2" xfId="52363"/>
    <cellStyle name="출력 2 3 9 3 9 8" xfId="27536"/>
    <cellStyle name="출력 2 3 9 3 9 8 2" xfId="55395"/>
    <cellStyle name="출력 2 3 9 3 9 9" xfId="32406"/>
    <cellStyle name="출력 2 3 9 4" xfId="564"/>
    <cellStyle name="출력 2 3 9 4 10" xfId="1679"/>
    <cellStyle name="출력 2 3 9 4 10 2" xfId="29538"/>
    <cellStyle name="출력 2 3 9 4 11" xfId="5134"/>
    <cellStyle name="출력 2 3 9 4 11 2" xfId="32993"/>
    <cellStyle name="출력 2 3 9 4 12" xfId="8389"/>
    <cellStyle name="출력 2 3 9 4 12 2" xfId="36248"/>
    <cellStyle name="출력 2 3 9 4 13" xfId="11654"/>
    <cellStyle name="출력 2 3 9 4 13 2" xfId="39513"/>
    <cellStyle name="출력 2 3 9 4 14" xfId="14917"/>
    <cellStyle name="출력 2 3 9 4 14 2" xfId="42776"/>
    <cellStyle name="출력 2 3 9 4 15" xfId="16634"/>
    <cellStyle name="출력 2 3 9 4 15 2" xfId="44493"/>
    <cellStyle name="출력 2 3 9 4 16" xfId="18481"/>
    <cellStyle name="출력 2 3 9 4 16 2" xfId="46340"/>
    <cellStyle name="출력 2 3 9 4 17" xfId="21698"/>
    <cellStyle name="출력 2 3 9 4 17 2" xfId="49557"/>
    <cellStyle name="출력 2 3 9 4 18" xfId="24893"/>
    <cellStyle name="출력 2 3 9 4 18 2" xfId="52752"/>
    <cellStyle name="출력 2 3 9 4 19" xfId="25532"/>
    <cellStyle name="출력 2 3 9 4 19 2" xfId="53391"/>
    <cellStyle name="출력 2 3 9 4 2" xfId="2316"/>
    <cellStyle name="출력 2 3 9 4 2 2" xfId="5768"/>
    <cellStyle name="출력 2 3 9 4 2 2 2" xfId="33627"/>
    <cellStyle name="출력 2 3 9 4 2 3" xfId="9024"/>
    <cellStyle name="출력 2 3 9 4 2 3 2" xfId="36883"/>
    <cellStyle name="출력 2 3 9 4 2 4" xfId="12287"/>
    <cellStyle name="출력 2 3 9 4 2 4 2" xfId="40146"/>
    <cellStyle name="출력 2 3 9 4 2 5" xfId="17385"/>
    <cellStyle name="출력 2 3 9 4 2 5 2" xfId="45244"/>
    <cellStyle name="출력 2 3 9 4 2 6" xfId="19094"/>
    <cellStyle name="출력 2 3 9 4 2 6 2" xfId="46953"/>
    <cellStyle name="출력 2 3 9 4 2 7" xfId="22279"/>
    <cellStyle name="출력 2 3 9 4 2 7 2" xfId="50138"/>
    <cellStyle name="출력 2 3 9 4 2 8" xfId="25458"/>
    <cellStyle name="출력 2 3 9 4 2 8 2" xfId="53317"/>
    <cellStyle name="출력 2 3 9 4 2 9" xfId="30175"/>
    <cellStyle name="출력 2 3 9 4 20" xfId="27950"/>
    <cellStyle name="출력 2 3 9 4 20 2" xfId="55809"/>
    <cellStyle name="출력 2 3 9 4 21" xfId="1026"/>
    <cellStyle name="출력 2 3 9 4 21 2" xfId="28885"/>
    <cellStyle name="출력 2 3 9 4 22" xfId="28424"/>
    <cellStyle name="출력 2 3 9 4 3" xfId="2775"/>
    <cellStyle name="출력 2 3 9 4 3 2" xfId="6226"/>
    <cellStyle name="출력 2 3 9 4 3 2 2" xfId="34085"/>
    <cellStyle name="출력 2 3 9 4 3 3" xfId="9482"/>
    <cellStyle name="출력 2 3 9 4 3 3 2" xfId="37341"/>
    <cellStyle name="출력 2 3 9 4 3 4" xfId="12746"/>
    <cellStyle name="출력 2 3 9 4 3 4 2" xfId="40605"/>
    <cellStyle name="출력 2 3 9 4 3 5" xfId="17947"/>
    <cellStyle name="출력 2 3 9 4 3 5 2" xfId="45806"/>
    <cellStyle name="출력 2 3 9 4 3 6" xfId="19550"/>
    <cellStyle name="출력 2 3 9 4 3 6 2" xfId="47409"/>
    <cellStyle name="출력 2 3 9 4 3 7" xfId="22732"/>
    <cellStyle name="출력 2 3 9 4 3 7 2" xfId="50591"/>
    <cellStyle name="출력 2 3 9 4 3 8" xfId="25884"/>
    <cellStyle name="출력 2 3 9 4 3 8 2" xfId="53743"/>
    <cellStyle name="출력 2 3 9 4 3 9" xfId="30634"/>
    <cellStyle name="출력 2 3 9 4 4" xfId="3125"/>
    <cellStyle name="출력 2 3 9 4 4 2" xfId="6576"/>
    <cellStyle name="출력 2 3 9 4 4 2 2" xfId="34435"/>
    <cellStyle name="출력 2 3 9 4 4 3" xfId="9832"/>
    <cellStyle name="출력 2 3 9 4 4 3 2" xfId="37691"/>
    <cellStyle name="출력 2 3 9 4 4 4" xfId="13096"/>
    <cellStyle name="출력 2 3 9 4 4 4 2" xfId="40955"/>
    <cellStyle name="출력 2 3 9 4 4 5" xfId="17494"/>
    <cellStyle name="출력 2 3 9 4 4 5 2" xfId="45353"/>
    <cellStyle name="출력 2 3 9 4 4 6" xfId="19900"/>
    <cellStyle name="출력 2 3 9 4 4 6 2" xfId="47759"/>
    <cellStyle name="출력 2 3 9 4 4 7" xfId="23082"/>
    <cellStyle name="출력 2 3 9 4 4 7 2" xfId="50941"/>
    <cellStyle name="출력 2 3 9 4 4 8" xfId="26208"/>
    <cellStyle name="출력 2 3 9 4 4 8 2" xfId="54067"/>
    <cellStyle name="출력 2 3 9 4 4 9" xfId="30984"/>
    <cellStyle name="출력 2 3 9 4 5" xfId="3462"/>
    <cellStyle name="출력 2 3 9 4 5 2" xfId="6913"/>
    <cellStyle name="출력 2 3 9 4 5 2 2" xfId="34772"/>
    <cellStyle name="출력 2 3 9 4 5 3" xfId="10169"/>
    <cellStyle name="출력 2 3 9 4 5 3 2" xfId="38028"/>
    <cellStyle name="출력 2 3 9 4 5 4" xfId="13433"/>
    <cellStyle name="출력 2 3 9 4 5 4 2" xfId="41292"/>
    <cellStyle name="출력 2 3 9 4 5 5" xfId="15463"/>
    <cellStyle name="출력 2 3 9 4 5 5 2" xfId="43322"/>
    <cellStyle name="출력 2 3 9 4 5 6" xfId="20237"/>
    <cellStyle name="출력 2 3 9 4 5 6 2" xfId="48096"/>
    <cellStyle name="출력 2 3 9 4 5 7" xfId="23419"/>
    <cellStyle name="출력 2 3 9 4 5 7 2" xfId="51278"/>
    <cellStyle name="출력 2 3 9 4 5 8" xfId="26525"/>
    <cellStyle name="출력 2 3 9 4 5 8 2" xfId="54384"/>
    <cellStyle name="출력 2 3 9 4 5 9" xfId="31321"/>
    <cellStyle name="출력 2 3 9 4 6" xfId="3795"/>
    <cellStyle name="출력 2 3 9 4 6 2" xfId="7246"/>
    <cellStyle name="출력 2 3 9 4 6 2 2" xfId="35105"/>
    <cellStyle name="출력 2 3 9 4 6 3" xfId="10502"/>
    <cellStyle name="출력 2 3 9 4 6 3 2" xfId="38361"/>
    <cellStyle name="출력 2 3 9 4 6 4" xfId="13766"/>
    <cellStyle name="출력 2 3 9 4 6 4 2" xfId="41625"/>
    <cellStyle name="출력 2 3 9 4 6 5" xfId="17601"/>
    <cellStyle name="출력 2 3 9 4 6 5 2" xfId="45460"/>
    <cellStyle name="출력 2 3 9 4 6 6" xfId="20570"/>
    <cellStyle name="출력 2 3 9 4 6 6 2" xfId="48429"/>
    <cellStyle name="출력 2 3 9 4 6 7" xfId="23752"/>
    <cellStyle name="출력 2 3 9 4 6 7 2" xfId="51611"/>
    <cellStyle name="출력 2 3 9 4 6 8" xfId="26836"/>
    <cellStyle name="출력 2 3 9 4 6 8 2" xfId="54695"/>
    <cellStyle name="출력 2 3 9 4 6 9" xfId="31654"/>
    <cellStyle name="출력 2 3 9 4 7" xfId="4091"/>
    <cellStyle name="출력 2 3 9 4 7 2" xfId="7542"/>
    <cellStyle name="출력 2 3 9 4 7 2 2" xfId="35401"/>
    <cellStyle name="출력 2 3 9 4 7 3" xfId="10798"/>
    <cellStyle name="출력 2 3 9 4 7 3 2" xfId="38657"/>
    <cellStyle name="출력 2 3 9 4 7 4" xfId="14062"/>
    <cellStyle name="출력 2 3 9 4 7 4 2" xfId="41921"/>
    <cellStyle name="출력 2 3 9 4 7 5" xfId="16224"/>
    <cellStyle name="출력 2 3 9 4 7 5 2" xfId="44083"/>
    <cellStyle name="출력 2 3 9 4 7 6" xfId="20866"/>
    <cellStyle name="출력 2 3 9 4 7 6 2" xfId="48725"/>
    <cellStyle name="출력 2 3 9 4 7 7" xfId="24048"/>
    <cellStyle name="출력 2 3 9 4 7 7 2" xfId="51907"/>
    <cellStyle name="출력 2 3 9 4 7 8" xfId="27113"/>
    <cellStyle name="출력 2 3 9 4 7 8 2" xfId="54972"/>
    <cellStyle name="출력 2 3 9 4 7 9" xfId="31950"/>
    <cellStyle name="출력 2 3 9 4 8" xfId="4388"/>
    <cellStyle name="출력 2 3 9 4 8 2" xfId="7839"/>
    <cellStyle name="출력 2 3 9 4 8 2 2" xfId="35698"/>
    <cellStyle name="출력 2 3 9 4 8 3" xfId="11095"/>
    <cellStyle name="출력 2 3 9 4 8 3 2" xfId="38954"/>
    <cellStyle name="출력 2 3 9 4 8 4" xfId="14359"/>
    <cellStyle name="출력 2 3 9 4 8 4 2" xfId="42218"/>
    <cellStyle name="출력 2 3 9 4 8 5" xfId="12032"/>
    <cellStyle name="출력 2 3 9 4 8 5 2" xfId="39891"/>
    <cellStyle name="출력 2 3 9 4 8 6" xfId="21163"/>
    <cellStyle name="출력 2 3 9 4 8 6 2" xfId="49022"/>
    <cellStyle name="출력 2 3 9 4 8 7" xfId="24345"/>
    <cellStyle name="출력 2 3 9 4 8 7 2" xfId="52204"/>
    <cellStyle name="출력 2 3 9 4 8 8" xfId="27388"/>
    <cellStyle name="출력 2 3 9 4 8 8 2" xfId="55247"/>
    <cellStyle name="출력 2 3 9 4 8 9" xfId="32247"/>
    <cellStyle name="출력 2 3 9 4 9" xfId="4683"/>
    <cellStyle name="출력 2 3 9 4 9 2" xfId="8134"/>
    <cellStyle name="출력 2 3 9 4 9 2 2" xfId="35993"/>
    <cellStyle name="출력 2 3 9 4 9 3" xfId="11390"/>
    <cellStyle name="출력 2 3 9 4 9 3 2" xfId="39249"/>
    <cellStyle name="출력 2 3 9 4 9 4" xfId="14654"/>
    <cellStyle name="출력 2 3 9 4 9 4 2" xfId="42513"/>
    <cellStyle name="출력 2 3 9 4 9 5" xfId="18225"/>
    <cellStyle name="출력 2 3 9 4 9 5 2" xfId="46084"/>
    <cellStyle name="출력 2 3 9 4 9 6" xfId="21458"/>
    <cellStyle name="출력 2 3 9 4 9 6 2" xfId="49317"/>
    <cellStyle name="출력 2 3 9 4 9 7" xfId="24640"/>
    <cellStyle name="출력 2 3 9 4 9 7 2" xfId="52499"/>
    <cellStyle name="출력 2 3 9 4 9 8" xfId="27664"/>
    <cellStyle name="출력 2 3 9 4 9 8 2" xfId="55523"/>
    <cellStyle name="출력 2 3 9 4 9 9" xfId="32542"/>
    <cellStyle name="출력 2 3 9 5" xfId="2041"/>
    <cellStyle name="출력 2 3 9 5 2" xfId="5495"/>
    <cellStyle name="출력 2 3 9 5 2 2" xfId="33354"/>
    <cellStyle name="출력 2 3 9 5 3" xfId="8750"/>
    <cellStyle name="출력 2 3 9 5 3 2" xfId="36609"/>
    <cellStyle name="출력 2 3 9 5 4" xfId="12013"/>
    <cellStyle name="출력 2 3 9 5 4 2" xfId="39872"/>
    <cellStyle name="출력 2 3 9 5 5" xfId="17340"/>
    <cellStyle name="출력 2 3 9 5 5 2" xfId="45199"/>
    <cellStyle name="출력 2 3 9 5 6" xfId="18835"/>
    <cellStyle name="출력 2 3 9 5 6 2" xfId="46694"/>
    <cellStyle name="출력 2 3 9 5 7" xfId="22042"/>
    <cellStyle name="출력 2 3 9 5 7 2" xfId="49901"/>
    <cellStyle name="출력 2 3 9 5 8" xfId="25224"/>
    <cellStyle name="출력 2 3 9 5 8 2" xfId="53083"/>
    <cellStyle name="출력 2 3 9 5 9" xfId="29900"/>
    <cellStyle name="출력 2 3 9 6" xfId="2508"/>
    <cellStyle name="출력 2 3 9 6 2" xfId="5959"/>
    <cellStyle name="출력 2 3 9 6 2 2" xfId="33818"/>
    <cellStyle name="출력 2 3 9 6 3" xfId="9215"/>
    <cellStyle name="출력 2 3 9 6 3 2" xfId="37074"/>
    <cellStyle name="출력 2 3 9 6 4" xfId="12479"/>
    <cellStyle name="출력 2 3 9 6 4 2" xfId="40338"/>
    <cellStyle name="출력 2 3 9 6 5" xfId="16648"/>
    <cellStyle name="출력 2 3 9 6 5 2" xfId="44507"/>
    <cellStyle name="출력 2 3 9 6 6" xfId="19283"/>
    <cellStyle name="출력 2 3 9 6 6 2" xfId="47142"/>
    <cellStyle name="출력 2 3 9 6 7" xfId="22465"/>
    <cellStyle name="출력 2 3 9 6 7 2" xfId="50324"/>
    <cellStyle name="출력 2 3 9 6 8" xfId="25633"/>
    <cellStyle name="출력 2 3 9 6 8 2" xfId="53492"/>
    <cellStyle name="출력 2 3 9 6 9" xfId="30367"/>
    <cellStyle name="출력 2 3 9 7" xfId="1914"/>
    <cellStyle name="출력 2 3 9 7 2" xfId="5368"/>
    <cellStyle name="출력 2 3 9 7 2 2" xfId="33227"/>
    <cellStyle name="출력 2 3 9 7 3" xfId="8623"/>
    <cellStyle name="출력 2 3 9 7 3 2" xfId="36482"/>
    <cellStyle name="출력 2 3 9 7 4" xfId="11886"/>
    <cellStyle name="출력 2 3 9 7 4 2" xfId="39745"/>
    <cellStyle name="출력 2 3 9 7 5" xfId="16928"/>
    <cellStyle name="출력 2 3 9 7 5 2" xfId="44787"/>
    <cellStyle name="출력 2 3 9 7 6" xfId="18708"/>
    <cellStyle name="출력 2 3 9 7 6 2" xfId="46567"/>
    <cellStyle name="출력 2 3 9 7 7" xfId="21916"/>
    <cellStyle name="출력 2 3 9 7 7 2" xfId="49775"/>
    <cellStyle name="출력 2 3 9 7 8" xfId="25109"/>
    <cellStyle name="출력 2 3 9 7 8 2" xfId="52968"/>
    <cellStyle name="출력 2 3 9 7 9" xfId="29773"/>
    <cellStyle name="출력 2 3 9 8" xfId="2429"/>
    <cellStyle name="출력 2 3 9 8 2" xfId="5880"/>
    <cellStyle name="출력 2 3 9 8 2 2" xfId="33739"/>
    <cellStyle name="출력 2 3 9 8 3" xfId="9136"/>
    <cellStyle name="출력 2 3 9 8 3 2" xfId="36995"/>
    <cellStyle name="출력 2 3 9 8 4" xfId="12400"/>
    <cellStyle name="출력 2 3 9 8 4 2" xfId="40259"/>
    <cellStyle name="출력 2 3 9 8 5" xfId="16331"/>
    <cellStyle name="출력 2 3 9 8 5 2" xfId="44190"/>
    <cellStyle name="출력 2 3 9 8 6" xfId="19204"/>
    <cellStyle name="출력 2 3 9 8 6 2" xfId="47063"/>
    <cellStyle name="출력 2 3 9 8 7" xfId="22386"/>
    <cellStyle name="출력 2 3 9 8 7 2" xfId="50245"/>
    <cellStyle name="출력 2 3 9 8 8" xfId="25560"/>
    <cellStyle name="출력 2 3 9 8 8 2" xfId="53419"/>
    <cellStyle name="출력 2 3 9 8 9" xfId="30288"/>
    <cellStyle name="출력 2 3 9 9" xfId="1935"/>
    <cellStyle name="출력 2 3 9 9 2" xfId="5389"/>
    <cellStyle name="출력 2 3 9 9 2 2" xfId="33248"/>
    <cellStyle name="출력 2 3 9 9 3" xfId="8644"/>
    <cellStyle name="출력 2 3 9 9 3 2" xfId="36503"/>
    <cellStyle name="출력 2 3 9 9 4" xfId="11907"/>
    <cellStyle name="출력 2 3 9 9 4 2" xfId="39766"/>
    <cellStyle name="출력 2 3 9 9 5" xfId="15267"/>
    <cellStyle name="출력 2 3 9 9 5 2" xfId="43126"/>
    <cellStyle name="출력 2 3 9 9 6" xfId="18729"/>
    <cellStyle name="출력 2 3 9 9 6 2" xfId="46588"/>
    <cellStyle name="출력 2 3 9 9 7" xfId="21937"/>
    <cellStyle name="출력 2 3 9 9 7 2" xfId="49796"/>
    <cellStyle name="출력 2 3 9 9 8" xfId="25128"/>
    <cellStyle name="출력 2 3 9 9 8 2" xfId="52987"/>
    <cellStyle name="출력 2 3 9 9 9" xfId="29794"/>
    <cellStyle name="출력 2 4" xfId="276"/>
    <cellStyle name="출력 2 4 10" xfId="2446"/>
    <cellStyle name="출력 2 4 10 2" xfId="5897"/>
    <cellStyle name="출력 2 4 10 2 2" xfId="33756"/>
    <cellStyle name="출력 2 4 10 3" xfId="9153"/>
    <cellStyle name="출력 2 4 10 3 2" xfId="37012"/>
    <cellStyle name="출력 2 4 10 4" xfId="12417"/>
    <cellStyle name="출력 2 4 10 4 2" xfId="40276"/>
    <cellStyle name="출력 2 4 10 5" xfId="15460"/>
    <cellStyle name="출력 2 4 10 5 2" xfId="43319"/>
    <cellStyle name="출력 2 4 10 6" xfId="19221"/>
    <cellStyle name="출력 2 4 10 6 2" xfId="47080"/>
    <cellStyle name="출력 2 4 10 7" xfId="22403"/>
    <cellStyle name="출력 2 4 10 7 2" xfId="50262"/>
    <cellStyle name="출력 2 4 10 8" xfId="25575"/>
    <cellStyle name="출력 2 4 10 8 2" xfId="53434"/>
    <cellStyle name="출력 2 4 10 9" xfId="30305"/>
    <cellStyle name="출력 2 4 11" xfId="3224"/>
    <cellStyle name="출력 2 4 11 2" xfId="6675"/>
    <cellStyle name="출력 2 4 11 2 2" xfId="34534"/>
    <cellStyle name="출력 2 4 11 3" xfId="9931"/>
    <cellStyle name="출력 2 4 11 3 2" xfId="37790"/>
    <cellStyle name="출력 2 4 11 4" xfId="13195"/>
    <cellStyle name="출력 2 4 11 4 2" xfId="41054"/>
    <cellStyle name="출력 2 4 11 5" xfId="17088"/>
    <cellStyle name="출력 2 4 11 5 2" xfId="44947"/>
    <cellStyle name="출력 2 4 11 6" xfId="19999"/>
    <cellStyle name="출력 2 4 11 6 2" xfId="47858"/>
    <cellStyle name="출력 2 4 11 7" xfId="23181"/>
    <cellStyle name="출력 2 4 11 7 2" xfId="51040"/>
    <cellStyle name="출력 2 4 11 8" xfId="26301"/>
    <cellStyle name="출력 2 4 11 8 2" xfId="54160"/>
    <cellStyle name="출력 2 4 11 9" xfId="31083"/>
    <cellStyle name="출력 2 4 12" xfId="3881"/>
    <cellStyle name="출력 2 4 12 2" xfId="7332"/>
    <cellStyle name="출력 2 4 12 2 2" xfId="35191"/>
    <cellStyle name="출력 2 4 12 3" xfId="10588"/>
    <cellStyle name="출력 2 4 12 3 2" xfId="38447"/>
    <cellStyle name="출력 2 4 12 4" xfId="13852"/>
    <cellStyle name="출력 2 4 12 4 2" xfId="41711"/>
    <cellStyle name="출력 2 4 12 5" xfId="15002"/>
    <cellStyle name="출력 2 4 12 5 2" xfId="42861"/>
    <cellStyle name="출력 2 4 12 6" xfId="20656"/>
    <cellStyle name="출력 2 4 12 6 2" xfId="48515"/>
    <cellStyle name="출력 2 4 12 7" xfId="23838"/>
    <cellStyle name="출력 2 4 12 7 2" xfId="51697"/>
    <cellStyle name="출력 2 4 12 8" xfId="26916"/>
    <cellStyle name="출력 2 4 12 8 2" xfId="54775"/>
    <cellStyle name="출력 2 4 12 9" xfId="31740"/>
    <cellStyle name="출력 2 4 13" xfId="1391"/>
    <cellStyle name="출력 2 4 13 2" xfId="29250"/>
    <cellStyle name="출력 2 4 14" xfId="4847"/>
    <cellStyle name="출력 2 4 14 2" xfId="32706"/>
    <cellStyle name="출력 2 4 15" xfId="1327"/>
    <cellStyle name="출력 2 4 15 2" xfId="29186"/>
    <cellStyle name="출력 2 4 16" xfId="4806"/>
    <cellStyle name="출력 2 4 16 2" xfId="32665"/>
    <cellStyle name="출력 2 4 17" xfId="4964"/>
    <cellStyle name="출력 2 4 17 2" xfId="32823"/>
    <cellStyle name="출력 2 4 18" xfId="15273"/>
    <cellStyle name="출력 2 4 18 2" xfId="43132"/>
    <cellStyle name="출력 2 4 19" xfId="4793"/>
    <cellStyle name="출력 2 4 19 2" xfId="32652"/>
    <cellStyle name="출력 2 4 2" xfId="479"/>
    <cellStyle name="출력 2 4 2 10" xfId="4607"/>
    <cellStyle name="출력 2 4 2 10 2" xfId="8058"/>
    <cellStyle name="출력 2 4 2 10 2 2" xfId="35917"/>
    <cellStyle name="출력 2 4 2 10 3" xfId="11314"/>
    <cellStyle name="출력 2 4 2 10 3 2" xfId="39173"/>
    <cellStyle name="출력 2 4 2 10 4" xfId="14578"/>
    <cellStyle name="출력 2 4 2 10 4 2" xfId="42437"/>
    <cellStyle name="출력 2 4 2 10 5" xfId="18149"/>
    <cellStyle name="출력 2 4 2 10 5 2" xfId="46008"/>
    <cellStyle name="출력 2 4 2 10 6" xfId="21382"/>
    <cellStyle name="출력 2 4 2 10 6 2" xfId="49241"/>
    <cellStyle name="출력 2 4 2 10 7" xfId="24564"/>
    <cellStyle name="출력 2 4 2 10 7 2" xfId="52423"/>
    <cellStyle name="출력 2 4 2 10 8" xfId="27592"/>
    <cellStyle name="출력 2 4 2 10 8 2" xfId="55451"/>
    <cellStyle name="출력 2 4 2 10 9" xfId="32466"/>
    <cellStyle name="출력 2 4 2 11" xfId="1594"/>
    <cellStyle name="출력 2 4 2 11 2" xfId="29453"/>
    <cellStyle name="출력 2 4 2 12" xfId="5050"/>
    <cellStyle name="출력 2 4 2 12 2" xfId="32909"/>
    <cellStyle name="출력 2 4 2 13" xfId="8304"/>
    <cellStyle name="출력 2 4 2 13 2" xfId="36163"/>
    <cellStyle name="출력 2 4 2 14" xfId="11569"/>
    <cellStyle name="출력 2 4 2 14 2" xfId="39428"/>
    <cellStyle name="출력 2 4 2 15" xfId="14832"/>
    <cellStyle name="출력 2 4 2 15 2" xfId="42691"/>
    <cellStyle name="출력 2 4 2 16" xfId="17263"/>
    <cellStyle name="출력 2 4 2 16 2" xfId="45122"/>
    <cellStyle name="출력 2 4 2 17" xfId="18399"/>
    <cellStyle name="출력 2 4 2 17 2" xfId="46258"/>
    <cellStyle name="출력 2 4 2 18" xfId="21617"/>
    <cellStyle name="출력 2 4 2 18 2" xfId="49476"/>
    <cellStyle name="출력 2 4 2 19" xfId="24814"/>
    <cellStyle name="출력 2 4 2 19 2" xfId="52673"/>
    <cellStyle name="출력 2 4 2 2" xfId="624"/>
    <cellStyle name="출력 2 4 2 2 10" xfId="1739"/>
    <cellStyle name="출력 2 4 2 2 10 2" xfId="29598"/>
    <cellStyle name="출력 2 4 2 2 11" xfId="5194"/>
    <cellStyle name="출력 2 4 2 2 11 2" xfId="33053"/>
    <cellStyle name="출력 2 4 2 2 12" xfId="8449"/>
    <cellStyle name="출력 2 4 2 2 12 2" xfId="36308"/>
    <cellStyle name="출력 2 4 2 2 13" xfId="11714"/>
    <cellStyle name="출력 2 4 2 2 13 2" xfId="39573"/>
    <cellStyle name="출력 2 4 2 2 14" xfId="14977"/>
    <cellStyle name="출력 2 4 2 2 14 2" xfId="42836"/>
    <cellStyle name="출력 2 4 2 2 15" xfId="17470"/>
    <cellStyle name="출력 2 4 2 2 15 2" xfId="45329"/>
    <cellStyle name="출력 2 4 2 2 16" xfId="18541"/>
    <cellStyle name="출력 2 4 2 2 16 2" xfId="46400"/>
    <cellStyle name="출력 2 4 2 2 17" xfId="21758"/>
    <cellStyle name="출력 2 4 2 2 17 2" xfId="49617"/>
    <cellStyle name="출력 2 4 2 2 18" xfId="24953"/>
    <cellStyle name="출력 2 4 2 2 18 2" xfId="52812"/>
    <cellStyle name="출력 2 4 2 2 19" xfId="27279"/>
    <cellStyle name="출력 2 4 2 2 19 2" xfId="55138"/>
    <cellStyle name="출력 2 4 2 2 2" xfId="2376"/>
    <cellStyle name="출력 2 4 2 2 2 2" xfId="5828"/>
    <cellStyle name="출력 2 4 2 2 2 2 2" xfId="33687"/>
    <cellStyle name="출력 2 4 2 2 2 3" xfId="9084"/>
    <cellStyle name="출력 2 4 2 2 2 3 2" xfId="36943"/>
    <cellStyle name="출력 2 4 2 2 2 4" xfId="12347"/>
    <cellStyle name="출력 2 4 2 2 2 4 2" xfId="40206"/>
    <cellStyle name="출력 2 4 2 2 2 5" xfId="16075"/>
    <cellStyle name="출력 2 4 2 2 2 5 2" xfId="43934"/>
    <cellStyle name="출력 2 4 2 2 2 6" xfId="19154"/>
    <cellStyle name="출력 2 4 2 2 2 6 2" xfId="47013"/>
    <cellStyle name="출력 2 4 2 2 2 7" xfId="22339"/>
    <cellStyle name="출력 2 4 2 2 2 7 2" xfId="50198"/>
    <cellStyle name="출력 2 4 2 2 2 8" xfId="25514"/>
    <cellStyle name="출력 2 4 2 2 2 8 2" xfId="53373"/>
    <cellStyle name="출력 2 4 2 2 2 9" xfId="30235"/>
    <cellStyle name="출력 2 4 2 2 20" xfId="28010"/>
    <cellStyle name="출력 2 4 2 2 20 2" xfId="55869"/>
    <cellStyle name="출력 2 4 2 2 21" xfId="1086"/>
    <cellStyle name="출력 2 4 2 2 21 2" xfId="28945"/>
    <cellStyle name="출력 2 4 2 2 22" xfId="28484"/>
    <cellStyle name="출력 2 4 2 2 3" xfId="2835"/>
    <cellStyle name="출력 2 4 2 2 3 2" xfId="6286"/>
    <cellStyle name="출력 2 4 2 2 3 2 2" xfId="34145"/>
    <cellStyle name="출력 2 4 2 2 3 3" xfId="9542"/>
    <cellStyle name="출력 2 4 2 2 3 3 2" xfId="37401"/>
    <cellStyle name="출력 2 4 2 2 3 4" xfId="12806"/>
    <cellStyle name="출력 2 4 2 2 3 4 2" xfId="40665"/>
    <cellStyle name="출력 2 4 2 2 3 5" xfId="14766"/>
    <cellStyle name="출력 2 4 2 2 3 5 2" xfId="42625"/>
    <cellStyle name="출력 2 4 2 2 3 6" xfId="19610"/>
    <cellStyle name="출력 2 4 2 2 3 6 2" xfId="47469"/>
    <cellStyle name="출력 2 4 2 2 3 7" xfId="22792"/>
    <cellStyle name="출력 2 4 2 2 3 7 2" xfId="50651"/>
    <cellStyle name="출력 2 4 2 2 3 8" xfId="25940"/>
    <cellStyle name="출력 2 4 2 2 3 8 2" xfId="53799"/>
    <cellStyle name="출력 2 4 2 2 3 9" xfId="30694"/>
    <cellStyle name="출력 2 4 2 2 4" xfId="3185"/>
    <cellStyle name="출력 2 4 2 2 4 2" xfId="6636"/>
    <cellStyle name="출력 2 4 2 2 4 2 2" xfId="34495"/>
    <cellStyle name="출력 2 4 2 2 4 3" xfId="9892"/>
    <cellStyle name="출력 2 4 2 2 4 3 2" xfId="37751"/>
    <cellStyle name="출력 2 4 2 2 4 4" xfId="13156"/>
    <cellStyle name="출력 2 4 2 2 4 4 2" xfId="41015"/>
    <cellStyle name="출력 2 4 2 2 4 5" xfId="15115"/>
    <cellStyle name="출력 2 4 2 2 4 5 2" xfId="42974"/>
    <cellStyle name="출력 2 4 2 2 4 6" xfId="19960"/>
    <cellStyle name="출력 2 4 2 2 4 6 2" xfId="47819"/>
    <cellStyle name="출력 2 4 2 2 4 7" xfId="23142"/>
    <cellStyle name="출력 2 4 2 2 4 7 2" xfId="51001"/>
    <cellStyle name="출력 2 4 2 2 4 8" xfId="26264"/>
    <cellStyle name="출력 2 4 2 2 4 8 2" xfId="54123"/>
    <cellStyle name="출력 2 4 2 2 4 9" xfId="31044"/>
    <cellStyle name="출력 2 4 2 2 5" xfId="3522"/>
    <cellStyle name="출력 2 4 2 2 5 2" xfId="6973"/>
    <cellStyle name="출력 2 4 2 2 5 2 2" xfId="34832"/>
    <cellStyle name="출력 2 4 2 2 5 3" xfId="10229"/>
    <cellStyle name="출력 2 4 2 2 5 3 2" xfId="38088"/>
    <cellStyle name="출력 2 4 2 2 5 4" xfId="13493"/>
    <cellStyle name="출력 2 4 2 2 5 4 2" xfId="41352"/>
    <cellStyle name="출력 2 4 2 2 5 5" xfId="17247"/>
    <cellStyle name="출력 2 4 2 2 5 5 2" xfId="45106"/>
    <cellStyle name="출력 2 4 2 2 5 6" xfId="20297"/>
    <cellStyle name="출력 2 4 2 2 5 6 2" xfId="48156"/>
    <cellStyle name="출력 2 4 2 2 5 7" xfId="23479"/>
    <cellStyle name="출력 2 4 2 2 5 7 2" xfId="51338"/>
    <cellStyle name="출력 2 4 2 2 5 8" xfId="26581"/>
    <cellStyle name="출력 2 4 2 2 5 8 2" xfId="54440"/>
    <cellStyle name="출력 2 4 2 2 5 9" xfId="31381"/>
    <cellStyle name="출력 2 4 2 2 6" xfId="3855"/>
    <cellStyle name="출력 2 4 2 2 6 2" xfId="7306"/>
    <cellStyle name="출력 2 4 2 2 6 2 2" xfId="35165"/>
    <cellStyle name="출력 2 4 2 2 6 3" xfId="10562"/>
    <cellStyle name="출력 2 4 2 2 6 3 2" xfId="38421"/>
    <cellStyle name="출력 2 4 2 2 6 4" xfId="13826"/>
    <cellStyle name="출력 2 4 2 2 6 4 2" xfId="41685"/>
    <cellStyle name="출력 2 4 2 2 6 5" xfId="12367"/>
    <cellStyle name="출력 2 4 2 2 6 5 2" xfId="40226"/>
    <cellStyle name="출력 2 4 2 2 6 6" xfId="20630"/>
    <cellStyle name="출력 2 4 2 2 6 6 2" xfId="48489"/>
    <cellStyle name="출력 2 4 2 2 6 7" xfId="23812"/>
    <cellStyle name="출력 2 4 2 2 6 7 2" xfId="51671"/>
    <cellStyle name="출력 2 4 2 2 6 8" xfId="26892"/>
    <cellStyle name="출력 2 4 2 2 6 8 2" xfId="54751"/>
    <cellStyle name="출력 2 4 2 2 6 9" xfId="31714"/>
    <cellStyle name="출력 2 4 2 2 7" xfId="4151"/>
    <cellStyle name="출력 2 4 2 2 7 2" xfId="7602"/>
    <cellStyle name="출력 2 4 2 2 7 2 2" xfId="35461"/>
    <cellStyle name="출력 2 4 2 2 7 3" xfId="10858"/>
    <cellStyle name="출력 2 4 2 2 7 3 2" xfId="38717"/>
    <cellStyle name="출력 2 4 2 2 7 4" xfId="14122"/>
    <cellStyle name="출력 2 4 2 2 7 4 2" xfId="41981"/>
    <cellStyle name="출력 2 4 2 2 7 5" xfId="17823"/>
    <cellStyle name="출력 2 4 2 2 7 5 2" xfId="45682"/>
    <cellStyle name="출력 2 4 2 2 7 6" xfId="20926"/>
    <cellStyle name="출력 2 4 2 2 7 6 2" xfId="48785"/>
    <cellStyle name="출력 2 4 2 2 7 7" xfId="24108"/>
    <cellStyle name="출력 2 4 2 2 7 7 2" xfId="51967"/>
    <cellStyle name="출력 2 4 2 2 7 8" xfId="27168"/>
    <cellStyle name="출력 2 4 2 2 7 8 2" xfId="55027"/>
    <cellStyle name="출력 2 4 2 2 7 9" xfId="32010"/>
    <cellStyle name="출력 2 4 2 2 8" xfId="4448"/>
    <cellStyle name="출력 2 4 2 2 8 2" xfId="7899"/>
    <cellStyle name="출력 2 4 2 2 8 2 2" xfId="35758"/>
    <cellStyle name="출력 2 4 2 2 8 3" xfId="11155"/>
    <cellStyle name="출력 2 4 2 2 8 3 2" xfId="39014"/>
    <cellStyle name="출력 2 4 2 2 8 4" xfId="14419"/>
    <cellStyle name="출력 2 4 2 2 8 4 2" xfId="42278"/>
    <cellStyle name="출력 2 4 2 2 8 5" xfId="17990"/>
    <cellStyle name="출력 2 4 2 2 8 5 2" xfId="45849"/>
    <cellStyle name="출력 2 4 2 2 8 6" xfId="21223"/>
    <cellStyle name="출력 2 4 2 2 8 6 2" xfId="49082"/>
    <cellStyle name="출력 2 4 2 2 8 7" xfId="24405"/>
    <cellStyle name="출력 2 4 2 2 8 7 2" xfId="52264"/>
    <cellStyle name="출력 2 4 2 2 8 8" xfId="27443"/>
    <cellStyle name="출력 2 4 2 2 8 8 2" xfId="55302"/>
    <cellStyle name="출력 2 4 2 2 8 9" xfId="32307"/>
    <cellStyle name="출력 2 4 2 2 9" xfId="4743"/>
    <cellStyle name="출력 2 4 2 2 9 2" xfId="8194"/>
    <cellStyle name="출력 2 4 2 2 9 2 2" xfId="36053"/>
    <cellStyle name="출력 2 4 2 2 9 3" xfId="11450"/>
    <cellStyle name="출력 2 4 2 2 9 3 2" xfId="39309"/>
    <cellStyle name="출력 2 4 2 2 9 4" xfId="14714"/>
    <cellStyle name="출력 2 4 2 2 9 4 2" xfId="42573"/>
    <cellStyle name="출력 2 4 2 2 9 5" xfId="18285"/>
    <cellStyle name="출력 2 4 2 2 9 5 2" xfId="46144"/>
    <cellStyle name="출력 2 4 2 2 9 6" xfId="21518"/>
    <cellStyle name="출력 2 4 2 2 9 6 2" xfId="49377"/>
    <cellStyle name="출력 2 4 2 2 9 7" xfId="24700"/>
    <cellStyle name="출력 2 4 2 2 9 7 2" xfId="52559"/>
    <cellStyle name="출력 2 4 2 2 9 8" xfId="27720"/>
    <cellStyle name="출력 2 4 2 2 9 8 2" xfId="55579"/>
    <cellStyle name="출력 2 4 2 2 9 9" xfId="32602"/>
    <cellStyle name="출력 2 4 2 20" xfId="27594"/>
    <cellStyle name="출력 2 4 2 20 2" xfId="55453"/>
    <cellStyle name="출력 2 4 2 21" xfId="27874"/>
    <cellStyle name="출력 2 4 2 21 2" xfId="55733"/>
    <cellStyle name="출력 2 4 2 22" xfId="941"/>
    <cellStyle name="출력 2 4 2 22 2" xfId="28800"/>
    <cellStyle name="출력 2 4 2 23" xfId="28339"/>
    <cellStyle name="출력 2 4 2 3" xfId="2231"/>
    <cellStyle name="출력 2 4 2 3 2" xfId="5683"/>
    <cellStyle name="출력 2 4 2 3 2 2" xfId="33542"/>
    <cellStyle name="출력 2 4 2 3 3" xfId="8939"/>
    <cellStyle name="출력 2 4 2 3 3 2" xfId="36798"/>
    <cellStyle name="출력 2 4 2 3 4" xfId="12202"/>
    <cellStyle name="출력 2 4 2 3 4 2" xfId="40061"/>
    <cellStyle name="출력 2 4 2 3 5" xfId="16618"/>
    <cellStyle name="출력 2 4 2 3 5 2" xfId="44477"/>
    <cellStyle name="출력 2 4 2 3 6" xfId="19014"/>
    <cellStyle name="출력 2 4 2 3 6 2" xfId="46873"/>
    <cellStyle name="출력 2 4 2 3 7" xfId="22198"/>
    <cellStyle name="출력 2 4 2 3 7 2" xfId="50057"/>
    <cellStyle name="출력 2 4 2 3 8" xfId="25381"/>
    <cellStyle name="출력 2 4 2 3 8 2" xfId="53240"/>
    <cellStyle name="출력 2 4 2 3 9" xfId="30090"/>
    <cellStyle name="출력 2 4 2 4" xfId="2690"/>
    <cellStyle name="출력 2 4 2 4 2" xfId="6141"/>
    <cellStyle name="출력 2 4 2 4 2 2" xfId="34000"/>
    <cellStyle name="출력 2 4 2 4 3" xfId="9397"/>
    <cellStyle name="출력 2 4 2 4 3 2" xfId="37256"/>
    <cellStyle name="출력 2 4 2 4 4" xfId="12661"/>
    <cellStyle name="출력 2 4 2 4 4 2" xfId="40520"/>
    <cellStyle name="출력 2 4 2 4 5" xfId="17905"/>
    <cellStyle name="출력 2 4 2 4 5 2" xfId="45764"/>
    <cellStyle name="출력 2 4 2 4 6" xfId="19465"/>
    <cellStyle name="출력 2 4 2 4 6 2" xfId="47324"/>
    <cellStyle name="출력 2 4 2 4 7" xfId="22647"/>
    <cellStyle name="출력 2 4 2 4 7 2" xfId="50506"/>
    <cellStyle name="출력 2 4 2 4 8" xfId="25803"/>
    <cellStyle name="출력 2 4 2 4 8 2" xfId="53662"/>
    <cellStyle name="출력 2 4 2 4 9" xfId="30549"/>
    <cellStyle name="출력 2 4 2 5" xfId="3041"/>
    <cellStyle name="출력 2 4 2 5 2" xfId="6492"/>
    <cellStyle name="출력 2 4 2 5 2 2" xfId="34351"/>
    <cellStyle name="출력 2 4 2 5 3" xfId="9748"/>
    <cellStyle name="출력 2 4 2 5 3 2" xfId="37607"/>
    <cellStyle name="출력 2 4 2 5 4" xfId="13012"/>
    <cellStyle name="출력 2 4 2 5 4 2" xfId="40871"/>
    <cellStyle name="출력 2 4 2 5 5" xfId="16493"/>
    <cellStyle name="출력 2 4 2 5 5 2" xfId="44352"/>
    <cellStyle name="출력 2 4 2 5 6" xfId="19816"/>
    <cellStyle name="출력 2 4 2 5 6 2" xfId="47675"/>
    <cellStyle name="출력 2 4 2 5 7" xfId="22998"/>
    <cellStyle name="출력 2 4 2 5 7 2" xfId="50857"/>
    <cellStyle name="출력 2 4 2 5 8" xfId="26130"/>
    <cellStyle name="출력 2 4 2 5 8 2" xfId="53989"/>
    <cellStyle name="출력 2 4 2 5 9" xfId="30900"/>
    <cellStyle name="출력 2 4 2 6" xfId="3380"/>
    <cellStyle name="출력 2 4 2 6 2" xfId="6831"/>
    <cellStyle name="출력 2 4 2 6 2 2" xfId="34690"/>
    <cellStyle name="출력 2 4 2 6 3" xfId="10087"/>
    <cellStyle name="출력 2 4 2 6 3 2" xfId="37946"/>
    <cellStyle name="출력 2 4 2 6 4" xfId="13351"/>
    <cellStyle name="출력 2 4 2 6 4 2" xfId="41210"/>
    <cellStyle name="출력 2 4 2 6 5" xfId="17166"/>
    <cellStyle name="출력 2 4 2 6 5 2" xfId="45025"/>
    <cellStyle name="출력 2 4 2 6 6" xfId="20155"/>
    <cellStyle name="출력 2 4 2 6 6 2" xfId="48014"/>
    <cellStyle name="출력 2 4 2 6 7" xfId="23337"/>
    <cellStyle name="출력 2 4 2 6 7 2" xfId="51196"/>
    <cellStyle name="출력 2 4 2 6 8" xfId="26447"/>
    <cellStyle name="출력 2 4 2 6 8 2" xfId="54306"/>
    <cellStyle name="출력 2 4 2 6 9" xfId="31239"/>
    <cellStyle name="출력 2 4 2 7" xfId="3713"/>
    <cellStyle name="출력 2 4 2 7 2" xfId="7164"/>
    <cellStyle name="출력 2 4 2 7 2 2" xfId="35023"/>
    <cellStyle name="출력 2 4 2 7 3" xfId="10420"/>
    <cellStyle name="출력 2 4 2 7 3 2" xfId="38279"/>
    <cellStyle name="출력 2 4 2 7 4" xfId="13684"/>
    <cellStyle name="출력 2 4 2 7 4 2" xfId="41543"/>
    <cellStyle name="출력 2 4 2 7 5" xfId="16871"/>
    <cellStyle name="출력 2 4 2 7 5 2" xfId="44730"/>
    <cellStyle name="출력 2 4 2 7 6" xfId="20488"/>
    <cellStyle name="출력 2 4 2 7 6 2" xfId="48347"/>
    <cellStyle name="출력 2 4 2 7 7" xfId="23670"/>
    <cellStyle name="출력 2 4 2 7 7 2" xfId="51529"/>
    <cellStyle name="출력 2 4 2 7 8" xfId="26758"/>
    <cellStyle name="출력 2 4 2 7 8 2" xfId="54617"/>
    <cellStyle name="출력 2 4 2 7 9" xfId="31572"/>
    <cellStyle name="출력 2 4 2 8" xfId="4015"/>
    <cellStyle name="출력 2 4 2 8 2" xfId="7466"/>
    <cellStyle name="출력 2 4 2 8 2 2" xfId="35325"/>
    <cellStyle name="출력 2 4 2 8 3" xfId="10722"/>
    <cellStyle name="출력 2 4 2 8 3 2" xfId="38581"/>
    <cellStyle name="출력 2 4 2 8 4" xfId="13986"/>
    <cellStyle name="출력 2 4 2 8 4 2" xfId="41845"/>
    <cellStyle name="출력 2 4 2 8 5" xfId="17647"/>
    <cellStyle name="출력 2 4 2 8 5 2" xfId="45506"/>
    <cellStyle name="출력 2 4 2 8 6" xfId="20790"/>
    <cellStyle name="출력 2 4 2 8 6 2" xfId="48649"/>
    <cellStyle name="출력 2 4 2 8 7" xfId="23972"/>
    <cellStyle name="출력 2 4 2 8 7 2" xfId="51831"/>
    <cellStyle name="출력 2 4 2 8 8" xfId="27041"/>
    <cellStyle name="출력 2 4 2 8 8 2" xfId="54900"/>
    <cellStyle name="출력 2 4 2 8 9" xfId="31874"/>
    <cellStyle name="출력 2 4 2 9" xfId="4312"/>
    <cellStyle name="출력 2 4 2 9 2" xfId="7763"/>
    <cellStyle name="출력 2 4 2 9 2 2" xfId="35622"/>
    <cellStyle name="출력 2 4 2 9 3" xfId="11019"/>
    <cellStyle name="출력 2 4 2 9 3 2" xfId="38878"/>
    <cellStyle name="출력 2 4 2 9 4" xfId="14283"/>
    <cellStyle name="출력 2 4 2 9 4 2" xfId="42142"/>
    <cellStyle name="출력 2 4 2 9 5" xfId="16009"/>
    <cellStyle name="출력 2 4 2 9 5 2" xfId="43868"/>
    <cellStyle name="출력 2 4 2 9 6" xfId="21087"/>
    <cellStyle name="출력 2 4 2 9 6 2" xfId="48946"/>
    <cellStyle name="출력 2 4 2 9 7" xfId="24269"/>
    <cellStyle name="출력 2 4 2 9 7 2" xfId="52128"/>
    <cellStyle name="출력 2 4 2 9 8" xfId="27316"/>
    <cellStyle name="출력 2 4 2 9 8 2" xfId="55175"/>
    <cellStyle name="출력 2 4 2 9 9" xfId="32171"/>
    <cellStyle name="출력 2 4 20" xfId="15716"/>
    <cellStyle name="출력 2 4 20 2" xfId="43575"/>
    <cellStyle name="출력 2 4 21" xfId="21777"/>
    <cellStyle name="출력 2 4 21 2" xfId="49636"/>
    <cellStyle name="출력 2 4 22" xfId="21792"/>
    <cellStyle name="출력 2 4 22 2" xfId="49651"/>
    <cellStyle name="출력 2 4 23" xfId="25322"/>
    <cellStyle name="출력 2 4 23 2" xfId="53181"/>
    <cellStyle name="출력 2 4 24" xfId="739"/>
    <cellStyle name="출력 2 4 24 2" xfId="28598"/>
    <cellStyle name="출력 2 4 25" xfId="28137"/>
    <cellStyle name="출력 2 4 3" xfId="379"/>
    <cellStyle name="출력 2 4 3 10" xfId="1494"/>
    <cellStyle name="출력 2 4 3 10 2" xfId="29353"/>
    <cellStyle name="출력 2 4 3 11" xfId="4950"/>
    <cellStyle name="출력 2 4 3 11 2" xfId="32809"/>
    <cellStyle name="출력 2 4 3 12" xfId="1145"/>
    <cellStyle name="출력 2 4 3 12 2" xfId="29004"/>
    <cellStyle name="출력 2 4 3 13" xfId="5624"/>
    <cellStyle name="출력 2 4 3 13 2" xfId="33483"/>
    <cellStyle name="출력 2 4 3 14" xfId="8880"/>
    <cellStyle name="출력 2 4 3 14 2" xfId="36739"/>
    <cellStyle name="출력 2 4 3 15" xfId="15449"/>
    <cellStyle name="출력 2 4 3 15 2" xfId="43308"/>
    <cellStyle name="출력 2 4 3 16" xfId="15396"/>
    <cellStyle name="출력 2 4 3 16 2" xfId="43255"/>
    <cellStyle name="출력 2 4 3 17" xfId="15405"/>
    <cellStyle name="출력 2 4 3 17 2" xfId="43264"/>
    <cellStyle name="출력 2 4 3 18" xfId="18955"/>
    <cellStyle name="출력 2 4 3 18 2" xfId="46814"/>
    <cellStyle name="출력 2 4 3 19" xfId="26674"/>
    <cellStyle name="출력 2 4 3 19 2" xfId="54533"/>
    <cellStyle name="출력 2 4 3 2" xfId="2131"/>
    <cellStyle name="출력 2 4 3 2 2" xfId="5585"/>
    <cellStyle name="출력 2 4 3 2 2 2" xfId="33444"/>
    <cellStyle name="출력 2 4 3 2 3" xfId="8840"/>
    <cellStyle name="출력 2 4 3 2 3 2" xfId="36699"/>
    <cellStyle name="출력 2 4 3 2 4" xfId="12103"/>
    <cellStyle name="출력 2 4 3 2 4 2" xfId="39962"/>
    <cellStyle name="출력 2 4 3 2 5" xfId="15067"/>
    <cellStyle name="출력 2 4 3 2 5 2" xfId="42926"/>
    <cellStyle name="출력 2 4 3 2 6" xfId="18919"/>
    <cellStyle name="출력 2 4 3 2 6 2" xfId="46778"/>
    <cellStyle name="출력 2 4 3 2 7" xfId="22117"/>
    <cellStyle name="출력 2 4 3 2 7 2" xfId="49976"/>
    <cellStyle name="출력 2 4 3 2 8" xfId="25297"/>
    <cellStyle name="출력 2 4 3 2 8 2" xfId="53156"/>
    <cellStyle name="출력 2 4 3 2 9" xfId="29990"/>
    <cellStyle name="출력 2 4 3 20" xfId="27802"/>
    <cellStyle name="출력 2 4 3 20 2" xfId="55661"/>
    <cellStyle name="출력 2 4 3 21" xfId="841"/>
    <cellStyle name="출력 2 4 3 21 2" xfId="28700"/>
    <cellStyle name="출력 2 4 3 22" xfId="28239"/>
    <cellStyle name="출력 2 4 3 3" xfId="2592"/>
    <cellStyle name="출력 2 4 3 3 2" xfId="6043"/>
    <cellStyle name="출력 2 4 3 3 2 2" xfId="33902"/>
    <cellStyle name="출력 2 4 3 3 3" xfId="9299"/>
    <cellStyle name="출력 2 4 3 3 3 2" xfId="37158"/>
    <cellStyle name="출력 2 4 3 3 4" xfId="12563"/>
    <cellStyle name="출력 2 4 3 3 4 2" xfId="40422"/>
    <cellStyle name="출력 2 4 3 3 5" xfId="17709"/>
    <cellStyle name="출력 2 4 3 3 5 2" xfId="45568"/>
    <cellStyle name="출력 2 4 3 3 6" xfId="19367"/>
    <cellStyle name="출력 2 4 3 3 6 2" xfId="47226"/>
    <cellStyle name="출력 2 4 3 3 7" xfId="22549"/>
    <cellStyle name="출력 2 4 3 3 7 2" xfId="50408"/>
    <cellStyle name="출력 2 4 3 3 8" xfId="25712"/>
    <cellStyle name="출력 2 4 3 3 8 2" xfId="53571"/>
    <cellStyle name="출력 2 4 3 3 9" xfId="30451"/>
    <cellStyle name="출력 2 4 3 4" xfId="2945"/>
    <cellStyle name="출력 2 4 3 4 2" xfId="6396"/>
    <cellStyle name="출력 2 4 3 4 2 2" xfId="34255"/>
    <cellStyle name="출력 2 4 3 4 3" xfId="9652"/>
    <cellStyle name="출력 2 4 3 4 3 2" xfId="37511"/>
    <cellStyle name="출력 2 4 3 4 4" xfId="12916"/>
    <cellStyle name="출력 2 4 3 4 4 2" xfId="40775"/>
    <cellStyle name="출력 2 4 3 4 5" xfId="15648"/>
    <cellStyle name="출력 2 4 3 4 5 2" xfId="43507"/>
    <cellStyle name="출력 2 4 3 4 6" xfId="19720"/>
    <cellStyle name="출력 2 4 3 4 6 2" xfId="47579"/>
    <cellStyle name="출력 2 4 3 4 7" xfId="22902"/>
    <cellStyle name="출력 2 4 3 4 7 2" xfId="50761"/>
    <cellStyle name="출력 2 4 3 4 8" xfId="26041"/>
    <cellStyle name="출력 2 4 3 4 8 2" xfId="53900"/>
    <cellStyle name="출력 2 4 3 4 9" xfId="30804"/>
    <cellStyle name="출력 2 4 3 5" xfId="3291"/>
    <cellStyle name="출력 2 4 3 5 2" xfId="6742"/>
    <cellStyle name="출력 2 4 3 5 2 2" xfId="34601"/>
    <cellStyle name="출력 2 4 3 5 3" xfId="9998"/>
    <cellStyle name="출력 2 4 3 5 3 2" xfId="37857"/>
    <cellStyle name="출력 2 4 3 5 4" xfId="13262"/>
    <cellStyle name="출력 2 4 3 5 4 2" xfId="41121"/>
    <cellStyle name="출력 2 4 3 5 5" xfId="16787"/>
    <cellStyle name="출력 2 4 3 5 5 2" xfId="44646"/>
    <cellStyle name="출력 2 4 3 5 6" xfId="20066"/>
    <cellStyle name="출력 2 4 3 5 6 2" xfId="47925"/>
    <cellStyle name="출력 2 4 3 5 7" xfId="23248"/>
    <cellStyle name="출력 2 4 3 5 7 2" xfId="51107"/>
    <cellStyle name="출력 2 4 3 5 8" xfId="26363"/>
    <cellStyle name="출력 2 4 3 5 8 2" xfId="54222"/>
    <cellStyle name="출력 2 4 3 5 9" xfId="31150"/>
    <cellStyle name="출력 2 4 3 6" xfId="3627"/>
    <cellStyle name="출력 2 4 3 6 2" xfId="7078"/>
    <cellStyle name="출력 2 4 3 6 2 2" xfId="34937"/>
    <cellStyle name="출력 2 4 3 6 3" xfId="10334"/>
    <cellStyle name="출력 2 4 3 6 3 2" xfId="38193"/>
    <cellStyle name="출력 2 4 3 6 4" xfId="13598"/>
    <cellStyle name="출력 2 4 3 6 4 2" xfId="41457"/>
    <cellStyle name="출력 2 4 3 6 5" xfId="16697"/>
    <cellStyle name="출력 2 4 3 6 5 2" xfId="44556"/>
    <cellStyle name="출력 2 4 3 6 6" xfId="20402"/>
    <cellStyle name="출력 2 4 3 6 6 2" xfId="48261"/>
    <cellStyle name="출력 2 4 3 6 7" xfId="23584"/>
    <cellStyle name="출력 2 4 3 6 7 2" xfId="51443"/>
    <cellStyle name="출력 2 4 3 6 8" xfId="26679"/>
    <cellStyle name="출력 2 4 3 6 8 2" xfId="54538"/>
    <cellStyle name="출력 2 4 3 6 9" xfId="31486"/>
    <cellStyle name="출력 2 4 3 7" xfId="3941"/>
    <cellStyle name="출력 2 4 3 7 2" xfId="7392"/>
    <cellStyle name="출력 2 4 3 7 2 2" xfId="35251"/>
    <cellStyle name="출력 2 4 3 7 3" xfId="10648"/>
    <cellStyle name="출력 2 4 3 7 3 2" xfId="38507"/>
    <cellStyle name="출력 2 4 3 7 4" xfId="13912"/>
    <cellStyle name="출력 2 4 3 7 4 2" xfId="41771"/>
    <cellStyle name="출력 2 4 3 7 5" xfId="15594"/>
    <cellStyle name="출력 2 4 3 7 5 2" xfId="43453"/>
    <cellStyle name="출력 2 4 3 7 6" xfId="20716"/>
    <cellStyle name="출력 2 4 3 7 6 2" xfId="48575"/>
    <cellStyle name="출력 2 4 3 7 7" xfId="23898"/>
    <cellStyle name="출력 2 4 3 7 7 2" xfId="51757"/>
    <cellStyle name="출력 2 4 3 7 8" xfId="26973"/>
    <cellStyle name="출력 2 4 3 7 8 2" xfId="54832"/>
    <cellStyle name="출력 2 4 3 7 9" xfId="31800"/>
    <cellStyle name="출력 2 4 3 8" xfId="4239"/>
    <cellStyle name="출력 2 4 3 8 2" xfId="7690"/>
    <cellStyle name="출력 2 4 3 8 2 2" xfId="35549"/>
    <cellStyle name="출력 2 4 3 8 3" xfId="10946"/>
    <cellStyle name="출력 2 4 3 8 3 2" xfId="38805"/>
    <cellStyle name="출력 2 4 3 8 4" xfId="14210"/>
    <cellStyle name="출력 2 4 3 8 4 2" xfId="42069"/>
    <cellStyle name="출력 2 4 3 8 5" xfId="16296"/>
    <cellStyle name="출력 2 4 3 8 5 2" xfId="44155"/>
    <cellStyle name="출력 2 4 3 8 6" xfId="21014"/>
    <cellStyle name="출력 2 4 3 8 6 2" xfId="48873"/>
    <cellStyle name="출력 2 4 3 8 7" xfId="24196"/>
    <cellStyle name="출력 2 4 3 8 7 2" xfId="52055"/>
    <cellStyle name="출력 2 4 3 8 8" xfId="27249"/>
    <cellStyle name="출력 2 4 3 8 8 2" xfId="55108"/>
    <cellStyle name="출력 2 4 3 8 9" xfId="32098"/>
    <cellStyle name="출력 2 4 3 9" xfId="4535"/>
    <cellStyle name="출력 2 4 3 9 2" xfId="7986"/>
    <cellStyle name="출력 2 4 3 9 2 2" xfId="35845"/>
    <cellStyle name="출력 2 4 3 9 3" xfId="11242"/>
    <cellStyle name="출력 2 4 3 9 3 2" xfId="39101"/>
    <cellStyle name="출력 2 4 3 9 4" xfId="14506"/>
    <cellStyle name="출력 2 4 3 9 4 2" xfId="42365"/>
    <cellStyle name="출력 2 4 3 9 5" xfId="18077"/>
    <cellStyle name="출력 2 4 3 9 5 2" xfId="45936"/>
    <cellStyle name="출력 2 4 3 9 6" xfId="21310"/>
    <cellStyle name="출력 2 4 3 9 6 2" xfId="49169"/>
    <cellStyle name="출력 2 4 3 9 7" xfId="24492"/>
    <cellStyle name="출력 2 4 3 9 7 2" xfId="52351"/>
    <cellStyle name="출력 2 4 3 9 8" xfId="27525"/>
    <cellStyle name="출력 2 4 3 9 8 2" xfId="55384"/>
    <cellStyle name="출력 2 4 3 9 9" xfId="32394"/>
    <cellStyle name="출력 2 4 4" xfId="552"/>
    <cellStyle name="출력 2 4 4 10" xfId="1667"/>
    <cellStyle name="출력 2 4 4 10 2" xfId="29526"/>
    <cellStyle name="출력 2 4 4 11" xfId="5122"/>
    <cellStyle name="출력 2 4 4 11 2" xfId="32981"/>
    <cellStyle name="출력 2 4 4 12" xfId="8377"/>
    <cellStyle name="출력 2 4 4 12 2" xfId="36236"/>
    <cellStyle name="출력 2 4 4 13" xfId="11642"/>
    <cellStyle name="출력 2 4 4 13 2" xfId="39501"/>
    <cellStyle name="출력 2 4 4 14" xfId="14905"/>
    <cellStyle name="출력 2 4 4 14 2" xfId="42764"/>
    <cellStyle name="출력 2 4 4 15" xfId="17080"/>
    <cellStyle name="출력 2 4 4 15 2" xfId="44939"/>
    <cellStyle name="출력 2 4 4 16" xfId="18469"/>
    <cellStyle name="출력 2 4 4 16 2" xfId="46328"/>
    <cellStyle name="출력 2 4 4 17" xfId="21686"/>
    <cellStyle name="출력 2 4 4 17 2" xfId="49545"/>
    <cellStyle name="출력 2 4 4 18" xfId="24881"/>
    <cellStyle name="출력 2 4 4 18 2" xfId="52740"/>
    <cellStyle name="출력 2 4 4 19" xfId="27413"/>
    <cellStyle name="출력 2 4 4 19 2" xfId="55272"/>
    <cellStyle name="출력 2 4 4 2" xfId="2304"/>
    <cellStyle name="출력 2 4 4 2 2" xfId="5756"/>
    <cellStyle name="출력 2 4 4 2 2 2" xfId="33615"/>
    <cellStyle name="출력 2 4 4 2 3" xfId="9012"/>
    <cellStyle name="출력 2 4 4 2 3 2" xfId="36871"/>
    <cellStyle name="출력 2 4 4 2 4" xfId="12275"/>
    <cellStyle name="출력 2 4 4 2 4 2" xfId="40134"/>
    <cellStyle name="출력 2 4 4 2 5" xfId="8471"/>
    <cellStyle name="출력 2 4 4 2 5 2" xfId="36330"/>
    <cellStyle name="출력 2 4 4 2 6" xfId="19082"/>
    <cellStyle name="출력 2 4 4 2 6 2" xfId="46941"/>
    <cellStyle name="출력 2 4 4 2 7" xfId="22267"/>
    <cellStyle name="출력 2 4 4 2 7 2" xfId="50126"/>
    <cellStyle name="출력 2 4 4 2 8" xfId="25447"/>
    <cellStyle name="출력 2 4 4 2 8 2" xfId="53306"/>
    <cellStyle name="출력 2 4 4 2 9" xfId="30163"/>
    <cellStyle name="출력 2 4 4 20" xfId="27938"/>
    <cellStyle name="출력 2 4 4 20 2" xfId="55797"/>
    <cellStyle name="출력 2 4 4 21" xfId="1014"/>
    <cellStyle name="출력 2 4 4 21 2" xfId="28873"/>
    <cellStyle name="출력 2 4 4 22" xfId="28412"/>
    <cellStyle name="출력 2 4 4 3" xfId="2763"/>
    <cellStyle name="출력 2 4 4 3 2" xfId="6214"/>
    <cellStyle name="출력 2 4 4 3 2 2" xfId="34073"/>
    <cellStyle name="출력 2 4 4 3 3" xfId="9470"/>
    <cellStyle name="출력 2 4 4 3 3 2" xfId="37329"/>
    <cellStyle name="출력 2 4 4 3 4" xfId="12734"/>
    <cellStyle name="출력 2 4 4 3 4 2" xfId="40593"/>
    <cellStyle name="출력 2 4 4 3 5" xfId="16848"/>
    <cellStyle name="출력 2 4 4 3 5 2" xfId="44707"/>
    <cellStyle name="출력 2 4 4 3 6" xfId="19538"/>
    <cellStyle name="출력 2 4 4 3 6 2" xfId="47397"/>
    <cellStyle name="출력 2 4 4 3 7" xfId="22720"/>
    <cellStyle name="출력 2 4 4 3 7 2" xfId="50579"/>
    <cellStyle name="출력 2 4 4 3 8" xfId="25873"/>
    <cellStyle name="출력 2 4 4 3 8 2" xfId="53732"/>
    <cellStyle name="출력 2 4 4 3 9" xfId="30622"/>
    <cellStyle name="출력 2 4 4 4" xfId="3113"/>
    <cellStyle name="출력 2 4 4 4 2" xfId="6564"/>
    <cellStyle name="출력 2 4 4 4 2 2" xfId="34423"/>
    <cellStyle name="출력 2 4 4 4 3" xfId="9820"/>
    <cellStyle name="출력 2 4 4 4 3 2" xfId="37679"/>
    <cellStyle name="출력 2 4 4 4 4" xfId="13084"/>
    <cellStyle name="출력 2 4 4 4 4 2" xfId="40943"/>
    <cellStyle name="출력 2 4 4 4 5" xfId="16643"/>
    <cellStyle name="출력 2 4 4 4 5 2" xfId="44502"/>
    <cellStyle name="출력 2 4 4 4 6" xfId="19888"/>
    <cellStyle name="출력 2 4 4 4 6 2" xfId="47747"/>
    <cellStyle name="출력 2 4 4 4 7" xfId="23070"/>
    <cellStyle name="출력 2 4 4 4 7 2" xfId="50929"/>
    <cellStyle name="출력 2 4 4 4 8" xfId="26197"/>
    <cellStyle name="출력 2 4 4 4 8 2" xfId="54056"/>
    <cellStyle name="출력 2 4 4 4 9" xfId="30972"/>
    <cellStyle name="출력 2 4 4 5" xfId="3450"/>
    <cellStyle name="출력 2 4 4 5 2" xfId="6901"/>
    <cellStyle name="출력 2 4 4 5 2 2" xfId="34760"/>
    <cellStyle name="출력 2 4 4 5 3" xfId="10157"/>
    <cellStyle name="출력 2 4 4 5 3 2" xfId="38016"/>
    <cellStyle name="출력 2 4 4 5 4" xfId="13421"/>
    <cellStyle name="출력 2 4 4 5 4 2" xfId="41280"/>
    <cellStyle name="출력 2 4 4 5 5" xfId="17152"/>
    <cellStyle name="출력 2 4 4 5 5 2" xfId="45011"/>
    <cellStyle name="출력 2 4 4 5 6" xfId="20225"/>
    <cellStyle name="출력 2 4 4 5 6 2" xfId="48084"/>
    <cellStyle name="출력 2 4 4 5 7" xfId="23407"/>
    <cellStyle name="출력 2 4 4 5 7 2" xfId="51266"/>
    <cellStyle name="출력 2 4 4 5 8" xfId="26514"/>
    <cellStyle name="출력 2 4 4 5 8 2" xfId="54373"/>
    <cellStyle name="출력 2 4 4 5 9" xfId="31309"/>
    <cellStyle name="출력 2 4 4 6" xfId="3783"/>
    <cellStyle name="출력 2 4 4 6 2" xfId="7234"/>
    <cellStyle name="출력 2 4 4 6 2 2" xfId="35093"/>
    <cellStyle name="출력 2 4 4 6 3" xfId="10490"/>
    <cellStyle name="출력 2 4 4 6 3 2" xfId="38349"/>
    <cellStyle name="출력 2 4 4 6 4" xfId="13754"/>
    <cellStyle name="출력 2 4 4 6 4 2" xfId="41613"/>
    <cellStyle name="출력 2 4 4 6 5" xfId="16456"/>
    <cellStyle name="출력 2 4 4 6 5 2" xfId="44315"/>
    <cellStyle name="출력 2 4 4 6 6" xfId="20558"/>
    <cellStyle name="출력 2 4 4 6 6 2" xfId="48417"/>
    <cellStyle name="출력 2 4 4 6 7" xfId="23740"/>
    <cellStyle name="출력 2 4 4 6 7 2" xfId="51599"/>
    <cellStyle name="출력 2 4 4 6 8" xfId="26825"/>
    <cellStyle name="출력 2 4 4 6 8 2" xfId="54684"/>
    <cellStyle name="출력 2 4 4 6 9" xfId="31642"/>
    <cellStyle name="출력 2 4 4 7" xfId="4079"/>
    <cellStyle name="출력 2 4 4 7 2" xfId="7530"/>
    <cellStyle name="출력 2 4 4 7 2 2" xfId="35389"/>
    <cellStyle name="출력 2 4 4 7 3" xfId="10786"/>
    <cellStyle name="출력 2 4 4 7 3 2" xfId="38645"/>
    <cellStyle name="출력 2 4 4 7 4" xfId="14050"/>
    <cellStyle name="출력 2 4 4 7 4 2" xfId="41909"/>
    <cellStyle name="출력 2 4 4 7 5" xfId="17698"/>
    <cellStyle name="출력 2 4 4 7 5 2" xfId="45557"/>
    <cellStyle name="출력 2 4 4 7 6" xfId="20854"/>
    <cellStyle name="출력 2 4 4 7 6 2" xfId="48713"/>
    <cellStyle name="출력 2 4 4 7 7" xfId="24036"/>
    <cellStyle name="출력 2 4 4 7 7 2" xfId="51895"/>
    <cellStyle name="출력 2 4 4 7 8" xfId="27102"/>
    <cellStyle name="출력 2 4 4 7 8 2" xfId="54961"/>
    <cellStyle name="출력 2 4 4 7 9" xfId="31938"/>
    <cellStyle name="출력 2 4 4 8" xfId="4376"/>
    <cellStyle name="출력 2 4 4 8 2" xfId="7827"/>
    <cellStyle name="출력 2 4 4 8 2 2" xfId="35686"/>
    <cellStyle name="출력 2 4 4 8 3" xfId="11083"/>
    <cellStyle name="출력 2 4 4 8 3 2" xfId="38942"/>
    <cellStyle name="출력 2 4 4 8 4" xfId="14347"/>
    <cellStyle name="출력 2 4 4 8 4 2" xfId="42206"/>
    <cellStyle name="출력 2 4 4 8 5" xfId="12145"/>
    <cellStyle name="출력 2 4 4 8 5 2" xfId="40004"/>
    <cellStyle name="출력 2 4 4 8 6" xfId="21151"/>
    <cellStyle name="출력 2 4 4 8 6 2" xfId="49010"/>
    <cellStyle name="출력 2 4 4 8 7" xfId="24333"/>
    <cellStyle name="출력 2 4 4 8 7 2" xfId="52192"/>
    <cellStyle name="출력 2 4 4 8 8" xfId="27377"/>
    <cellStyle name="출력 2 4 4 8 8 2" xfId="55236"/>
    <cellStyle name="출력 2 4 4 8 9" xfId="32235"/>
    <cellStyle name="출력 2 4 4 9" xfId="4671"/>
    <cellStyle name="출력 2 4 4 9 2" xfId="8122"/>
    <cellStyle name="출력 2 4 4 9 2 2" xfId="35981"/>
    <cellStyle name="출력 2 4 4 9 3" xfId="11378"/>
    <cellStyle name="출력 2 4 4 9 3 2" xfId="39237"/>
    <cellStyle name="출력 2 4 4 9 4" xfId="14642"/>
    <cellStyle name="출력 2 4 4 9 4 2" xfId="42501"/>
    <cellStyle name="출력 2 4 4 9 5" xfId="18213"/>
    <cellStyle name="출력 2 4 4 9 5 2" xfId="46072"/>
    <cellStyle name="출력 2 4 4 9 6" xfId="21446"/>
    <cellStyle name="출력 2 4 4 9 6 2" xfId="49305"/>
    <cellStyle name="출력 2 4 4 9 7" xfId="24628"/>
    <cellStyle name="출력 2 4 4 9 7 2" xfId="52487"/>
    <cellStyle name="출력 2 4 4 9 8" xfId="27653"/>
    <cellStyle name="출력 2 4 4 9 8 2" xfId="55512"/>
    <cellStyle name="출력 2 4 4 9 9" xfId="32530"/>
    <cellStyle name="출력 2 4 5" xfId="2029"/>
    <cellStyle name="출력 2 4 5 2" xfId="5483"/>
    <cellStyle name="출력 2 4 5 2 2" xfId="33342"/>
    <cellStyle name="출력 2 4 5 3" xfId="8738"/>
    <cellStyle name="출력 2 4 5 3 2" xfId="36597"/>
    <cellStyle name="출력 2 4 5 4" xfId="12001"/>
    <cellStyle name="출력 2 4 5 4 2" xfId="39860"/>
    <cellStyle name="출력 2 4 5 5" xfId="16150"/>
    <cellStyle name="출력 2 4 5 5 2" xfId="44009"/>
    <cellStyle name="출력 2 4 5 6" xfId="18823"/>
    <cellStyle name="출력 2 4 5 6 2" xfId="46682"/>
    <cellStyle name="출력 2 4 5 7" xfId="22030"/>
    <cellStyle name="출력 2 4 5 7 2" xfId="49889"/>
    <cellStyle name="출력 2 4 5 8" xfId="25213"/>
    <cellStyle name="출력 2 4 5 8 2" xfId="53072"/>
    <cellStyle name="출력 2 4 5 9" xfId="29888"/>
    <cellStyle name="출력 2 4 6" xfId="2496"/>
    <cellStyle name="출력 2 4 6 2" xfId="5947"/>
    <cellStyle name="출력 2 4 6 2 2" xfId="33806"/>
    <cellStyle name="출력 2 4 6 3" xfId="9203"/>
    <cellStyle name="출력 2 4 6 3 2" xfId="37062"/>
    <cellStyle name="출력 2 4 6 4" xfId="12467"/>
    <cellStyle name="출력 2 4 6 4 2" xfId="40326"/>
    <cellStyle name="출력 2 4 6 5" xfId="16860"/>
    <cellStyle name="출력 2 4 6 5 2" xfId="44719"/>
    <cellStyle name="출력 2 4 6 6" xfId="19271"/>
    <cellStyle name="출력 2 4 6 6 2" xfId="47130"/>
    <cellStyle name="출력 2 4 6 7" xfId="22453"/>
    <cellStyle name="출력 2 4 6 7 2" xfId="50312"/>
    <cellStyle name="출력 2 4 6 8" xfId="25622"/>
    <cellStyle name="출력 2 4 6 8 2" xfId="53481"/>
    <cellStyle name="출력 2 4 6 9" xfId="30355"/>
    <cellStyle name="출력 2 4 7" xfId="1847"/>
    <cellStyle name="출력 2 4 7 2" xfId="5301"/>
    <cellStyle name="출력 2 4 7 2 2" xfId="33160"/>
    <cellStyle name="출력 2 4 7 3" xfId="8556"/>
    <cellStyle name="출력 2 4 7 3 2" xfId="36415"/>
    <cellStyle name="출력 2 4 7 4" xfId="11819"/>
    <cellStyle name="출력 2 4 7 4 2" xfId="39678"/>
    <cellStyle name="출력 2 4 7 5" xfId="16349"/>
    <cellStyle name="출력 2 4 7 5 2" xfId="44208"/>
    <cellStyle name="출력 2 4 7 6" xfId="18641"/>
    <cellStyle name="출력 2 4 7 6 2" xfId="46500"/>
    <cellStyle name="출력 2 4 7 7" xfId="21849"/>
    <cellStyle name="출력 2 4 7 7 2" xfId="49708"/>
    <cellStyle name="출력 2 4 7 8" xfId="25045"/>
    <cellStyle name="출력 2 4 7 8 2" xfId="52904"/>
    <cellStyle name="출력 2 4 7 9" xfId="29706"/>
    <cellStyle name="출력 2 4 8" xfId="1976"/>
    <cellStyle name="출력 2 4 8 2" xfId="5430"/>
    <cellStyle name="출력 2 4 8 2 2" xfId="33289"/>
    <cellStyle name="출력 2 4 8 3" xfId="8685"/>
    <cellStyle name="출력 2 4 8 3 2" xfId="36544"/>
    <cellStyle name="출력 2 4 8 4" xfId="11948"/>
    <cellStyle name="출력 2 4 8 4 2" xfId="39807"/>
    <cellStyle name="출력 2 4 8 5" xfId="17856"/>
    <cellStyle name="출력 2 4 8 5 2" xfId="45715"/>
    <cellStyle name="출력 2 4 8 6" xfId="18770"/>
    <cellStyle name="출력 2 4 8 6 2" xfId="46629"/>
    <cellStyle name="출력 2 4 8 7" xfId="21978"/>
    <cellStyle name="출력 2 4 8 7 2" xfId="49837"/>
    <cellStyle name="출력 2 4 8 8" xfId="25162"/>
    <cellStyle name="출력 2 4 8 8 2" xfId="53021"/>
    <cellStyle name="출력 2 4 8 9" xfId="29835"/>
    <cellStyle name="출력 2 4 9" xfId="2522"/>
    <cellStyle name="출력 2 4 9 2" xfId="5973"/>
    <cellStyle name="출력 2 4 9 2 2" xfId="33832"/>
    <cellStyle name="출력 2 4 9 3" xfId="9229"/>
    <cellStyle name="출력 2 4 9 3 2" xfId="37088"/>
    <cellStyle name="출력 2 4 9 4" xfId="12493"/>
    <cellStyle name="출력 2 4 9 4 2" xfId="40352"/>
    <cellStyle name="출력 2 4 9 5" xfId="16905"/>
    <cellStyle name="출력 2 4 9 5 2" xfId="44764"/>
    <cellStyle name="출력 2 4 9 6" xfId="19297"/>
    <cellStyle name="출력 2 4 9 6 2" xfId="47156"/>
    <cellStyle name="출력 2 4 9 7" xfId="22479"/>
    <cellStyle name="출력 2 4 9 7 2" xfId="50338"/>
    <cellStyle name="출력 2 4 9 8" xfId="25647"/>
    <cellStyle name="출력 2 4 9 8 2" xfId="53506"/>
    <cellStyle name="출력 2 4 9 9" xfId="30381"/>
    <cellStyle name="출력 2 5" xfId="429"/>
    <cellStyle name="출력 2 5 10" xfId="4559"/>
    <cellStyle name="출력 2 5 10 2" xfId="8010"/>
    <cellStyle name="출력 2 5 10 2 2" xfId="35869"/>
    <cellStyle name="출력 2 5 10 3" xfId="11266"/>
    <cellStyle name="출력 2 5 10 3 2" xfId="39125"/>
    <cellStyle name="출력 2 5 10 4" xfId="14530"/>
    <cellStyle name="출력 2 5 10 4 2" xfId="42389"/>
    <cellStyle name="출력 2 5 10 5" xfId="18101"/>
    <cellStyle name="출력 2 5 10 5 2" xfId="45960"/>
    <cellStyle name="출력 2 5 10 6" xfId="21334"/>
    <cellStyle name="출력 2 5 10 6 2" xfId="49193"/>
    <cellStyle name="출력 2 5 10 7" xfId="24516"/>
    <cellStyle name="출력 2 5 10 7 2" xfId="52375"/>
    <cellStyle name="출력 2 5 10 8" xfId="27547"/>
    <cellStyle name="출력 2 5 10 8 2" xfId="55406"/>
    <cellStyle name="출력 2 5 10 9" xfId="32418"/>
    <cellStyle name="출력 2 5 11" xfId="1544"/>
    <cellStyle name="출력 2 5 11 2" xfId="29403"/>
    <cellStyle name="출력 2 5 12" xfId="5000"/>
    <cellStyle name="출력 2 5 12 2" xfId="32859"/>
    <cellStyle name="출력 2 5 13" xfId="8254"/>
    <cellStyle name="출력 2 5 13 2" xfId="36113"/>
    <cellStyle name="출력 2 5 14" xfId="11519"/>
    <cellStyle name="출력 2 5 14 2" xfId="39378"/>
    <cellStyle name="출력 2 5 15" xfId="14782"/>
    <cellStyle name="출력 2 5 15 2" xfId="42641"/>
    <cellStyle name="출력 2 5 16" xfId="16544"/>
    <cellStyle name="출력 2 5 16 2" xfId="44403"/>
    <cellStyle name="출력 2 5 17" xfId="18349"/>
    <cellStyle name="출력 2 5 17 2" xfId="46208"/>
    <cellStyle name="출력 2 5 18" xfId="21568"/>
    <cellStyle name="출력 2 5 18 2" xfId="49427"/>
    <cellStyle name="출력 2 5 19" xfId="24764"/>
    <cellStyle name="출력 2 5 19 2" xfId="52623"/>
    <cellStyle name="출력 2 5 2" xfId="576"/>
    <cellStyle name="출력 2 5 2 10" xfId="1691"/>
    <cellStyle name="출력 2 5 2 10 2" xfId="29550"/>
    <cellStyle name="출력 2 5 2 11" xfId="5146"/>
    <cellStyle name="출력 2 5 2 11 2" xfId="33005"/>
    <cellStyle name="출력 2 5 2 12" xfId="8401"/>
    <cellStyle name="출력 2 5 2 12 2" xfId="36260"/>
    <cellStyle name="출력 2 5 2 13" xfId="11666"/>
    <cellStyle name="출력 2 5 2 13 2" xfId="39525"/>
    <cellStyle name="출력 2 5 2 14" xfId="14929"/>
    <cellStyle name="출력 2 5 2 14 2" xfId="42788"/>
    <cellStyle name="출력 2 5 2 15" xfId="17485"/>
    <cellStyle name="출력 2 5 2 15 2" xfId="45344"/>
    <cellStyle name="출력 2 5 2 16" xfId="18493"/>
    <cellStyle name="출력 2 5 2 16 2" xfId="46352"/>
    <cellStyle name="출력 2 5 2 17" xfId="21710"/>
    <cellStyle name="출력 2 5 2 17 2" xfId="49569"/>
    <cellStyle name="출력 2 5 2 18" xfId="24905"/>
    <cellStyle name="출력 2 5 2 18 2" xfId="52764"/>
    <cellStyle name="출력 2 5 2 19" xfId="27487"/>
    <cellStyle name="출력 2 5 2 19 2" xfId="55346"/>
    <cellStyle name="출력 2 5 2 2" xfId="2328"/>
    <cellStyle name="출력 2 5 2 2 2" xfId="5780"/>
    <cellStyle name="출력 2 5 2 2 2 2" xfId="33639"/>
    <cellStyle name="출력 2 5 2 2 3" xfId="9036"/>
    <cellStyle name="출력 2 5 2 2 3 2" xfId="36895"/>
    <cellStyle name="출력 2 5 2 2 4" xfId="12299"/>
    <cellStyle name="출력 2 5 2 2 4 2" xfId="40158"/>
    <cellStyle name="출력 2 5 2 2 5" xfId="15858"/>
    <cellStyle name="출력 2 5 2 2 5 2" xfId="43717"/>
    <cellStyle name="출력 2 5 2 2 6" xfId="19106"/>
    <cellStyle name="출력 2 5 2 2 6 2" xfId="46965"/>
    <cellStyle name="출력 2 5 2 2 7" xfId="22291"/>
    <cellStyle name="출력 2 5 2 2 7 2" xfId="50150"/>
    <cellStyle name="출력 2 5 2 2 8" xfId="25469"/>
    <cellStyle name="출력 2 5 2 2 8 2" xfId="53328"/>
    <cellStyle name="출력 2 5 2 2 9" xfId="30187"/>
    <cellStyle name="출력 2 5 2 20" xfId="27962"/>
    <cellStyle name="출력 2 5 2 20 2" xfId="55821"/>
    <cellStyle name="출력 2 5 2 21" xfId="1038"/>
    <cellStyle name="출력 2 5 2 21 2" xfId="28897"/>
    <cellStyle name="출력 2 5 2 22" xfId="28436"/>
    <cellStyle name="출력 2 5 2 3" xfId="2787"/>
    <cellStyle name="출력 2 5 2 3 2" xfId="6238"/>
    <cellStyle name="출력 2 5 2 3 2 2" xfId="34097"/>
    <cellStyle name="출력 2 5 2 3 3" xfId="9494"/>
    <cellStyle name="출력 2 5 2 3 3 2" xfId="37353"/>
    <cellStyle name="출력 2 5 2 3 4" xfId="12758"/>
    <cellStyle name="출력 2 5 2 3 4 2" xfId="40617"/>
    <cellStyle name="출력 2 5 2 3 5" xfId="1137"/>
    <cellStyle name="출력 2 5 2 3 5 2" xfId="28996"/>
    <cellStyle name="출력 2 5 2 3 6" xfId="19562"/>
    <cellStyle name="출력 2 5 2 3 6 2" xfId="47421"/>
    <cellStyle name="출력 2 5 2 3 7" xfId="22744"/>
    <cellStyle name="출력 2 5 2 3 7 2" xfId="50603"/>
    <cellStyle name="출력 2 5 2 3 8" xfId="25895"/>
    <cellStyle name="출력 2 5 2 3 8 2" xfId="53754"/>
    <cellStyle name="출력 2 5 2 3 9" xfId="30646"/>
    <cellStyle name="출력 2 5 2 4" xfId="3137"/>
    <cellStyle name="출력 2 5 2 4 2" xfId="6588"/>
    <cellStyle name="출력 2 5 2 4 2 2" xfId="34447"/>
    <cellStyle name="출력 2 5 2 4 3" xfId="9844"/>
    <cellStyle name="출력 2 5 2 4 3 2" xfId="37703"/>
    <cellStyle name="출력 2 5 2 4 4" xfId="13108"/>
    <cellStyle name="출력 2 5 2 4 4 2" xfId="40967"/>
    <cellStyle name="출력 2 5 2 4 5" xfId="16380"/>
    <cellStyle name="출력 2 5 2 4 5 2" xfId="44239"/>
    <cellStyle name="출력 2 5 2 4 6" xfId="19912"/>
    <cellStyle name="출력 2 5 2 4 6 2" xfId="47771"/>
    <cellStyle name="출력 2 5 2 4 7" xfId="23094"/>
    <cellStyle name="출력 2 5 2 4 7 2" xfId="50953"/>
    <cellStyle name="출력 2 5 2 4 8" xfId="26219"/>
    <cellStyle name="출력 2 5 2 4 8 2" xfId="54078"/>
    <cellStyle name="출력 2 5 2 4 9" xfId="30996"/>
    <cellStyle name="출력 2 5 2 5" xfId="3474"/>
    <cellStyle name="출력 2 5 2 5 2" xfId="6925"/>
    <cellStyle name="출력 2 5 2 5 2 2" xfId="34784"/>
    <cellStyle name="출력 2 5 2 5 3" xfId="10181"/>
    <cellStyle name="출력 2 5 2 5 3 2" xfId="38040"/>
    <cellStyle name="출력 2 5 2 5 4" xfId="13445"/>
    <cellStyle name="출력 2 5 2 5 4 2" xfId="41304"/>
    <cellStyle name="출력 2 5 2 5 5" xfId="15643"/>
    <cellStyle name="출력 2 5 2 5 5 2" xfId="43502"/>
    <cellStyle name="출력 2 5 2 5 6" xfId="20249"/>
    <cellStyle name="출력 2 5 2 5 6 2" xfId="48108"/>
    <cellStyle name="출력 2 5 2 5 7" xfId="23431"/>
    <cellStyle name="출력 2 5 2 5 7 2" xfId="51290"/>
    <cellStyle name="출력 2 5 2 5 8" xfId="26536"/>
    <cellStyle name="출력 2 5 2 5 8 2" xfId="54395"/>
    <cellStyle name="출력 2 5 2 5 9" xfId="31333"/>
    <cellStyle name="출력 2 5 2 6" xfId="3807"/>
    <cellStyle name="출력 2 5 2 6 2" xfId="7258"/>
    <cellStyle name="출력 2 5 2 6 2 2" xfId="35117"/>
    <cellStyle name="출력 2 5 2 6 3" xfId="10514"/>
    <cellStyle name="출력 2 5 2 6 3 2" xfId="38373"/>
    <cellStyle name="출력 2 5 2 6 4" xfId="13778"/>
    <cellStyle name="출력 2 5 2 6 4 2" xfId="41637"/>
    <cellStyle name="출력 2 5 2 6 5" xfId="15277"/>
    <cellStyle name="출력 2 5 2 6 5 2" xfId="43136"/>
    <cellStyle name="출력 2 5 2 6 6" xfId="20582"/>
    <cellStyle name="출력 2 5 2 6 6 2" xfId="48441"/>
    <cellStyle name="출력 2 5 2 6 7" xfId="23764"/>
    <cellStyle name="출력 2 5 2 6 7 2" xfId="51623"/>
    <cellStyle name="출력 2 5 2 6 8" xfId="26847"/>
    <cellStyle name="출력 2 5 2 6 8 2" xfId="54706"/>
    <cellStyle name="출력 2 5 2 6 9" xfId="31666"/>
    <cellStyle name="출력 2 5 2 7" xfId="4103"/>
    <cellStyle name="출력 2 5 2 7 2" xfId="7554"/>
    <cellStyle name="출력 2 5 2 7 2 2" xfId="35413"/>
    <cellStyle name="출력 2 5 2 7 3" xfId="10810"/>
    <cellStyle name="출력 2 5 2 7 3 2" xfId="38669"/>
    <cellStyle name="출력 2 5 2 7 4" xfId="14074"/>
    <cellStyle name="출력 2 5 2 7 4 2" xfId="41933"/>
    <cellStyle name="출력 2 5 2 7 5" xfId="16941"/>
    <cellStyle name="출력 2 5 2 7 5 2" xfId="44800"/>
    <cellStyle name="출력 2 5 2 7 6" xfId="20878"/>
    <cellStyle name="출력 2 5 2 7 6 2" xfId="48737"/>
    <cellStyle name="출력 2 5 2 7 7" xfId="24060"/>
    <cellStyle name="출력 2 5 2 7 7 2" xfId="51919"/>
    <cellStyle name="출력 2 5 2 7 8" xfId="27124"/>
    <cellStyle name="출력 2 5 2 7 8 2" xfId="54983"/>
    <cellStyle name="출력 2 5 2 7 9" xfId="31962"/>
    <cellStyle name="출력 2 5 2 8" xfId="4400"/>
    <cellStyle name="출력 2 5 2 8 2" xfId="7851"/>
    <cellStyle name="출력 2 5 2 8 2 2" xfId="35710"/>
    <cellStyle name="출력 2 5 2 8 3" xfId="11107"/>
    <cellStyle name="출력 2 5 2 8 3 2" xfId="38966"/>
    <cellStyle name="출력 2 5 2 8 4" xfId="14371"/>
    <cellStyle name="출력 2 5 2 8 4 2" xfId="42230"/>
    <cellStyle name="출력 2 5 2 8 5" xfId="12039"/>
    <cellStyle name="출력 2 5 2 8 5 2" xfId="39898"/>
    <cellStyle name="출력 2 5 2 8 6" xfId="21175"/>
    <cellStyle name="출력 2 5 2 8 6 2" xfId="49034"/>
    <cellStyle name="출력 2 5 2 8 7" xfId="24357"/>
    <cellStyle name="출력 2 5 2 8 7 2" xfId="52216"/>
    <cellStyle name="출력 2 5 2 8 8" xfId="27399"/>
    <cellStyle name="출력 2 5 2 8 8 2" xfId="55258"/>
    <cellStyle name="출력 2 5 2 8 9" xfId="32259"/>
    <cellStyle name="출력 2 5 2 9" xfId="4695"/>
    <cellStyle name="출력 2 5 2 9 2" xfId="8146"/>
    <cellStyle name="출력 2 5 2 9 2 2" xfId="36005"/>
    <cellStyle name="출력 2 5 2 9 3" xfId="11402"/>
    <cellStyle name="출력 2 5 2 9 3 2" xfId="39261"/>
    <cellStyle name="출력 2 5 2 9 4" xfId="14666"/>
    <cellStyle name="출력 2 5 2 9 4 2" xfId="42525"/>
    <cellStyle name="출력 2 5 2 9 5" xfId="18237"/>
    <cellStyle name="출력 2 5 2 9 5 2" xfId="46096"/>
    <cellStyle name="출력 2 5 2 9 6" xfId="21470"/>
    <cellStyle name="출력 2 5 2 9 6 2" xfId="49329"/>
    <cellStyle name="출력 2 5 2 9 7" xfId="24652"/>
    <cellStyle name="출력 2 5 2 9 7 2" xfId="52511"/>
    <cellStyle name="출력 2 5 2 9 8" xfId="27675"/>
    <cellStyle name="출력 2 5 2 9 8 2" xfId="55534"/>
    <cellStyle name="출력 2 5 2 9 9" xfId="32554"/>
    <cellStyle name="출력 2 5 20" xfId="25804"/>
    <cellStyle name="출력 2 5 20 2" xfId="53663"/>
    <cellStyle name="출력 2 5 21" xfId="27826"/>
    <cellStyle name="출력 2 5 21 2" xfId="55685"/>
    <cellStyle name="출력 2 5 22" xfId="891"/>
    <cellStyle name="출력 2 5 22 2" xfId="28750"/>
    <cellStyle name="출력 2 5 23" xfId="28289"/>
    <cellStyle name="출력 2 5 3" xfId="2181"/>
    <cellStyle name="출력 2 5 3 2" xfId="5633"/>
    <cellStyle name="출력 2 5 3 2 2" xfId="33492"/>
    <cellStyle name="출력 2 5 3 3" xfId="8889"/>
    <cellStyle name="출력 2 5 3 3 2" xfId="36748"/>
    <cellStyle name="출력 2 5 3 4" xfId="12152"/>
    <cellStyle name="출력 2 5 3 4 2" xfId="40011"/>
    <cellStyle name="출력 2 5 3 5" xfId="17254"/>
    <cellStyle name="출력 2 5 3 5 2" xfId="45113"/>
    <cellStyle name="출력 2 5 3 6" xfId="18964"/>
    <cellStyle name="출력 2 5 3 6 2" xfId="46823"/>
    <cellStyle name="출력 2 5 3 7" xfId="22150"/>
    <cellStyle name="출력 2 5 3 7 2" xfId="50009"/>
    <cellStyle name="출력 2 5 3 8" xfId="25334"/>
    <cellStyle name="출력 2 5 3 8 2" xfId="53193"/>
    <cellStyle name="출력 2 5 3 9" xfId="30040"/>
    <cellStyle name="출력 2 5 4" xfId="2640"/>
    <cellStyle name="출력 2 5 4 2" xfId="6091"/>
    <cellStyle name="출력 2 5 4 2 2" xfId="33950"/>
    <cellStyle name="출력 2 5 4 3" xfId="9347"/>
    <cellStyle name="출력 2 5 4 3 2" xfId="37206"/>
    <cellStyle name="출력 2 5 4 4" xfId="12611"/>
    <cellStyle name="출력 2 5 4 4 2" xfId="40470"/>
    <cellStyle name="출력 2 5 4 5" xfId="17487"/>
    <cellStyle name="출력 2 5 4 5 2" xfId="45346"/>
    <cellStyle name="출력 2 5 4 6" xfId="19415"/>
    <cellStyle name="출력 2 5 4 6 2" xfId="47274"/>
    <cellStyle name="출력 2 5 4 7" xfId="22597"/>
    <cellStyle name="출력 2 5 4 7 2" xfId="50456"/>
    <cellStyle name="출력 2 5 4 8" xfId="25757"/>
    <cellStyle name="출력 2 5 4 8 2" xfId="53616"/>
    <cellStyle name="출력 2 5 4 9" xfId="30499"/>
    <cellStyle name="출력 2 5 5" xfId="2991"/>
    <cellStyle name="출력 2 5 5 2" xfId="6442"/>
    <cellStyle name="출력 2 5 5 2 2" xfId="34301"/>
    <cellStyle name="출력 2 5 5 3" xfId="9698"/>
    <cellStyle name="출력 2 5 5 3 2" xfId="37557"/>
    <cellStyle name="출력 2 5 5 4" xfId="12962"/>
    <cellStyle name="출력 2 5 5 4 2" xfId="40821"/>
    <cellStyle name="출력 2 5 5 5" xfId="17285"/>
    <cellStyle name="출력 2 5 5 5 2" xfId="45144"/>
    <cellStyle name="출력 2 5 5 6" xfId="19766"/>
    <cellStyle name="출력 2 5 5 6 2" xfId="47625"/>
    <cellStyle name="출력 2 5 5 7" xfId="22948"/>
    <cellStyle name="출력 2 5 5 7 2" xfId="50807"/>
    <cellStyle name="출력 2 5 5 8" xfId="26084"/>
    <cellStyle name="출력 2 5 5 8 2" xfId="53943"/>
    <cellStyle name="출력 2 5 5 9" xfId="30850"/>
    <cellStyle name="출력 2 5 6" xfId="3330"/>
    <cellStyle name="출력 2 5 6 2" xfId="6781"/>
    <cellStyle name="출력 2 5 6 2 2" xfId="34640"/>
    <cellStyle name="출력 2 5 6 3" xfId="10037"/>
    <cellStyle name="출력 2 5 6 3 2" xfId="37896"/>
    <cellStyle name="출력 2 5 6 4" xfId="13301"/>
    <cellStyle name="출력 2 5 6 4 2" xfId="41160"/>
    <cellStyle name="출력 2 5 6 5" xfId="16175"/>
    <cellStyle name="출력 2 5 6 5 2" xfId="44034"/>
    <cellStyle name="출력 2 5 6 6" xfId="20105"/>
    <cellStyle name="출력 2 5 6 6 2" xfId="47964"/>
    <cellStyle name="출력 2 5 6 7" xfId="23287"/>
    <cellStyle name="출력 2 5 6 7 2" xfId="51146"/>
    <cellStyle name="출력 2 5 6 8" xfId="26400"/>
    <cellStyle name="출력 2 5 6 8 2" xfId="54259"/>
    <cellStyle name="출력 2 5 6 9" xfId="31189"/>
    <cellStyle name="출력 2 5 7" xfId="3664"/>
    <cellStyle name="출력 2 5 7 2" xfId="7115"/>
    <cellStyle name="출력 2 5 7 2 2" xfId="34974"/>
    <cellStyle name="출력 2 5 7 3" xfId="10371"/>
    <cellStyle name="출력 2 5 7 3 2" xfId="38230"/>
    <cellStyle name="출력 2 5 7 4" xfId="13635"/>
    <cellStyle name="출력 2 5 7 4 2" xfId="41494"/>
    <cellStyle name="출력 2 5 7 5" xfId="17608"/>
    <cellStyle name="출력 2 5 7 5 2" xfId="45467"/>
    <cellStyle name="출력 2 5 7 6" xfId="20439"/>
    <cellStyle name="출력 2 5 7 6 2" xfId="48298"/>
    <cellStyle name="출력 2 5 7 7" xfId="23621"/>
    <cellStyle name="출력 2 5 7 7 2" xfId="51480"/>
    <cellStyle name="출력 2 5 7 8" xfId="26713"/>
    <cellStyle name="출력 2 5 7 8 2" xfId="54572"/>
    <cellStyle name="출력 2 5 7 9" xfId="31523"/>
    <cellStyle name="출력 2 5 8" xfId="3967"/>
    <cellStyle name="출력 2 5 8 2" xfId="7418"/>
    <cellStyle name="출력 2 5 8 2 2" xfId="35277"/>
    <cellStyle name="출력 2 5 8 3" xfId="10674"/>
    <cellStyle name="출력 2 5 8 3 2" xfId="38533"/>
    <cellStyle name="출력 2 5 8 4" xfId="13938"/>
    <cellStyle name="출력 2 5 8 4 2" xfId="41797"/>
    <cellStyle name="출력 2 5 8 5" xfId="17512"/>
    <cellStyle name="출력 2 5 8 5 2" xfId="45371"/>
    <cellStyle name="출력 2 5 8 6" xfId="20742"/>
    <cellStyle name="출력 2 5 8 6 2" xfId="48601"/>
    <cellStyle name="출력 2 5 8 7" xfId="23924"/>
    <cellStyle name="출력 2 5 8 7 2" xfId="51783"/>
    <cellStyle name="출력 2 5 8 8" xfId="26997"/>
    <cellStyle name="출력 2 5 8 8 2" xfId="54856"/>
    <cellStyle name="출력 2 5 8 9" xfId="31826"/>
    <cellStyle name="출력 2 5 9" xfId="4264"/>
    <cellStyle name="출력 2 5 9 2" xfId="7715"/>
    <cellStyle name="출력 2 5 9 2 2" xfId="35574"/>
    <cellStyle name="출력 2 5 9 3" xfId="10971"/>
    <cellStyle name="출력 2 5 9 3 2" xfId="38830"/>
    <cellStyle name="출력 2 5 9 4" xfId="14235"/>
    <cellStyle name="출력 2 5 9 4 2" xfId="42094"/>
    <cellStyle name="출력 2 5 9 5" xfId="15568"/>
    <cellStyle name="출력 2 5 9 5 2" xfId="43427"/>
    <cellStyle name="출력 2 5 9 6" xfId="21039"/>
    <cellStyle name="출력 2 5 9 6 2" xfId="48898"/>
    <cellStyle name="출력 2 5 9 7" xfId="24221"/>
    <cellStyle name="출력 2 5 9 7 2" xfId="52080"/>
    <cellStyle name="출력 2 5 9 8" xfId="27272"/>
    <cellStyle name="출력 2 5 9 8 2" xfId="55131"/>
    <cellStyle name="출력 2 5 9 9" xfId="32123"/>
    <cellStyle name="출력 2 6" xfId="322"/>
    <cellStyle name="출력 2 6 10" xfId="1437"/>
    <cellStyle name="출력 2 6 10 2" xfId="29296"/>
    <cellStyle name="출력 2 6 11" xfId="4893"/>
    <cellStyle name="출력 2 6 11 2" xfId="32752"/>
    <cellStyle name="출력 2 6 12" xfId="1263"/>
    <cellStyle name="출력 2 6 12 2" xfId="29122"/>
    <cellStyle name="출력 2 6 13" xfId="4974"/>
    <cellStyle name="출력 2 6 13 2" xfId="32833"/>
    <cellStyle name="출력 2 6 14" xfId="8230"/>
    <cellStyle name="출력 2 6 14 2" xfId="36089"/>
    <cellStyle name="출력 2 6 15" xfId="16333"/>
    <cellStyle name="출력 2 6 15 2" xfId="44192"/>
    <cellStyle name="출력 2 6 16" xfId="14757"/>
    <cellStyle name="출력 2 6 16 2" xfId="42616"/>
    <cellStyle name="출력 2 6 17" xfId="15931"/>
    <cellStyle name="출력 2 6 17 2" xfId="43790"/>
    <cellStyle name="출력 2 6 18" xfId="19034"/>
    <cellStyle name="출력 2 6 18 2" xfId="46893"/>
    <cellStyle name="출력 2 6 19" xfId="22050"/>
    <cellStyle name="출력 2 6 19 2" xfId="49909"/>
    <cellStyle name="출력 2 6 2" xfId="2074"/>
    <cellStyle name="출력 2 6 2 2" xfId="5528"/>
    <cellStyle name="출력 2 6 2 2 2" xfId="33387"/>
    <cellStyle name="출력 2 6 2 3" xfId="8783"/>
    <cellStyle name="출력 2 6 2 3 2" xfId="36642"/>
    <cellStyle name="출력 2 6 2 4" xfId="12046"/>
    <cellStyle name="출력 2 6 2 4 2" xfId="39905"/>
    <cellStyle name="출력 2 6 2 5" xfId="16902"/>
    <cellStyle name="출력 2 6 2 5 2" xfId="44761"/>
    <cellStyle name="출력 2 6 2 6" xfId="18862"/>
    <cellStyle name="출력 2 6 2 6 2" xfId="46721"/>
    <cellStyle name="출력 2 6 2 7" xfId="22061"/>
    <cellStyle name="출력 2 6 2 7 2" xfId="49920"/>
    <cellStyle name="출력 2 6 2 8" xfId="25244"/>
    <cellStyle name="출력 2 6 2 8 2" xfId="53103"/>
    <cellStyle name="출력 2 6 2 9" xfId="29933"/>
    <cellStyle name="출력 2 6 20" xfId="27747"/>
    <cellStyle name="출력 2 6 20 2" xfId="55606"/>
    <cellStyle name="출력 2 6 21" xfId="784"/>
    <cellStyle name="출력 2 6 21 2" xfId="28643"/>
    <cellStyle name="출력 2 6 22" xfId="28182"/>
    <cellStyle name="출력 2 6 3" xfId="2536"/>
    <cellStyle name="출력 2 6 3 2" xfId="5987"/>
    <cellStyle name="출력 2 6 3 2 2" xfId="33846"/>
    <cellStyle name="출력 2 6 3 3" xfId="9243"/>
    <cellStyle name="출력 2 6 3 3 2" xfId="37102"/>
    <cellStyle name="출력 2 6 3 4" xfId="12507"/>
    <cellStyle name="출력 2 6 3 4 2" xfId="40366"/>
    <cellStyle name="출력 2 6 3 5" xfId="16078"/>
    <cellStyle name="출력 2 6 3 5 2" xfId="43937"/>
    <cellStyle name="출력 2 6 3 6" xfId="19311"/>
    <cellStyle name="출력 2 6 3 6 2" xfId="47170"/>
    <cellStyle name="출력 2 6 3 7" xfId="22493"/>
    <cellStyle name="출력 2 6 3 7 2" xfId="50352"/>
    <cellStyle name="출력 2 6 3 8" xfId="25660"/>
    <cellStyle name="출력 2 6 3 8 2" xfId="53519"/>
    <cellStyle name="출력 2 6 3 9" xfId="30395"/>
    <cellStyle name="출력 2 6 4" xfId="2890"/>
    <cellStyle name="출력 2 6 4 2" xfId="6341"/>
    <cellStyle name="출력 2 6 4 2 2" xfId="34200"/>
    <cellStyle name="출력 2 6 4 3" xfId="9597"/>
    <cellStyle name="출력 2 6 4 3 2" xfId="37456"/>
    <cellStyle name="출력 2 6 4 4" xfId="12861"/>
    <cellStyle name="출력 2 6 4 4 2" xfId="40720"/>
    <cellStyle name="출력 2 6 4 5" xfId="16866"/>
    <cellStyle name="출력 2 6 4 5 2" xfId="44725"/>
    <cellStyle name="출력 2 6 4 6" xfId="19665"/>
    <cellStyle name="출력 2 6 4 6 2" xfId="47524"/>
    <cellStyle name="출력 2 6 4 7" xfId="22847"/>
    <cellStyle name="출력 2 6 4 7 2" xfId="50706"/>
    <cellStyle name="출력 2 6 4 8" xfId="25990"/>
    <cellStyle name="출력 2 6 4 8 2" xfId="53849"/>
    <cellStyle name="출력 2 6 4 9" xfId="30749"/>
    <cellStyle name="출력 2 6 5" xfId="3235"/>
    <cellStyle name="출력 2 6 5 2" xfId="6686"/>
    <cellStyle name="출력 2 6 5 2 2" xfId="34545"/>
    <cellStyle name="출력 2 6 5 3" xfId="9942"/>
    <cellStyle name="출력 2 6 5 3 2" xfId="37801"/>
    <cellStyle name="출력 2 6 5 4" xfId="13206"/>
    <cellStyle name="출력 2 6 5 4 2" xfId="41065"/>
    <cellStyle name="출력 2 6 5 5" xfId="16958"/>
    <cellStyle name="출력 2 6 5 5 2" xfId="44817"/>
    <cellStyle name="출력 2 6 5 6" xfId="20010"/>
    <cellStyle name="출력 2 6 5 6 2" xfId="47869"/>
    <cellStyle name="출력 2 6 5 7" xfId="23192"/>
    <cellStyle name="출력 2 6 5 7 2" xfId="51051"/>
    <cellStyle name="출력 2 6 5 8" xfId="26311"/>
    <cellStyle name="출력 2 6 5 8 2" xfId="54170"/>
    <cellStyle name="출력 2 6 5 9" xfId="31094"/>
    <cellStyle name="출력 2 6 6" xfId="3571"/>
    <cellStyle name="출력 2 6 6 2" xfId="7022"/>
    <cellStyle name="출력 2 6 6 2 2" xfId="34881"/>
    <cellStyle name="출력 2 6 6 3" xfId="10278"/>
    <cellStyle name="출력 2 6 6 3 2" xfId="38137"/>
    <cellStyle name="출력 2 6 6 4" xfId="13542"/>
    <cellStyle name="출력 2 6 6 4 2" xfId="41401"/>
    <cellStyle name="출력 2 6 6 5" xfId="16797"/>
    <cellStyle name="출력 2 6 6 5 2" xfId="44656"/>
    <cellStyle name="출력 2 6 6 6" xfId="20346"/>
    <cellStyle name="출력 2 6 6 6 2" xfId="48205"/>
    <cellStyle name="출력 2 6 6 7" xfId="23528"/>
    <cellStyle name="출력 2 6 6 7 2" xfId="51387"/>
    <cellStyle name="출력 2 6 6 8" xfId="26627"/>
    <cellStyle name="출력 2 6 6 8 2" xfId="54486"/>
    <cellStyle name="출력 2 6 6 9" xfId="31430"/>
    <cellStyle name="출력 2 6 7" xfId="3886"/>
    <cellStyle name="출력 2 6 7 2" xfId="7337"/>
    <cellStyle name="출력 2 6 7 2 2" xfId="35196"/>
    <cellStyle name="출력 2 6 7 3" xfId="10593"/>
    <cellStyle name="출력 2 6 7 3 2" xfId="38452"/>
    <cellStyle name="출력 2 6 7 4" xfId="13857"/>
    <cellStyle name="출력 2 6 7 4 2" xfId="41716"/>
    <cellStyle name="출력 2 6 7 5" xfId="16452"/>
    <cellStyle name="출력 2 6 7 5 2" xfId="44311"/>
    <cellStyle name="출력 2 6 7 6" xfId="20661"/>
    <cellStyle name="출력 2 6 7 6 2" xfId="48520"/>
    <cellStyle name="출력 2 6 7 7" xfId="23843"/>
    <cellStyle name="출력 2 6 7 7 2" xfId="51702"/>
    <cellStyle name="출력 2 6 7 8" xfId="26921"/>
    <cellStyle name="출력 2 6 7 8 2" xfId="54780"/>
    <cellStyle name="출력 2 6 7 9" xfId="31745"/>
    <cellStyle name="출력 2 6 8" xfId="4184"/>
    <cellStyle name="출력 2 6 8 2" xfId="7635"/>
    <cellStyle name="출력 2 6 8 2 2" xfId="35494"/>
    <cellStyle name="출력 2 6 8 3" xfId="10891"/>
    <cellStyle name="출력 2 6 8 3 2" xfId="38750"/>
    <cellStyle name="출력 2 6 8 4" xfId="14155"/>
    <cellStyle name="출력 2 6 8 4 2" xfId="42014"/>
    <cellStyle name="출력 2 6 8 5" xfId="16614"/>
    <cellStyle name="출력 2 6 8 5 2" xfId="44473"/>
    <cellStyle name="출력 2 6 8 6" xfId="20959"/>
    <cellStyle name="출력 2 6 8 6 2" xfId="48818"/>
    <cellStyle name="출력 2 6 8 7" xfId="24141"/>
    <cellStyle name="출력 2 6 8 7 2" xfId="52000"/>
    <cellStyle name="출력 2 6 8 8" xfId="27197"/>
    <cellStyle name="출력 2 6 8 8 2" xfId="55056"/>
    <cellStyle name="출력 2 6 8 9" xfId="32043"/>
    <cellStyle name="출력 2 6 9" xfId="4480"/>
    <cellStyle name="출력 2 6 9 2" xfId="7931"/>
    <cellStyle name="출력 2 6 9 2 2" xfId="35790"/>
    <cellStyle name="출력 2 6 9 3" xfId="11187"/>
    <cellStyle name="출력 2 6 9 3 2" xfId="39046"/>
    <cellStyle name="출력 2 6 9 4" xfId="14451"/>
    <cellStyle name="출력 2 6 9 4 2" xfId="42310"/>
    <cellStyle name="출력 2 6 9 5" xfId="18022"/>
    <cellStyle name="출력 2 6 9 5 2" xfId="45881"/>
    <cellStyle name="출력 2 6 9 6" xfId="21255"/>
    <cellStyle name="출력 2 6 9 6 2" xfId="49114"/>
    <cellStyle name="출력 2 6 9 7" xfId="24437"/>
    <cellStyle name="출력 2 6 9 7 2" xfId="52296"/>
    <cellStyle name="출력 2 6 9 8" xfId="27473"/>
    <cellStyle name="출력 2 6 9 8 2" xfId="55332"/>
    <cellStyle name="출력 2 6 9 9" xfId="32339"/>
    <cellStyle name="출력 2 7" xfId="661"/>
    <cellStyle name="출력 2 7 10" xfId="5231"/>
    <cellStyle name="출력 2 7 10 2" xfId="33090"/>
    <cellStyle name="출력 2 7 11" xfId="8486"/>
    <cellStyle name="출력 2 7 11 2" xfId="36345"/>
    <cellStyle name="출력 2 7 12" xfId="11750"/>
    <cellStyle name="출력 2 7 12 2" xfId="39609"/>
    <cellStyle name="출력 2 7 13" xfId="17235"/>
    <cellStyle name="출력 2 7 13 2" xfId="45094"/>
    <cellStyle name="출력 2 7 14" xfId="18574"/>
    <cellStyle name="출력 2 7 14 2" xfId="46433"/>
    <cellStyle name="출력 2 7 15" xfId="21789"/>
    <cellStyle name="출력 2 7 15 2" xfId="49648"/>
    <cellStyle name="출력 2 7 16" xfId="24984"/>
    <cellStyle name="출력 2 7 16 2" xfId="52843"/>
    <cellStyle name="출력 2 7 17" xfId="25677"/>
    <cellStyle name="출력 2 7 17 2" xfId="53536"/>
    <cellStyle name="출력 2 7 18" xfId="28039"/>
    <cellStyle name="출력 2 7 18 2" xfId="55898"/>
    <cellStyle name="출력 2 7 19" xfId="1122"/>
    <cellStyle name="출력 2 7 19 2" xfId="28981"/>
    <cellStyle name="출력 2 7 2" xfId="2413"/>
    <cellStyle name="출력 2 7 2 2" xfId="5864"/>
    <cellStyle name="출력 2 7 2 2 2" xfId="33723"/>
    <cellStyle name="출력 2 7 2 3" xfId="9120"/>
    <cellStyle name="출력 2 7 2 3 2" xfId="36979"/>
    <cellStyle name="출력 2 7 2 4" xfId="12384"/>
    <cellStyle name="출력 2 7 2 4 2" xfId="40243"/>
    <cellStyle name="출력 2 7 2 5" xfId="16064"/>
    <cellStyle name="출력 2 7 2 5 2" xfId="43923"/>
    <cellStyle name="출력 2 7 2 6" xfId="19188"/>
    <cellStyle name="출력 2 7 2 6 2" xfId="47047"/>
    <cellStyle name="출력 2 7 2 7" xfId="22371"/>
    <cellStyle name="출력 2 7 2 7 2" xfId="50230"/>
    <cellStyle name="출력 2 7 2 8" xfId="25545"/>
    <cellStyle name="출력 2 7 2 8 2" xfId="53404"/>
    <cellStyle name="출력 2 7 2 9" xfId="30272"/>
    <cellStyle name="출력 2 7 20" xfId="28520"/>
    <cellStyle name="출력 2 7 3" xfId="2872"/>
    <cellStyle name="출력 2 7 3 2" xfId="6323"/>
    <cellStyle name="출력 2 7 3 2 2" xfId="34182"/>
    <cellStyle name="출력 2 7 3 3" xfId="9579"/>
    <cellStyle name="출력 2 7 3 3 2" xfId="37438"/>
    <cellStyle name="출력 2 7 3 4" xfId="12843"/>
    <cellStyle name="출력 2 7 3 4 2" xfId="40702"/>
    <cellStyle name="출력 2 7 3 5" xfId="17954"/>
    <cellStyle name="출력 2 7 3 5 2" xfId="45813"/>
    <cellStyle name="출력 2 7 3 6" xfId="19647"/>
    <cellStyle name="출력 2 7 3 6 2" xfId="47506"/>
    <cellStyle name="출력 2 7 3 7" xfId="22829"/>
    <cellStyle name="출력 2 7 3 7 2" xfId="50688"/>
    <cellStyle name="출력 2 7 3 8" xfId="25974"/>
    <cellStyle name="출력 2 7 3 8 2" xfId="53833"/>
    <cellStyle name="출력 2 7 3 9" xfId="30731"/>
    <cellStyle name="출력 2 7 4" xfId="3220"/>
    <cellStyle name="출력 2 7 4 2" xfId="6671"/>
    <cellStyle name="출력 2 7 4 2 2" xfId="34530"/>
    <cellStyle name="출력 2 7 4 3" xfId="9927"/>
    <cellStyle name="출력 2 7 4 3 2" xfId="37786"/>
    <cellStyle name="출력 2 7 4 4" xfId="13191"/>
    <cellStyle name="출력 2 7 4 4 2" xfId="41050"/>
    <cellStyle name="출력 2 7 4 5" xfId="17775"/>
    <cellStyle name="출력 2 7 4 5 2" xfId="45634"/>
    <cellStyle name="출력 2 7 4 6" xfId="19995"/>
    <cellStyle name="출력 2 7 4 6 2" xfId="47854"/>
    <cellStyle name="출력 2 7 4 7" xfId="23177"/>
    <cellStyle name="출력 2 7 4 7 2" xfId="51036"/>
    <cellStyle name="출력 2 7 4 8" xfId="26297"/>
    <cellStyle name="출력 2 7 4 8 2" xfId="54156"/>
    <cellStyle name="출력 2 7 4 9" xfId="31079"/>
    <cellStyle name="출력 2 7 5" xfId="3557"/>
    <cellStyle name="출력 2 7 5 2" xfId="7008"/>
    <cellStyle name="출력 2 7 5 2 2" xfId="34867"/>
    <cellStyle name="출력 2 7 5 3" xfId="10264"/>
    <cellStyle name="출력 2 7 5 3 2" xfId="38123"/>
    <cellStyle name="출력 2 7 5 4" xfId="13528"/>
    <cellStyle name="출력 2 7 5 4 2" xfId="41387"/>
    <cellStyle name="출력 2 7 5 5" xfId="15173"/>
    <cellStyle name="출력 2 7 5 5 2" xfId="43032"/>
    <cellStyle name="출력 2 7 5 6" xfId="20332"/>
    <cellStyle name="출력 2 7 5 6 2" xfId="48191"/>
    <cellStyle name="출력 2 7 5 7" xfId="23514"/>
    <cellStyle name="출력 2 7 5 7 2" xfId="51373"/>
    <cellStyle name="출력 2 7 5 8" xfId="26613"/>
    <cellStyle name="출력 2 7 5 8 2" xfId="54472"/>
    <cellStyle name="출력 2 7 5 9" xfId="31416"/>
    <cellStyle name="출력 2 7 6" xfId="4180"/>
    <cellStyle name="출력 2 7 6 2" xfId="7631"/>
    <cellStyle name="출력 2 7 6 2 2" xfId="35490"/>
    <cellStyle name="출력 2 7 6 3" xfId="10887"/>
    <cellStyle name="출력 2 7 6 3 2" xfId="38746"/>
    <cellStyle name="출력 2 7 6 4" xfId="14151"/>
    <cellStyle name="출력 2 7 6 4 2" xfId="42010"/>
    <cellStyle name="출력 2 7 6 5" xfId="16015"/>
    <cellStyle name="출력 2 7 6 5 2" xfId="43874"/>
    <cellStyle name="출력 2 7 6 6" xfId="20955"/>
    <cellStyle name="출력 2 7 6 6 2" xfId="48814"/>
    <cellStyle name="출력 2 7 6 7" xfId="24137"/>
    <cellStyle name="출력 2 7 6 7 2" xfId="51996"/>
    <cellStyle name="출력 2 7 6 8" xfId="27193"/>
    <cellStyle name="출력 2 7 6 8 2" xfId="55052"/>
    <cellStyle name="출력 2 7 6 9" xfId="32039"/>
    <cellStyle name="출력 2 7 7" xfId="4478"/>
    <cellStyle name="출력 2 7 7 2" xfId="7929"/>
    <cellStyle name="출력 2 7 7 2 2" xfId="35788"/>
    <cellStyle name="출력 2 7 7 3" xfId="11185"/>
    <cellStyle name="출력 2 7 7 3 2" xfId="39044"/>
    <cellStyle name="출력 2 7 7 4" xfId="14449"/>
    <cellStyle name="출력 2 7 7 4 2" xfId="42308"/>
    <cellStyle name="출력 2 7 7 5" xfId="18020"/>
    <cellStyle name="출력 2 7 7 5 2" xfId="45879"/>
    <cellStyle name="출력 2 7 7 6" xfId="21253"/>
    <cellStyle name="출력 2 7 7 6 2" xfId="49112"/>
    <cellStyle name="출력 2 7 7 7" xfId="24435"/>
    <cellStyle name="출력 2 7 7 7 2" xfId="52294"/>
    <cellStyle name="출력 2 7 7 8" xfId="27471"/>
    <cellStyle name="출력 2 7 7 8 2" xfId="55330"/>
    <cellStyle name="출력 2 7 7 9" xfId="32337"/>
    <cellStyle name="출력 2 7 8" xfId="4772"/>
    <cellStyle name="출력 2 7 8 2" xfId="8223"/>
    <cellStyle name="출력 2 7 8 2 2" xfId="36082"/>
    <cellStyle name="출력 2 7 8 3" xfId="11479"/>
    <cellStyle name="출력 2 7 8 3 2" xfId="39338"/>
    <cellStyle name="출력 2 7 8 4" xfId="14743"/>
    <cellStyle name="출력 2 7 8 4 2" xfId="42602"/>
    <cellStyle name="출력 2 7 8 5" xfId="18314"/>
    <cellStyle name="출력 2 7 8 5 2" xfId="46173"/>
    <cellStyle name="출력 2 7 8 6" xfId="21547"/>
    <cellStyle name="출력 2 7 8 6 2" xfId="49406"/>
    <cellStyle name="출력 2 7 8 7" xfId="24729"/>
    <cellStyle name="출력 2 7 8 7 2" xfId="52588"/>
    <cellStyle name="출력 2 7 8 8" xfId="27745"/>
    <cellStyle name="출력 2 7 8 8 2" xfId="55604"/>
    <cellStyle name="출력 2 7 8 9" xfId="32631"/>
    <cellStyle name="출력 2 7 9" xfId="1776"/>
    <cellStyle name="출력 2 7 9 2" xfId="29635"/>
    <cellStyle name="출력 2 8" xfId="1876"/>
    <cellStyle name="출력 2 8 2" xfId="5330"/>
    <cellStyle name="출력 2 8 2 2" xfId="33189"/>
    <cellStyle name="출력 2 8 3" xfId="8585"/>
    <cellStyle name="출력 2 8 3 2" xfId="36444"/>
    <cellStyle name="출력 2 8 4" xfId="11848"/>
    <cellStyle name="출력 2 8 4 2" xfId="39707"/>
    <cellStyle name="출력 2 8 5" xfId="16255"/>
    <cellStyle name="출력 2 8 5 2" xfId="44114"/>
    <cellStyle name="출력 2 8 6" xfId="18670"/>
    <cellStyle name="출력 2 8 6 2" xfId="46529"/>
    <cellStyle name="출력 2 8 7" xfId="21878"/>
    <cellStyle name="출력 2 8 7 2" xfId="49737"/>
    <cellStyle name="출력 2 8 8" xfId="25073"/>
    <cellStyle name="출력 2 8 8 2" xfId="52932"/>
    <cellStyle name="출력 2 8 9" xfId="29735"/>
    <cellStyle name="출력 2 9" xfId="2855"/>
    <cellStyle name="출력 2 9 2" xfId="6306"/>
    <cellStyle name="출력 2 9 2 2" xfId="34165"/>
    <cellStyle name="출력 2 9 3" xfId="9562"/>
    <cellStyle name="출력 2 9 3 2" xfId="37421"/>
    <cellStyle name="출력 2 9 4" xfId="12826"/>
    <cellStyle name="출력 2 9 4 2" xfId="40685"/>
    <cellStyle name="출력 2 9 5" xfId="15481"/>
    <cellStyle name="출력 2 9 5 2" xfId="43340"/>
    <cellStyle name="출력 2 9 6" xfId="19630"/>
    <cellStyle name="출력 2 9 6 2" xfId="47489"/>
    <cellStyle name="출력 2 9 7" xfId="22812"/>
    <cellStyle name="출력 2 9 7 2" xfId="50671"/>
    <cellStyle name="출력 2 9 8" xfId="25959"/>
    <cellStyle name="출력 2 9 8 2" xfId="53818"/>
    <cellStyle name="출력 2 9 9" xfId="30714"/>
    <cellStyle name="출력 3" xfId="198"/>
    <cellStyle name="콤마 [0]_1202" xfId="108"/>
    <cellStyle name="콤마_1202" xfId="109"/>
    <cellStyle name="표준" xfId="0" builtinId="0"/>
    <cellStyle name="표준 10" xfId="19"/>
    <cellStyle name="표준 10 2" xfId="205"/>
    <cellStyle name="표준 11" xfId="11"/>
    <cellStyle name="표준 11 2" xfId="20"/>
    <cellStyle name="표준 11 3" xfId="206"/>
    <cellStyle name="표준 11 4" xfId="28041"/>
    <cellStyle name="표준 12" xfId="31"/>
    <cellStyle name="표준 12 2" xfId="207"/>
    <cellStyle name="표준 13" xfId="32"/>
    <cellStyle name="표준 13 2" xfId="208"/>
    <cellStyle name="표준 14" xfId="33"/>
    <cellStyle name="표준 14 2" xfId="209"/>
    <cellStyle name="표준 15" xfId="37"/>
    <cellStyle name="표준 15 10" xfId="55964"/>
    <cellStyle name="표준 15 10 2" xfId="55978"/>
    <cellStyle name="표준 15 2" xfId="210"/>
    <cellStyle name="표준 15 3" xfId="411"/>
    <cellStyle name="표준 15 3 2" xfId="2163"/>
    <cellStyle name="표준 15 3 2 2" xfId="30022"/>
    <cellStyle name="표준 15 3 3" xfId="1526"/>
    <cellStyle name="표준 15 3 3 2" xfId="29385"/>
    <cellStyle name="표준 15 3 4" xfId="873"/>
    <cellStyle name="표준 15 3 4 2" xfId="28732"/>
    <cellStyle name="표준 15 3 5" xfId="28271"/>
    <cellStyle name="표준 15 4" xfId="309"/>
    <cellStyle name="표준 15 4 2" xfId="2061"/>
    <cellStyle name="표준 15 4 2 2" xfId="29920"/>
    <cellStyle name="표준 15 4 3" xfId="1424"/>
    <cellStyle name="표준 15 4 3 2" xfId="29283"/>
    <cellStyle name="표준 15 4 4" xfId="771"/>
    <cellStyle name="표준 15 4 4 2" xfId="28630"/>
    <cellStyle name="표준 15 4 5" xfId="28169"/>
    <cellStyle name="표준 15 5" xfId="1809"/>
    <cellStyle name="표준 15 5 2" xfId="29668"/>
    <cellStyle name="표준 15 6" xfId="1162"/>
    <cellStyle name="표준 15 6 2" xfId="29021"/>
    <cellStyle name="표준 15 7" xfId="671"/>
    <cellStyle name="표준 15 7 2" xfId="28530"/>
    <cellStyle name="표준 15 8" xfId="28049"/>
    <cellStyle name="표준 15 8 2" xfId="55905"/>
    <cellStyle name="표준 15 8 2 2" xfId="55922"/>
    <cellStyle name="표준 15 8 2 2 2" xfId="55923"/>
    <cellStyle name="표준 15 8 2 2 2 2" xfId="55953"/>
    <cellStyle name="표준 15 8 2 2 2 3" xfId="55969"/>
    <cellStyle name="표준 15 8 2 2 2 4" xfId="55987"/>
    <cellStyle name="표준 15 8 2 3" xfId="55939"/>
    <cellStyle name="표준 15 8 2 3 2" xfId="55943"/>
    <cellStyle name="표준 15 8 2 3 2 2" xfId="55973"/>
    <cellStyle name="표준 15 8 2 3 3" xfId="55945"/>
    <cellStyle name="표준 15 8 2 3 4" xfId="55959"/>
    <cellStyle name="표준 15 8 2 3 5" xfId="55962"/>
    <cellStyle name="표준 15 8 2 3 5 2" xfId="55976"/>
    <cellStyle name="표준 15 8 2 3 6" xfId="55967"/>
    <cellStyle name="표준 15 8 2 3 7" xfId="55971"/>
    <cellStyle name="표준 15 8 2 3 8" xfId="55981"/>
    <cellStyle name="표준 15 9" xfId="28074"/>
    <cellStyle name="표준 16" xfId="40"/>
    <cellStyle name="표준 16 10" xfId="55955"/>
    <cellStyle name="표준 16 11" xfId="55988"/>
    <cellStyle name="표준 16 2" xfId="211"/>
    <cellStyle name="표준 16 3" xfId="414"/>
    <cellStyle name="표준 16 3 2" xfId="2166"/>
    <cellStyle name="표준 16 3 2 2" xfId="30025"/>
    <cellStyle name="표준 16 3 3" xfId="1529"/>
    <cellStyle name="표준 16 3 3 2" xfId="29388"/>
    <cellStyle name="표준 16 3 4" xfId="876"/>
    <cellStyle name="표준 16 3 4 2" xfId="28735"/>
    <cellStyle name="표준 16 3 5" xfId="28274"/>
    <cellStyle name="표준 16 4" xfId="312"/>
    <cellStyle name="표준 16 4 2" xfId="2064"/>
    <cellStyle name="표준 16 4 2 2" xfId="29923"/>
    <cellStyle name="표준 16 4 3" xfId="1427"/>
    <cellStyle name="표준 16 4 3 2" xfId="29286"/>
    <cellStyle name="표준 16 4 4" xfId="774"/>
    <cellStyle name="표준 16 4 4 2" xfId="28633"/>
    <cellStyle name="표준 16 4 5" xfId="28172"/>
    <cellStyle name="표준 16 5" xfId="1812"/>
    <cellStyle name="표준 16 5 2" xfId="29671"/>
    <cellStyle name="표준 16 6" xfId="1165"/>
    <cellStyle name="표준 16 6 2" xfId="29024"/>
    <cellStyle name="표준 16 7" xfId="674"/>
    <cellStyle name="표준 16 7 2" xfId="28533"/>
    <cellStyle name="표준 16 8" xfId="28064"/>
    <cellStyle name="표준 16 8 2" xfId="55915"/>
    <cellStyle name="표준 16 9" xfId="28077"/>
    <cellStyle name="표준 17" xfId="25"/>
    <cellStyle name="표준 17 10" xfId="666"/>
    <cellStyle name="표준 17 10 2" xfId="1801"/>
    <cellStyle name="표준 17 10 2 2" xfId="29660"/>
    <cellStyle name="표준 17 10 3" xfId="28525"/>
    <cellStyle name="표준 17 11" xfId="1150"/>
    <cellStyle name="표준 17 11 2" xfId="29009"/>
    <cellStyle name="표준 17 12" xfId="670"/>
    <cellStyle name="표준 17 12 2" xfId="28529"/>
    <cellStyle name="표준 17 13" xfId="28072"/>
    <cellStyle name="표준 17 2" xfId="39"/>
    <cellStyle name="표준 17 2 2" xfId="413"/>
    <cellStyle name="표준 17 2 2 2" xfId="2165"/>
    <cellStyle name="표준 17 2 2 2 2" xfId="30024"/>
    <cellStyle name="표준 17 2 2 3" xfId="1528"/>
    <cellStyle name="표준 17 2 2 3 2" xfId="29387"/>
    <cellStyle name="표준 17 2 2 4" xfId="875"/>
    <cellStyle name="표준 17 2 2 4 2" xfId="28734"/>
    <cellStyle name="표준 17 2 2 5" xfId="28273"/>
    <cellStyle name="표준 17 2 3" xfId="311"/>
    <cellStyle name="표준 17 2 3 2" xfId="2063"/>
    <cellStyle name="표준 17 2 3 2 2" xfId="29922"/>
    <cellStyle name="표준 17 2 3 3" xfId="1426"/>
    <cellStyle name="표준 17 2 3 3 2" xfId="29285"/>
    <cellStyle name="표준 17 2 3 4" xfId="773"/>
    <cellStyle name="표준 17 2 3 4 2" xfId="28632"/>
    <cellStyle name="표준 17 2 3 5" xfId="28171"/>
    <cellStyle name="표준 17 2 4" xfId="644"/>
    <cellStyle name="표준 17 2 4 2" xfId="2396"/>
    <cellStyle name="표준 17 2 4 2 2" xfId="30255"/>
    <cellStyle name="표준 17 2 4 3" xfId="1759"/>
    <cellStyle name="표준 17 2 4 3 2" xfId="29618"/>
    <cellStyle name="표준 17 2 4 4" xfId="1106"/>
    <cellStyle name="표준 17 2 4 4 2" xfId="28965"/>
    <cellStyle name="표준 17 2 4 5" xfId="28057"/>
    <cellStyle name="표준 17 2 4 5 2" xfId="55911"/>
    <cellStyle name="표준 17 2 4 6" xfId="28504"/>
    <cellStyle name="표준 17 2 4 7" xfId="55950"/>
    <cellStyle name="표준 17 2 4 8" xfId="55985"/>
    <cellStyle name="표준 17 2 5" xfId="1811"/>
    <cellStyle name="표준 17 2 5 2" xfId="29670"/>
    <cellStyle name="표준 17 2 6" xfId="1164"/>
    <cellStyle name="표준 17 2 6 2" xfId="29023"/>
    <cellStyle name="표준 17 2 7" xfId="673"/>
    <cellStyle name="표준 17 2 7 2" xfId="28532"/>
    <cellStyle name="표준 17 2 8" xfId="28076"/>
    <cellStyle name="표준 17 3" xfId="41"/>
    <cellStyle name="표준 17 3 2" xfId="415"/>
    <cellStyle name="표준 17 3 2 2" xfId="2167"/>
    <cellStyle name="표준 17 3 2 2 2" xfId="30026"/>
    <cellStyle name="표준 17 3 2 3" xfId="1530"/>
    <cellStyle name="표준 17 3 2 3 2" xfId="29389"/>
    <cellStyle name="표준 17 3 2 4" xfId="877"/>
    <cellStyle name="표준 17 3 2 4 2" xfId="28736"/>
    <cellStyle name="표준 17 3 2 5" xfId="28275"/>
    <cellStyle name="표준 17 3 3" xfId="313"/>
    <cellStyle name="표준 17 3 3 2" xfId="2065"/>
    <cellStyle name="표준 17 3 3 2 2" xfId="29924"/>
    <cellStyle name="표준 17 3 3 3" xfId="1428"/>
    <cellStyle name="표준 17 3 3 3 2" xfId="29287"/>
    <cellStyle name="표준 17 3 3 4" xfId="775"/>
    <cellStyle name="표준 17 3 3 4 2" xfId="28634"/>
    <cellStyle name="표준 17 3 3 5" xfId="28173"/>
    <cellStyle name="표준 17 3 4" xfId="1813"/>
    <cellStyle name="표준 17 3 4 2" xfId="29672"/>
    <cellStyle name="표준 17 3 5" xfId="1166"/>
    <cellStyle name="표준 17 3 5 2" xfId="29025"/>
    <cellStyle name="표준 17 3 6" xfId="675"/>
    <cellStyle name="표준 17 3 6 2" xfId="28534"/>
    <cellStyle name="표준 17 3 7" xfId="28065"/>
    <cellStyle name="표준 17 3 7 2" xfId="55916"/>
    <cellStyle name="표준 17 3 8" xfId="28078"/>
    <cellStyle name="표준 17 4" xfId="45"/>
    <cellStyle name="표준 17 4 2" xfId="419"/>
    <cellStyle name="표준 17 4 2 2" xfId="2171"/>
    <cellStyle name="표준 17 4 2 2 2" xfId="30030"/>
    <cellStyle name="표준 17 4 2 3" xfId="1534"/>
    <cellStyle name="표준 17 4 2 3 2" xfId="29393"/>
    <cellStyle name="표준 17 4 2 4" xfId="881"/>
    <cellStyle name="표준 17 4 2 4 2" xfId="28740"/>
    <cellStyle name="표준 17 4 2 5" xfId="28279"/>
    <cellStyle name="표준 17 4 3" xfId="317"/>
    <cellStyle name="표준 17 4 3 2" xfId="2069"/>
    <cellStyle name="표준 17 4 3 2 2" xfId="29928"/>
    <cellStyle name="표준 17 4 3 3" xfId="1432"/>
    <cellStyle name="표준 17 4 3 3 2" xfId="29291"/>
    <cellStyle name="표준 17 4 3 4" xfId="779"/>
    <cellStyle name="표준 17 4 3 4 2" xfId="28638"/>
    <cellStyle name="표준 17 4 3 5" xfId="28177"/>
    <cellStyle name="표준 17 4 4" xfId="1817"/>
    <cellStyle name="표준 17 4 4 2" xfId="29676"/>
    <cellStyle name="표준 17 4 5" xfId="1170"/>
    <cellStyle name="표준 17 4 5 2" xfId="29029"/>
    <cellStyle name="표준 17 4 6" xfId="679"/>
    <cellStyle name="표준 17 4 6 2" xfId="28538"/>
    <cellStyle name="표준 17 4 7" xfId="28082"/>
    <cellStyle name="표준 17 5" xfId="48"/>
    <cellStyle name="표준 17 5 2" xfId="422"/>
    <cellStyle name="표준 17 5 2 2" xfId="2174"/>
    <cellStyle name="표준 17 5 2 2 2" xfId="30033"/>
    <cellStyle name="표준 17 5 2 3" xfId="1537"/>
    <cellStyle name="표준 17 5 2 3 2" xfId="29396"/>
    <cellStyle name="표준 17 5 2 4" xfId="884"/>
    <cellStyle name="표준 17 5 2 4 2" xfId="28743"/>
    <cellStyle name="표준 17 5 2 5" xfId="28282"/>
    <cellStyle name="표준 17 5 3" xfId="320"/>
    <cellStyle name="표준 17 5 3 2" xfId="2072"/>
    <cellStyle name="표준 17 5 3 2 2" xfId="29931"/>
    <cellStyle name="표준 17 5 3 3" xfId="1435"/>
    <cellStyle name="표준 17 5 3 3 2" xfId="29294"/>
    <cellStyle name="표준 17 5 3 4" xfId="782"/>
    <cellStyle name="표준 17 5 3 4 2" xfId="28641"/>
    <cellStyle name="표준 17 5 3 5" xfId="28180"/>
    <cellStyle name="표준 17 5 4" xfId="1820"/>
    <cellStyle name="표준 17 5 4 2" xfId="29679"/>
    <cellStyle name="표준 17 5 5" xfId="1173"/>
    <cellStyle name="표준 17 5 5 2" xfId="29032"/>
    <cellStyle name="표준 17 5 6" xfId="682"/>
    <cellStyle name="표준 17 5 6 2" xfId="28541"/>
    <cellStyle name="표준 17 5 7" xfId="28085"/>
    <cellStyle name="표준 17 6" xfId="212"/>
    <cellStyle name="표준 17 7" xfId="410"/>
    <cellStyle name="표준 17 7 2" xfId="2162"/>
    <cellStyle name="표준 17 7 2 2" xfId="30021"/>
    <cellStyle name="표준 17 7 3" xfId="1525"/>
    <cellStyle name="표준 17 7 3 2" xfId="29384"/>
    <cellStyle name="표준 17 7 4" xfId="872"/>
    <cellStyle name="표준 17 7 4 2" xfId="28731"/>
    <cellStyle name="표준 17 7 5" xfId="28270"/>
    <cellStyle name="표준 17 8" xfId="308"/>
    <cellStyle name="표준 17 8 2" xfId="2060"/>
    <cellStyle name="표준 17 8 2 2" xfId="29919"/>
    <cellStyle name="표준 17 8 3" xfId="1423"/>
    <cellStyle name="표준 17 8 3 2" xfId="29282"/>
    <cellStyle name="표준 17 8 4" xfId="770"/>
    <cellStyle name="표준 17 8 4 2" xfId="28629"/>
    <cellStyle name="표준 17 8 5" xfId="28168"/>
    <cellStyle name="표준 17 9" xfId="650"/>
    <cellStyle name="표준 17 9 10" xfId="55986"/>
    <cellStyle name="표준 17 9 2" xfId="2402"/>
    <cellStyle name="표준 17 9 2 2" xfId="30261"/>
    <cellStyle name="표준 17 9 3" xfId="1765"/>
    <cellStyle name="표준 17 9 3 2" xfId="29624"/>
    <cellStyle name="표준 17 9 4" xfId="1111"/>
    <cellStyle name="표준 17 9 4 2" xfId="28970"/>
    <cellStyle name="표준 17 9 5" xfId="28042"/>
    <cellStyle name="표준 17 9 5 2" xfId="55900"/>
    <cellStyle name="표준 17 9 6" xfId="28509"/>
    <cellStyle name="표준 17 9 7" xfId="55940"/>
    <cellStyle name="표준 17 9 8" xfId="55951"/>
    <cellStyle name="표준 17 9 9" xfId="55968"/>
    <cellStyle name="표준 18" xfId="43"/>
    <cellStyle name="표준 18 10" xfId="55957"/>
    <cellStyle name="표준 18 11" xfId="55989"/>
    <cellStyle name="표준 18 2" xfId="213"/>
    <cellStyle name="표준 18 3" xfId="417"/>
    <cellStyle name="표준 18 3 2" xfId="2169"/>
    <cellStyle name="표준 18 3 2 2" xfId="30028"/>
    <cellStyle name="표준 18 3 3" xfId="1532"/>
    <cellStyle name="표준 18 3 3 2" xfId="29391"/>
    <cellStyle name="표준 18 3 4" xfId="879"/>
    <cellStyle name="표준 18 3 4 2" xfId="28738"/>
    <cellStyle name="표준 18 3 5" xfId="28277"/>
    <cellStyle name="표준 18 4" xfId="315"/>
    <cellStyle name="표준 18 4 2" xfId="2067"/>
    <cellStyle name="표준 18 4 2 2" xfId="29926"/>
    <cellStyle name="표준 18 4 3" xfId="1430"/>
    <cellStyle name="표준 18 4 3 2" xfId="29289"/>
    <cellStyle name="표준 18 4 4" xfId="777"/>
    <cellStyle name="표준 18 4 4 2" xfId="28636"/>
    <cellStyle name="표준 18 4 5" xfId="28175"/>
    <cellStyle name="표준 18 5" xfId="1815"/>
    <cellStyle name="표준 18 5 2" xfId="29674"/>
    <cellStyle name="표준 18 6" xfId="1168"/>
    <cellStyle name="표준 18 6 2" xfId="29027"/>
    <cellStyle name="표준 18 7" xfId="677"/>
    <cellStyle name="표준 18 7 2" xfId="28536"/>
    <cellStyle name="표준 18 8" xfId="28066"/>
    <cellStyle name="표준 18 8 2" xfId="55917"/>
    <cellStyle name="표준 18 9" xfId="28080"/>
    <cellStyle name="표준 19" xfId="46"/>
    <cellStyle name="표준 19 2" xfId="214"/>
    <cellStyle name="표준 19 3" xfId="420"/>
    <cellStyle name="표준 19 3 2" xfId="2172"/>
    <cellStyle name="표준 19 3 2 2" xfId="30031"/>
    <cellStyle name="표준 19 3 3" xfId="1535"/>
    <cellStyle name="표준 19 3 3 2" xfId="29394"/>
    <cellStyle name="표준 19 3 4" xfId="882"/>
    <cellStyle name="표준 19 3 4 2" xfId="28741"/>
    <cellStyle name="표준 19 3 5" xfId="28280"/>
    <cellStyle name="표준 19 4" xfId="318"/>
    <cellStyle name="표준 19 4 2" xfId="2070"/>
    <cellStyle name="표준 19 4 2 2" xfId="29929"/>
    <cellStyle name="표준 19 4 3" xfId="1433"/>
    <cellStyle name="표준 19 4 3 2" xfId="29292"/>
    <cellStyle name="표준 19 4 4" xfId="780"/>
    <cellStyle name="표준 19 4 4 2" xfId="28639"/>
    <cellStyle name="표준 19 4 5" xfId="28178"/>
    <cellStyle name="표준 19 5" xfId="1818"/>
    <cellStyle name="표준 19 5 2" xfId="29677"/>
    <cellStyle name="표준 19 6" xfId="1171"/>
    <cellStyle name="표준 19 6 2" xfId="29030"/>
    <cellStyle name="표준 19 7" xfId="680"/>
    <cellStyle name="표준 19 7 2" xfId="28539"/>
    <cellStyle name="표준 19 8" xfId="28083"/>
    <cellStyle name="표준 2" xfId="2"/>
    <cellStyle name="표준 2 11" xfId="26"/>
    <cellStyle name="표준 2 2" xfId="4"/>
    <cellStyle name="표준 2 2 2" xfId="36"/>
    <cellStyle name="표준 2 2 2 2" xfId="291"/>
    <cellStyle name="표준 2 2 3" xfId="199"/>
    <cellStyle name="표준 2 2 3 2" xfId="28047"/>
    <cellStyle name="표준 2 2 4" xfId="52"/>
    <cellStyle name="표준 2 3" xfId="5"/>
    <cellStyle name="표준 2 3 2" xfId="17"/>
    <cellStyle name="표준 2 3 3" xfId="28046"/>
    <cellStyle name="표준 2 34" xfId="23"/>
    <cellStyle name="표준 2 35" xfId="24"/>
    <cellStyle name="표준 2 36" xfId="21"/>
    <cellStyle name="표준 2 4" xfId="10"/>
    <cellStyle name="표준 2 4 2" xfId="12"/>
    <cellStyle name="표준 2 4 2 2" xfId="28062"/>
    <cellStyle name="표준 2 5" xfId="15"/>
    <cellStyle name="표준 2 6" xfId="35"/>
    <cellStyle name="표준 2 8" xfId="34"/>
    <cellStyle name="표준 2 8 2" xfId="28073"/>
    <cellStyle name="표준 20" xfId="215"/>
    <cellStyle name="표준 21" xfId="216"/>
    <cellStyle name="표준 22" xfId="217"/>
    <cellStyle name="표준 23" xfId="218"/>
    <cellStyle name="표준 24" xfId="219"/>
    <cellStyle name="표준 25" xfId="220"/>
    <cellStyle name="표준 26" xfId="221"/>
    <cellStyle name="표준 27" xfId="204"/>
    <cellStyle name="표준 28" xfId="228"/>
    <cellStyle name="표준 28 10" xfId="693"/>
    <cellStyle name="표준 28 10 2" xfId="28552"/>
    <cellStyle name="표준 28 11" xfId="28048"/>
    <cellStyle name="표준 28 11 2" xfId="55904"/>
    <cellStyle name="표준 28 12" xfId="28091"/>
    <cellStyle name="표준 28 2" xfId="298"/>
    <cellStyle name="표준 28 2 2" xfId="500"/>
    <cellStyle name="표준 28 2 2 2" xfId="2252"/>
    <cellStyle name="표준 28 2 2 2 2" xfId="30111"/>
    <cellStyle name="표준 28 2 2 3" xfId="1615"/>
    <cellStyle name="표준 28 2 2 3 2" xfId="29474"/>
    <cellStyle name="표준 28 2 2 4" xfId="962"/>
    <cellStyle name="표준 28 2 2 4 2" xfId="28821"/>
    <cellStyle name="표준 28 2 2 5" xfId="28360"/>
    <cellStyle name="표준 28 2 3" xfId="400"/>
    <cellStyle name="표준 28 2 3 2" xfId="2152"/>
    <cellStyle name="표준 28 2 3 2 2" xfId="30011"/>
    <cellStyle name="표준 28 2 3 3" xfId="1515"/>
    <cellStyle name="표준 28 2 3 3 2" xfId="29374"/>
    <cellStyle name="표준 28 2 3 4" xfId="862"/>
    <cellStyle name="표준 28 2 3 4 2" xfId="28721"/>
    <cellStyle name="표준 28 2 3 5" xfId="28260"/>
    <cellStyle name="표준 28 2 4" xfId="2050"/>
    <cellStyle name="표준 28 2 4 2" xfId="29909"/>
    <cellStyle name="표준 28 2 5" xfId="1413"/>
    <cellStyle name="표준 28 2 5 2" xfId="29272"/>
    <cellStyle name="표준 28 2 6" xfId="760"/>
    <cellStyle name="표준 28 2 6 2" xfId="28619"/>
    <cellStyle name="표준 28 2 7" xfId="28051"/>
    <cellStyle name="표준 28 2 7 2" xfId="55907"/>
    <cellStyle name="표준 28 2 7 3" xfId="55948"/>
    <cellStyle name="표준 28 2 7 4" xfId="55984"/>
    <cellStyle name="표준 28 2 8" xfId="28158"/>
    <cellStyle name="표준 28 3" xfId="301"/>
    <cellStyle name="표준 28 3 2" xfId="503"/>
    <cellStyle name="표준 28 3 2 2" xfId="2255"/>
    <cellStyle name="표준 28 3 2 2 2" xfId="30114"/>
    <cellStyle name="표준 28 3 2 3" xfId="1618"/>
    <cellStyle name="표준 28 3 2 3 2" xfId="29477"/>
    <cellStyle name="표준 28 3 2 4" xfId="965"/>
    <cellStyle name="표준 28 3 2 4 2" xfId="28824"/>
    <cellStyle name="표준 28 3 2 5" xfId="28363"/>
    <cellStyle name="표준 28 3 3" xfId="403"/>
    <cellStyle name="표준 28 3 3 2" xfId="2155"/>
    <cellStyle name="표준 28 3 3 2 2" xfId="30014"/>
    <cellStyle name="표준 28 3 3 3" xfId="1518"/>
    <cellStyle name="표준 28 3 3 3 2" xfId="29377"/>
    <cellStyle name="표준 28 3 3 4" xfId="865"/>
    <cellStyle name="표준 28 3 3 4 2" xfId="28724"/>
    <cellStyle name="표준 28 3 3 5" xfId="28263"/>
    <cellStyle name="표준 28 3 4" xfId="2053"/>
    <cellStyle name="표준 28 3 4 2" xfId="29912"/>
    <cellStyle name="표준 28 3 5" xfId="1416"/>
    <cellStyle name="표준 28 3 5 2" xfId="29275"/>
    <cellStyle name="표준 28 3 6" xfId="763"/>
    <cellStyle name="표준 28 3 6 2" xfId="28622"/>
    <cellStyle name="표준 28 3 7" xfId="28052"/>
    <cellStyle name="표준 28 3 7 2" xfId="55908"/>
    <cellStyle name="표준 28 3 8" xfId="28161"/>
    <cellStyle name="표준 28 4" xfId="304"/>
    <cellStyle name="표준 28 4 2" xfId="506"/>
    <cellStyle name="표준 28 4 2 2" xfId="2258"/>
    <cellStyle name="표준 28 4 2 2 2" xfId="30117"/>
    <cellStyle name="표준 28 4 2 3" xfId="1621"/>
    <cellStyle name="표준 28 4 2 3 2" xfId="29480"/>
    <cellStyle name="표준 28 4 2 4" xfId="968"/>
    <cellStyle name="표준 28 4 2 4 2" xfId="28827"/>
    <cellStyle name="표준 28 4 2 5" xfId="28366"/>
    <cellStyle name="표준 28 4 3" xfId="406"/>
    <cellStyle name="표준 28 4 3 2" xfId="2158"/>
    <cellStyle name="표준 28 4 3 2 2" xfId="30017"/>
    <cellStyle name="표준 28 4 3 3" xfId="1521"/>
    <cellStyle name="표준 28 4 3 3 2" xfId="29380"/>
    <cellStyle name="표준 28 4 3 4" xfId="868"/>
    <cellStyle name="표준 28 4 3 4 2" xfId="28727"/>
    <cellStyle name="표준 28 4 3 5" xfId="28266"/>
    <cellStyle name="표준 28 4 4" xfId="2056"/>
    <cellStyle name="표준 28 4 4 2" xfId="29915"/>
    <cellStyle name="표준 28 4 5" xfId="1419"/>
    <cellStyle name="표준 28 4 5 2" xfId="29278"/>
    <cellStyle name="표준 28 4 6" xfId="766"/>
    <cellStyle name="표준 28 4 6 2" xfId="28625"/>
    <cellStyle name="표준 28 4 7" xfId="28054"/>
    <cellStyle name="표준 28 4 7 2" xfId="55910"/>
    <cellStyle name="표준 28 4 8" xfId="28164"/>
    <cellStyle name="표준 28 5" xfId="433"/>
    <cellStyle name="표준 28 5 2" xfId="2185"/>
    <cellStyle name="표준 28 5 2 2" xfId="30044"/>
    <cellStyle name="표준 28 5 3" xfId="1548"/>
    <cellStyle name="표준 28 5 3 2" xfId="29407"/>
    <cellStyle name="표준 28 5 4" xfId="895"/>
    <cellStyle name="표준 28 5 4 2" xfId="28754"/>
    <cellStyle name="표준 28 5 5" xfId="28293"/>
    <cellStyle name="표준 28 6" xfId="332"/>
    <cellStyle name="표준 28 6 2" xfId="2084"/>
    <cellStyle name="표준 28 6 2 2" xfId="29943"/>
    <cellStyle name="표준 28 6 3" xfId="1447"/>
    <cellStyle name="표준 28 6 3 2" xfId="29306"/>
    <cellStyle name="표준 28 6 4" xfId="794"/>
    <cellStyle name="표준 28 6 4 2" xfId="28653"/>
    <cellStyle name="표준 28 6 5" xfId="28192"/>
    <cellStyle name="표준 28 7" xfId="663"/>
    <cellStyle name="표준 28 7 2" xfId="2415"/>
    <cellStyle name="표준 28 7 2 2" xfId="30274"/>
    <cellStyle name="표준 28 7 3" xfId="1778"/>
    <cellStyle name="표준 28 7 3 2" xfId="29637"/>
    <cellStyle name="표준 28 7 4" xfId="1124"/>
    <cellStyle name="표준 28 7 4 2" xfId="28983"/>
    <cellStyle name="표준 28 7 5" xfId="28522"/>
    <cellStyle name="표준 28 8" xfId="1981"/>
    <cellStyle name="표준 28 8 2" xfId="29840"/>
    <cellStyle name="표준 28 9" xfId="1343"/>
    <cellStyle name="표준 28 9 2" xfId="29202"/>
    <cellStyle name="표준 29" xfId="49"/>
    <cellStyle name="표준 29 2" xfId="423"/>
    <cellStyle name="표준 29 2 2" xfId="2175"/>
    <cellStyle name="표준 29 2 2 2" xfId="30034"/>
    <cellStyle name="표준 29 2 3" xfId="1538"/>
    <cellStyle name="표준 29 2 3 2" xfId="29397"/>
    <cellStyle name="표준 29 2 4" xfId="885"/>
    <cellStyle name="표준 29 2 4 2" xfId="28744"/>
    <cellStyle name="표준 29 2 5" xfId="28283"/>
    <cellStyle name="표준 29 3" xfId="321"/>
    <cellStyle name="표준 29 3 2" xfId="2073"/>
    <cellStyle name="표준 29 3 2 2" xfId="29932"/>
    <cellStyle name="표준 29 3 3" xfId="1436"/>
    <cellStyle name="표준 29 3 3 2" xfId="29295"/>
    <cellStyle name="표준 29 3 4" xfId="783"/>
    <cellStyle name="표준 29 3 4 2" xfId="28642"/>
    <cellStyle name="표준 29 3 5" xfId="28181"/>
    <cellStyle name="표준 29 4" xfId="1821"/>
    <cellStyle name="표준 29 4 2" xfId="29680"/>
    <cellStyle name="표준 29 5" xfId="1174"/>
    <cellStyle name="표준 29 5 2" xfId="29033"/>
    <cellStyle name="표준 29 6" xfId="683"/>
    <cellStyle name="표준 29 6 2" xfId="28542"/>
    <cellStyle name="표준 29 7" xfId="28086"/>
    <cellStyle name="표준 3" xfId="3"/>
    <cellStyle name="표준 3 14" xfId="13"/>
    <cellStyle name="표준 3 14 2" xfId="28063"/>
    <cellStyle name="표준 3 2" xfId="9"/>
    <cellStyle name="표준 3 2 2" xfId="28056"/>
    <cellStyle name="표준 3 3" xfId="16"/>
    <cellStyle name="표준 3 3 2" xfId="222"/>
    <cellStyle name="표준 3 4" xfId="51"/>
    <cellStyle name="표준 30" xfId="289"/>
    <cellStyle name="표준 30 2" xfId="492"/>
    <cellStyle name="표준 30 2 2" xfId="2244"/>
    <cellStyle name="표준 30 2 2 2" xfId="30103"/>
    <cellStyle name="표준 30 2 3" xfId="1607"/>
    <cellStyle name="표준 30 2 3 2" xfId="29466"/>
    <cellStyle name="표준 30 2 4" xfId="954"/>
    <cellStyle name="표준 30 2 4 2" xfId="28813"/>
    <cellStyle name="표준 30 2 5" xfId="28352"/>
    <cellStyle name="표준 30 3" xfId="392"/>
    <cellStyle name="표준 30 3 2" xfId="2144"/>
    <cellStyle name="표준 30 3 2 2" xfId="30003"/>
    <cellStyle name="표준 30 3 3" xfId="1507"/>
    <cellStyle name="표준 30 3 3 2" xfId="29366"/>
    <cellStyle name="표준 30 3 4" xfId="854"/>
    <cellStyle name="표준 30 3 4 2" xfId="28713"/>
    <cellStyle name="표준 30 3 5" xfId="28252"/>
    <cellStyle name="표준 30 4" xfId="2042"/>
    <cellStyle name="표준 30 4 2" xfId="29901"/>
    <cellStyle name="표준 30 5" xfId="1404"/>
    <cellStyle name="표준 30 5 2" xfId="29263"/>
    <cellStyle name="표준 30 6" xfId="752"/>
    <cellStyle name="표준 30 6 2" xfId="28611"/>
    <cellStyle name="표준 30 7" xfId="28050"/>
    <cellStyle name="표준 30 7 2" xfId="55906"/>
    <cellStyle name="표준 30 8" xfId="28150"/>
    <cellStyle name="표준 31" xfId="299"/>
    <cellStyle name="표준 31 2" xfId="501"/>
    <cellStyle name="표준 31 2 2" xfId="2253"/>
    <cellStyle name="표준 31 2 2 2" xfId="30112"/>
    <cellStyle name="표준 31 2 3" xfId="1616"/>
    <cellStyle name="표준 31 2 3 2" xfId="29475"/>
    <cellStyle name="표준 31 2 4" xfId="963"/>
    <cellStyle name="표준 31 2 4 2" xfId="28822"/>
    <cellStyle name="표준 31 2 5" xfId="28361"/>
    <cellStyle name="표준 31 3" xfId="401"/>
    <cellStyle name="표준 31 3 2" xfId="2153"/>
    <cellStyle name="표준 31 3 2 2" xfId="30012"/>
    <cellStyle name="표준 31 3 3" xfId="1516"/>
    <cellStyle name="표준 31 3 3 2" xfId="29375"/>
    <cellStyle name="표준 31 3 4" xfId="863"/>
    <cellStyle name="표준 31 3 4 2" xfId="28722"/>
    <cellStyle name="표준 31 3 5" xfId="28261"/>
    <cellStyle name="표준 31 4" xfId="2051"/>
    <cellStyle name="표준 31 4 2" xfId="29910"/>
    <cellStyle name="표준 31 5" xfId="1414"/>
    <cellStyle name="표준 31 5 2" xfId="29273"/>
    <cellStyle name="표준 31 6" xfId="761"/>
    <cellStyle name="표준 31 6 2" xfId="28620"/>
    <cellStyle name="표준 31 7" xfId="28053"/>
    <cellStyle name="표준 31 7 2" xfId="55909"/>
    <cellStyle name="표준 31 8" xfId="28159"/>
    <cellStyle name="표준 32" xfId="302"/>
    <cellStyle name="표준 32 2" xfId="504"/>
    <cellStyle name="표준 32 2 2" xfId="2256"/>
    <cellStyle name="표준 32 2 2 2" xfId="30115"/>
    <cellStyle name="표준 32 2 3" xfId="1619"/>
    <cellStyle name="표준 32 2 3 2" xfId="29478"/>
    <cellStyle name="표준 32 2 4" xfId="966"/>
    <cellStyle name="표준 32 2 4 2" xfId="28825"/>
    <cellStyle name="표준 32 2 5" xfId="28364"/>
    <cellStyle name="표준 32 3" xfId="404"/>
    <cellStyle name="표준 32 3 2" xfId="2156"/>
    <cellStyle name="표준 32 3 2 2" xfId="30015"/>
    <cellStyle name="표준 32 3 3" xfId="1519"/>
    <cellStyle name="표준 32 3 3 2" xfId="29378"/>
    <cellStyle name="표준 32 3 4" xfId="866"/>
    <cellStyle name="표준 32 3 4 2" xfId="28725"/>
    <cellStyle name="표준 32 3 5" xfId="28264"/>
    <cellStyle name="표준 32 4" xfId="2054"/>
    <cellStyle name="표준 32 4 2" xfId="29913"/>
    <cellStyle name="표준 32 5" xfId="1417"/>
    <cellStyle name="표준 32 5 2" xfId="29276"/>
    <cellStyle name="표준 32 6" xfId="764"/>
    <cellStyle name="표준 32 6 2" xfId="28623"/>
    <cellStyle name="표준 32 7" xfId="28162"/>
    <cellStyle name="표준 33" xfId="643"/>
    <cellStyle name="표준 33 2" xfId="2395"/>
    <cellStyle name="표준 33 2 2" xfId="30254"/>
    <cellStyle name="표준 33 3" xfId="1758"/>
    <cellStyle name="표준 33 3 2" xfId="29617"/>
    <cellStyle name="표준 33 4" xfId="1105"/>
    <cellStyle name="표준 33 4 2" xfId="28964"/>
    <cellStyle name="표준 33 5" xfId="28067"/>
    <cellStyle name="표준 33 5 2" xfId="55918"/>
    <cellStyle name="표준 33 6" xfId="28503"/>
    <cellStyle name="표준 34" xfId="647"/>
    <cellStyle name="표준 34 2" xfId="2399"/>
    <cellStyle name="표준 34 2 2" xfId="30258"/>
    <cellStyle name="표준 34 3" xfId="1762"/>
    <cellStyle name="표준 34 3 2" xfId="29621"/>
    <cellStyle name="표준 34 4" xfId="1108"/>
    <cellStyle name="표준 34 4 2" xfId="28967"/>
    <cellStyle name="표준 34 5" xfId="28043"/>
    <cellStyle name="표준 34 5 2" xfId="55901"/>
    <cellStyle name="표준 34 6" xfId="28506"/>
    <cellStyle name="표준 34 7" xfId="55946"/>
    <cellStyle name="표준 34 8" xfId="55982"/>
    <cellStyle name="표준 35" xfId="648"/>
    <cellStyle name="표준 35 2" xfId="2400"/>
    <cellStyle name="표준 35 2 2" xfId="30259"/>
    <cellStyle name="표준 35 3" xfId="1763"/>
    <cellStyle name="표준 35 3 2" xfId="29622"/>
    <cellStyle name="표준 35 4" xfId="1109"/>
    <cellStyle name="표준 35 4 2" xfId="28968"/>
    <cellStyle name="표준 35 5" xfId="28045"/>
    <cellStyle name="표준 35 5 2" xfId="55903"/>
    <cellStyle name="표준 35 6" xfId="28507"/>
    <cellStyle name="표준 36" xfId="664"/>
    <cellStyle name="표준 36 2" xfId="28523"/>
    <cellStyle name="표준 37" xfId="55919"/>
    <cellStyle name="표준 37 2" xfId="55947"/>
    <cellStyle name="표준 37 3" xfId="55983"/>
    <cellStyle name="표준 38" xfId="55920"/>
    <cellStyle name="표준 38 2" xfId="55937"/>
    <cellStyle name="표준 38 3" xfId="55942"/>
    <cellStyle name="표준 38 3 2" xfId="55972"/>
    <cellStyle name="표준 38 4" xfId="55944"/>
    <cellStyle name="표준 38 5" xfId="55958"/>
    <cellStyle name="표준 38 6" xfId="55961"/>
    <cellStyle name="표준 38 6 2" xfId="55975"/>
    <cellStyle name="표준 38 7" xfId="55966"/>
    <cellStyle name="표준 38 8" xfId="55970"/>
    <cellStyle name="표준 38 9" xfId="55980"/>
    <cellStyle name="표준 39" xfId="55925"/>
    <cellStyle name="표준 39 2" xfId="55956"/>
    <cellStyle name="표준 39 2 2" xfId="55965"/>
    <cellStyle name="표준 39 2 2 2" xfId="55979"/>
    <cellStyle name="표준 39 3" xfId="55960"/>
    <cellStyle name="표준 39 4" xfId="55963"/>
    <cellStyle name="표준 39 4 2" xfId="55977"/>
    <cellStyle name="표준 39 5" xfId="55974"/>
    <cellStyle name="표준 4" xfId="1"/>
    <cellStyle name="표준 4 10" xfId="667"/>
    <cellStyle name="표준 4 10 2" xfId="28526"/>
    <cellStyle name="표준 4 11" xfId="28059"/>
    <cellStyle name="표준 4 11 2" xfId="55912"/>
    <cellStyle name="표준 4 12" xfId="28068"/>
    <cellStyle name="표준 4 2" xfId="6"/>
    <cellStyle name="표준 4 2 2" xfId="14"/>
    <cellStyle name="표준 4 2 2 2" xfId="28055"/>
    <cellStyle name="표준 4 3" xfId="201"/>
    <cellStyle name="표준 4 4" xfId="223"/>
    <cellStyle name="표준 4 5" xfId="110"/>
    <cellStyle name="표준 4 5 2" xfId="645"/>
    <cellStyle name="표준 4 5 2 2" xfId="28058"/>
    <cellStyle name="표준 4 6" xfId="407"/>
    <cellStyle name="표준 4 6 2" xfId="2159"/>
    <cellStyle name="표준 4 6 2 2" xfId="30018"/>
    <cellStyle name="표준 4 6 3" xfId="1522"/>
    <cellStyle name="표준 4 6 3 2" xfId="29381"/>
    <cellStyle name="표준 4 6 4" xfId="869"/>
    <cellStyle name="표준 4 6 4 2" xfId="28728"/>
    <cellStyle name="표준 4 6 5" xfId="28267"/>
    <cellStyle name="표준 4 7" xfId="305"/>
    <cellStyle name="표준 4 7 2" xfId="2057"/>
    <cellStyle name="표준 4 7 2 2" xfId="29916"/>
    <cellStyle name="표준 4 7 3" xfId="1420"/>
    <cellStyle name="표준 4 7 3 2" xfId="29279"/>
    <cellStyle name="표준 4 7 4" xfId="767"/>
    <cellStyle name="표준 4 7 4 2" xfId="28626"/>
    <cellStyle name="표준 4 7 5" xfId="28165"/>
    <cellStyle name="표준 4 8" xfId="1780"/>
    <cellStyle name="표준 4 8 2" xfId="29639"/>
    <cellStyle name="표준 4 9" xfId="1126"/>
    <cellStyle name="표준 4 9 2" xfId="28985"/>
    <cellStyle name="표준 432" xfId="55924"/>
    <cellStyle name="표준 5" xfId="8"/>
    <cellStyle name="표준 5 10" xfId="28044"/>
    <cellStyle name="표준 5 10 2" xfId="55902"/>
    <cellStyle name="표준 5 11" xfId="28069"/>
    <cellStyle name="표준 5 2" xfId="22"/>
    <cellStyle name="표준 5 2 2" xfId="28071"/>
    <cellStyle name="표준 5 3" xfId="224"/>
    <cellStyle name="표준 5 3 2" xfId="235"/>
    <cellStyle name="표준 5 4" xfId="111"/>
    <cellStyle name="표준 5 5" xfId="408"/>
    <cellStyle name="표준 5 5 2" xfId="2160"/>
    <cellStyle name="표준 5 5 2 2" xfId="30019"/>
    <cellStyle name="표준 5 5 3" xfId="1523"/>
    <cellStyle name="표준 5 5 3 2" xfId="29382"/>
    <cellStyle name="표준 5 5 4" xfId="870"/>
    <cellStyle name="표준 5 5 4 2" xfId="28729"/>
    <cellStyle name="표준 5 5 5" xfId="28061"/>
    <cellStyle name="표준 5 5 5 2" xfId="55914"/>
    <cellStyle name="표준 5 5 6" xfId="28268"/>
    <cellStyle name="표준 5 6" xfId="306"/>
    <cellStyle name="표준 5 6 2" xfId="2058"/>
    <cellStyle name="표준 5 6 2 2" xfId="29917"/>
    <cellStyle name="표준 5 6 3" xfId="1421"/>
    <cellStyle name="표준 5 6 3 2" xfId="29280"/>
    <cellStyle name="표준 5 6 4" xfId="768"/>
    <cellStyle name="표준 5 6 4 2" xfId="28627"/>
    <cellStyle name="표준 5 6 5" xfId="28060"/>
    <cellStyle name="표준 5 6 5 2" xfId="55913"/>
    <cellStyle name="표준 5 6 6" xfId="28166"/>
    <cellStyle name="표준 5 6 7" xfId="55941"/>
    <cellStyle name="표준 5 7" xfId="1786"/>
    <cellStyle name="표준 5 7 2" xfId="29645"/>
    <cellStyle name="표준 5 8" xfId="1133"/>
    <cellStyle name="표준 5 8 2" xfId="28992"/>
    <cellStyle name="표준 5 9" xfId="668"/>
    <cellStyle name="표준 5 9 2" xfId="28527"/>
    <cellStyle name="표준 6" xfId="27"/>
    <cellStyle name="표준 6 2" xfId="112"/>
    <cellStyle name="표준 7" xfId="28"/>
    <cellStyle name="표준 7 2" xfId="225"/>
    <cellStyle name="표준 8" xfId="29"/>
    <cellStyle name="표준 8 2" xfId="226"/>
    <cellStyle name="표준 8 3" xfId="113"/>
    <cellStyle name="표준 9" xfId="30"/>
    <cellStyle name="표준 9 2" xfId="227"/>
    <cellStyle name="표준 9 3" xfId="114"/>
    <cellStyle name="표준_대구관내(경부 대구 중앙 동해선)" xfId="55954"/>
    <cellStyle name="표준_부산관내(경부 동해 온산 장생포 가야 우암 미전선) 2" xfId="55952"/>
    <cellStyle name="표준_지정조서" xfId="559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BFD"/>
      <color rgb="FF0000FF"/>
      <color rgb="FFF9FEDE"/>
      <color rgb="FFFCFEBA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4"/>
  <sheetViews>
    <sheetView zoomScale="115" zoomScaleNormal="115" workbookViewId="0">
      <selection activeCell="B29" sqref="B29"/>
    </sheetView>
  </sheetViews>
  <sheetFormatPr defaultRowHeight="16.5"/>
  <cols>
    <col min="1" max="9" width="12.75" customWidth="1"/>
    <col min="10" max="10" width="11.25" customWidth="1"/>
    <col min="11" max="11" width="10.5" customWidth="1"/>
  </cols>
  <sheetData>
    <row r="2" spans="1:14" ht="33" customHeight="1">
      <c r="A2" s="7" t="s">
        <v>45</v>
      </c>
      <c r="B2" s="7" t="s">
        <v>46</v>
      </c>
      <c r="C2" s="7"/>
      <c r="D2" s="8" t="s">
        <v>96</v>
      </c>
      <c r="E2" s="8" t="s">
        <v>97</v>
      </c>
      <c r="F2" s="8" t="s">
        <v>98</v>
      </c>
      <c r="G2" s="9" t="s">
        <v>101</v>
      </c>
      <c r="H2" s="8" t="s">
        <v>99</v>
      </c>
      <c r="I2" s="8" t="s">
        <v>100</v>
      </c>
      <c r="J2" s="10" t="s">
        <v>102</v>
      </c>
      <c r="K2" s="10" t="s">
        <v>103</v>
      </c>
    </row>
    <row r="3" spans="1:14">
      <c r="A3" s="2" t="s">
        <v>47</v>
      </c>
      <c r="B3" s="4" t="e">
        <f>SUM(B4:B20)</f>
        <v>#REF!</v>
      </c>
      <c r="C3" s="2"/>
      <c r="D3" s="11">
        <f>SUM(D4:D20)</f>
        <v>14325</v>
      </c>
      <c r="E3" s="6" t="e">
        <f>F3-G3-H3-I3-J3-K3</f>
        <v>#REF!</v>
      </c>
      <c r="F3" s="6" t="e">
        <f>SUM(F4:F20)</f>
        <v>#REF!</v>
      </c>
      <c r="G3" s="6">
        <f t="shared" ref="G3:K3" si="0">SUM(G4:G20)</f>
        <v>30</v>
      </c>
      <c r="H3" s="6">
        <f t="shared" si="0"/>
        <v>6</v>
      </c>
      <c r="I3" s="6">
        <f t="shared" si="0"/>
        <v>4</v>
      </c>
      <c r="J3" s="6">
        <f t="shared" si="0"/>
        <v>5</v>
      </c>
      <c r="K3" s="6">
        <f t="shared" si="0"/>
        <v>3</v>
      </c>
      <c r="N3" s="12" t="e">
        <f>B4-D4</f>
        <v>#REF!</v>
      </c>
    </row>
    <row r="4" spans="1:14">
      <c r="A4" s="2" t="s">
        <v>48</v>
      </c>
      <c r="B4" s="3" t="e">
        <f>관리기관별!B5</f>
        <v>#REF!</v>
      </c>
      <c r="C4" s="2"/>
      <c r="D4" s="11">
        <v>821</v>
      </c>
      <c r="E4" s="6">
        <f t="shared" ref="E4:E20" si="1">F4-G4-H4-I4-J4-K4</f>
        <v>0</v>
      </c>
      <c r="F4" s="6"/>
      <c r="G4" s="6"/>
      <c r="H4" s="6"/>
      <c r="I4" s="6"/>
      <c r="J4" s="5"/>
      <c r="K4" s="5"/>
      <c r="N4" s="12" t="e">
        <f t="shared" ref="N4:N20" si="2">B5-D5</f>
        <v>#REF!</v>
      </c>
    </row>
    <row r="5" spans="1:14">
      <c r="A5" s="17" t="s">
        <v>49</v>
      </c>
      <c r="B5" s="18" t="e">
        <f>관리기관별!B6</f>
        <v>#REF!</v>
      </c>
      <c r="C5" s="17" t="s">
        <v>65</v>
      </c>
      <c r="D5" s="11">
        <v>701</v>
      </c>
      <c r="E5" s="6">
        <f t="shared" si="1"/>
        <v>-2</v>
      </c>
      <c r="F5" s="13">
        <v>22</v>
      </c>
      <c r="G5" s="13">
        <v>11</v>
      </c>
      <c r="H5" s="13">
        <v>5</v>
      </c>
      <c r="I5" s="13"/>
      <c r="J5" s="14">
        <v>5</v>
      </c>
      <c r="K5" s="14">
        <v>3</v>
      </c>
      <c r="N5" s="12" t="e">
        <f t="shared" si="2"/>
        <v>#REF!</v>
      </c>
    </row>
    <row r="6" spans="1:14">
      <c r="A6" s="17" t="s">
        <v>50</v>
      </c>
      <c r="B6" s="18" t="e">
        <f>관리기관별!B7</f>
        <v>#REF!</v>
      </c>
      <c r="C6" s="17"/>
      <c r="D6" s="11">
        <v>196</v>
      </c>
      <c r="E6" s="6">
        <f t="shared" si="1"/>
        <v>-15</v>
      </c>
      <c r="F6" s="6">
        <v>4</v>
      </c>
      <c r="G6" s="6">
        <v>19</v>
      </c>
      <c r="H6" s="6"/>
      <c r="I6" s="6"/>
      <c r="J6" s="5"/>
      <c r="K6" s="5"/>
      <c r="N6" s="12" t="e">
        <f t="shared" si="2"/>
        <v>#REF!</v>
      </c>
    </row>
    <row r="7" spans="1:14">
      <c r="A7" s="17" t="s">
        <v>51</v>
      </c>
      <c r="B7" s="18" t="e">
        <f>관리기관별!B8</f>
        <v>#REF!</v>
      </c>
      <c r="C7" s="17" t="s">
        <v>65</v>
      </c>
      <c r="D7" s="11">
        <v>248</v>
      </c>
      <c r="E7" s="6">
        <f t="shared" si="1"/>
        <v>-3</v>
      </c>
      <c r="F7" s="13">
        <v>2</v>
      </c>
      <c r="G7" s="13"/>
      <c r="H7" s="13">
        <v>1</v>
      </c>
      <c r="I7" s="13">
        <v>4</v>
      </c>
      <c r="J7" s="14"/>
      <c r="K7" s="14"/>
      <c r="N7" s="12" t="e">
        <f t="shared" si="2"/>
        <v>#REF!</v>
      </c>
    </row>
    <row r="8" spans="1:14">
      <c r="A8" s="17" t="s">
        <v>52</v>
      </c>
      <c r="B8" s="18" t="e">
        <f>관리기관별!B9</f>
        <v>#REF!</v>
      </c>
      <c r="C8" s="17"/>
      <c r="D8" s="11">
        <v>143</v>
      </c>
      <c r="E8" s="6">
        <f t="shared" si="1"/>
        <v>0</v>
      </c>
      <c r="F8" s="13"/>
      <c r="G8" s="13"/>
      <c r="H8" s="13"/>
      <c r="I8" s="13"/>
      <c r="J8" s="14"/>
      <c r="K8" s="14"/>
      <c r="N8" s="12" t="e">
        <f t="shared" si="2"/>
        <v>#REF!</v>
      </c>
    </row>
    <row r="9" spans="1:14">
      <c r="A9" s="17" t="s">
        <v>53</v>
      </c>
      <c r="B9" s="18" t="e">
        <f>관리기관별!B10</f>
        <v>#REF!</v>
      </c>
      <c r="C9" s="17"/>
      <c r="D9" s="11">
        <v>211</v>
      </c>
      <c r="E9" s="6">
        <f t="shared" si="1"/>
        <v>0</v>
      </c>
      <c r="F9" s="6"/>
      <c r="G9" s="6"/>
      <c r="H9" s="6"/>
      <c r="I9" s="6"/>
      <c r="J9" s="5"/>
      <c r="K9" s="5"/>
      <c r="N9" s="12" t="e">
        <f t="shared" si="2"/>
        <v>#REF!</v>
      </c>
    </row>
    <row r="10" spans="1:14">
      <c r="A10" s="17" t="s">
        <v>54</v>
      </c>
      <c r="B10" s="18" t="e">
        <f>관리기관별!B11</f>
        <v>#REF!</v>
      </c>
      <c r="C10" s="17" t="s">
        <v>65</v>
      </c>
      <c r="D10" s="11">
        <v>389</v>
      </c>
      <c r="E10" s="6">
        <f t="shared" si="1"/>
        <v>67</v>
      </c>
      <c r="F10" s="13">
        <f>456-389</f>
        <v>67</v>
      </c>
      <c r="G10" s="13"/>
      <c r="H10" s="13"/>
      <c r="I10" s="13"/>
      <c r="J10" s="14"/>
      <c r="K10" s="14"/>
      <c r="N10" s="12" t="e">
        <f t="shared" si="2"/>
        <v>#REF!</v>
      </c>
    </row>
    <row r="11" spans="1:14">
      <c r="A11" s="17" t="s">
        <v>55</v>
      </c>
      <c r="B11" s="18" t="e">
        <f>관리기관별!B12</f>
        <v>#REF!</v>
      </c>
      <c r="C11" s="17"/>
      <c r="D11" s="11">
        <v>66</v>
      </c>
      <c r="E11" s="6">
        <f t="shared" si="1"/>
        <v>1</v>
      </c>
      <c r="F11" s="13">
        <v>1</v>
      </c>
      <c r="G11" s="13"/>
      <c r="H11" s="13"/>
      <c r="I11" s="13"/>
      <c r="J11" s="14"/>
      <c r="K11" s="14"/>
      <c r="L11" t="s">
        <v>112</v>
      </c>
      <c r="N11" s="12" t="e">
        <f t="shared" si="2"/>
        <v>#REF!</v>
      </c>
    </row>
    <row r="12" spans="1:14">
      <c r="A12" s="17" t="s">
        <v>56</v>
      </c>
      <c r="B12" s="18" t="e">
        <f>관리기관별!B13</f>
        <v>#REF!</v>
      </c>
      <c r="C12" s="17" t="s">
        <v>65</v>
      </c>
      <c r="D12" s="11">
        <v>887</v>
      </c>
      <c r="E12" s="6" t="e">
        <f t="shared" si="1"/>
        <v>#REF!</v>
      </c>
      <c r="F12" s="13" t="e">
        <f>B12-D12</f>
        <v>#REF!</v>
      </c>
      <c r="G12" s="13"/>
      <c r="H12" s="13"/>
      <c r="I12" s="13"/>
      <c r="J12" s="14"/>
      <c r="K12" s="14"/>
      <c r="N12" s="12" t="e">
        <f t="shared" si="2"/>
        <v>#REF!</v>
      </c>
    </row>
    <row r="13" spans="1:14">
      <c r="A13" s="17" t="s">
        <v>57</v>
      </c>
      <c r="B13" s="18" t="e">
        <f>관리기관별!B14</f>
        <v>#REF!</v>
      </c>
      <c r="C13" s="17"/>
      <c r="D13" s="11">
        <v>2327</v>
      </c>
      <c r="E13" s="6">
        <f t="shared" si="1"/>
        <v>0</v>
      </c>
      <c r="F13" s="6"/>
      <c r="G13" s="6"/>
      <c r="H13" s="6"/>
      <c r="I13" s="6"/>
      <c r="J13" s="5"/>
      <c r="K13" s="5"/>
      <c r="N13" s="12" t="e">
        <f t="shared" si="2"/>
        <v>#REF!</v>
      </c>
    </row>
    <row r="14" spans="1:14" ht="18" customHeight="1">
      <c r="A14" s="17" t="s">
        <v>58</v>
      </c>
      <c r="B14" s="18" t="e">
        <f>관리기관별!B15</f>
        <v>#REF!</v>
      </c>
      <c r="C14" s="17"/>
      <c r="D14" s="11">
        <v>1283</v>
      </c>
      <c r="E14" s="6">
        <f t="shared" si="1"/>
        <v>0</v>
      </c>
      <c r="F14" s="6"/>
      <c r="G14" s="6"/>
      <c r="H14" s="6"/>
      <c r="I14" s="6"/>
      <c r="J14" s="5"/>
      <c r="K14" s="5"/>
      <c r="N14" s="12" t="e">
        <f t="shared" si="2"/>
        <v>#REF!</v>
      </c>
    </row>
    <row r="15" spans="1:14">
      <c r="A15" s="17" t="s">
        <v>59</v>
      </c>
      <c r="B15" s="18" t="e">
        <f>관리기관별!B16</f>
        <v>#REF!</v>
      </c>
      <c r="C15" s="17" t="s">
        <v>65</v>
      </c>
      <c r="D15" s="11">
        <v>314</v>
      </c>
      <c r="E15" s="6" t="e">
        <f t="shared" si="1"/>
        <v>#REF!</v>
      </c>
      <c r="F15" s="13" t="e">
        <f>B15-D15</f>
        <v>#REF!</v>
      </c>
      <c r="G15" s="13"/>
      <c r="H15" s="13"/>
      <c r="I15" s="13"/>
      <c r="J15" s="14"/>
      <c r="K15" s="14"/>
      <c r="N15" s="12" t="e">
        <f t="shared" si="2"/>
        <v>#REF!</v>
      </c>
    </row>
    <row r="16" spans="1:14">
      <c r="A16" s="17" t="s">
        <v>60</v>
      </c>
      <c r="B16" s="18" t="e">
        <f>관리기관별!B17</f>
        <v>#REF!</v>
      </c>
      <c r="C16" s="17"/>
      <c r="D16" s="11">
        <v>1155</v>
      </c>
      <c r="E16" s="6">
        <f t="shared" si="1"/>
        <v>0</v>
      </c>
      <c r="F16" s="6"/>
      <c r="G16" s="6"/>
      <c r="H16" s="6"/>
      <c r="I16" s="6"/>
      <c r="J16" s="5"/>
      <c r="K16" s="5"/>
      <c r="N16" s="12" t="e">
        <f t="shared" si="2"/>
        <v>#REF!</v>
      </c>
    </row>
    <row r="17" spans="1:14">
      <c r="A17" s="17" t="s">
        <v>61</v>
      </c>
      <c r="B17" s="18" t="e">
        <f>관리기관별!B18</f>
        <v>#REF!</v>
      </c>
      <c r="C17" s="17"/>
      <c r="D17" s="11">
        <v>1296</v>
      </c>
      <c r="E17" s="6">
        <f t="shared" si="1"/>
        <v>0</v>
      </c>
      <c r="F17" s="13"/>
      <c r="G17" s="13"/>
      <c r="H17" s="13"/>
      <c r="I17" s="13"/>
      <c r="J17" s="14"/>
      <c r="K17" s="14"/>
      <c r="N17" s="12" t="e">
        <f t="shared" si="2"/>
        <v>#REF!</v>
      </c>
    </row>
    <row r="18" spans="1:14">
      <c r="A18" s="17" t="s">
        <v>62</v>
      </c>
      <c r="B18" s="18" t="e">
        <f>관리기관별!B19</f>
        <v>#REF!</v>
      </c>
      <c r="C18" s="17"/>
      <c r="D18" s="11">
        <v>1179</v>
      </c>
      <c r="E18" s="6">
        <f t="shared" si="1"/>
        <v>0</v>
      </c>
      <c r="F18" s="6"/>
      <c r="G18" s="6"/>
      <c r="H18" s="6"/>
      <c r="I18" s="6"/>
      <c r="J18" s="5"/>
      <c r="K18" s="5"/>
      <c r="L18" s="12" t="e">
        <f>D18-B18</f>
        <v>#REF!</v>
      </c>
      <c r="N18" s="12" t="e">
        <f t="shared" si="2"/>
        <v>#REF!</v>
      </c>
    </row>
    <row r="19" spans="1:14">
      <c r="A19" s="17" t="s">
        <v>63</v>
      </c>
      <c r="B19" s="18" t="e">
        <f>관리기관별!B20</f>
        <v>#REF!</v>
      </c>
      <c r="C19" s="17"/>
      <c r="D19" s="11">
        <v>3068</v>
      </c>
      <c r="E19" s="6">
        <f t="shared" si="1"/>
        <v>0</v>
      </c>
      <c r="F19" s="6"/>
      <c r="G19" s="6"/>
      <c r="H19" s="6"/>
      <c r="I19" s="6"/>
      <c r="J19" s="5"/>
      <c r="K19" s="5"/>
      <c r="N19" s="12">
        <f t="shared" si="2"/>
        <v>-4</v>
      </c>
    </row>
    <row r="20" spans="1:14">
      <c r="A20" s="17" t="s">
        <v>64</v>
      </c>
      <c r="B20" s="18">
        <f>관리기관별!B21</f>
        <v>37</v>
      </c>
      <c r="C20" s="17"/>
      <c r="D20" s="11">
        <v>41</v>
      </c>
      <c r="E20" s="6">
        <f t="shared" si="1"/>
        <v>0</v>
      </c>
      <c r="F20" s="6"/>
      <c r="G20" s="6"/>
      <c r="H20" s="6"/>
      <c r="I20" s="6"/>
      <c r="J20" s="5"/>
      <c r="K20" s="5"/>
      <c r="N20" s="12">
        <f t="shared" si="2"/>
        <v>0</v>
      </c>
    </row>
    <row r="22" spans="1:14">
      <c r="D22" s="12"/>
    </row>
    <row r="24" spans="1:14">
      <c r="D24">
        <f>1149-1155</f>
        <v>-6</v>
      </c>
    </row>
  </sheetData>
  <phoneticPr fontId="3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965"/>
  <sheetViews>
    <sheetView view="pageBreakPreview" zoomScale="55" zoomScaleNormal="70" zoomScaleSheetLayoutView="55" workbookViewId="0">
      <pane ySplit="5" topLeftCell="A801" activePane="bottomLeft" state="frozen"/>
      <selection pane="bottomLeft" activeCell="A5" sqref="A5"/>
    </sheetView>
  </sheetViews>
  <sheetFormatPr defaultRowHeight="16.5"/>
  <cols>
    <col min="1" max="2" width="10.625" style="119" customWidth="1"/>
    <col min="3" max="3" width="15.125" style="119" customWidth="1"/>
    <col min="4" max="4" width="15.625" style="119" customWidth="1"/>
    <col min="5" max="7" width="10.625" style="119" customWidth="1"/>
    <col min="8" max="9" width="20.625" style="119" customWidth="1"/>
    <col min="10" max="11" width="10.625" style="119" customWidth="1"/>
    <col min="12" max="12" width="18.125" style="119" customWidth="1"/>
    <col min="13" max="13" width="40.75" customWidth="1"/>
    <col min="14" max="14" width="9.25" style="19" customWidth="1"/>
    <col min="15" max="17" width="9" customWidth="1"/>
    <col min="18" max="18" width="20.625" customWidth="1"/>
    <col min="19" max="19" width="26.125" customWidth="1"/>
    <col min="20" max="22" width="20.625" customWidth="1"/>
    <col min="23" max="25" width="25.625" customWidth="1"/>
    <col min="26" max="28" width="10.625" customWidth="1"/>
    <col min="29" max="30" width="24" customWidth="1"/>
    <col min="31" max="31" width="37.875" bestFit="1" customWidth="1"/>
    <col min="32" max="36" width="25.625" customWidth="1"/>
    <col min="37" max="37" width="21.75" customWidth="1"/>
    <col min="38" max="38" width="30.125" customWidth="1"/>
    <col min="39" max="39" width="21.25" customWidth="1"/>
    <col min="40" max="42" width="15.625" customWidth="1"/>
  </cols>
  <sheetData>
    <row r="1" spans="1:42" s="132" customFormat="1" ht="50.25" customHeight="1">
      <c r="A1" s="768" t="s">
        <v>8078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</row>
    <row r="2" spans="1:42" s="132" customFormat="1" ht="16.5" customHeight="1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</row>
    <row r="3" spans="1:42" s="132" customFormat="1" ht="30" customHeight="1">
      <c r="A3" s="116">
        <f>SUBTOTAL(3,A6:A1000)</f>
        <v>944</v>
      </c>
      <c r="B3" s="117"/>
      <c r="C3" s="118"/>
      <c r="D3" s="117"/>
      <c r="E3" s="119"/>
      <c r="F3" s="119"/>
      <c r="G3" s="119"/>
      <c r="H3" s="119"/>
      <c r="I3" s="119"/>
      <c r="J3" s="119"/>
      <c r="K3" s="119"/>
      <c r="L3" s="119"/>
      <c r="N3" s="19"/>
      <c r="Q3" s="132">
        <f>COUNTIF(E6:E368,"도로")</f>
        <v>0</v>
      </c>
    </row>
    <row r="4" spans="1:42" ht="30" customHeight="1">
      <c r="A4" s="779" t="s">
        <v>9254</v>
      </c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1"/>
      <c r="R4" s="782" t="s">
        <v>2453</v>
      </c>
      <c r="S4" s="782"/>
      <c r="T4" s="782"/>
      <c r="U4" s="782"/>
      <c r="V4" s="782"/>
      <c r="W4" s="782" t="s">
        <v>2454</v>
      </c>
      <c r="X4" s="782"/>
      <c r="Y4" s="782"/>
      <c r="Z4" s="783" t="s">
        <v>2455</v>
      </c>
      <c r="AA4" s="783"/>
      <c r="AB4" s="783"/>
      <c r="AC4" s="784" t="s">
        <v>2456</v>
      </c>
      <c r="AD4" s="784"/>
      <c r="AE4" s="784"/>
      <c r="AF4" s="784" t="s">
        <v>2457</v>
      </c>
      <c r="AG4" s="784"/>
      <c r="AH4" s="784"/>
      <c r="AI4" s="784"/>
      <c r="AJ4" s="784"/>
      <c r="AK4" s="782" t="s">
        <v>2458</v>
      </c>
      <c r="AL4" s="782"/>
      <c r="AM4" s="782"/>
      <c r="AN4" s="778" t="s">
        <v>1081</v>
      </c>
      <c r="AO4" s="785" t="s">
        <v>1082</v>
      </c>
      <c r="AP4" s="778" t="s">
        <v>752</v>
      </c>
    </row>
    <row r="5" spans="1:42" ht="56.25" customHeight="1">
      <c r="A5" s="245" t="s">
        <v>9</v>
      </c>
      <c r="B5" s="245" t="s">
        <v>0</v>
      </c>
      <c r="C5" s="245" t="s">
        <v>10</v>
      </c>
      <c r="D5" s="245" t="s">
        <v>6</v>
      </c>
      <c r="E5" s="245" t="s">
        <v>5</v>
      </c>
      <c r="F5" s="245" t="s">
        <v>7</v>
      </c>
      <c r="G5" s="245" t="s">
        <v>8</v>
      </c>
      <c r="H5" s="245" t="s">
        <v>1</v>
      </c>
      <c r="I5" s="245" t="s">
        <v>2</v>
      </c>
      <c r="J5" s="245" t="s">
        <v>4</v>
      </c>
      <c r="K5" s="245" t="s">
        <v>3</v>
      </c>
      <c r="L5" s="245" t="s">
        <v>1075</v>
      </c>
      <c r="M5" s="245" t="s">
        <v>1076</v>
      </c>
      <c r="N5" s="245" t="s">
        <v>1077</v>
      </c>
      <c r="O5" s="245" t="s">
        <v>1078</v>
      </c>
      <c r="P5" s="245" t="s">
        <v>8076</v>
      </c>
      <c r="Q5" s="245" t="s">
        <v>8077</v>
      </c>
      <c r="R5" s="246" t="s">
        <v>749</v>
      </c>
      <c r="S5" s="246" t="s">
        <v>2459</v>
      </c>
      <c r="T5" s="246" t="s">
        <v>2460</v>
      </c>
      <c r="U5" s="246" t="s">
        <v>2461</v>
      </c>
      <c r="V5" s="246" t="s">
        <v>2462</v>
      </c>
      <c r="W5" s="246" t="s">
        <v>2463</v>
      </c>
      <c r="X5" s="246" t="s">
        <v>2464</v>
      </c>
      <c r="Y5" s="246" t="s">
        <v>2465</v>
      </c>
      <c r="Z5" s="246" t="s">
        <v>741</v>
      </c>
      <c r="AA5" s="246" t="s">
        <v>66</v>
      </c>
      <c r="AB5" s="246" t="s">
        <v>742</v>
      </c>
      <c r="AC5" s="246" t="s">
        <v>750</v>
      </c>
      <c r="AD5" s="246" t="s">
        <v>751</v>
      </c>
      <c r="AE5" s="246" t="s">
        <v>743</v>
      </c>
      <c r="AF5" s="247" t="s">
        <v>744</v>
      </c>
      <c r="AG5" s="248" t="s">
        <v>755</v>
      </c>
      <c r="AH5" s="247" t="s">
        <v>745</v>
      </c>
      <c r="AI5" s="247" t="s">
        <v>753</v>
      </c>
      <c r="AJ5" s="247" t="s">
        <v>754</v>
      </c>
      <c r="AK5" s="247" t="s">
        <v>746</v>
      </c>
      <c r="AL5" s="247" t="s">
        <v>747</v>
      </c>
      <c r="AM5" s="247" t="s">
        <v>748</v>
      </c>
      <c r="AN5" s="778"/>
      <c r="AO5" s="778"/>
      <c r="AP5" s="778"/>
    </row>
    <row r="6" spans="1:42" s="120" customFormat="1" ht="30" customHeight="1">
      <c r="A6" s="149" t="s">
        <v>1313</v>
      </c>
      <c r="B6" s="149" t="s">
        <v>4558</v>
      </c>
      <c r="C6" s="149" t="s">
        <v>4804</v>
      </c>
      <c r="D6" s="149" t="s">
        <v>4805</v>
      </c>
      <c r="E6" s="149" t="s">
        <v>35</v>
      </c>
      <c r="F6" s="149" t="s">
        <v>18</v>
      </c>
      <c r="G6" s="149" t="s">
        <v>19</v>
      </c>
      <c r="H6" s="149" t="s">
        <v>6069</v>
      </c>
      <c r="I6" s="149" t="s">
        <v>760</v>
      </c>
      <c r="J6" s="149" t="s">
        <v>13</v>
      </c>
      <c r="K6" s="149" t="s">
        <v>17</v>
      </c>
      <c r="L6" s="150" t="s">
        <v>6070</v>
      </c>
      <c r="M6" s="151" t="s">
        <v>6071</v>
      </c>
      <c r="N6" s="158"/>
      <c r="O6" s="159" t="s">
        <v>1080</v>
      </c>
      <c r="P6" s="149">
        <v>129.999999999995</v>
      </c>
      <c r="Q6" s="149">
        <v>15</v>
      </c>
      <c r="R6" s="160" t="s">
        <v>2504</v>
      </c>
      <c r="S6" s="314" t="s">
        <v>8162</v>
      </c>
      <c r="T6" s="155"/>
      <c r="U6" s="315">
        <v>44348</v>
      </c>
      <c r="V6" s="315">
        <v>44377</v>
      </c>
      <c r="W6" s="316">
        <v>4713000038</v>
      </c>
      <c r="X6" s="315">
        <v>44377</v>
      </c>
      <c r="Y6" s="155"/>
      <c r="Z6" s="155"/>
      <c r="AA6" s="155"/>
      <c r="AB6" s="155"/>
      <c r="AC6" s="155" t="s">
        <v>6072</v>
      </c>
      <c r="AD6" s="155"/>
      <c r="AE6" s="155"/>
      <c r="AF6" s="155"/>
      <c r="AG6" s="155"/>
      <c r="AH6" s="155"/>
      <c r="AI6" s="155"/>
      <c r="AJ6" s="155"/>
      <c r="AK6" s="156" t="s">
        <v>6073</v>
      </c>
      <c r="AL6" s="314" t="s">
        <v>8162</v>
      </c>
      <c r="AM6" s="317" t="s">
        <v>8163</v>
      </c>
      <c r="AN6" s="154" t="s">
        <v>1086</v>
      </c>
      <c r="AO6" s="154" t="s">
        <v>1086</v>
      </c>
      <c r="AP6" s="157"/>
    </row>
    <row r="7" spans="1:42" s="120" customFormat="1" ht="30" customHeight="1">
      <c r="A7" s="149" t="s">
        <v>1313</v>
      </c>
      <c r="B7" s="149" t="s">
        <v>4558</v>
      </c>
      <c r="C7" s="149" t="s">
        <v>4801</v>
      </c>
      <c r="D7" s="149" t="s">
        <v>4802</v>
      </c>
      <c r="E7" s="149" t="s">
        <v>35</v>
      </c>
      <c r="F7" s="149" t="s">
        <v>11</v>
      </c>
      <c r="G7" s="149" t="s">
        <v>19</v>
      </c>
      <c r="H7" s="149" t="s">
        <v>4803</v>
      </c>
      <c r="I7" s="149" t="s">
        <v>760</v>
      </c>
      <c r="J7" s="149" t="s">
        <v>13</v>
      </c>
      <c r="K7" s="149" t="s">
        <v>17</v>
      </c>
      <c r="L7" s="150" t="s">
        <v>6070</v>
      </c>
      <c r="M7" s="151" t="s">
        <v>6074</v>
      </c>
      <c r="N7" s="158"/>
      <c r="O7" s="159" t="s">
        <v>1078</v>
      </c>
      <c r="P7" s="149">
        <v>40.000000000020499</v>
      </c>
      <c r="Q7" s="149">
        <v>8</v>
      </c>
      <c r="R7" s="160" t="s">
        <v>2504</v>
      </c>
      <c r="S7" s="314" t="s">
        <v>8162</v>
      </c>
      <c r="T7" s="155"/>
      <c r="U7" s="315">
        <v>44348</v>
      </c>
      <c r="V7" s="315">
        <v>44377</v>
      </c>
      <c r="W7" s="152">
        <v>4713000037</v>
      </c>
      <c r="X7" s="315">
        <v>44377</v>
      </c>
      <c r="Y7" s="155"/>
      <c r="Z7" s="155"/>
      <c r="AA7" s="155"/>
      <c r="AB7" s="155"/>
      <c r="AC7" s="155" t="s">
        <v>6072</v>
      </c>
      <c r="AD7" s="155"/>
      <c r="AE7" s="155"/>
      <c r="AF7" s="155"/>
      <c r="AG7" s="155"/>
      <c r="AH7" s="155"/>
      <c r="AI7" s="155"/>
      <c r="AJ7" s="155"/>
      <c r="AK7" s="156" t="s">
        <v>6073</v>
      </c>
      <c r="AL7" s="314" t="s">
        <v>8162</v>
      </c>
      <c r="AM7" s="317" t="s">
        <v>8163</v>
      </c>
      <c r="AN7" s="154" t="s">
        <v>1086</v>
      </c>
      <c r="AO7" s="154" t="s">
        <v>1086</v>
      </c>
      <c r="AP7" s="157"/>
    </row>
    <row r="8" spans="1:42" s="120" customFormat="1" ht="30" customHeight="1">
      <c r="A8" s="149" t="s">
        <v>1313</v>
      </c>
      <c r="B8" s="149" t="s">
        <v>4558</v>
      </c>
      <c r="C8" s="149" t="s">
        <v>4799</v>
      </c>
      <c r="D8" s="149" t="s">
        <v>4090</v>
      </c>
      <c r="E8" s="149" t="s">
        <v>35</v>
      </c>
      <c r="F8" s="149" t="s">
        <v>11</v>
      </c>
      <c r="G8" s="149" t="s">
        <v>19</v>
      </c>
      <c r="H8" s="149" t="s">
        <v>4800</v>
      </c>
      <c r="I8" s="149" t="s">
        <v>760</v>
      </c>
      <c r="J8" s="149" t="s">
        <v>13</v>
      </c>
      <c r="K8" s="149" t="s">
        <v>17</v>
      </c>
      <c r="L8" s="150" t="s">
        <v>6075</v>
      </c>
      <c r="M8" s="151" t="s">
        <v>6076</v>
      </c>
      <c r="N8" s="158"/>
      <c r="O8" s="159" t="s">
        <v>1704</v>
      </c>
      <c r="P8" s="149">
        <v>99.999999999965894</v>
      </c>
      <c r="Q8" s="149">
        <v>6</v>
      </c>
      <c r="R8" s="160" t="s">
        <v>2504</v>
      </c>
      <c r="S8" s="314" t="s">
        <v>8162</v>
      </c>
      <c r="T8" s="155"/>
      <c r="U8" s="315">
        <v>44348</v>
      </c>
      <c r="V8" s="315">
        <v>44377</v>
      </c>
      <c r="W8" s="152">
        <v>4713000036</v>
      </c>
      <c r="X8" s="315">
        <v>44377</v>
      </c>
      <c r="Y8" s="155"/>
      <c r="Z8" s="155"/>
      <c r="AA8" s="155"/>
      <c r="AB8" s="155"/>
      <c r="AC8" s="155" t="s">
        <v>6072</v>
      </c>
      <c r="AD8" s="155"/>
      <c r="AE8" s="155"/>
      <c r="AF8" s="155"/>
      <c r="AG8" s="155"/>
      <c r="AH8" s="155"/>
      <c r="AI8" s="155"/>
      <c r="AJ8" s="155"/>
      <c r="AK8" s="156" t="s">
        <v>6073</v>
      </c>
      <c r="AL8" s="314" t="s">
        <v>8162</v>
      </c>
      <c r="AM8" s="317" t="s">
        <v>8163</v>
      </c>
      <c r="AN8" s="154" t="s">
        <v>1086</v>
      </c>
      <c r="AO8" s="154" t="s">
        <v>1086</v>
      </c>
      <c r="AP8" s="157"/>
    </row>
    <row r="9" spans="1:42" s="120" customFormat="1" ht="30" customHeight="1">
      <c r="A9" s="149" t="s">
        <v>1313</v>
      </c>
      <c r="B9" s="149" t="s">
        <v>4558</v>
      </c>
      <c r="C9" s="149" t="s">
        <v>21</v>
      </c>
      <c r="D9" s="149" t="s">
        <v>4797</v>
      </c>
      <c r="E9" s="149" t="s">
        <v>35</v>
      </c>
      <c r="F9" s="149" t="s">
        <v>11</v>
      </c>
      <c r="G9" s="149" t="s">
        <v>19</v>
      </c>
      <c r="H9" s="149" t="s">
        <v>4798</v>
      </c>
      <c r="I9" s="149" t="s">
        <v>760</v>
      </c>
      <c r="J9" s="149" t="s">
        <v>13</v>
      </c>
      <c r="K9" s="149" t="s">
        <v>17</v>
      </c>
      <c r="L9" s="150" t="s">
        <v>6077</v>
      </c>
      <c r="M9" s="151" t="s">
        <v>6078</v>
      </c>
      <c r="N9" s="158"/>
      <c r="O9" s="159" t="s">
        <v>1704</v>
      </c>
      <c r="P9" s="149">
        <v>99.999999999965894</v>
      </c>
      <c r="Q9" s="149">
        <v>23</v>
      </c>
      <c r="R9" s="160" t="s">
        <v>2504</v>
      </c>
      <c r="S9" s="314" t="s">
        <v>8162</v>
      </c>
      <c r="T9" s="155"/>
      <c r="U9" s="315">
        <v>44348</v>
      </c>
      <c r="V9" s="315">
        <v>44377</v>
      </c>
      <c r="W9" s="318">
        <v>4713000035</v>
      </c>
      <c r="X9" s="315">
        <v>44377</v>
      </c>
      <c r="Y9" s="155"/>
      <c r="Z9" s="155"/>
      <c r="AA9" s="155"/>
      <c r="AB9" s="155"/>
      <c r="AC9" s="155" t="s">
        <v>6072</v>
      </c>
      <c r="AD9" s="155"/>
      <c r="AE9" s="155"/>
      <c r="AF9" s="155"/>
      <c r="AG9" s="155"/>
      <c r="AH9" s="155"/>
      <c r="AI9" s="155"/>
      <c r="AJ9" s="155"/>
      <c r="AK9" s="156" t="s">
        <v>6073</v>
      </c>
      <c r="AL9" s="314" t="s">
        <v>8162</v>
      </c>
      <c r="AM9" s="317" t="s">
        <v>8163</v>
      </c>
      <c r="AN9" s="154" t="s">
        <v>1086</v>
      </c>
      <c r="AO9" s="154" t="s">
        <v>1086</v>
      </c>
      <c r="AP9" s="157"/>
    </row>
    <row r="10" spans="1:42" s="120" customFormat="1" ht="30" customHeight="1">
      <c r="A10" s="149" t="s">
        <v>1313</v>
      </c>
      <c r="B10" s="149" t="s">
        <v>4558</v>
      </c>
      <c r="C10" s="149" t="s">
        <v>21</v>
      </c>
      <c r="D10" s="149" t="s">
        <v>4795</v>
      </c>
      <c r="E10" s="149" t="s">
        <v>35</v>
      </c>
      <c r="F10" s="149" t="s">
        <v>11</v>
      </c>
      <c r="G10" s="149" t="s">
        <v>19</v>
      </c>
      <c r="H10" s="149" t="s">
        <v>4796</v>
      </c>
      <c r="I10" s="149" t="s">
        <v>760</v>
      </c>
      <c r="J10" s="149" t="s">
        <v>13</v>
      </c>
      <c r="K10" s="149" t="s">
        <v>17</v>
      </c>
      <c r="L10" s="150" t="s">
        <v>6077</v>
      </c>
      <c r="M10" s="151" t="s">
        <v>6079</v>
      </c>
      <c r="N10" s="158"/>
      <c r="O10" s="159" t="s">
        <v>1704</v>
      </c>
      <c r="P10" s="149">
        <v>100.00000000002269</v>
      </c>
      <c r="Q10" s="149">
        <v>20</v>
      </c>
      <c r="R10" s="160" t="s">
        <v>2504</v>
      </c>
      <c r="S10" s="314" t="s">
        <v>8162</v>
      </c>
      <c r="T10" s="155"/>
      <c r="U10" s="315">
        <v>44348</v>
      </c>
      <c r="V10" s="315">
        <v>44377</v>
      </c>
      <c r="W10" s="318">
        <v>4713000034</v>
      </c>
      <c r="X10" s="315">
        <v>44377</v>
      </c>
      <c r="Y10" s="155"/>
      <c r="Z10" s="155"/>
      <c r="AA10" s="155"/>
      <c r="AB10" s="155"/>
      <c r="AC10" s="155" t="s">
        <v>6072</v>
      </c>
      <c r="AD10" s="155"/>
      <c r="AE10" s="155"/>
      <c r="AF10" s="155"/>
      <c r="AG10" s="155"/>
      <c r="AH10" s="155"/>
      <c r="AI10" s="155"/>
      <c r="AJ10" s="155"/>
      <c r="AK10" s="156" t="s">
        <v>6073</v>
      </c>
      <c r="AL10" s="314" t="s">
        <v>8162</v>
      </c>
      <c r="AM10" s="317" t="s">
        <v>8163</v>
      </c>
      <c r="AN10" s="154" t="s">
        <v>1086</v>
      </c>
      <c r="AO10" s="154" t="s">
        <v>1086</v>
      </c>
      <c r="AP10" s="157"/>
    </row>
    <row r="11" spans="1:42" s="120" customFormat="1" ht="30" customHeight="1">
      <c r="A11" s="149" t="s">
        <v>1313</v>
      </c>
      <c r="B11" s="149" t="s">
        <v>4558</v>
      </c>
      <c r="C11" s="149" t="s">
        <v>21</v>
      </c>
      <c r="D11" s="149" t="s">
        <v>4793</v>
      </c>
      <c r="E11" s="149" t="s">
        <v>35</v>
      </c>
      <c r="F11" s="149" t="s">
        <v>11</v>
      </c>
      <c r="G11" s="149" t="s">
        <v>19</v>
      </c>
      <c r="H11" s="149" t="s">
        <v>4794</v>
      </c>
      <c r="I11" s="149" t="s">
        <v>760</v>
      </c>
      <c r="J11" s="149" t="s">
        <v>13</v>
      </c>
      <c r="K11" s="149" t="s">
        <v>17</v>
      </c>
      <c r="L11" s="150" t="s">
        <v>6080</v>
      </c>
      <c r="M11" s="151" t="s">
        <v>6081</v>
      </c>
      <c r="N11" s="158"/>
      <c r="O11" s="159" t="s">
        <v>1704</v>
      </c>
      <c r="P11" s="149">
        <v>300.00000000001103</v>
      </c>
      <c r="Q11" s="149">
        <v>30</v>
      </c>
      <c r="R11" s="160" t="s">
        <v>2504</v>
      </c>
      <c r="S11" s="314" t="s">
        <v>8162</v>
      </c>
      <c r="T11" s="155"/>
      <c r="U11" s="315">
        <v>44348</v>
      </c>
      <c r="V11" s="315">
        <v>44377</v>
      </c>
      <c r="W11" s="318">
        <v>4713000033</v>
      </c>
      <c r="X11" s="315">
        <v>44377</v>
      </c>
      <c r="Y11" s="155"/>
      <c r="Z11" s="155"/>
      <c r="AA11" s="155"/>
      <c r="AB11" s="155"/>
      <c r="AC11" s="155" t="s">
        <v>6072</v>
      </c>
      <c r="AD11" s="155"/>
      <c r="AE11" s="155"/>
      <c r="AF11" s="155"/>
      <c r="AG11" s="155"/>
      <c r="AH11" s="155"/>
      <c r="AI11" s="155"/>
      <c r="AJ11" s="155"/>
      <c r="AK11" s="156" t="s">
        <v>6073</v>
      </c>
      <c r="AL11" s="314" t="s">
        <v>8162</v>
      </c>
      <c r="AM11" s="317" t="s">
        <v>8163</v>
      </c>
      <c r="AN11" s="154" t="s">
        <v>1086</v>
      </c>
      <c r="AO11" s="154" t="s">
        <v>1086</v>
      </c>
      <c r="AP11" s="157"/>
    </row>
    <row r="12" spans="1:42" s="120" customFormat="1" ht="30" customHeight="1">
      <c r="A12" s="149" t="s">
        <v>1313</v>
      </c>
      <c r="B12" s="149" t="s">
        <v>79</v>
      </c>
      <c r="C12" s="149" t="s">
        <v>2607</v>
      </c>
      <c r="D12" s="149" t="s">
        <v>4791</v>
      </c>
      <c r="E12" s="149" t="s">
        <v>35</v>
      </c>
      <c r="F12" s="149" t="s">
        <v>11</v>
      </c>
      <c r="G12" s="149" t="s">
        <v>19</v>
      </c>
      <c r="H12" s="149" t="s">
        <v>4792</v>
      </c>
      <c r="I12" s="149" t="s">
        <v>760</v>
      </c>
      <c r="J12" s="149" t="s">
        <v>13</v>
      </c>
      <c r="K12" s="149" t="s">
        <v>17</v>
      </c>
      <c r="L12" s="150" t="s">
        <v>6082</v>
      </c>
      <c r="M12" s="151" t="s">
        <v>6083</v>
      </c>
      <c r="N12" s="158"/>
      <c r="O12" s="159" t="s">
        <v>1080</v>
      </c>
      <c r="P12" s="149">
        <v>699.99999999998897</v>
      </c>
      <c r="Q12" s="149">
        <v>7</v>
      </c>
      <c r="R12" s="160" t="s">
        <v>2504</v>
      </c>
      <c r="S12" s="314" t="s">
        <v>8164</v>
      </c>
      <c r="T12" s="155"/>
      <c r="U12" s="315">
        <v>44348</v>
      </c>
      <c r="V12" s="315">
        <v>44377</v>
      </c>
      <c r="W12" s="152">
        <v>4723000024</v>
      </c>
      <c r="X12" s="315">
        <v>44377</v>
      </c>
      <c r="Y12" s="155"/>
      <c r="Z12" s="155"/>
      <c r="AA12" s="155"/>
      <c r="AB12" s="155"/>
      <c r="AC12" s="155" t="s">
        <v>6072</v>
      </c>
      <c r="AD12" s="155"/>
      <c r="AE12" s="155"/>
      <c r="AF12" s="155"/>
      <c r="AG12" s="155"/>
      <c r="AH12" s="155"/>
      <c r="AI12" s="155"/>
      <c r="AJ12" s="155"/>
      <c r="AK12" s="156" t="s">
        <v>6073</v>
      </c>
      <c r="AL12" s="314" t="s">
        <v>8164</v>
      </c>
      <c r="AM12" s="317" t="s">
        <v>8163</v>
      </c>
      <c r="AN12" s="154" t="s">
        <v>1086</v>
      </c>
      <c r="AO12" s="154" t="s">
        <v>1086</v>
      </c>
      <c r="AP12" s="157"/>
    </row>
    <row r="13" spans="1:42" s="120" customFormat="1" ht="30" customHeight="1">
      <c r="A13" s="149" t="s">
        <v>1313</v>
      </c>
      <c r="B13" s="149" t="s">
        <v>79</v>
      </c>
      <c r="C13" s="149" t="s">
        <v>4580</v>
      </c>
      <c r="D13" s="149" t="s">
        <v>2780</v>
      </c>
      <c r="E13" s="149" t="s">
        <v>35</v>
      </c>
      <c r="F13" s="149" t="s">
        <v>11</v>
      </c>
      <c r="G13" s="149" t="s">
        <v>19</v>
      </c>
      <c r="H13" s="149" t="s">
        <v>4790</v>
      </c>
      <c r="I13" s="149" t="s">
        <v>760</v>
      </c>
      <c r="J13" s="149" t="s">
        <v>13</v>
      </c>
      <c r="K13" s="149" t="s">
        <v>17</v>
      </c>
      <c r="L13" s="150" t="s">
        <v>6082</v>
      </c>
      <c r="M13" s="151" t="s">
        <v>6084</v>
      </c>
      <c r="N13" s="158"/>
      <c r="O13" s="159" t="s">
        <v>1080</v>
      </c>
      <c r="P13" s="149">
        <v>549.99999999995498</v>
      </c>
      <c r="Q13" s="149">
        <v>13</v>
      </c>
      <c r="R13" s="160" t="s">
        <v>2504</v>
      </c>
      <c r="S13" s="314" t="s">
        <v>8164</v>
      </c>
      <c r="T13" s="155"/>
      <c r="U13" s="315">
        <v>44348</v>
      </c>
      <c r="V13" s="315">
        <v>44377</v>
      </c>
      <c r="W13" s="152">
        <v>4723000023</v>
      </c>
      <c r="X13" s="315">
        <v>44377</v>
      </c>
      <c r="Y13" s="155"/>
      <c r="Z13" s="155"/>
      <c r="AA13" s="155"/>
      <c r="AB13" s="155"/>
      <c r="AC13" s="155" t="s">
        <v>6072</v>
      </c>
      <c r="AD13" s="155"/>
      <c r="AE13" s="155"/>
      <c r="AF13" s="155"/>
      <c r="AG13" s="155"/>
      <c r="AH13" s="155"/>
      <c r="AI13" s="155"/>
      <c r="AJ13" s="155"/>
      <c r="AK13" s="156" t="s">
        <v>6073</v>
      </c>
      <c r="AL13" s="314" t="s">
        <v>8164</v>
      </c>
      <c r="AM13" s="317" t="s">
        <v>8163</v>
      </c>
      <c r="AN13" s="154" t="s">
        <v>1086</v>
      </c>
      <c r="AO13" s="154" t="s">
        <v>1086</v>
      </c>
      <c r="AP13" s="157"/>
    </row>
    <row r="14" spans="1:42" s="120" customFormat="1" ht="30" customHeight="1">
      <c r="A14" s="149" t="s">
        <v>1313</v>
      </c>
      <c r="B14" s="149" t="s">
        <v>79</v>
      </c>
      <c r="C14" s="149" t="s">
        <v>4580</v>
      </c>
      <c r="D14" s="149" t="s">
        <v>4788</v>
      </c>
      <c r="E14" s="149" t="s">
        <v>35</v>
      </c>
      <c r="F14" s="149" t="s">
        <v>15</v>
      </c>
      <c r="G14" s="149" t="s">
        <v>19</v>
      </c>
      <c r="H14" s="149" t="s">
        <v>4789</v>
      </c>
      <c r="I14" s="149" t="s">
        <v>760</v>
      </c>
      <c r="J14" s="149" t="s">
        <v>13</v>
      </c>
      <c r="K14" s="149" t="s">
        <v>17</v>
      </c>
      <c r="L14" s="150" t="s">
        <v>6082</v>
      </c>
      <c r="M14" s="151" t="s">
        <v>6085</v>
      </c>
      <c r="N14" s="158"/>
      <c r="O14" s="159" t="s">
        <v>1704</v>
      </c>
      <c r="P14" s="149">
        <v>99.999999999965894</v>
      </c>
      <c r="Q14" s="149">
        <v>5</v>
      </c>
      <c r="R14" s="160" t="s">
        <v>2504</v>
      </c>
      <c r="S14" s="314" t="s">
        <v>8164</v>
      </c>
      <c r="T14" s="155"/>
      <c r="U14" s="315">
        <v>44348</v>
      </c>
      <c r="V14" s="315">
        <v>44377</v>
      </c>
      <c r="W14" s="152">
        <v>4723000022</v>
      </c>
      <c r="X14" s="315">
        <v>44377</v>
      </c>
      <c r="Y14" s="155"/>
      <c r="Z14" s="155"/>
      <c r="AA14" s="155"/>
      <c r="AB14" s="155"/>
      <c r="AC14" s="155" t="s">
        <v>6072</v>
      </c>
      <c r="AD14" s="155"/>
      <c r="AE14" s="155"/>
      <c r="AF14" s="155"/>
      <c r="AG14" s="155"/>
      <c r="AH14" s="155"/>
      <c r="AI14" s="155"/>
      <c r="AJ14" s="155"/>
      <c r="AK14" s="156" t="s">
        <v>6073</v>
      </c>
      <c r="AL14" s="314" t="s">
        <v>8164</v>
      </c>
      <c r="AM14" s="317" t="s">
        <v>8163</v>
      </c>
      <c r="AN14" s="154" t="s">
        <v>1086</v>
      </c>
      <c r="AO14" s="154" t="s">
        <v>1086</v>
      </c>
      <c r="AP14" s="157"/>
    </row>
    <row r="15" spans="1:42" s="120" customFormat="1" ht="30" customHeight="1">
      <c r="A15" s="149" t="s">
        <v>1313</v>
      </c>
      <c r="B15" s="149" t="s">
        <v>79</v>
      </c>
      <c r="C15" s="149" t="s">
        <v>4806</v>
      </c>
      <c r="D15" s="149" t="s">
        <v>4807</v>
      </c>
      <c r="E15" s="149" t="s">
        <v>35</v>
      </c>
      <c r="F15" s="149" t="s">
        <v>11</v>
      </c>
      <c r="G15" s="149" t="s">
        <v>19</v>
      </c>
      <c r="H15" s="149" t="s">
        <v>4808</v>
      </c>
      <c r="I15" s="149" t="s">
        <v>760</v>
      </c>
      <c r="J15" s="149" t="s">
        <v>13</v>
      </c>
      <c r="K15" s="149" t="s">
        <v>17</v>
      </c>
      <c r="L15" s="152" t="s">
        <v>6086</v>
      </c>
      <c r="M15" s="161" t="s">
        <v>6087</v>
      </c>
      <c r="N15" s="158" t="s">
        <v>1091</v>
      </c>
      <c r="O15" s="159" t="s">
        <v>1080</v>
      </c>
      <c r="P15" s="149">
        <v>120.00000000000099</v>
      </c>
      <c r="Q15" s="149">
        <v>6</v>
      </c>
      <c r="R15" s="160" t="s">
        <v>2504</v>
      </c>
      <c r="S15" s="314" t="s">
        <v>8164</v>
      </c>
      <c r="T15" s="155"/>
      <c r="U15" s="315">
        <v>44348</v>
      </c>
      <c r="V15" s="315">
        <v>44377</v>
      </c>
      <c r="W15" s="152">
        <v>4723000025</v>
      </c>
      <c r="X15" s="315">
        <v>44377</v>
      </c>
      <c r="Y15" s="155"/>
      <c r="Z15" s="155"/>
      <c r="AA15" s="155"/>
      <c r="AB15" s="155"/>
      <c r="AC15" s="155" t="s">
        <v>6072</v>
      </c>
      <c r="AD15" s="155"/>
      <c r="AE15" s="155"/>
      <c r="AF15" s="155"/>
      <c r="AG15" s="155"/>
      <c r="AH15" s="155"/>
      <c r="AI15" s="155"/>
      <c r="AJ15" s="155"/>
      <c r="AK15" s="156" t="s">
        <v>6073</v>
      </c>
      <c r="AL15" s="314" t="s">
        <v>8164</v>
      </c>
      <c r="AM15" s="317" t="s">
        <v>8163</v>
      </c>
      <c r="AN15" s="154" t="s">
        <v>1209</v>
      </c>
      <c r="AO15" s="154" t="s">
        <v>1086</v>
      </c>
      <c r="AP15" s="157"/>
    </row>
    <row r="16" spans="1:42" s="120" customFormat="1" ht="30" customHeight="1">
      <c r="A16" s="162" t="s">
        <v>5419</v>
      </c>
      <c r="B16" s="162" t="s">
        <v>5675</v>
      </c>
      <c r="C16" s="162" t="s">
        <v>5017</v>
      </c>
      <c r="D16" s="162" t="s">
        <v>5680</v>
      </c>
      <c r="E16" s="162" t="s">
        <v>35</v>
      </c>
      <c r="F16" s="162" t="s">
        <v>11</v>
      </c>
      <c r="G16" s="162" t="s">
        <v>19</v>
      </c>
      <c r="H16" s="162" t="s">
        <v>5681</v>
      </c>
      <c r="I16" s="162" t="s">
        <v>760</v>
      </c>
      <c r="J16" s="162" t="s">
        <v>13</v>
      </c>
      <c r="K16" s="162" t="s">
        <v>17</v>
      </c>
      <c r="L16" s="150" t="s">
        <v>6088</v>
      </c>
      <c r="M16" s="151" t="s">
        <v>6089</v>
      </c>
      <c r="N16" s="158"/>
      <c r="O16" s="159" t="s">
        <v>1704</v>
      </c>
      <c r="P16" s="162">
        <v>140</v>
      </c>
      <c r="Q16" s="162">
        <v>5</v>
      </c>
      <c r="R16" s="160" t="s">
        <v>2504</v>
      </c>
      <c r="S16" s="314" t="s">
        <v>8165</v>
      </c>
      <c r="T16" s="155"/>
      <c r="U16" s="315">
        <v>44348</v>
      </c>
      <c r="V16" s="315">
        <v>44377</v>
      </c>
      <c r="W16" s="152">
        <v>4812900142</v>
      </c>
      <c r="X16" s="315">
        <v>44377</v>
      </c>
      <c r="Y16" s="155"/>
      <c r="Z16" s="155"/>
      <c r="AA16" s="155"/>
      <c r="AB16" s="155"/>
      <c r="AC16" s="155" t="s">
        <v>6072</v>
      </c>
      <c r="AD16" s="155"/>
      <c r="AE16" s="155"/>
      <c r="AF16" s="155"/>
      <c r="AG16" s="155"/>
      <c r="AH16" s="155"/>
      <c r="AI16" s="155"/>
      <c r="AJ16" s="155"/>
      <c r="AK16" s="156" t="s">
        <v>6073</v>
      </c>
      <c r="AL16" s="314" t="s">
        <v>8165</v>
      </c>
      <c r="AM16" s="317" t="s">
        <v>8166</v>
      </c>
      <c r="AN16" s="154" t="s">
        <v>1086</v>
      </c>
      <c r="AO16" s="154" t="s">
        <v>1086</v>
      </c>
      <c r="AP16" s="157"/>
    </row>
    <row r="17" spans="1:42" s="120" customFormat="1" ht="30" customHeight="1">
      <c r="A17" s="162" t="s">
        <v>5419</v>
      </c>
      <c r="B17" s="162" t="s">
        <v>5675</v>
      </c>
      <c r="C17" s="162" t="s">
        <v>5676</v>
      </c>
      <c r="D17" s="162" t="s">
        <v>5677</v>
      </c>
      <c r="E17" s="162" t="s">
        <v>35</v>
      </c>
      <c r="F17" s="162" t="s">
        <v>11</v>
      </c>
      <c r="G17" s="162" t="s">
        <v>19</v>
      </c>
      <c r="H17" s="162" t="s">
        <v>5679</v>
      </c>
      <c r="I17" s="162" t="s">
        <v>760</v>
      </c>
      <c r="J17" s="162" t="s">
        <v>13</v>
      </c>
      <c r="K17" s="162" t="s">
        <v>17</v>
      </c>
      <c r="L17" s="150" t="s">
        <v>6090</v>
      </c>
      <c r="M17" s="151" t="s">
        <v>6091</v>
      </c>
      <c r="N17" s="158"/>
      <c r="O17" s="159" t="s">
        <v>1704</v>
      </c>
      <c r="P17" s="162">
        <v>50</v>
      </c>
      <c r="Q17" s="162">
        <v>5</v>
      </c>
      <c r="R17" s="160" t="s">
        <v>2504</v>
      </c>
      <c r="S17" s="314" t="s">
        <v>8165</v>
      </c>
      <c r="T17" s="155"/>
      <c r="U17" s="315">
        <v>44348</v>
      </c>
      <c r="V17" s="315">
        <v>44377</v>
      </c>
      <c r="W17" s="152">
        <v>4812900141</v>
      </c>
      <c r="X17" s="315">
        <v>44377</v>
      </c>
      <c r="Y17" s="155"/>
      <c r="Z17" s="155"/>
      <c r="AA17" s="155"/>
      <c r="AB17" s="155"/>
      <c r="AC17" s="155" t="s">
        <v>6072</v>
      </c>
      <c r="AD17" s="155"/>
      <c r="AE17" s="155"/>
      <c r="AF17" s="155"/>
      <c r="AG17" s="155"/>
      <c r="AH17" s="155"/>
      <c r="AI17" s="155"/>
      <c r="AJ17" s="155"/>
      <c r="AK17" s="156" t="s">
        <v>6073</v>
      </c>
      <c r="AL17" s="314" t="s">
        <v>8165</v>
      </c>
      <c r="AM17" s="317" t="s">
        <v>8166</v>
      </c>
      <c r="AN17" s="154" t="s">
        <v>1086</v>
      </c>
      <c r="AO17" s="154" t="s">
        <v>1086</v>
      </c>
      <c r="AP17" s="157"/>
    </row>
    <row r="18" spans="1:42" s="120" customFormat="1" ht="30" customHeight="1">
      <c r="A18" s="162" t="s">
        <v>5419</v>
      </c>
      <c r="B18" s="162" t="s">
        <v>5675</v>
      </c>
      <c r="C18" s="162" t="s">
        <v>5676</v>
      </c>
      <c r="D18" s="162" t="s">
        <v>5677</v>
      </c>
      <c r="E18" s="162" t="s">
        <v>35</v>
      </c>
      <c r="F18" s="162" t="s">
        <v>11</v>
      </c>
      <c r="G18" s="162" t="s">
        <v>19</v>
      </c>
      <c r="H18" s="162" t="s">
        <v>5678</v>
      </c>
      <c r="I18" s="162" t="s">
        <v>760</v>
      </c>
      <c r="J18" s="162" t="s">
        <v>13</v>
      </c>
      <c r="K18" s="162" t="s">
        <v>17</v>
      </c>
      <c r="L18" s="150" t="s">
        <v>6090</v>
      </c>
      <c r="M18" s="151" t="s">
        <v>6091</v>
      </c>
      <c r="N18" s="158"/>
      <c r="O18" s="159" t="s">
        <v>1080</v>
      </c>
      <c r="P18" s="162">
        <v>50</v>
      </c>
      <c r="Q18" s="162">
        <v>5</v>
      </c>
      <c r="R18" s="160" t="s">
        <v>2504</v>
      </c>
      <c r="S18" s="314" t="s">
        <v>8165</v>
      </c>
      <c r="T18" s="155"/>
      <c r="U18" s="315">
        <v>44348</v>
      </c>
      <c r="V18" s="315">
        <v>44377</v>
      </c>
      <c r="W18" s="152">
        <v>4812900140</v>
      </c>
      <c r="X18" s="315">
        <v>44377</v>
      </c>
      <c r="Y18" s="155"/>
      <c r="Z18" s="155"/>
      <c r="AA18" s="155"/>
      <c r="AB18" s="155"/>
      <c r="AC18" s="155" t="s">
        <v>6072</v>
      </c>
      <c r="AD18" s="155"/>
      <c r="AE18" s="155"/>
      <c r="AF18" s="155"/>
      <c r="AG18" s="155"/>
      <c r="AH18" s="155"/>
      <c r="AI18" s="155"/>
      <c r="AJ18" s="155"/>
      <c r="AK18" s="156" t="s">
        <v>6073</v>
      </c>
      <c r="AL18" s="314" t="s">
        <v>8165</v>
      </c>
      <c r="AM18" s="317" t="s">
        <v>8166</v>
      </c>
      <c r="AN18" s="154" t="s">
        <v>1086</v>
      </c>
      <c r="AO18" s="154" t="s">
        <v>1086</v>
      </c>
      <c r="AP18" s="157"/>
    </row>
    <row r="19" spans="1:42" s="120" customFormat="1" ht="30" customHeight="1">
      <c r="A19" s="162" t="s">
        <v>5419</v>
      </c>
      <c r="B19" s="162" t="s">
        <v>5659</v>
      </c>
      <c r="C19" s="162" t="s">
        <v>5016</v>
      </c>
      <c r="D19" s="162" t="s">
        <v>5672</v>
      </c>
      <c r="E19" s="162" t="s">
        <v>35</v>
      </c>
      <c r="F19" s="162" t="s">
        <v>11</v>
      </c>
      <c r="G19" s="162" t="s">
        <v>19</v>
      </c>
      <c r="H19" s="162" t="s">
        <v>5674</v>
      </c>
      <c r="I19" s="162" t="s">
        <v>760</v>
      </c>
      <c r="J19" s="162" t="s">
        <v>13</v>
      </c>
      <c r="K19" s="162" t="s">
        <v>17</v>
      </c>
      <c r="L19" s="150" t="s">
        <v>6090</v>
      </c>
      <c r="M19" s="151" t="s">
        <v>6092</v>
      </c>
      <c r="N19" s="158"/>
      <c r="O19" s="159" t="s">
        <v>1704</v>
      </c>
      <c r="P19" s="162">
        <v>128</v>
      </c>
      <c r="Q19" s="162">
        <v>7</v>
      </c>
      <c r="R19" s="160" t="s">
        <v>2504</v>
      </c>
      <c r="S19" s="314" t="s">
        <v>8165</v>
      </c>
      <c r="T19" s="155"/>
      <c r="U19" s="315">
        <v>44348</v>
      </c>
      <c r="V19" s="315">
        <v>44377</v>
      </c>
      <c r="W19" s="152">
        <v>4812300014</v>
      </c>
      <c r="X19" s="315">
        <v>44377</v>
      </c>
      <c r="Y19" s="155"/>
      <c r="Z19" s="155"/>
      <c r="AA19" s="155"/>
      <c r="AB19" s="155"/>
      <c r="AC19" s="155" t="s">
        <v>6072</v>
      </c>
      <c r="AD19" s="155"/>
      <c r="AE19" s="155"/>
      <c r="AF19" s="155"/>
      <c r="AG19" s="155"/>
      <c r="AH19" s="155"/>
      <c r="AI19" s="155"/>
      <c r="AJ19" s="155"/>
      <c r="AK19" s="156" t="s">
        <v>6073</v>
      </c>
      <c r="AL19" s="314" t="s">
        <v>8165</v>
      </c>
      <c r="AM19" s="317" t="s">
        <v>8166</v>
      </c>
      <c r="AN19" s="154" t="s">
        <v>1086</v>
      </c>
      <c r="AO19" s="154" t="s">
        <v>1086</v>
      </c>
      <c r="AP19" s="157"/>
    </row>
    <row r="20" spans="1:42" s="120" customFormat="1" ht="30" customHeight="1">
      <c r="A20" s="162" t="s">
        <v>5419</v>
      </c>
      <c r="B20" s="162" t="s">
        <v>5659</v>
      </c>
      <c r="C20" s="162" t="s">
        <v>5016</v>
      </c>
      <c r="D20" s="162" t="s">
        <v>5672</v>
      </c>
      <c r="E20" s="162" t="s">
        <v>35</v>
      </c>
      <c r="F20" s="162" t="s">
        <v>11</v>
      </c>
      <c r="G20" s="162" t="s">
        <v>19</v>
      </c>
      <c r="H20" s="162" t="s">
        <v>5673</v>
      </c>
      <c r="I20" s="162" t="s">
        <v>760</v>
      </c>
      <c r="J20" s="162" t="s">
        <v>13</v>
      </c>
      <c r="K20" s="162" t="s">
        <v>17</v>
      </c>
      <c r="L20" s="150" t="s">
        <v>6090</v>
      </c>
      <c r="M20" s="151" t="s">
        <v>6093</v>
      </c>
      <c r="N20" s="158"/>
      <c r="O20" s="159" t="s">
        <v>1080</v>
      </c>
      <c r="P20" s="162">
        <v>108</v>
      </c>
      <c r="Q20" s="162">
        <v>7</v>
      </c>
      <c r="R20" s="160" t="s">
        <v>2504</v>
      </c>
      <c r="S20" s="314" t="s">
        <v>8165</v>
      </c>
      <c r="T20" s="155"/>
      <c r="U20" s="315">
        <v>44348</v>
      </c>
      <c r="V20" s="315">
        <v>44377</v>
      </c>
      <c r="W20" s="152">
        <v>4812300013</v>
      </c>
      <c r="X20" s="315">
        <v>44377</v>
      </c>
      <c r="Y20" s="155"/>
      <c r="Z20" s="155"/>
      <c r="AA20" s="155"/>
      <c r="AB20" s="155"/>
      <c r="AC20" s="155" t="s">
        <v>6072</v>
      </c>
      <c r="AD20" s="155"/>
      <c r="AE20" s="155"/>
      <c r="AF20" s="155"/>
      <c r="AG20" s="155"/>
      <c r="AH20" s="155"/>
      <c r="AI20" s="155"/>
      <c r="AJ20" s="155"/>
      <c r="AK20" s="156" t="s">
        <v>6073</v>
      </c>
      <c r="AL20" s="314" t="s">
        <v>8165</v>
      </c>
      <c r="AM20" s="317" t="s">
        <v>8166</v>
      </c>
      <c r="AN20" s="154" t="s">
        <v>1086</v>
      </c>
      <c r="AO20" s="154" t="s">
        <v>1086</v>
      </c>
      <c r="AP20" s="157"/>
    </row>
    <row r="21" spans="1:42" s="120" customFormat="1" ht="30" customHeight="1">
      <c r="A21" s="162" t="s">
        <v>5419</v>
      </c>
      <c r="B21" s="162" t="s">
        <v>5659</v>
      </c>
      <c r="C21" s="162" t="s">
        <v>5669</v>
      </c>
      <c r="D21" s="162" t="s">
        <v>5670</v>
      </c>
      <c r="E21" s="162" t="s">
        <v>35</v>
      </c>
      <c r="F21" s="162" t="s">
        <v>11</v>
      </c>
      <c r="G21" s="162" t="s">
        <v>19</v>
      </c>
      <c r="H21" s="162" t="s">
        <v>5671</v>
      </c>
      <c r="I21" s="162" t="s">
        <v>760</v>
      </c>
      <c r="J21" s="162" t="s">
        <v>13</v>
      </c>
      <c r="K21" s="162" t="s">
        <v>17</v>
      </c>
      <c r="L21" s="150" t="s">
        <v>6094</v>
      </c>
      <c r="M21" s="151" t="s">
        <v>6095</v>
      </c>
      <c r="N21" s="158"/>
      <c r="O21" s="159" t="s">
        <v>1704</v>
      </c>
      <c r="P21" s="162">
        <v>300</v>
      </c>
      <c r="Q21" s="162">
        <v>4</v>
      </c>
      <c r="R21" s="160" t="s">
        <v>2504</v>
      </c>
      <c r="S21" s="314" t="s">
        <v>8165</v>
      </c>
      <c r="T21" s="155"/>
      <c r="U21" s="315">
        <v>44348</v>
      </c>
      <c r="V21" s="315">
        <v>44377</v>
      </c>
      <c r="W21" s="152">
        <v>4812300012</v>
      </c>
      <c r="X21" s="315">
        <v>44377</v>
      </c>
      <c r="Y21" s="155"/>
      <c r="Z21" s="155"/>
      <c r="AA21" s="155"/>
      <c r="AB21" s="155"/>
      <c r="AC21" s="155" t="s">
        <v>6072</v>
      </c>
      <c r="AD21" s="155"/>
      <c r="AE21" s="155"/>
      <c r="AF21" s="155"/>
      <c r="AG21" s="155"/>
      <c r="AH21" s="155"/>
      <c r="AI21" s="155"/>
      <c r="AJ21" s="155"/>
      <c r="AK21" s="156" t="s">
        <v>6073</v>
      </c>
      <c r="AL21" s="314" t="s">
        <v>8165</v>
      </c>
      <c r="AM21" s="317" t="s">
        <v>8166</v>
      </c>
      <c r="AN21" s="154" t="s">
        <v>1086</v>
      </c>
      <c r="AO21" s="154" t="s">
        <v>1086</v>
      </c>
      <c r="AP21" s="157"/>
    </row>
    <row r="22" spans="1:42" s="120" customFormat="1" ht="30" customHeight="1">
      <c r="A22" s="162" t="s">
        <v>5419</v>
      </c>
      <c r="B22" s="162" t="s">
        <v>5659</v>
      </c>
      <c r="C22" s="162" t="s">
        <v>5666</v>
      </c>
      <c r="D22" s="162" t="s">
        <v>5667</v>
      </c>
      <c r="E22" s="162" t="s">
        <v>35</v>
      </c>
      <c r="F22" s="162" t="s">
        <v>11</v>
      </c>
      <c r="G22" s="162" t="s">
        <v>19</v>
      </c>
      <c r="H22" s="162" t="s">
        <v>5668</v>
      </c>
      <c r="I22" s="162" t="s">
        <v>760</v>
      </c>
      <c r="J22" s="162" t="s">
        <v>13</v>
      </c>
      <c r="K22" s="162" t="s">
        <v>17</v>
      </c>
      <c r="L22" s="150" t="s">
        <v>6094</v>
      </c>
      <c r="M22" s="151" t="s">
        <v>6096</v>
      </c>
      <c r="N22" s="158"/>
      <c r="O22" s="159" t="s">
        <v>1704</v>
      </c>
      <c r="P22" s="162">
        <v>110</v>
      </c>
      <c r="Q22" s="162">
        <v>3</v>
      </c>
      <c r="R22" s="160" t="s">
        <v>2504</v>
      </c>
      <c r="S22" s="314" t="s">
        <v>8165</v>
      </c>
      <c r="T22" s="155"/>
      <c r="U22" s="315">
        <v>44348</v>
      </c>
      <c r="V22" s="315">
        <v>44377</v>
      </c>
      <c r="W22" s="152">
        <v>4812300011</v>
      </c>
      <c r="X22" s="315">
        <v>44377</v>
      </c>
      <c r="Y22" s="155"/>
      <c r="Z22" s="155"/>
      <c r="AA22" s="155"/>
      <c r="AB22" s="155"/>
      <c r="AC22" s="155" t="s">
        <v>6072</v>
      </c>
      <c r="AD22" s="155"/>
      <c r="AE22" s="155"/>
      <c r="AF22" s="155"/>
      <c r="AG22" s="155"/>
      <c r="AH22" s="155"/>
      <c r="AI22" s="155"/>
      <c r="AJ22" s="155"/>
      <c r="AK22" s="156" t="s">
        <v>6073</v>
      </c>
      <c r="AL22" s="314" t="s">
        <v>8165</v>
      </c>
      <c r="AM22" s="317" t="s">
        <v>8166</v>
      </c>
      <c r="AN22" s="154" t="s">
        <v>1086</v>
      </c>
      <c r="AO22" s="154" t="s">
        <v>1086</v>
      </c>
      <c r="AP22" s="157"/>
    </row>
    <row r="23" spans="1:42" s="120" customFormat="1" ht="30" customHeight="1">
      <c r="A23" s="162" t="s">
        <v>5419</v>
      </c>
      <c r="B23" s="162" t="s">
        <v>5659</v>
      </c>
      <c r="C23" s="162" t="s">
        <v>5663</v>
      </c>
      <c r="D23" s="162" t="s">
        <v>5664</v>
      </c>
      <c r="E23" s="162" t="s">
        <v>35</v>
      </c>
      <c r="F23" s="162" t="s">
        <v>11</v>
      </c>
      <c r="G23" s="162" t="s">
        <v>19</v>
      </c>
      <c r="H23" s="162" t="s">
        <v>5665</v>
      </c>
      <c r="I23" s="162" t="s">
        <v>760</v>
      </c>
      <c r="J23" s="162" t="s">
        <v>13</v>
      </c>
      <c r="K23" s="162" t="s">
        <v>17</v>
      </c>
      <c r="L23" s="150" t="s">
        <v>6097</v>
      </c>
      <c r="M23" s="151" t="s">
        <v>6098</v>
      </c>
      <c r="N23" s="158"/>
      <c r="O23" s="159" t="s">
        <v>1704</v>
      </c>
      <c r="P23" s="162">
        <v>180</v>
      </c>
      <c r="Q23" s="162">
        <v>4</v>
      </c>
      <c r="R23" s="160" t="s">
        <v>2504</v>
      </c>
      <c r="S23" s="314" t="s">
        <v>8165</v>
      </c>
      <c r="T23" s="155"/>
      <c r="U23" s="315">
        <v>44348</v>
      </c>
      <c r="V23" s="315">
        <v>44377</v>
      </c>
      <c r="W23" s="152">
        <v>4812300010</v>
      </c>
      <c r="X23" s="315">
        <v>44377</v>
      </c>
      <c r="Y23" s="155"/>
      <c r="Z23" s="155"/>
      <c r="AA23" s="155"/>
      <c r="AB23" s="155"/>
      <c r="AC23" s="155" t="s">
        <v>6072</v>
      </c>
      <c r="AD23" s="155"/>
      <c r="AE23" s="155"/>
      <c r="AF23" s="155"/>
      <c r="AG23" s="155"/>
      <c r="AH23" s="155"/>
      <c r="AI23" s="155"/>
      <c r="AJ23" s="155"/>
      <c r="AK23" s="156" t="s">
        <v>6073</v>
      </c>
      <c r="AL23" s="314" t="s">
        <v>8165</v>
      </c>
      <c r="AM23" s="317" t="s">
        <v>8166</v>
      </c>
      <c r="AN23" s="154" t="s">
        <v>1086</v>
      </c>
      <c r="AO23" s="154" t="s">
        <v>1086</v>
      </c>
      <c r="AP23" s="157"/>
    </row>
    <row r="24" spans="1:42" s="120" customFormat="1" ht="30" customHeight="1">
      <c r="A24" s="162" t="s">
        <v>5419</v>
      </c>
      <c r="B24" s="162" t="s">
        <v>5659</v>
      </c>
      <c r="C24" s="162" t="s">
        <v>5660</v>
      </c>
      <c r="D24" s="162" t="s">
        <v>5661</v>
      </c>
      <c r="E24" s="162" t="s">
        <v>35</v>
      </c>
      <c r="F24" s="162" t="s">
        <v>11</v>
      </c>
      <c r="G24" s="162" t="s">
        <v>19</v>
      </c>
      <c r="H24" s="162" t="s">
        <v>5662</v>
      </c>
      <c r="I24" s="162" t="s">
        <v>760</v>
      </c>
      <c r="J24" s="162" t="s">
        <v>13</v>
      </c>
      <c r="K24" s="162" t="s">
        <v>17</v>
      </c>
      <c r="L24" s="150" t="s">
        <v>6097</v>
      </c>
      <c r="M24" s="151" t="s">
        <v>6099</v>
      </c>
      <c r="N24" s="158"/>
      <c r="O24" s="159" t="s">
        <v>1704</v>
      </c>
      <c r="P24" s="162">
        <v>660</v>
      </c>
      <c r="Q24" s="162">
        <v>4</v>
      </c>
      <c r="R24" s="160" t="s">
        <v>2504</v>
      </c>
      <c r="S24" s="314" t="s">
        <v>8165</v>
      </c>
      <c r="T24" s="155"/>
      <c r="U24" s="315">
        <v>44348</v>
      </c>
      <c r="V24" s="315">
        <v>44377</v>
      </c>
      <c r="W24" s="152">
        <v>4812300009</v>
      </c>
      <c r="X24" s="315">
        <v>44377</v>
      </c>
      <c r="Y24" s="155"/>
      <c r="Z24" s="155"/>
      <c r="AA24" s="155"/>
      <c r="AB24" s="155"/>
      <c r="AC24" s="155" t="s">
        <v>6072</v>
      </c>
      <c r="AD24" s="155"/>
      <c r="AE24" s="155"/>
      <c r="AF24" s="155"/>
      <c r="AG24" s="155"/>
      <c r="AH24" s="155"/>
      <c r="AI24" s="155"/>
      <c r="AJ24" s="155"/>
      <c r="AK24" s="156" t="s">
        <v>6073</v>
      </c>
      <c r="AL24" s="314" t="s">
        <v>8165</v>
      </c>
      <c r="AM24" s="317" t="s">
        <v>8166</v>
      </c>
      <c r="AN24" s="154" t="s">
        <v>1086</v>
      </c>
      <c r="AO24" s="154" t="s">
        <v>1086</v>
      </c>
      <c r="AP24" s="157"/>
    </row>
    <row r="25" spans="1:42" s="120" customFormat="1" ht="30" customHeight="1">
      <c r="A25" s="162" t="s">
        <v>1313</v>
      </c>
      <c r="B25" s="162" t="s">
        <v>4553</v>
      </c>
      <c r="C25" s="162" t="s">
        <v>4557</v>
      </c>
      <c r="D25" s="162" t="s">
        <v>4768</v>
      </c>
      <c r="E25" s="162" t="s">
        <v>35</v>
      </c>
      <c r="F25" s="162" t="s">
        <v>18</v>
      </c>
      <c r="G25" s="162" t="s">
        <v>19</v>
      </c>
      <c r="H25" s="162" t="s">
        <v>4769</v>
      </c>
      <c r="I25" s="162" t="s">
        <v>760</v>
      </c>
      <c r="J25" s="162" t="s">
        <v>13</v>
      </c>
      <c r="K25" s="162" t="s">
        <v>17</v>
      </c>
      <c r="L25" s="152" t="s">
        <v>6100</v>
      </c>
      <c r="M25" s="161" t="s">
        <v>6101</v>
      </c>
      <c r="N25" s="158" t="s">
        <v>1077</v>
      </c>
      <c r="O25" s="159" t="s">
        <v>1078</v>
      </c>
      <c r="P25" s="162">
        <v>80</v>
      </c>
      <c r="Q25" s="162">
        <v>25</v>
      </c>
      <c r="R25" s="160" t="s">
        <v>2504</v>
      </c>
      <c r="S25" s="314" t="s">
        <v>8164</v>
      </c>
      <c r="T25" s="155"/>
      <c r="U25" s="315">
        <v>44348</v>
      </c>
      <c r="V25" s="315">
        <v>44377</v>
      </c>
      <c r="W25" s="163">
        <v>4729000068</v>
      </c>
      <c r="X25" s="315">
        <v>44377</v>
      </c>
      <c r="Y25" s="155"/>
      <c r="Z25" s="155"/>
      <c r="AA25" s="155"/>
      <c r="AB25" s="155"/>
      <c r="AC25" s="155" t="s">
        <v>6072</v>
      </c>
      <c r="AD25" s="155"/>
      <c r="AE25" s="155"/>
      <c r="AF25" s="155"/>
      <c r="AG25" s="155"/>
      <c r="AH25" s="155"/>
      <c r="AI25" s="155"/>
      <c r="AJ25" s="155"/>
      <c r="AK25" s="156" t="s">
        <v>6073</v>
      </c>
      <c r="AL25" s="314" t="s">
        <v>8164</v>
      </c>
      <c r="AM25" s="317" t="s">
        <v>8163</v>
      </c>
      <c r="AN25" s="154" t="s">
        <v>1086</v>
      </c>
      <c r="AO25" s="154" t="s">
        <v>1086</v>
      </c>
      <c r="AP25" s="157"/>
    </row>
    <row r="26" spans="1:42" s="120" customFormat="1" ht="30" customHeight="1">
      <c r="A26" s="149" t="s">
        <v>3624</v>
      </c>
      <c r="B26" s="149" t="s">
        <v>2500</v>
      </c>
      <c r="C26" s="149" t="s">
        <v>2501</v>
      </c>
      <c r="D26" s="149" t="s">
        <v>2502</v>
      </c>
      <c r="E26" s="149" t="s">
        <v>35</v>
      </c>
      <c r="F26" s="149" t="s">
        <v>11</v>
      </c>
      <c r="G26" s="149" t="s">
        <v>19</v>
      </c>
      <c r="H26" s="149" t="s">
        <v>2503</v>
      </c>
      <c r="I26" s="149" t="s">
        <v>760</v>
      </c>
      <c r="J26" s="149" t="s">
        <v>13</v>
      </c>
      <c r="K26" s="149" t="s">
        <v>26</v>
      </c>
      <c r="L26" s="150" t="s">
        <v>6102</v>
      </c>
      <c r="M26" s="151" t="s">
        <v>6103</v>
      </c>
      <c r="N26" s="158"/>
      <c r="O26" s="159" t="s">
        <v>1080</v>
      </c>
      <c r="P26" s="149">
        <v>280</v>
      </c>
      <c r="Q26" s="149">
        <v>24</v>
      </c>
      <c r="R26" s="160" t="s">
        <v>2504</v>
      </c>
      <c r="S26" s="314" t="s">
        <v>8167</v>
      </c>
      <c r="T26" s="155"/>
      <c r="U26" s="315">
        <v>44348</v>
      </c>
      <c r="V26" s="315">
        <v>44377</v>
      </c>
      <c r="W26" s="152">
        <v>2629000096</v>
      </c>
      <c r="X26" s="315">
        <v>44377</v>
      </c>
      <c r="Y26" s="155"/>
      <c r="Z26" s="155"/>
      <c r="AA26" s="155"/>
      <c r="AB26" s="155"/>
      <c r="AC26" s="155" t="s">
        <v>6072</v>
      </c>
      <c r="AD26" s="155"/>
      <c r="AE26" s="155"/>
      <c r="AF26" s="155"/>
      <c r="AG26" s="155"/>
      <c r="AH26" s="155"/>
      <c r="AI26" s="155"/>
      <c r="AJ26" s="155"/>
      <c r="AK26" s="156" t="s">
        <v>6073</v>
      </c>
      <c r="AL26" s="314" t="s">
        <v>8167</v>
      </c>
      <c r="AM26" s="317" t="s">
        <v>8168</v>
      </c>
      <c r="AN26" s="154" t="s">
        <v>1086</v>
      </c>
      <c r="AO26" s="154" t="s">
        <v>1086</v>
      </c>
      <c r="AP26" s="157"/>
    </row>
    <row r="27" spans="1:42" s="120" customFormat="1" ht="30" customHeight="1">
      <c r="A27" s="162" t="s">
        <v>5419</v>
      </c>
      <c r="B27" s="162" t="s">
        <v>5410</v>
      </c>
      <c r="C27" s="162" t="s">
        <v>5427</v>
      </c>
      <c r="D27" s="162" t="s">
        <v>5430</v>
      </c>
      <c r="E27" s="162" t="s">
        <v>35</v>
      </c>
      <c r="F27" s="162" t="s">
        <v>16</v>
      </c>
      <c r="G27" s="162" t="s">
        <v>19</v>
      </c>
      <c r="H27" s="162" t="s">
        <v>5431</v>
      </c>
      <c r="I27" s="162" t="s">
        <v>760</v>
      </c>
      <c r="J27" s="162" t="s">
        <v>13</v>
      </c>
      <c r="K27" s="162" t="s">
        <v>17</v>
      </c>
      <c r="L27" s="150" t="s">
        <v>6104</v>
      </c>
      <c r="M27" s="151" t="s">
        <v>6105</v>
      </c>
      <c r="N27" s="158" t="s">
        <v>1077</v>
      </c>
      <c r="O27" s="159" t="s">
        <v>1704</v>
      </c>
      <c r="P27" s="162">
        <v>160</v>
      </c>
      <c r="Q27" s="162">
        <v>25</v>
      </c>
      <c r="R27" s="160" t="s">
        <v>2504</v>
      </c>
      <c r="S27" s="314" t="s">
        <v>8165</v>
      </c>
      <c r="T27" s="155"/>
      <c r="U27" s="315">
        <v>44348</v>
      </c>
      <c r="V27" s="315">
        <v>44377</v>
      </c>
      <c r="W27" s="152">
        <v>4825000459</v>
      </c>
      <c r="X27" s="315">
        <v>44377</v>
      </c>
      <c r="Y27" s="155"/>
      <c r="Z27" s="155"/>
      <c r="AA27" s="155"/>
      <c r="AB27" s="155"/>
      <c r="AC27" s="155" t="s">
        <v>6072</v>
      </c>
      <c r="AD27" s="155"/>
      <c r="AE27" s="155"/>
      <c r="AF27" s="155"/>
      <c r="AG27" s="155"/>
      <c r="AH27" s="155"/>
      <c r="AI27" s="155"/>
      <c r="AJ27" s="155"/>
      <c r="AK27" s="156" t="s">
        <v>6073</v>
      </c>
      <c r="AL27" s="314" t="s">
        <v>8165</v>
      </c>
      <c r="AM27" s="317" t="s">
        <v>8166</v>
      </c>
      <c r="AN27" s="154" t="s">
        <v>1086</v>
      </c>
      <c r="AO27" s="154" t="s">
        <v>1086</v>
      </c>
      <c r="AP27" s="157"/>
    </row>
    <row r="28" spans="1:42" s="120" customFormat="1" ht="30" customHeight="1">
      <c r="A28" s="162" t="s">
        <v>5419</v>
      </c>
      <c r="B28" s="162" t="s">
        <v>5410</v>
      </c>
      <c r="C28" s="162" t="s">
        <v>5427</v>
      </c>
      <c r="D28" s="162" t="s">
        <v>5428</v>
      </c>
      <c r="E28" s="162" t="s">
        <v>35</v>
      </c>
      <c r="F28" s="162" t="s">
        <v>18</v>
      </c>
      <c r="G28" s="162" t="s">
        <v>19</v>
      </c>
      <c r="H28" s="162" t="s">
        <v>5429</v>
      </c>
      <c r="I28" s="162" t="s">
        <v>760</v>
      </c>
      <c r="J28" s="162" t="s">
        <v>13</v>
      </c>
      <c r="K28" s="162" t="s">
        <v>17</v>
      </c>
      <c r="L28" s="150" t="s">
        <v>6106</v>
      </c>
      <c r="M28" s="151" t="s">
        <v>6107</v>
      </c>
      <c r="N28" s="158" t="s">
        <v>1091</v>
      </c>
      <c r="O28" s="159" t="s">
        <v>1080</v>
      </c>
      <c r="P28" s="162">
        <v>0</v>
      </c>
      <c r="Q28" s="162">
        <v>8.6999999999999993</v>
      </c>
      <c r="R28" s="160" t="s">
        <v>2504</v>
      </c>
      <c r="S28" s="314" t="s">
        <v>8165</v>
      </c>
      <c r="T28" s="155"/>
      <c r="U28" s="315">
        <v>44348</v>
      </c>
      <c r="V28" s="315">
        <v>44377</v>
      </c>
      <c r="W28" s="152">
        <v>4825000457</v>
      </c>
      <c r="X28" s="315">
        <v>44377</v>
      </c>
      <c r="Y28" s="155"/>
      <c r="Z28" s="155"/>
      <c r="AA28" s="155"/>
      <c r="AB28" s="155"/>
      <c r="AC28" s="155" t="s">
        <v>6072</v>
      </c>
      <c r="AD28" s="155"/>
      <c r="AE28" s="155"/>
      <c r="AF28" s="155"/>
      <c r="AG28" s="155"/>
      <c r="AH28" s="155"/>
      <c r="AI28" s="155"/>
      <c r="AJ28" s="155"/>
      <c r="AK28" s="156" t="s">
        <v>6073</v>
      </c>
      <c r="AL28" s="314" t="s">
        <v>8165</v>
      </c>
      <c r="AM28" s="317" t="s">
        <v>8166</v>
      </c>
      <c r="AN28" s="154" t="s">
        <v>1086</v>
      </c>
      <c r="AO28" s="154" t="s">
        <v>1086</v>
      </c>
      <c r="AP28" s="157"/>
    </row>
    <row r="29" spans="1:42" s="120" customFormat="1" ht="30" customHeight="1">
      <c r="A29" s="162" t="s">
        <v>5419</v>
      </c>
      <c r="B29" s="162" t="s">
        <v>5410</v>
      </c>
      <c r="C29" s="162" t="s">
        <v>5424</v>
      </c>
      <c r="D29" s="162" t="s">
        <v>5425</v>
      </c>
      <c r="E29" s="162" t="s">
        <v>35</v>
      </c>
      <c r="F29" s="162" t="s">
        <v>15</v>
      </c>
      <c r="G29" s="162" t="s">
        <v>19</v>
      </c>
      <c r="H29" s="162" t="s">
        <v>5426</v>
      </c>
      <c r="I29" s="162" t="s">
        <v>760</v>
      </c>
      <c r="J29" s="162" t="s">
        <v>13</v>
      </c>
      <c r="K29" s="162" t="s">
        <v>17</v>
      </c>
      <c r="L29" s="150" t="s">
        <v>6106</v>
      </c>
      <c r="M29" s="151" t="s">
        <v>6108</v>
      </c>
      <c r="N29" s="158" t="s">
        <v>1077</v>
      </c>
      <c r="O29" s="159" t="s">
        <v>1078</v>
      </c>
      <c r="P29" s="162">
        <v>36</v>
      </c>
      <c r="Q29" s="162">
        <v>7.4</v>
      </c>
      <c r="R29" s="160" t="s">
        <v>2504</v>
      </c>
      <c r="S29" s="314" t="s">
        <v>8165</v>
      </c>
      <c r="T29" s="155"/>
      <c r="U29" s="315">
        <v>44348</v>
      </c>
      <c r="V29" s="315">
        <v>44377</v>
      </c>
      <c r="W29" s="152">
        <v>4825000454</v>
      </c>
      <c r="X29" s="315">
        <v>44377</v>
      </c>
      <c r="Y29" s="155"/>
      <c r="Z29" s="155"/>
      <c r="AA29" s="155"/>
      <c r="AB29" s="155"/>
      <c r="AC29" s="155" t="s">
        <v>6072</v>
      </c>
      <c r="AD29" s="155"/>
      <c r="AE29" s="155"/>
      <c r="AF29" s="155"/>
      <c r="AG29" s="155"/>
      <c r="AH29" s="155"/>
      <c r="AI29" s="155"/>
      <c r="AJ29" s="155"/>
      <c r="AK29" s="156" t="s">
        <v>6073</v>
      </c>
      <c r="AL29" s="314" t="s">
        <v>8165</v>
      </c>
      <c r="AM29" s="317" t="s">
        <v>8166</v>
      </c>
      <c r="AN29" s="154" t="s">
        <v>1086</v>
      </c>
      <c r="AO29" s="154" t="s">
        <v>1086</v>
      </c>
      <c r="AP29" s="157"/>
    </row>
    <row r="30" spans="1:42" s="120" customFormat="1" ht="30" customHeight="1">
      <c r="A30" s="162" t="s">
        <v>5419</v>
      </c>
      <c r="B30" s="162" t="s">
        <v>5410</v>
      </c>
      <c r="C30" s="162" t="s">
        <v>5008</v>
      </c>
      <c r="D30" s="162" t="s">
        <v>5422</v>
      </c>
      <c r="E30" s="162" t="s">
        <v>35</v>
      </c>
      <c r="F30" s="162" t="s">
        <v>18</v>
      </c>
      <c r="G30" s="162" t="s">
        <v>19</v>
      </c>
      <c r="H30" s="162" t="s">
        <v>5423</v>
      </c>
      <c r="I30" s="162" t="s">
        <v>760</v>
      </c>
      <c r="J30" s="162" t="s">
        <v>13</v>
      </c>
      <c r="K30" s="162" t="s">
        <v>26</v>
      </c>
      <c r="L30" s="150" t="s">
        <v>6106</v>
      </c>
      <c r="M30" s="151" t="s">
        <v>6109</v>
      </c>
      <c r="N30" s="158" t="s">
        <v>1091</v>
      </c>
      <c r="O30" s="159" t="s">
        <v>1080</v>
      </c>
      <c r="P30" s="162">
        <v>120</v>
      </c>
      <c r="Q30" s="162">
        <v>19.7</v>
      </c>
      <c r="R30" s="160" t="s">
        <v>2504</v>
      </c>
      <c r="S30" s="314" t="s">
        <v>8165</v>
      </c>
      <c r="T30" s="155"/>
      <c r="U30" s="315">
        <v>44348</v>
      </c>
      <c r="V30" s="315">
        <v>44377</v>
      </c>
      <c r="W30" s="152">
        <v>4825000453</v>
      </c>
      <c r="X30" s="315">
        <v>44377</v>
      </c>
      <c r="Y30" s="155"/>
      <c r="Z30" s="155"/>
      <c r="AA30" s="155"/>
      <c r="AB30" s="155"/>
      <c r="AC30" s="155" t="s">
        <v>6072</v>
      </c>
      <c r="AD30" s="155"/>
      <c r="AE30" s="155"/>
      <c r="AF30" s="155"/>
      <c r="AG30" s="155"/>
      <c r="AH30" s="155"/>
      <c r="AI30" s="155"/>
      <c r="AJ30" s="155"/>
      <c r="AK30" s="156" t="s">
        <v>6073</v>
      </c>
      <c r="AL30" s="314" t="s">
        <v>8165</v>
      </c>
      <c r="AM30" s="317" t="s">
        <v>8166</v>
      </c>
      <c r="AN30" s="154" t="s">
        <v>1086</v>
      </c>
      <c r="AO30" s="154" t="s">
        <v>1086</v>
      </c>
      <c r="AP30" s="157"/>
    </row>
    <row r="31" spans="1:42" s="120" customFormat="1" ht="30" customHeight="1">
      <c r="A31" s="149" t="s">
        <v>5419</v>
      </c>
      <c r="B31" s="149" t="s">
        <v>5410</v>
      </c>
      <c r="C31" s="149" t="s">
        <v>5008</v>
      </c>
      <c r="D31" s="149" t="s">
        <v>5420</v>
      </c>
      <c r="E31" s="149" t="s">
        <v>35</v>
      </c>
      <c r="F31" s="149" t="s">
        <v>16</v>
      </c>
      <c r="G31" s="149" t="s">
        <v>19</v>
      </c>
      <c r="H31" s="149" t="s">
        <v>5421</v>
      </c>
      <c r="I31" s="149" t="s">
        <v>760</v>
      </c>
      <c r="J31" s="149" t="s">
        <v>13</v>
      </c>
      <c r="K31" s="149" t="s">
        <v>17</v>
      </c>
      <c r="L31" s="152" t="s">
        <v>6110</v>
      </c>
      <c r="M31" s="151" t="s">
        <v>6111</v>
      </c>
      <c r="N31" s="158" t="s">
        <v>1091</v>
      </c>
      <c r="O31" s="159" t="s">
        <v>1080</v>
      </c>
      <c r="P31" s="149">
        <v>35</v>
      </c>
      <c r="Q31" s="149">
        <v>22.6</v>
      </c>
      <c r="R31" s="160" t="s">
        <v>2504</v>
      </c>
      <c r="S31" s="314" t="s">
        <v>8165</v>
      </c>
      <c r="T31" s="155"/>
      <c r="U31" s="315">
        <v>44348</v>
      </c>
      <c r="V31" s="315">
        <v>44377</v>
      </c>
      <c r="W31" s="152">
        <v>4825000452</v>
      </c>
      <c r="X31" s="315">
        <v>44377</v>
      </c>
      <c r="Y31" s="155"/>
      <c r="Z31" s="155"/>
      <c r="AA31" s="155"/>
      <c r="AB31" s="155"/>
      <c r="AC31" s="155" t="s">
        <v>6072</v>
      </c>
      <c r="AD31" s="155"/>
      <c r="AE31" s="155"/>
      <c r="AF31" s="155"/>
      <c r="AG31" s="155"/>
      <c r="AH31" s="155"/>
      <c r="AI31" s="155"/>
      <c r="AJ31" s="155"/>
      <c r="AK31" s="156" t="s">
        <v>6073</v>
      </c>
      <c r="AL31" s="314" t="s">
        <v>8165</v>
      </c>
      <c r="AM31" s="317" t="s">
        <v>8166</v>
      </c>
      <c r="AN31" s="154" t="s">
        <v>1086</v>
      </c>
      <c r="AO31" s="154" t="s">
        <v>1086</v>
      </c>
      <c r="AP31" s="157"/>
    </row>
    <row r="32" spans="1:42" s="120" customFormat="1" ht="30" customHeight="1">
      <c r="A32" s="149" t="s">
        <v>5419</v>
      </c>
      <c r="B32" s="149" t="s">
        <v>5410</v>
      </c>
      <c r="C32" s="149" t="s">
        <v>5007</v>
      </c>
      <c r="D32" s="149" t="s">
        <v>5417</v>
      </c>
      <c r="E32" s="149" t="s">
        <v>35</v>
      </c>
      <c r="F32" s="149" t="s">
        <v>16</v>
      </c>
      <c r="G32" s="149" t="s">
        <v>19</v>
      </c>
      <c r="H32" s="149" t="s">
        <v>5418</v>
      </c>
      <c r="I32" s="149" t="s">
        <v>760</v>
      </c>
      <c r="J32" s="149" t="s">
        <v>13</v>
      </c>
      <c r="K32" s="149" t="s">
        <v>17</v>
      </c>
      <c r="L32" s="152" t="s">
        <v>6110</v>
      </c>
      <c r="M32" s="151" t="s">
        <v>6112</v>
      </c>
      <c r="N32" s="158" t="s">
        <v>1079</v>
      </c>
      <c r="O32" s="159" t="s">
        <v>1704</v>
      </c>
      <c r="P32" s="149">
        <v>82</v>
      </c>
      <c r="Q32" s="149">
        <v>14.6</v>
      </c>
      <c r="R32" s="160" t="s">
        <v>2504</v>
      </c>
      <c r="S32" s="314" t="s">
        <v>8165</v>
      </c>
      <c r="T32" s="155"/>
      <c r="U32" s="315">
        <v>44348</v>
      </c>
      <c r="V32" s="315">
        <v>44377</v>
      </c>
      <c r="W32" s="152">
        <v>4825000451</v>
      </c>
      <c r="X32" s="315">
        <v>44377</v>
      </c>
      <c r="Y32" s="155"/>
      <c r="Z32" s="155"/>
      <c r="AA32" s="155"/>
      <c r="AB32" s="155"/>
      <c r="AC32" s="155" t="s">
        <v>6072</v>
      </c>
      <c r="AD32" s="155"/>
      <c r="AE32" s="155"/>
      <c r="AF32" s="155"/>
      <c r="AG32" s="155"/>
      <c r="AH32" s="155"/>
      <c r="AI32" s="155"/>
      <c r="AJ32" s="155"/>
      <c r="AK32" s="156" t="s">
        <v>6073</v>
      </c>
      <c r="AL32" s="314" t="s">
        <v>8165</v>
      </c>
      <c r="AM32" s="317" t="s">
        <v>8166</v>
      </c>
      <c r="AN32" s="154" t="s">
        <v>1086</v>
      </c>
      <c r="AO32" s="154" t="s">
        <v>1086</v>
      </c>
      <c r="AP32" s="157"/>
    </row>
    <row r="33" spans="1:42" s="120" customFormat="1" ht="30" customHeight="1">
      <c r="A33" s="149" t="s">
        <v>5419</v>
      </c>
      <c r="B33" s="149" t="s">
        <v>5410</v>
      </c>
      <c r="C33" s="149" t="s">
        <v>5007</v>
      </c>
      <c r="D33" s="149" t="s">
        <v>5415</v>
      </c>
      <c r="E33" s="149" t="s">
        <v>35</v>
      </c>
      <c r="F33" s="149" t="s">
        <v>16</v>
      </c>
      <c r="G33" s="149" t="s">
        <v>19</v>
      </c>
      <c r="H33" s="149" t="s">
        <v>5416</v>
      </c>
      <c r="I33" s="149" t="s">
        <v>760</v>
      </c>
      <c r="J33" s="149" t="s">
        <v>13</v>
      </c>
      <c r="K33" s="149" t="s">
        <v>17</v>
      </c>
      <c r="L33" s="152" t="s">
        <v>6110</v>
      </c>
      <c r="M33" s="151" t="s">
        <v>6113</v>
      </c>
      <c r="N33" s="158" t="s">
        <v>1091</v>
      </c>
      <c r="O33" s="159" t="s">
        <v>1080</v>
      </c>
      <c r="P33" s="149">
        <v>300</v>
      </c>
      <c r="Q33" s="149">
        <v>29.3</v>
      </c>
      <c r="R33" s="160" t="s">
        <v>2504</v>
      </c>
      <c r="S33" s="314" t="s">
        <v>8165</v>
      </c>
      <c r="T33" s="155"/>
      <c r="U33" s="315">
        <v>44348</v>
      </c>
      <c r="V33" s="315">
        <v>44377</v>
      </c>
      <c r="W33" s="152">
        <v>4825000489</v>
      </c>
      <c r="X33" s="315">
        <v>44377</v>
      </c>
      <c r="Y33" s="155"/>
      <c r="Z33" s="155"/>
      <c r="AA33" s="155"/>
      <c r="AB33" s="155"/>
      <c r="AC33" s="155" t="s">
        <v>6072</v>
      </c>
      <c r="AD33" s="155"/>
      <c r="AE33" s="155"/>
      <c r="AF33" s="155"/>
      <c r="AG33" s="155"/>
      <c r="AH33" s="155"/>
      <c r="AI33" s="155"/>
      <c r="AJ33" s="155"/>
      <c r="AK33" s="156" t="s">
        <v>6073</v>
      </c>
      <c r="AL33" s="314" t="s">
        <v>8165</v>
      </c>
      <c r="AM33" s="317" t="s">
        <v>8166</v>
      </c>
      <c r="AN33" s="154" t="s">
        <v>1086</v>
      </c>
      <c r="AO33" s="154" t="s">
        <v>1086</v>
      </c>
      <c r="AP33" s="157"/>
    </row>
    <row r="34" spans="1:42" s="120" customFormat="1" ht="30" customHeight="1">
      <c r="A34" s="149" t="s">
        <v>3624</v>
      </c>
      <c r="B34" s="149" t="s">
        <v>2472</v>
      </c>
      <c r="C34" s="149" t="s">
        <v>2492</v>
      </c>
      <c r="D34" s="149" t="s">
        <v>2555</v>
      </c>
      <c r="E34" s="149" t="s">
        <v>35</v>
      </c>
      <c r="F34" s="149" t="s">
        <v>16</v>
      </c>
      <c r="G34" s="149" t="s">
        <v>19</v>
      </c>
      <c r="H34" s="149" t="s">
        <v>2556</v>
      </c>
      <c r="I34" s="149" t="s">
        <v>760</v>
      </c>
      <c r="J34" s="149" t="s">
        <v>13</v>
      </c>
      <c r="K34" s="149" t="s">
        <v>17</v>
      </c>
      <c r="L34" s="152" t="s">
        <v>6114</v>
      </c>
      <c r="M34" s="161"/>
      <c r="N34" s="158"/>
      <c r="O34" s="159" t="s">
        <v>1704</v>
      </c>
      <c r="P34" s="149" t="s">
        <v>6115</v>
      </c>
      <c r="Q34" s="149">
        <v>29</v>
      </c>
      <c r="R34" s="160" t="s">
        <v>2504</v>
      </c>
      <c r="S34" s="314" t="s">
        <v>8167</v>
      </c>
      <c r="T34" s="155"/>
      <c r="U34" s="315">
        <v>44348</v>
      </c>
      <c r="V34" s="315">
        <v>44377</v>
      </c>
      <c r="W34" s="152">
        <v>2644000055</v>
      </c>
      <c r="X34" s="315">
        <v>44377</v>
      </c>
      <c r="Y34" s="155"/>
      <c r="Z34" s="155"/>
      <c r="AA34" s="155"/>
      <c r="AB34" s="155"/>
      <c r="AC34" s="155" t="s">
        <v>6072</v>
      </c>
      <c r="AD34" s="155"/>
      <c r="AE34" s="155"/>
      <c r="AF34" s="155"/>
      <c r="AG34" s="155"/>
      <c r="AH34" s="155"/>
      <c r="AI34" s="155"/>
      <c r="AJ34" s="155"/>
      <c r="AK34" s="156" t="s">
        <v>6073</v>
      </c>
      <c r="AL34" s="314" t="s">
        <v>8167</v>
      </c>
      <c r="AM34" s="317" t="s">
        <v>8168</v>
      </c>
      <c r="AN34" s="154" t="s">
        <v>1086</v>
      </c>
      <c r="AO34" s="154" t="s">
        <v>1086</v>
      </c>
      <c r="AP34" s="157"/>
    </row>
    <row r="35" spans="1:42" s="120" customFormat="1" ht="30" customHeight="1">
      <c r="A35" s="149" t="s">
        <v>3624</v>
      </c>
      <c r="B35" s="149" t="s">
        <v>2472</v>
      </c>
      <c r="C35" s="149" t="s">
        <v>2552</v>
      </c>
      <c r="D35" s="149" t="s">
        <v>2553</v>
      </c>
      <c r="E35" s="149" t="s">
        <v>35</v>
      </c>
      <c r="F35" s="149" t="s">
        <v>11</v>
      </c>
      <c r="G35" s="149" t="s">
        <v>19</v>
      </c>
      <c r="H35" s="149" t="s">
        <v>2554</v>
      </c>
      <c r="I35" s="149" t="s">
        <v>760</v>
      </c>
      <c r="J35" s="149" t="s">
        <v>13</v>
      </c>
      <c r="K35" s="149" t="s">
        <v>17</v>
      </c>
      <c r="L35" s="152" t="s">
        <v>6114</v>
      </c>
      <c r="M35" s="161" t="s">
        <v>6116</v>
      </c>
      <c r="N35" s="158" t="s">
        <v>1091</v>
      </c>
      <c r="O35" s="159" t="s">
        <v>1080</v>
      </c>
      <c r="P35" s="149" t="s">
        <v>6115</v>
      </c>
      <c r="Q35" s="149">
        <v>20.7</v>
      </c>
      <c r="R35" s="160" t="s">
        <v>2504</v>
      </c>
      <c r="S35" s="314" t="s">
        <v>8167</v>
      </c>
      <c r="T35" s="155"/>
      <c r="U35" s="315">
        <v>44348</v>
      </c>
      <c r="V35" s="315">
        <v>44377</v>
      </c>
      <c r="W35" s="152">
        <v>2644000054</v>
      </c>
      <c r="X35" s="315">
        <v>44377</v>
      </c>
      <c r="Y35" s="155"/>
      <c r="Z35" s="155"/>
      <c r="AA35" s="155"/>
      <c r="AB35" s="155"/>
      <c r="AC35" s="155" t="s">
        <v>6072</v>
      </c>
      <c r="AD35" s="155"/>
      <c r="AE35" s="155"/>
      <c r="AF35" s="155"/>
      <c r="AG35" s="155"/>
      <c r="AH35" s="155"/>
      <c r="AI35" s="155"/>
      <c r="AJ35" s="155"/>
      <c r="AK35" s="156" t="s">
        <v>6073</v>
      </c>
      <c r="AL35" s="314" t="s">
        <v>8167</v>
      </c>
      <c r="AM35" s="317" t="s">
        <v>8168</v>
      </c>
      <c r="AN35" s="154" t="s">
        <v>1086</v>
      </c>
      <c r="AO35" s="154" t="s">
        <v>1086</v>
      </c>
      <c r="AP35" s="157"/>
    </row>
    <row r="36" spans="1:42" s="120" customFormat="1" ht="30" customHeight="1">
      <c r="A36" s="149" t="s">
        <v>3624</v>
      </c>
      <c r="B36" s="149" t="s">
        <v>2472</v>
      </c>
      <c r="C36" s="149" t="s">
        <v>2549</v>
      </c>
      <c r="D36" s="149" t="s">
        <v>2550</v>
      </c>
      <c r="E36" s="149" t="s">
        <v>35</v>
      </c>
      <c r="F36" s="149" t="s">
        <v>11</v>
      </c>
      <c r="G36" s="149" t="s">
        <v>19</v>
      </c>
      <c r="H36" s="149" t="s">
        <v>2551</v>
      </c>
      <c r="I36" s="149" t="s">
        <v>760</v>
      </c>
      <c r="J36" s="149" t="s">
        <v>13</v>
      </c>
      <c r="K36" s="149" t="s">
        <v>17</v>
      </c>
      <c r="L36" s="152" t="s">
        <v>6104</v>
      </c>
      <c r="M36" s="161" t="s">
        <v>6117</v>
      </c>
      <c r="N36" s="158" t="s">
        <v>1077</v>
      </c>
      <c r="O36" s="159" t="s">
        <v>1078</v>
      </c>
      <c r="P36" s="149" t="s">
        <v>6118</v>
      </c>
      <c r="Q36" s="149">
        <v>8</v>
      </c>
      <c r="R36" s="160" t="s">
        <v>2504</v>
      </c>
      <c r="S36" s="314" t="s">
        <v>8167</v>
      </c>
      <c r="T36" s="155"/>
      <c r="U36" s="315">
        <v>44348</v>
      </c>
      <c r="V36" s="315">
        <v>44377</v>
      </c>
      <c r="W36" s="152">
        <v>2644000053</v>
      </c>
      <c r="X36" s="315">
        <v>44377</v>
      </c>
      <c r="Y36" s="155"/>
      <c r="Z36" s="155"/>
      <c r="AA36" s="155"/>
      <c r="AB36" s="155"/>
      <c r="AC36" s="155" t="s">
        <v>6072</v>
      </c>
      <c r="AD36" s="155"/>
      <c r="AE36" s="155"/>
      <c r="AF36" s="155"/>
      <c r="AG36" s="155"/>
      <c r="AH36" s="155"/>
      <c r="AI36" s="155"/>
      <c r="AJ36" s="155"/>
      <c r="AK36" s="156" t="s">
        <v>6073</v>
      </c>
      <c r="AL36" s="314" t="s">
        <v>8167</v>
      </c>
      <c r="AM36" s="317" t="s">
        <v>8168</v>
      </c>
      <c r="AN36" s="154" t="s">
        <v>1086</v>
      </c>
      <c r="AO36" s="154" t="s">
        <v>1086</v>
      </c>
      <c r="AP36" s="157"/>
    </row>
    <row r="37" spans="1:42" s="120" customFormat="1" ht="30" customHeight="1">
      <c r="A37" s="149" t="s">
        <v>5419</v>
      </c>
      <c r="B37" s="149" t="s">
        <v>5410</v>
      </c>
      <c r="C37" s="149" t="s">
        <v>5437</v>
      </c>
      <c r="D37" s="149" t="s">
        <v>5438</v>
      </c>
      <c r="E37" s="149" t="s">
        <v>35</v>
      </c>
      <c r="F37" s="149" t="s">
        <v>11</v>
      </c>
      <c r="G37" s="149" t="s">
        <v>19</v>
      </c>
      <c r="H37" s="149" t="s">
        <v>5439</v>
      </c>
      <c r="I37" s="149" t="s">
        <v>760</v>
      </c>
      <c r="J37" s="149" t="s">
        <v>13</v>
      </c>
      <c r="K37" s="149" t="s">
        <v>17</v>
      </c>
      <c r="L37" s="152" t="s">
        <v>6104</v>
      </c>
      <c r="M37" s="161" t="s">
        <v>6119</v>
      </c>
      <c r="N37" s="158" t="s">
        <v>1091</v>
      </c>
      <c r="O37" s="159" t="s">
        <v>1080</v>
      </c>
      <c r="P37" s="149" t="s">
        <v>6120</v>
      </c>
      <c r="Q37" s="149">
        <v>6</v>
      </c>
      <c r="R37" s="160" t="s">
        <v>2504</v>
      </c>
      <c r="S37" s="314" t="s">
        <v>8165</v>
      </c>
      <c r="T37" s="155"/>
      <c r="U37" s="315">
        <v>44348</v>
      </c>
      <c r="V37" s="315">
        <v>44377</v>
      </c>
      <c r="W37" s="152">
        <v>4825000462</v>
      </c>
      <c r="X37" s="315">
        <v>44377</v>
      </c>
      <c r="Y37" s="155"/>
      <c r="Z37" s="155"/>
      <c r="AA37" s="155"/>
      <c r="AB37" s="155"/>
      <c r="AC37" s="159" t="s">
        <v>6121</v>
      </c>
      <c r="AD37" s="159" t="s">
        <v>6122</v>
      </c>
      <c r="AE37" s="164" t="s">
        <v>6123</v>
      </c>
      <c r="AF37" s="159" t="s">
        <v>6124</v>
      </c>
      <c r="AG37" s="159"/>
      <c r="AH37" s="159" t="s">
        <v>8169</v>
      </c>
      <c r="AI37" s="155"/>
      <c r="AJ37" s="165" t="s">
        <v>8170</v>
      </c>
      <c r="AK37" s="156" t="s">
        <v>6073</v>
      </c>
      <c r="AL37" s="314" t="s">
        <v>8165</v>
      </c>
      <c r="AM37" s="317" t="s">
        <v>8166</v>
      </c>
      <c r="AN37" s="154" t="s">
        <v>1086</v>
      </c>
      <c r="AO37" s="154" t="s">
        <v>1086</v>
      </c>
      <c r="AP37" s="157"/>
    </row>
    <row r="38" spans="1:42" s="120" customFormat="1" ht="30" customHeight="1">
      <c r="A38" s="149" t="s">
        <v>5419</v>
      </c>
      <c r="B38" s="149" t="s">
        <v>5410</v>
      </c>
      <c r="C38" s="149" t="s">
        <v>3369</v>
      </c>
      <c r="D38" s="149" t="s">
        <v>5435</v>
      </c>
      <c r="E38" s="149" t="s">
        <v>35</v>
      </c>
      <c r="F38" s="149" t="s">
        <v>15</v>
      </c>
      <c r="G38" s="149" t="s">
        <v>19</v>
      </c>
      <c r="H38" s="149" t="s">
        <v>5436</v>
      </c>
      <c r="I38" s="149" t="s">
        <v>760</v>
      </c>
      <c r="J38" s="149" t="s">
        <v>13</v>
      </c>
      <c r="K38" s="149" t="s">
        <v>17</v>
      </c>
      <c r="L38" s="152" t="s">
        <v>6104</v>
      </c>
      <c r="M38" s="161" t="s">
        <v>6125</v>
      </c>
      <c r="N38" s="158" t="s">
        <v>1077</v>
      </c>
      <c r="O38" s="159" t="s">
        <v>1078</v>
      </c>
      <c r="P38" s="149">
        <v>59</v>
      </c>
      <c r="Q38" s="149">
        <v>10.6</v>
      </c>
      <c r="R38" s="160" t="s">
        <v>2504</v>
      </c>
      <c r="S38" s="314" t="s">
        <v>8165</v>
      </c>
      <c r="T38" s="155"/>
      <c r="U38" s="315">
        <v>44348</v>
      </c>
      <c r="V38" s="315">
        <v>44377</v>
      </c>
      <c r="W38" s="152">
        <v>4825000461</v>
      </c>
      <c r="X38" s="315">
        <v>44377</v>
      </c>
      <c r="Y38" s="155"/>
      <c r="Z38" s="155"/>
      <c r="AA38" s="155"/>
      <c r="AB38" s="155"/>
      <c r="AC38" s="155" t="s">
        <v>6072</v>
      </c>
      <c r="AD38" s="155"/>
      <c r="AE38" s="155"/>
      <c r="AF38" s="155"/>
      <c r="AG38" s="155"/>
      <c r="AH38" s="155"/>
      <c r="AI38" s="155"/>
      <c r="AJ38" s="155"/>
      <c r="AK38" s="156" t="s">
        <v>6073</v>
      </c>
      <c r="AL38" s="314" t="s">
        <v>8165</v>
      </c>
      <c r="AM38" s="317" t="s">
        <v>8166</v>
      </c>
      <c r="AN38" s="154" t="s">
        <v>1086</v>
      </c>
      <c r="AO38" s="154" t="s">
        <v>1086</v>
      </c>
      <c r="AP38" s="157"/>
    </row>
    <row r="39" spans="1:42" s="120" customFormat="1" ht="30" customHeight="1">
      <c r="A39" s="149" t="s">
        <v>5419</v>
      </c>
      <c r="B39" s="149" t="s">
        <v>5410</v>
      </c>
      <c r="C39" s="149" t="s">
        <v>5432</v>
      </c>
      <c r="D39" s="149" t="s">
        <v>5433</v>
      </c>
      <c r="E39" s="149" t="s">
        <v>35</v>
      </c>
      <c r="F39" s="149" t="s">
        <v>15</v>
      </c>
      <c r="G39" s="149" t="s">
        <v>19</v>
      </c>
      <c r="H39" s="149" t="s">
        <v>5434</v>
      </c>
      <c r="I39" s="149" t="s">
        <v>760</v>
      </c>
      <c r="J39" s="149" t="s">
        <v>13</v>
      </c>
      <c r="K39" s="149" t="s">
        <v>17</v>
      </c>
      <c r="L39" s="152" t="s">
        <v>6104</v>
      </c>
      <c r="M39" s="161" t="s">
        <v>6126</v>
      </c>
      <c r="N39" s="158" t="s">
        <v>1077</v>
      </c>
      <c r="O39" s="159" t="s">
        <v>1078</v>
      </c>
      <c r="P39" s="149">
        <v>35</v>
      </c>
      <c r="Q39" s="149">
        <v>26</v>
      </c>
      <c r="R39" s="160" t="s">
        <v>2504</v>
      </c>
      <c r="S39" s="314" t="s">
        <v>8165</v>
      </c>
      <c r="T39" s="155"/>
      <c r="U39" s="315">
        <v>44348</v>
      </c>
      <c r="V39" s="315">
        <v>44377</v>
      </c>
      <c r="W39" s="152">
        <v>4825000460</v>
      </c>
      <c r="X39" s="315">
        <v>44377</v>
      </c>
      <c r="Y39" s="155"/>
      <c r="Z39" s="155"/>
      <c r="AA39" s="155"/>
      <c r="AB39" s="155"/>
      <c r="AC39" s="155" t="s">
        <v>6072</v>
      </c>
      <c r="AD39" s="155"/>
      <c r="AE39" s="155"/>
      <c r="AF39" s="155"/>
      <c r="AG39" s="155"/>
      <c r="AH39" s="155"/>
      <c r="AI39" s="155"/>
      <c r="AJ39" s="155"/>
      <c r="AK39" s="156" t="s">
        <v>6073</v>
      </c>
      <c r="AL39" s="314" t="s">
        <v>8165</v>
      </c>
      <c r="AM39" s="317" t="s">
        <v>8166</v>
      </c>
      <c r="AN39" s="154" t="s">
        <v>1086</v>
      </c>
      <c r="AO39" s="154" t="s">
        <v>1086</v>
      </c>
      <c r="AP39" s="157"/>
    </row>
    <row r="40" spans="1:42" s="120" customFormat="1" ht="30" customHeight="1">
      <c r="A40" s="149" t="s">
        <v>4990</v>
      </c>
      <c r="B40" s="149" t="s">
        <v>4992</v>
      </c>
      <c r="C40" s="149" t="s">
        <v>6127</v>
      </c>
      <c r="D40" s="149" t="s">
        <v>6128</v>
      </c>
      <c r="E40" s="149" t="s">
        <v>35</v>
      </c>
      <c r="F40" s="149" t="s">
        <v>16</v>
      </c>
      <c r="G40" s="149" t="s">
        <v>19</v>
      </c>
      <c r="H40" s="149" t="s">
        <v>6129</v>
      </c>
      <c r="I40" s="149" t="s">
        <v>760</v>
      </c>
      <c r="J40" s="149" t="s">
        <v>13</v>
      </c>
      <c r="K40" s="149" t="s">
        <v>17</v>
      </c>
      <c r="L40" s="152" t="s">
        <v>6110</v>
      </c>
      <c r="M40" s="161" t="s">
        <v>6130</v>
      </c>
      <c r="N40" s="158" t="s">
        <v>1077</v>
      </c>
      <c r="O40" s="159" t="s">
        <v>1704</v>
      </c>
      <c r="P40" s="149">
        <v>178</v>
      </c>
      <c r="Q40" s="149">
        <v>41</v>
      </c>
      <c r="R40" s="160" t="s">
        <v>2504</v>
      </c>
      <c r="S40" s="314" t="s">
        <v>8165</v>
      </c>
      <c r="T40" s="155"/>
      <c r="U40" s="315">
        <v>44348</v>
      </c>
      <c r="V40" s="315">
        <v>44377</v>
      </c>
      <c r="W40" s="154">
        <v>4825000630</v>
      </c>
      <c r="X40" s="315">
        <v>44377</v>
      </c>
      <c r="Y40" s="155"/>
      <c r="Z40" s="155"/>
      <c r="AA40" s="155"/>
      <c r="AB40" s="155"/>
      <c r="AC40" s="155" t="s">
        <v>6072</v>
      </c>
      <c r="AD40" s="155"/>
      <c r="AE40" s="155"/>
      <c r="AF40" s="155"/>
      <c r="AG40" s="155"/>
      <c r="AH40" s="155"/>
      <c r="AI40" s="155"/>
      <c r="AJ40" s="155"/>
      <c r="AK40" s="156" t="s">
        <v>6073</v>
      </c>
      <c r="AL40" s="314" t="s">
        <v>8165</v>
      </c>
      <c r="AM40" s="317" t="s">
        <v>8166</v>
      </c>
      <c r="AN40" s="154" t="s">
        <v>1086</v>
      </c>
      <c r="AO40" s="154" t="s">
        <v>1086</v>
      </c>
      <c r="AP40" s="157"/>
    </row>
    <row r="41" spans="1:42" s="120" customFormat="1" ht="30" customHeight="1">
      <c r="A41" s="162" t="s">
        <v>5419</v>
      </c>
      <c r="B41" s="162" t="s">
        <v>4993</v>
      </c>
      <c r="C41" s="162" t="s">
        <v>4994</v>
      </c>
      <c r="D41" s="162" t="s">
        <v>5354</v>
      </c>
      <c r="E41" s="162" t="s">
        <v>35</v>
      </c>
      <c r="F41" s="162" t="s">
        <v>18</v>
      </c>
      <c r="G41" s="162" t="s">
        <v>19</v>
      </c>
      <c r="H41" s="162" t="s">
        <v>5356</v>
      </c>
      <c r="I41" s="162" t="s">
        <v>760</v>
      </c>
      <c r="J41" s="162" t="s">
        <v>13</v>
      </c>
      <c r="K41" s="162" t="s">
        <v>17</v>
      </c>
      <c r="L41" s="152" t="s">
        <v>6131</v>
      </c>
      <c r="M41" s="161" t="s">
        <v>6132</v>
      </c>
      <c r="N41" s="158" t="s">
        <v>1091</v>
      </c>
      <c r="O41" s="159" t="s">
        <v>1080</v>
      </c>
      <c r="P41" s="162">
        <v>90</v>
      </c>
      <c r="Q41" s="162">
        <v>25</v>
      </c>
      <c r="R41" s="160" t="s">
        <v>2504</v>
      </c>
      <c r="S41" s="314" t="s">
        <v>8165</v>
      </c>
      <c r="T41" s="155"/>
      <c r="U41" s="315">
        <v>44348</v>
      </c>
      <c r="V41" s="315">
        <v>44377</v>
      </c>
      <c r="W41" s="152">
        <v>4827000173</v>
      </c>
      <c r="X41" s="315">
        <v>44377</v>
      </c>
      <c r="Y41" s="155"/>
      <c r="Z41" s="155"/>
      <c r="AA41" s="155"/>
      <c r="AB41" s="155"/>
      <c r="AC41" s="155" t="s">
        <v>6072</v>
      </c>
      <c r="AD41" s="155"/>
      <c r="AE41" s="155"/>
      <c r="AF41" s="155"/>
      <c r="AG41" s="155"/>
      <c r="AH41" s="155"/>
      <c r="AI41" s="155"/>
      <c r="AJ41" s="155"/>
      <c r="AK41" s="156" t="s">
        <v>6073</v>
      </c>
      <c r="AL41" s="314" t="s">
        <v>8165</v>
      </c>
      <c r="AM41" s="317" t="s">
        <v>8166</v>
      </c>
      <c r="AN41" s="154" t="s">
        <v>1086</v>
      </c>
      <c r="AO41" s="154" t="s">
        <v>1086</v>
      </c>
      <c r="AP41" s="157"/>
    </row>
    <row r="42" spans="1:42" s="120" customFormat="1" ht="30" customHeight="1">
      <c r="A42" s="162" t="s">
        <v>5419</v>
      </c>
      <c r="B42" s="162" t="s">
        <v>4993</v>
      </c>
      <c r="C42" s="162" t="s">
        <v>4994</v>
      </c>
      <c r="D42" s="162" t="s">
        <v>5354</v>
      </c>
      <c r="E42" s="162" t="s">
        <v>35</v>
      </c>
      <c r="F42" s="162" t="s">
        <v>11</v>
      </c>
      <c r="G42" s="162" t="s">
        <v>19</v>
      </c>
      <c r="H42" s="162" t="s">
        <v>5355</v>
      </c>
      <c r="I42" s="162" t="s">
        <v>760</v>
      </c>
      <c r="J42" s="162" t="s">
        <v>13</v>
      </c>
      <c r="K42" s="162" t="s">
        <v>17</v>
      </c>
      <c r="L42" s="152" t="s">
        <v>6131</v>
      </c>
      <c r="M42" s="161" t="s">
        <v>6133</v>
      </c>
      <c r="N42" s="158" t="s">
        <v>1091</v>
      </c>
      <c r="O42" s="159" t="s">
        <v>1080</v>
      </c>
      <c r="P42" s="162">
        <v>350</v>
      </c>
      <c r="Q42" s="162">
        <v>18</v>
      </c>
      <c r="R42" s="160" t="s">
        <v>2504</v>
      </c>
      <c r="S42" s="314" t="s">
        <v>8165</v>
      </c>
      <c r="T42" s="155"/>
      <c r="U42" s="315">
        <v>44348</v>
      </c>
      <c r="V42" s="315">
        <v>44377</v>
      </c>
      <c r="W42" s="152">
        <v>4827000172</v>
      </c>
      <c r="X42" s="315">
        <v>44377</v>
      </c>
      <c r="Y42" s="155"/>
      <c r="Z42" s="155"/>
      <c r="AA42" s="155"/>
      <c r="AB42" s="155"/>
      <c r="AC42" s="155" t="s">
        <v>6072</v>
      </c>
      <c r="AD42" s="155"/>
      <c r="AE42" s="155"/>
      <c r="AF42" s="155"/>
      <c r="AG42" s="155"/>
      <c r="AH42" s="155"/>
      <c r="AI42" s="155"/>
      <c r="AJ42" s="155"/>
      <c r="AK42" s="156" t="s">
        <v>6073</v>
      </c>
      <c r="AL42" s="314" t="s">
        <v>8165</v>
      </c>
      <c r="AM42" s="317" t="s">
        <v>8166</v>
      </c>
      <c r="AN42" s="154" t="s">
        <v>1086</v>
      </c>
      <c r="AO42" s="154" t="s">
        <v>1086</v>
      </c>
      <c r="AP42" s="157"/>
    </row>
    <row r="43" spans="1:42" s="120" customFormat="1" ht="30" customHeight="1">
      <c r="A43" s="162" t="s">
        <v>5419</v>
      </c>
      <c r="B43" s="162" t="s">
        <v>4993</v>
      </c>
      <c r="C43" s="162" t="s">
        <v>4994</v>
      </c>
      <c r="D43" s="162" t="s">
        <v>5330</v>
      </c>
      <c r="E43" s="162" t="s">
        <v>35</v>
      </c>
      <c r="F43" s="162" t="s">
        <v>11</v>
      </c>
      <c r="G43" s="162" t="s">
        <v>19</v>
      </c>
      <c r="H43" s="162" t="s">
        <v>5331</v>
      </c>
      <c r="I43" s="162" t="s">
        <v>760</v>
      </c>
      <c r="J43" s="162" t="s">
        <v>13</v>
      </c>
      <c r="K43" s="162" t="s">
        <v>14</v>
      </c>
      <c r="L43" s="152" t="s">
        <v>6134</v>
      </c>
      <c r="M43" s="161" t="s">
        <v>6135</v>
      </c>
      <c r="N43" s="158" t="s">
        <v>1091</v>
      </c>
      <c r="O43" s="159" t="s">
        <v>1080</v>
      </c>
      <c r="P43" s="162">
        <v>150</v>
      </c>
      <c r="Q43" s="162">
        <v>24</v>
      </c>
      <c r="R43" s="160" t="s">
        <v>2504</v>
      </c>
      <c r="S43" s="314" t="s">
        <v>8165</v>
      </c>
      <c r="T43" s="155"/>
      <c r="U43" s="315">
        <v>44348</v>
      </c>
      <c r="V43" s="315">
        <v>44377</v>
      </c>
      <c r="W43" s="152">
        <v>4827000179</v>
      </c>
      <c r="X43" s="315">
        <v>44377</v>
      </c>
      <c r="Y43" s="155"/>
      <c r="Z43" s="155"/>
      <c r="AA43" s="155"/>
      <c r="AB43" s="155"/>
      <c r="AC43" s="155" t="s">
        <v>6072</v>
      </c>
      <c r="AD43" s="155"/>
      <c r="AE43" s="155"/>
      <c r="AF43" s="155"/>
      <c r="AG43" s="155"/>
      <c r="AH43" s="155"/>
      <c r="AI43" s="155"/>
      <c r="AJ43" s="155"/>
      <c r="AK43" s="156" t="s">
        <v>6073</v>
      </c>
      <c r="AL43" s="314" t="s">
        <v>8165</v>
      </c>
      <c r="AM43" s="317" t="s">
        <v>8166</v>
      </c>
      <c r="AN43" s="154" t="s">
        <v>1086</v>
      </c>
      <c r="AO43" s="154" t="s">
        <v>1086</v>
      </c>
      <c r="AP43" s="157"/>
    </row>
    <row r="44" spans="1:42" s="120" customFormat="1" ht="30" customHeight="1">
      <c r="A44" s="162" t="s">
        <v>5419</v>
      </c>
      <c r="B44" s="162" t="s">
        <v>4993</v>
      </c>
      <c r="C44" s="162" t="s">
        <v>4994</v>
      </c>
      <c r="D44" s="162" t="s">
        <v>5342</v>
      </c>
      <c r="E44" s="162" t="s">
        <v>35</v>
      </c>
      <c r="F44" s="162" t="s">
        <v>11</v>
      </c>
      <c r="G44" s="162" t="s">
        <v>19</v>
      </c>
      <c r="H44" s="162" t="s">
        <v>5343</v>
      </c>
      <c r="I44" s="162" t="s">
        <v>760</v>
      </c>
      <c r="J44" s="162" t="s">
        <v>13</v>
      </c>
      <c r="K44" s="162" t="s">
        <v>17</v>
      </c>
      <c r="L44" s="152" t="s">
        <v>6136</v>
      </c>
      <c r="M44" s="161" t="s">
        <v>6137</v>
      </c>
      <c r="N44" s="158" t="s">
        <v>1091</v>
      </c>
      <c r="O44" s="159" t="s">
        <v>1080</v>
      </c>
      <c r="P44" s="162">
        <v>90</v>
      </c>
      <c r="Q44" s="162">
        <v>12</v>
      </c>
      <c r="R44" s="160" t="s">
        <v>2504</v>
      </c>
      <c r="S44" s="314" t="s">
        <v>8165</v>
      </c>
      <c r="T44" s="155"/>
      <c r="U44" s="315">
        <v>44348</v>
      </c>
      <c r="V44" s="315">
        <v>44377</v>
      </c>
      <c r="W44" s="153">
        <v>4827000167</v>
      </c>
      <c r="X44" s="315">
        <v>44377</v>
      </c>
      <c r="Y44" s="155"/>
      <c r="Z44" s="155"/>
      <c r="AA44" s="155"/>
      <c r="AB44" s="155"/>
      <c r="AC44" s="155" t="s">
        <v>6072</v>
      </c>
      <c r="AD44" s="155"/>
      <c r="AE44" s="155"/>
      <c r="AF44" s="155"/>
      <c r="AG44" s="155"/>
      <c r="AH44" s="155"/>
      <c r="AI44" s="155"/>
      <c r="AJ44" s="155"/>
      <c r="AK44" s="156" t="s">
        <v>6073</v>
      </c>
      <c r="AL44" s="314" t="s">
        <v>8165</v>
      </c>
      <c r="AM44" s="317" t="s">
        <v>8166</v>
      </c>
      <c r="AN44" s="154" t="s">
        <v>1086</v>
      </c>
      <c r="AO44" s="154" t="s">
        <v>1086</v>
      </c>
      <c r="AP44" s="157"/>
    </row>
    <row r="45" spans="1:42" s="120" customFormat="1" ht="30" customHeight="1">
      <c r="A45" s="162" t="s">
        <v>5419</v>
      </c>
      <c r="B45" s="162" t="s">
        <v>4993</v>
      </c>
      <c r="C45" s="162" t="s">
        <v>4994</v>
      </c>
      <c r="D45" s="162" t="s">
        <v>5332</v>
      </c>
      <c r="E45" s="162" t="s">
        <v>35</v>
      </c>
      <c r="F45" s="162" t="s">
        <v>11</v>
      </c>
      <c r="G45" s="162" t="s">
        <v>19</v>
      </c>
      <c r="H45" s="162" t="s">
        <v>5333</v>
      </c>
      <c r="I45" s="162" t="s">
        <v>760</v>
      </c>
      <c r="J45" s="162" t="s">
        <v>13</v>
      </c>
      <c r="K45" s="162" t="s">
        <v>17</v>
      </c>
      <c r="L45" s="152" t="s">
        <v>6134</v>
      </c>
      <c r="M45" s="161" t="s">
        <v>6138</v>
      </c>
      <c r="N45" s="158" t="s">
        <v>1091</v>
      </c>
      <c r="O45" s="159" t="s">
        <v>1080</v>
      </c>
      <c r="P45" s="162">
        <v>120</v>
      </c>
      <c r="Q45" s="162">
        <v>25</v>
      </c>
      <c r="R45" s="160" t="s">
        <v>2504</v>
      </c>
      <c r="S45" s="314" t="s">
        <v>8165</v>
      </c>
      <c r="T45" s="155"/>
      <c r="U45" s="315">
        <v>44348</v>
      </c>
      <c r="V45" s="315">
        <v>44377</v>
      </c>
      <c r="W45" s="150">
        <v>4827000177</v>
      </c>
      <c r="X45" s="315">
        <v>44377</v>
      </c>
      <c r="Y45" s="155"/>
      <c r="Z45" s="155"/>
      <c r="AA45" s="155"/>
      <c r="AB45" s="155"/>
      <c r="AC45" s="155" t="s">
        <v>6072</v>
      </c>
      <c r="AD45" s="155"/>
      <c r="AE45" s="155"/>
      <c r="AF45" s="155"/>
      <c r="AG45" s="155"/>
      <c r="AH45" s="155"/>
      <c r="AI45" s="155"/>
      <c r="AJ45" s="155"/>
      <c r="AK45" s="156" t="s">
        <v>6073</v>
      </c>
      <c r="AL45" s="314" t="s">
        <v>8165</v>
      </c>
      <c r="AM45" s="317" t="s">
        <v>8166</v>
      </c>
      <c r="AN45" s="154" t="s">
        <v>1086</v>
      </c>
      <c r="AO45" s="154" t="s">
        <v>1086</v>
      </c>
      <c r="AP45" s="157"/>
    </row>
    <row r="46" spans="1:42" s="120" customFormat="1" ht="30" customHeight="1">
      <c r="A46" s="162" t="s">
        <v>5419</v>
      </c>
      <c r="B46" s="162" t="s">
        <v>4993</v>
      </c>
      <c r="C46" s="162" t="s">
        <v>4994</v>
      </c>
      <c r="D46" s="162" t="s">
        <v>5334</v>
      </c>
      <c r="E46" s="162" t="s">
        <v>35</v>
      </c>
      <c r="F46" s="162" t="s">
        <v>15</v>
      </c>
      <c r="G46" s="162" t="s">
        <v>19</v>
      </c>
      <c r="H46" s="162" t="s">
        <v>5335</v>
      </c>
      <c r="I46" s="162" t="s">
        <v>760</v>
      </c>
      <c r="J46" s="162" t="s">
        <v>13</v>
      </c>
      <c r="K46" s="162" t="s">
        <v>17</v>
      </c>
      <c r="L46" s="152" t="s">
        <v>6134</v>
      </c>
      <c r="M46" s="161" t="s">
        <v>6139</v>
      </c>
      <c r="N46" s="158" t="s">
        <v>1091</v>
      </c>
      <c r="O46" s="159" t="s">
        <v>1080</v>
      </c>
      <c r="P46" s="162">
        <v>50</v>
      </c>
      <c r="Q46" s="162">
        <v>20</v>
      </c>
      <c r="R46" s="160" t="s">
        <v>2504</v>
      </c>
      <c r="S46" s="314" t="s">
        <v>8165</v>
      </c>
      <c r="T46" s="155"/>
      <c r="U46" s="315">
        <v>44348</v>
      </c>
      <c r="V46" s="315">
        <v>44377</v>
      </c>
      <c r="W46" s="150">
        <v>4827000167</v>
      </c>
      <c r="X46" s="315">
        <v>44377</v>
      </c>
      <c r="Y46" s="155"/>
      <c r="Z46" s="155"/>
      <c r="AA46" s="155"/>
      <c r="AB46" s="155"/>
      <c r="AC46" s="155" t="s">
        <v>6072</v>
      </c>
      <c r="AD46" s="155"/>
      <c r="AE46" s="155"/>
      <c r="AF46" s="155"/>
      <c r="AG46" s="155"/>
      <c r="AH46" s="155"/>
      <c r="AI46" s="155"/>
      <c r="AJ46" s="155"/>
      <c r="AK46" s="156" t="s">
        <v>6073</v>
      </c>
      <c r="AL46" s="314" t="s">
        <v>8165</v>
      </c>
      <c r="AM46" s="317" t="s">
        <v>8166</v>
      </c>
      <c r="AN46" s="154" t="s">
        <v>1086</v>
      </c>
      <c r="AO46" s="154" t="s">
        <v>1086</v>
      </c>
      <c r="AP46" s="157"/>
    </row>
    <row r="47" spans="1:42" s="120" customFormat="1" ht="30" customHeight="1">
      <c r="A47" s="162" t="s">
        <v>5419</v>
      </c>
      <c r="B47" s="162" t="s">
        <v>4993</v>
      </c>
      <c r="C47" s="162" t="s">
        <v>4994</v>
      </c>
      <c r="D47" s="162" t="s">
        <v>5336</v>
      </c>
      <c r="E47" s="162" t="s">
        <v>35</v>
      </c>
      <c r="F47" s="162" t="s">
        <v>15</v>
      </c>
      <c r="G47" s="162" t="s">
        <v>19</v>
      </c>
      <c r="H47" s="162" t="s">
        <v>5337</v>
      </c>
      <c r="I47" s="162" t="s">
        <v>760</v>
      </c>
      <c r="J47" s="162" t="s">
        <v>13</v>
      </c>
      <c r="K47" s="162" t="s">
        <v>17</v>
      </c>
      <c r="L47" s="152" t="s">
        <v>6134</v>
      </c>
      <c r="M47" s="161" t="s">
        <v>6140</v>
      </c>
      <c r="N47" s="158" t="s">
        <v>1091</v>
      </c>
      <c r="O47" s="159" t="s">
        <v>1080</v>
      </c>
      <c r="P47" s="162">
        <v>100</v>
      </c>
      <c r="Q47" s="162">
        <v>30</v>
      </c>
      <c r="R47" s="160" t="s">
        <v>2504</v>
      </c>
      <c r="S47" s="314" t="s">
        <v>8165</v>
      </c>
      <c r="T47" s="155"/>
      <c r="U47" s="315">
        <v>44348</v>
      </c>
      <c r="V47" s="315">
        <v>44377</v>
      </c>
      <c r="W47" s="150">
        <v>4827000168</v>
      </c>
      <c r="X47" s="315">
        <v>44377</v>
      </c>
      <c r="Y47" s="155"/>
      <c r="Z47" s="155"/>
      <c r="AA47" s="155"/>
      <c r="AB47" s="155"/>
      <c r="AC47" s="155" t="s">
        <v>6072</v>
      </c>
      <c r="AD47" s="155"/>
      <c r="AE47" s="155"/>
      <c r="AF47" s="155"/>
      <c r="AG47" s="155"/>
      <c r="AH47" s="155"/>
      <c r="AI47" s="155"/>
      <c r="AJ47" s="155"/>
      <c r="AK47" s="156" t="s">
        <v>6073</v>
      </c>
      <c r="AL47" s="314" t="s">
        <v>8165</v>
      </c>
      <c r="AM47" s="317" t="s">
        <v>8166</v>
      </c>
      <c r="AN47" s="154" t="s">
        <v>1086</v>
      </c>
      <c r="AO47" s="154" t="s">
        <v>1086</v>
      </c>
      <c r="AP47" s="157"/>
    </row>
    <row r="48" spans="1:42" s="120" customFormat="1" ht="30" customHeight="1">
      <c r="A48" s="162" t="s">
        <v>5419</v>
      </c>
      <c r="B48" s="162" t="s">
        <v>4993</v>
      </c>
      <c r="C48" s="162" t="s">
        <v>4994</v>
      </c>
      <c r="D48" s="162" t="s">
        <v>5340</v>
      </c>
      <c r="E48" s="162" t="s">
        <v>35</v>
      </c>
      <c r="F48" s="162" t="s">
        <v>11</v>
      </c>
      <c r="G48" s="162" t="s">
        <v>19</v>
      </c>
      <c r="H48" s="162" t="s">
        <v>5341</v>
      </c>
      <c r="I48" s="162" t="s">
        <v>760</v>
      </c>
      <c r="J48" s="162" t="s">
        <v>13</v>
      </c>
      <c r="K48" s="162" t="s">
        <v>17</v>
      </c>
      <c r="L48" s="152" t="s">
        <v>6136</v>
      </c>
      <c r="M48" s="161" t="s">
        <v>6141</v>
      </c>
      <c r="N48" s="158" t="s">
        <v>1091</v>
      </c>
      <c r="O48" s="159" t="s">
        <v>1080</v>
      </c>
      <c r="P48" s="162">
        <v>75</v>
      </c>
      <c r="Q48" s="162">
        <v>28</v>
      </c>
      <c r="R48" s="160" t="s">
        <v>2504</v>
      </c>
      <c r="S48" s="314" t="s">
        <v>8165</v>
      </c>
      <c r="T48" s="155"/>
      <c r="U48" s="315">
        <v>44348</v>
      </c>
      <c r="V48" s="315">
        <v>44377</v>
      </c>
      <c r="W48" s="152">
        <v>4827000180</v>
      </c>
      <c r="X48" s="315">
        <v>44377</v>
      </c>
      <c r="Y48" s="155"/>
      <c r="Z48" s="155"/>
      <c r="AA48" s="155"/>
      <c r="AB48" s="155"/>
      <c r="AC48" s="155" t="s">
        <v>6072</v>
      </c>
      <c r="AD48" s="155"/>
      <c r="AE48" s="155"/>
      <c r="AF48" s="155"/>
      <c r="AG48" s="155"/>
      <c r="AH48" s="155"/>
      <c r="AI48" s="155"/>
      <c r="AJ48" s="155"/>
      <c r="AK48" s="156" t="s">
        <v>6073</v>
      </c>
      <c r="AL48" s="314" t="s">
        <v>8165</v>
      </c>
      <c r="AM48" s="317" t="s">
        <v>8166</v>
      </c>
      <c r="AN48" s="154" t="s">
        <v>1086</v>
      </c>
      <c r="AO48" s="154" t="s">
        <v>1086</v>
      </c>
      <c r="AP48" s="157"/>
    </row>
    <row r="49" spans="1:42" s="120" customFormat="1" ht="30" customHeight="1">
      <c r="A49" s="162" t="s">
        <v>5419</v>
      </c>
      <c r="B49" s="162" t="s">
        <v>4993</v>
      </c>
      <c r="C49" s="162" t="s">
        <v>4994</v>
      </c>
      <c r="D49" s="162" t="s">
        <v>5338</v>
      </c>
      <c r="E49" s="162" t="s">
        <v>35</v>
      </c>
      <c r="F49" s="162" t="s">
        <v>11</v>
      </c>
      <c r="G49" s="162" t="s">
        <v>19</v>
      </c>
      <c r="H49" s="162" t="s">
        <v>5339</v>
      </c>
      <c r="I49" s="162" t="s">
        <v>760</v>
      </c>
      <c r="J49" s="162" t="s">
        <v>13</v>
      </c>
      <c r="K49" s="162" t="s">
        <v>17</v>
      </c>
      <c r="L49" s="152" t="s">
        <v>6136</v>
      </c>
      <c r="M49" s="161" t="s">
        <v>6142</v>
      </c>
      <c r="N49" s="158" t="s">
        <v>1091</v>
      </c>
      <c r="O49" s="159" t="s">
        <v>1080</v>
      </c>
      <c r="P49" s="162">
        <v>190</v>
      </c>
      <c r="Q49" s="162">
        <v>8.4</v>
      </c>
      <c r="R49" s="160" t="s">
        <v>2504</v>
      </c>
      <c r="S49" s="314" t="s">
        <v>8165</v>
      </c>
      <c r="T49" s="155"/>
      <c r="U49" s="315">
        <v>44348</v>
      </c>
      <c r="V49" s="315">
        <v>44377</v>
      </c>
      <c r="W49" s="152">
        <v>4827000169</v>
      </c>
      <c r="X49" s="315">
        <v>44377</v>
      </c>
      <c r="Y49" s="155"/>
      <c r="Z49" s="155"/>
      <c r="AA49" s="155"/>
      <c r="AB49" s="155"/>
      <c r="AC49" s="155" t="s">
        <v>6072</v>
      </c>
      <c r="AD49" s="155"/>
      <c r="AE49" s="155"/>
      <c r="AF49" s="155"/>
      <c r="AG49" s="155"/>
      <c r="AH49" s="155"/>
      <c r="AI49" s="155"/>
      <c r="AJ49" s="155"/>
      <c r="AK49" s="156" t="s">
        <v>6073</v>
      </c>
      <c r="AL49" s="314" t="s">
        <v>8165</v>
      </c>
      <c r="AM49" s="317" t="s">
        <v>8166</v>
      </c>
      <c r="AN49" s="154" t="s">
        <v>1086</v>
      </c>
      <c r="AO49" s="154" t="s">
        <v>1086</v>
      </c>
      <c r="AP49" s="157"/>
    </row>
    <row r="50" spans="1:42" s="120" customFormat="1" ht="30" customHeight="1">
      <c r="A50" s="162" t="s">
        <v>5419</v>
      </c>
      <c r="B50" s="162" t="s">
        <v>4995</v>
      </c>
      <c r="C50" s="162" t="s">
        <v>4996</v>
      </c>
      <c r="D50" s="162" t="s">
        <v>5344</v>
      </c>
      <c r="E50" s="162" t="s">
        <v>35</v>
      </c>
      <c r="F50" s="162" t="s">
        <v>18</v>
      </c>
      <c r="G50" s="162" t="s">
        <v>19</v>
      </c>
      <c r="H50" s="162" t="s">
        <v>5345</v>
      </c>
      <c r="I50" s="162" t="s">
        <v>760</v>
      </c>
      <c r="J50" s="162" t="s">
        <v>13</v>
      </c>
      <c r="K50" s="162" t="s">
        <v>17</v>
      </c>
      <c r="L50" s="152" t="s">
        <v>6143</v>
      </c>
      <c r="M50" s="161" t="s">
        <v>6144</v>
      </c>
      <c r="N50" s="158" t="s">
        <v>1091</v>
      </c>
      <c r="O50" s="159" t="s">
        <v>1080</v>
      </c>
      <c r="P50" s="162">
        <v>100</v>
      </c>
      <c r="Q50" s="162">
        <v>8</v>
      </c>
      <c r="R50" s="160" t="s">
        <v>2504</v>
      </c>
      <c r="S50" s="314" t="s">
        <v>8165</v>
      </c>
      <c r="T50" s="155"/>
      <c r="U50" s="315">
        <v>44348</v>
      </c>
      <c r="V50" s="315">
        <v>44377</v>
      </c>
      <c r="W50" s="152">
        <v>4833000090</v>
      </c>
      <c r="X50" s="315">
        <v>44377</v>
      </c>
      <c r="Y50" s="155"/>
      <c r="Z50" s="155"/>
      <c r="AA50" s="155"/>
      <c r="AB50" s="155"/>
      <c r="AC50" s="155" t="s">
        <v>6072</v>
      </c>
      <c r="AD50" s="155"/>
      <c r="AE50" s="155"/>
      <c r="AF50" s="155"/>
      <c r="AG50" s="155"/>
      <c r="AH50" s="155"/>
      <c r="AI50" s="155"/>
      <c r="AJ50" s="155"/>
      <c r="AK50" s="156" t="s">
        <v>6073</v>
      </c>
      <c r="AL50" s="314" t="s">
        <v>8165</v>
      </c>
      <c r="AM50" s="317" t="s">
        <v>8166</v>
      </c>
      <c r="AN50" s="154" t="s">
        <v>1086</v>
      </c>
      <c r="AO50" s="154" t="s">
        <v>1086</v>
      </c>
      <c r="AP50" s="157"/>
    </row>
    <row r="51" spans="1:42" s="120" customFormat="1" ht="30" customHeight="1">
      <c r="A51" s="162" t="s">
        <v>5419</v>
      </c>
      <c r="B51" s="162" t="s">
        <v>4995</v>
      </c>
      <c r="C51" s="162" t="s">
        <v>4996</v>
      </c>
      <c r="D51" s="162" t="s">
        <v>5346</v>
      </c>
      <c r="E51" s="162" t="s">
        <v>35</v>
      </c>
      <c r="F51" s="162" t="s">
        <v>18</v>
      </c>
      <c r="G51" s="162" t="s">
        <v>19</v>
      </c>
      <c r="H51" s="162" t="s">
        <v>5347</v>
      </c>
      <c r="I51" s="162" t="s">
        <v>760</v>
      </c>
      <c r="J51" s="162" t="s">
        <v>13</v>
      </c>
      <c r="K51" s="162" t="s">
        <v>17</v>
      </c>
      <c r="L51" s="152" t="s">
        <v>6143</v>
      </c>
      <c r="M51" s="161" t="s">
        <v>6145</v>
      </c>
      <c r="N51" s="158" t="s">
        <v>1091</v>
      </c>
      <c r="O51" s="159" t="s">
        <v>1080</v>
      </c>
      <c r="P51" s="162">
        <v>150</v>
      </c>
      <c r="Q51" s="162">
        <v>11</v>
      </c>
      <c r="R51" s="160" t="s">
        <v>2504</v>
      </c>
      <c r="S51" s="314" t="s">
        <v>8165</v>
      </c>
      <c r="T51" s="155"/>
      <c r="U51" s="315">
        <v>44348</v>
      </c>
      <c r="V51" s="315">
        <v>44377</v>
      </c>
      <c r="W51" s="152">
        <v>4833000091</v>
      </c>
      <c r="X51" s="315">
        <v>44377</v>
      </c>
      <c r="Y51" s="155"/>
      <c r="Z51" s="155"/>
      <c r="AA51" s="155"/>
      <c r="AB51" s="155"/>
      <c r="AC51" s="155" t="s">
        <v>6072</v>
      </c>
      <c r="AD51" s="155"/>
      <c r="AE51" s="155"/>
      <c r="AF51" s="155"/>
      <c r="AG51" s="155"/>
      <c r="AH51" s="155"/>
      <c r="AI51" s="155"/>
      <c r="AJ51" s="155"/>
      <c r="AK51" s="156" t="s">
        <v>6073</v>
      </c>
      <c r="AL51" s="314" t="s">
        <v>8165</v>
      </c>
      <c r="AM51" s="317" t="s">
        <v>8166</v>
      </c>
      <c r="AN51" s="154" t="s">
        <v>1086</v>
      </c>
      <c r="AO51" s="154" t="s">
        <v>1086</v>
      </c>
      <c r="AP51" s="157"/>
    </row>
    <row r="52" spans="1:42" s="120" customFormat="1" ht="30" customHeight="1">
      <c r="A52" s="162" t="s">
        <v>5419</v>
      </c>
      <c r="B52" s="162" t="s">
        <v>4995</v>
      </c>
      <c r="C52" s="162" t="s">
        <v>4996</v>
      </c>
      <c r="D52" s="162" t="s">
        <v>5348</v>
      </c>
      <c r="E52" s="162" t="s">
        <v>35</v>
      </c>
      <c r="F52" s="162" t="s">
        <v>11</v>
      </c>
      <c r="G52" s="162" t="s">
        <v>19</v>
      </c>
      <c r="H52" s="162" t="s">
        <v>5349</v>
      </c>
      <c r="I52" s="162" t="s">
        <v>760</v>
      </c>
      <c r="J52" s="162" t="s">
        <v>13</v>
      </c>
      <c r="K52" s="162" t="s">
        <v>17</v>
      </c>
      <c r="L52" s="152" t="s">
        <v>6143</v>
      </c>
      <c r="M52" s="161" t="s">
        <v>6146</v>
      </c>
      <c r="N52" s="158" t="s">
        <v>1091</v>
      </c>
      <c r="O52" s="159" t="s">
        <v>1080</v>
      </c>
      <c r="P52" s="162">
        <v>150</v>
      </c>
      <c r="Q52" s="162">
        <v>5</v>
      </c>
      <c r="R52" s="160" t="s">
        <v>2504</v>
      </c>
      <c r="S52" s="314" t="s">
        <v>8165</v>
      </c>
      <c r="T52" s="155"/>
      <c r="U52" s="315">
        <v>44348</v>
      </c>
      <c r="V52" s="315">
        <v>44377</v>
      </c>
      <c r="W52" s="152">
        <v>4833000092</v>
      </c>
      <c r="X52" s="315">
        <v>44377</v>
      </c>
      <c r="Y52" s="155"/>
      <c r="Z52" s="155"/>
      <c r="AA52" s="155"/>
      <c r="AB52" s="155"/>
      <c r="AC52" s="155" t="s">
        <v>6072</v>
      </c>
      <c r="AD52" s="155"/>
      <c r="AE52" s="155"/>
      <c r="AF52" s="155"/>
      <c r="AG52" s="155"/>
      <c r="AH52" s="155"/>
      <c r="AI52" s="155"/>
      <c r="AJ52" s="155"/>
      <c r="AK52" s="156" t="s">
        <v>6073</v>
      </c>
      <c r="AL52" s="314" t="s">
        <v>8165</v>
      </c>
      <c r="AM52" s="317" t="s">
        <v>8166</v>
      </c>
      <c r="AN52" s="154" t="s">
        <v>1086</v>
      </c>
      <c r="AO52" s="154" t="s">
        <v>1086</v>
      </c>
      <c r="AP52" s="157"/>
    </row>
    <row r="53" spans="1:42" s="120" customFormat="1" ht="30" customHeight="1">
      <c r="A53" s="162" t="s">
        <v>5419</v>
      </c>
      <c r="B53" s="162" t="s">
        <v>4995</v>
      </c>
      <c r="C53" s="162" t="s">
        <v>4996</v>
      </c>
      <c r="D53" s="162" t="s">
        <v>5350</v>
      </c>
      <c r="E53" s="162" t="s">
        <v>35</v>
      </c>
      <c r="F53" s="162" t="s">
        <v>11</v>
      </c>
      <c r="G53" s="162" t="s">
        <v>19</v>
      </c>
      <c r="H53" s="162" t="s">
        <v>5351</v>
      </c>
      <c r="I53" s="162" t="s">
        <v>760</v>
      </c>
      <c r="J53" s="162" t="s">
        <v>13</v>
      </c>
      <c r="K53" s="162" t="s">
        <v>17</v>
      </c>
      <c r="L53" s="152" t="s">
        <v>6143</v>
      </c>
      <c r="M53" s="161" t="s">
        <v>6147</v>
      </c>
      <c r="N53" s="158" t="s">
        <v>1091</v>
      </c>
      <c r="O53" s="159" t="s">
        <v>1080</v>
      </c>
      <c r="P53" s="162">
        <v>150</v>
      </c>
      <c r="Q53" s="162">
        <v>5</v>
      </c>
      <c r="R53" s="160" t="s">
        <v>2504</v>
      </c>
      <c r="S53" s="314" t="s">
        <v>8165</v>
      </c>
      <c r="T53" s="155"/>
      <c r="U53" s="315">
        <v>44348</v>
      </c>
      <c r="V53" s="315">
        <v>44377</v>
      </c>
      <c r="W53" s="152">
        <v>4833000093</v>
      </c>
      <c r="X53" s="315">
        <v>44377</v>
      </c>
      <c r="Y53" s="155"/>
      <c r="Z53" s="155"/>
      <c r="AA53" s="155"/>
      <c r="AB53" s="155"/>
      <c r="AC53" s="155" t="s">
        <v>6072</v>
      </c>
      <c r="AD53" s="155"/>
      <c r="AE53" s="155"/>
      <c r="AF53" s="155"/>
      <c r="AG53" s="155"/>
      <c r="AH53" s="155"/>
      <c r="AI53" s="155"/>
      <c r="AJ53" s="155"/>
      <c r="AK53" s="156" t="s">
        <v>6073</v>
      </c>
      <c r="AL53" s="314" t="s">
        <v>8165</v>
      </c>
      <c r="AM53" s="317" t="s">
        <v>8166</v>
      </c>
      <c r="AN53" s="154" t="s">
        <v>1086</v>
      </c>
      <c r="AO53" s="154" t="s">
        <v>1086</v>
      </c>
      <c r="AP53" s="157"/>
    </row>
    <row r="54" spans="1:42" s="120" customFormat="1" ht="30" customHeight="1">
      <c r="A54" s="162" t="s">
        <v>5419</v>
      </c>
      <c r="B54" s="162" t="s">
        <v>4995</v>
      </c>
      <c r="C54" s="162" t="s">
        <v>4996</v>
      </c>
      <c r="D54" s="162" t="s">
        <v>5352</v>
      </c>
      <c r="E54" s="162" t="s">
        <v>35</v>
      </c>
      <c r="F54" s="162" t="s">
        <v>11</v>
      </c>
      <c r="G54" s="162" t="s">
        <v>19</v>
      </c>
      <c r="H54" s="162" t="s">
        <v>5353</v>
      </c>
      <c r="I54" s="162" t="s">
        <v>760</v>
      </c>
      <c r="J54" s="162" t="s">
        <v>13</v>
      </c>
      <c r="K54" s="162" t="s">
        <v>17</v>
      </c>
      <c r="L54" s="152" t="s">
        <v>6143</v>
      </c>
      <c r="M54" s="161" t="s">
        <v>6148</v>
      </c>
      <c r="N54" s="158" t="s">
        <v>1091</v>
      </c>
      <c r="O54" s="159" t="s">
        <v>1080</v>
      </c>
      <c r="P54" s="162">
        <v>80</v>
      </c>
      <c r="Q54" s="162">
        <v>5</v>
      </c>
      <c r="R54" s="160" t="s">
        <v>2504</v>
      </c>
      <c r="S54" s="314" t="s">
        <v>8165</v>
      </c>
      <c r="T54" s="155"/>
      <c r="U54" s="315">
        <v>44348</v>
      </c>
      <c r="V54" s="315">
        <v>44377</v>
      </c>
      <c r="W54" s="152">
        <v>4833000094</v>
      </c>
      <c r="X54" s="315">
        <v>44377</v>
      </c>
      <c r="Y54" s="155"/>
      <c r="Z54" s="155"/>
      <c r="AA54" s="155"/>
      <c r="AB54" s="155"/>
      <c r="AC54" s="155" t="s">
        <v>6072</v>
      </c>
      <c r="AD54" s="155"/>
      <c r="AE54" s="155"/>
      <c r="AF54" s="155"/>
      <c r="AG54" s="155"/>
      <c r="AH54" s="155"/>
      <c r="AI54" s="155"/>
      <c r="AJ54" s="155"/>
      <c r="AK54" s="156" t="s">
        <v>6073</v>
      </c>
      <c r="AL54" s="314" t="s">
        <v>8165</v>
      </c>
      <c r="AM54" s="317" t="s">
        <v>8166</v>
      </c>
      <c r="AN54" s="154" t="s">
        <v>1086</v>
      </c>
      <c r="AO54" s="154" t="s">
        <v>1086</v>
      </c>
      <c r="AP54" s="157"/>
    </row>
    <row r="55" spans="1:42" s="120" customFormat="1" ht="30" customHeight="1">
      <c r="A55" s="162" t="s">
        <v>1313</v>
      </c>
      <c r="B55" s="162" t="s">
        <v>4562</v>
      </c>
      <c r="C55" s="162" t="s">
        <v>4584</v>
      </c>
      <c r="D55" s="162" t="s">
        <v>8171</v>
      </c>
      <c r="E55" s="162" t="s">
        <v>35</v>
      </c>
      <c r="F55" s="162" t="s">
        <v>11</v>
      </c>
      <c r="G55" s="162" t="s">
        <v>19</v>
      </c>
      <c r="H55" s="162" t="s">
        <v>4770</v>
      </c>
      <c r="I55" s="162" t="s">
        <v>760</v>
      </c>
      <c r="J55" s="162" t="s">
        <v>13</v>
      </c>
      <c r="K55" s="162" t="s">
        <v>17</v>
      </c>
      <c r="L55" s="152" t="s">
        <v>6149</v>
      </c>
      <c r="M55" s="166" t="s">
        <v>6150</v>
      </c>
      <c r="N55" s="158" t="s">
        <v>1079</v>
      </c>
      <c r="O55" s="159" t="s">
        <v>1704</v>
      </c>
      <c r="P55" s="162">
        <v>250</v>
      </c>
      <c r="Q55" s="162">
        <v>25</v>
      </c>
      <c r="R55" s="160" t="s">
        <v>2504</v>
      </c>
      <c r="S55" s="314" t="s">
        <v>8164</v>
      </c>
      <c r="T55" s="155"/>
      <c r="U55" s="315">
        <v>44348</v>
      </c>
      <c r="V55" s="315">
        <v>44377</v>
      </c>
      <c r="W55" s="152">
        <v>4782000043</v>
      </c>
      <c r="X55" s="315">
        <v>44377</v>
      </c>
      <c r="Y55" s="155"/>
      <c r="Z55" s="155"/>
      <c r="AA55" s="155"/>
      <c r="AB55" s="155"/>
      <c r="AC55" s="155" t="s">
        <v>6072</v>
      </c>
      <c r="AD55" s="155"/>
      <c r="AE55" s="155"/>
      <c r="AF55" s="155"/>
      <c r="AG55" s="155"/>
      <c r="AH55" s="155"/>
      <c r="AI55" s="155"/>
      <c r="AJ55" s="155"/>
      <c r="AK55" s="156" t="s">
        <v>6073</v>
      </c>
      <c r="AL55" s="314" t="s">
        <v>8164</v>
      </c>
      <c r="AM55" s="317" t="s">
        <v>8163</v>
      </c>
      <c r="AN55" s="154" t="s">
        <v>1086</v>
      </c>
      <c r="AO55" s="154" t="s">
        <v>1086</v>
      </c>
      <c r="AP55" s="157"/>
    </row>
    <row r="56" spans="1:42" s="120" customFormat="1" ht="30" customHeight="1">
      <c r="A56" s="260" t="s">
        <v>1313</v>
      </c>
      <c r="B56" s="260" t="s">
        <v>4562</v>
      </c>
      <c r="C56" s="260" t="s">
        <v>4584</v>
      </c>
      <c r="D56" s="260" t="s">
        <v>4771</v>
      </c>
      <c r="E56" s="260" t="s">
        <v>35</v>
      </c>
      <c r="F56" s="260" t="s">
        <v>11</v>
      </c>
      <c r="G56" s="260" t="s">
        <v>19</v>
      </c>
      <c r="H56" s="260" t="s">
        <v>4772</v>
      </c>
      <c r="I56" s="260" t="s">
        <v>760</v>
      </c>
      <c r="J56" s="260" t="s">
        <v>13</v>
      </c>
      <c r="K56" s="260" t="s">
        <v>14</v>
      </c>
      <c r="L56" s="152" t="s">
        <v>6149</v>
      </c>
      <c r="M56" s="166" t="s">
        <v>6151</v>
      </c>
      <c r="N56" s="158" t="s">
        <v>1079</v>
      </c>
      <c r="O56" s="159" t="s">
        <v>1704</v>
      </c>
      <c r="P56" s="260">
        <v>200</v>
      </c>
      <c r="Q56" s="260">
        <v>24</v>
      </c>
      <c r="R56" s="164" t="s">
        <v>2504</v>
      </c>
      <c r="S56" s="314" t="s">
        <v>8164</v>
      </c>
      <c r="T56" s="155"/>
      <c r="U56" s="315">
        <v>44348</v>
      </c>
      <c r="V56" s="315">
        <v>44377</v>
      </c>
      <c r="W56" s="152">
        <v>4782000044</v>
      </c>
      <c r="X56" s="315">
        <v>44377</v>
      </c>
      <c r="Y56" s="155"/>
      <c r="Z56" s="155"/>
      <c r="AA56" s="155"/>
      <c r="AB56" s="155"/>
      <c r="AC56" s="159" t="s">
        <v>6121</v>
      </c>
      <c r="AD56" s="167" t="s">
        <v>6153</v>
      </c>
      <c r="AE56" s="159" t="s">
        <v>6154</v>
      </c>
      <c r="AF56" s="159" t="s">
        <v>6124</v>
      </c>
      <c r="AG56" s="155"/>
      <c r="AH56" s="159" t="s">
        <v>8169</v>
      </c>
      <c r="AI56" s="155"/>
      <c r="AJ56" s="165" t="s">
        <v>6155</v>
      </c>
      <c r="AK56" s="156" t="s">
        <v>6073</v>
      </c>
      <c r="AL56" s="314" t="s">
        <v>8164</v>
      </c>
      <c r="AM56" s="317" t="s">
        <v>8163</v>
      </c>
      <c r="AN56" s="154" t="s">
        <v>1086</v>
      </c>
      <c r="AO56" s="154" t="s">
        <v>1086</v>
      </c>
      <c r="AP56" s="157"/>
    </row>
    <row r="57" spans="1:42" s="120" customFormat="1" ht="30" customHeight="1">
      <c r="A57" s="162" t="s">
        <v>1313</v>
      </c>
      <c r="B57" s="162" t="s">
        <v>4562</v>
      </c>
      <c r="C57" s="162" t="s">
        <v>4563</v>
      </c>
      <c r="D57" s="162" t="s">
        <v>4773</v>
      </c>
      <c r="E57" s="162" t="s">
        <v>35</v>
      </c>
      <c r="F57" s="162" t="s">
        <v>15</v>
      </c>
      <c r="G57" s="162" t="s">
        <v>19</v>
      </c>
      <c r="H57" s="162" t="s">
        <v>4774</v>
      </c>
      <c r="I57" s="162" t="s">
        <v>760</v>
      </c>
      <c r="J57" s="162" t="s">
        <v>13</v>
      </c>
      <c r="K57" s="162" t="s">
        <v>17</v>
      </c>
      <c r="L57" s="152" t="s">
        <v>6156</v>
      </c>
      <c r="M57" s="166" t="s">
        <v>6157</v>
      </c>
      <c r="N57" s="158" t="s">
        <v>1079</v>
      </c>
      <c r="O57" s="159" t="s">
        <v>1704</v>
      </c>
      <c r="P57" s="162">
        <v>150</v>
      </c>
      <c r="Q57" s="162">
        <v>25</v>
      </c>
      <c r="R57" s="164" t="s">
        <v>2504</v>
      </c>
      <c r="S57" s="314" t="s">
        <v>8164</v>
      </c>
      <c r="T57" s="155"/>
      <c r="U57" s="315">
        <v>44348</v>
      </c>
      <c r="V57" s="315">
        <v>44377</v>
      </c>
      <c r="W57" s="152">
        <v>4782000045</v>
      </c>
      <c r="X57" s="315">
        <v>44377</v>
      </c>
      <c r="Y57" s="155"/>
      <c r="Z57" s="155"/>
      <c r="AA57" s="155"/>
      <c r="AB57" s="155"/>
      <c r="AC57" s="159" t="s">
        <v>6121</v>
      </c>
      <c r="AD57" s="167" t="s">
        <v>6153</v>
      </c>
      <c r="AE57" s="159" t="s">
        <v>6158</v>
      </c>
      <c r="AF57" s="159" t="s">
        <v>6124</v>
      </c>
      <c r="AG57" s="155"/>
      <c r="AH57" s="159" t="s">
        <v>8169</v>
      </c>
      <c r="AI57" s="155"/>
      <c r="AJ57" s="165" t="s">
        <v>6155</v>
      </c>
      <c r="AK57" s="156" t="s">
        <v>6073</v>
      </c>
      <c r="AL57" s="314" t="s">
        <v>8164</v>
      </c>
      <c r="AM57" s="317" t="s">
        <v>8163</v>
      </c>
      <c r="AN57" s="154" t="s">
        <v>1086</v>
      </c>
      <c r="AO57" s="154" t="s">
        <v>1086</v>
      </c>
      <c r="AP57" s="157"/>
    </row>
    <row r="58" spans="1:42" s="120" customFormat="1" ht="30" customHeight="1">
      <c r="A58" s="162" t="s">
        <v>1313</v>
      </c>
      <c r="B58" s="162" t="s">
        <v>4562</v>
      </c>
      <c r="C58" s="162" t="s">
        <v>4563</v>
      </c>
      <c r="D58" s="162" t="s">
        <v>4775</v>
      </c>
      <c r="E58" s="162" t="s">
        <v>35</v>
      </c>
      <c r="F58" s="162" t="s">
        <v>15</v>
      </c>
      <c r="G58" s="162" t="s">
        <v>19</v>
      </c>
      <c r="H58" s="162" t="s">
        <v>4776</v>
      </c>
      <c r="I58" s="162" t="s">
        <v>760</v>
      </c>
      <c r="J58" s="162" t="s">
        <v>13</v>
      </c>
      <c r="K58" s="162" t="s">
        <v>17</v>
      </c>
      <c r="L58" s="152" t="s">
        <v>6159</v>
      </c>
      <c r="M58" s="166" t="s">
        <v>6160</v>
      </c>
      <c r="N58" s="158" t="s">
        <v>1079</v>
      </c>
      <c r="O58" s="159" t="s">
        <v>1704</v>
      </c>
      <c r="P58" s="162">
        <v>130</v>
      </c>
      <c r="Q58" s="162">
        <v>25</v>
      </c>
      <c r="R58" s="160" t="s">
        <v>2504</v>
      </c>
      <c r="S58" s="314" t="s">
        <v>8164</v>
      </c>
      <c r="T58" s="155"/>
      <c r="U58" s="315">
        <v>44348</v>
      </c>
      <c r="V58" s="315">
        <v>44377</v>
      </c>
      <c r="W58" s="152">
        <v>4782000046</v>
      </c>
      <c r="X58" s="315">
        <v>44377</v>
      </c>
      <c r="Y58" s="155"/>
      <c r="Z58" s="155"/>
      <c r="AA58" s="155"/>
      <c r="AB58" s="155"/>
      <c r="AC58" s="155" t="s">
        <v>6072</v>
      </c>
      <c r="AD58" s="155"/>
      <c r="AE58" s="155"/>
      <c r="AF58" s="155"/>
      <c r="AG58" s="155"/>
      <c r="AH58" s="155"/>
      <c r="AI58" s="155"/>
      <c r="AJ58" s="155"/>
      <c r="AK58" s="156" t="s">
        <v>6073</v>
      </c>
      <c r="AL58" s="314" t="s">
        <v>8164</v>
      </c>
      <c r="AM58" s="317" t="s">
        <v>8163</v>
      </c>
      <c r="AN58" s="154" t="s">
        <v>1086</v>
      </c>
      <c r="AO58" s="154" t="s">
        <v>1086</v>
      </c>
      <c r="AP58" s="157"/>
    </row>
    <row r="59" spans="1:42" s="120" customFormat="1" ht="30" customHeight="1">
      <c r="A59" s="260" t="s">
        <v>1313</v>
      </c>
      <c r="B59" s="260" t="s">
        <v>4562</v>
      </c>
      <c r="C59" s="260" t="s">
        <v>4563</v>
      </c>
      <c r="D59" s="260" t="s">
        <v>4779</v>
      </c>
      <c r="E59" s="260" t="s">
        <v>35</v>
      </c>
      <c r="F59" s="260" t="s">
        <v>11</v>
      </c>
      <c r="G59" s="260" t="s">
        <v>19</v>
      </c>
      <c r="H59" s="260" t="s">
        <v>6161</v>
      </c>
      <c r="I59" s="260" t="s">
        <v>760</v>
      </c>
      <c r="J59" s="260" t="s">
        <v>13</v>
      </c>
      <c r="K59" s="260" t="s">
        <v>17</v>
      </c>
      <c r="L59" s="152" t="s">
        <v>6159</v>
      </c>
      <c r="M59" s="166" t="s">
        <v>6162</v>
      </c>
      <c r="N59" s="158" t="s">
        <v>1079</v>
      </c>
      <c r="O59" s="159" t="s">
        <v>1704</v>
      </c>
      <c r="P59" s="260">
        <v>160</v>
      </c>
      <c r="Q59" s="260">
        <v>30</v>
      </c>
      <c r="R59" s="168" t="s">
        <v>2504</v>
      </c>
      <c r="S59" s="314" t="s">
        <v>8164</v>
      </c>
      <c r="T59" s="155"/>
      <c r="U59" s="315">
        <v>44348</v>
      </c>
      <c r="V59" s="315">
        <v>44377</v>
      </c>
      <c r="W59" s="152">
        <v>4782000048</v>
      </c>
      <c r="X59" s="315">
        <v>44377</v>
      </c>
      <c r="Y59" s="155"/>
      <c r="Z59" s="155"/>
      <c r="AA59" s="155"/>
      <c r="AB59" s="155"/>
      <c r="AC59" s="159"/>
      <c r="AD59" s="155"/>
      <c r="AE59" s="155"/>
      <c r="AF59" s="155"/>
      <c r="AG59" s="155"/>
      <c r="AH59" s="155"/>
      <c r="AI59" s="155"/>
      <c r="AJ59" s="155"/>
      <c r="AK59" s="156" t="s">
        <v>6073</v>
      </c>
      <c r="AL59" s="314" t="s">
        <v>8164</v>
      </c>
      <c r="AM59" s="317" t="s">
        <v>8163</v>
      </c>
      <c r="AN59" s="154" t="s">
        <v>1086</v>
      </c>
      <c r="AO59" s="154" t="s">
        <v>1086</v>
      </c>
      <c r="AP59" s="157"/>
    </row>
    <row r="60" spans="1:42" s="120" customFormat="1" ht="30" customHeight="1">
      <c r="A60" s="260" t="s">
        <v>1313</v>
      </c>
      <c r="B60" s="260" t="s">
        <v>4562</v>
      </c>
      <c r="C60" s="260" t="s">
        <v>4563</v>
      </c>
      <c r="D60" s="260" t="s">
        <v>4777</v>
      </c>
      <c r="E60" s="260" t="s">
        <v>35</v>
      </c>
      <c r="F60" s="260" t="s">
        <v>11</v>
      </c>
      <c r="G60" s="260" t="s">
        <v>19</v>
      </c>
      <c r="H60" s="260" t="s">
        <v>4778</v>
      </c>
      <c r="I60" s="260" t="s">
        <v>760</v>
      </c>
      <c r="J60" s="260" t="s">
        <v>13</v>
      </c>
      <c r="K60" s="260" t="s">
        <v>17</v>
      </c>
      <c r="L60" s="152" t="s">
        <v>6159</v>
      </c>
      <c r="M60" s="166" t="s">
        <v>6160</v>
      </c>
      <c r="N60" s="158" t="s">
        <v>1079</v>
      </c>
      <c r="O60" s="159" t="s">
        <v>1704</v>
      </c>
      <c r="P60" s="260">
        <v>80</v>
      </c>
      <c r="Q60" s="260">
        <v>30</v>
      </c>
      <c r="R60" s="164" t="s">
        <v>2504</v>
      </c>
      <c r="S60" s="314" t="s">
        <v>8164</v>
      </c>
      <c r="T60" s="155"/>
      <c r="U60" s="315">
        <v>44348</v>
      </c>
      <c r="V60" s="315">
        <v>44377</v>
      </c>
      <c r="W60" s="152">
        <v>4782000047</v>
      </c>
      <c r="X60" s="315">
        <v>44377</v>
      </c>
      <c r="Y60" s="155"/>
      <c r="Z60" s="155"/>
      <c r="AA60" s="155"/>
      <c r="AB60" s="155"/>
      <c r="AC60" s="159" t="s">
        <v>6121</v>
      </c>
      <c r="AD60" s="167" t="s">
        <v>6153</v>
      </c>
      <c r="AE60" s="159" t="s">
        <v>6163</v>
      </c>
      <c r="AF60" s="159" t="s">
        <v>6124</v>
      </c>
      <c r="AG60" s="155"/>
      <c r="AH60" s="159" t="s">
        <v>8169</v>
      </c>
      <c r="AI60" s="155"/>
      <c r="AJ60" s="165" t="s">
        <v>6155</v>
      </c>
      <c r="AK60" s="156" t="s">
        <v>6073</v>
      </c>
      <c r="AL60" s="314" t="s">
        <v>8164</v>
      </c>
      <c r="AM60" s="317" t="s">
        <v>8163</v>
      </c>
      <c r="AN60" s="154" t="s">
        <v>1086</v>
      </c>
      <c r="AO60" s="154" t="s">
        <v>1086</v>
      </c>
      <c r="AP60" s="157"/>
    </row>
    <row r="61" spans="1:42" s="120" customFormat="1" ht="30" customHeight="1">
      <c r="A61" s="260" t="s">
        <v>5419</v>
      </c>
      <c r="B61" s="260" t="s">
        <v>4993</v>
      </c>
      <c r="C61" s="260" t="s">
        <v>73</v>
      </c>
      <c r="D61" s="260" t="s">
        <v>2498</v>
      </c>
      <c r="E61" s="260" t="s">
        <v>35</v>
      </c>
      <c r="F61" s="260" t="s">
        <v>15</v>
      </c>
      <c r="G61" s="260" t="s">
        <v>19</v>
      </c>
      <c r="H61" s="260" t="s">
        <v>5327</v>
      </c>
      <c r="I61" s="260" t="s">
        <v>760</v>
      </c>
      <c r="J61" s="260" t="s">
        <v>13</v>
      </c>
      <c r="K61" s="260" t="s">
        <v>17</v>
      </c>
      <c r="L61" s="152" t="s">
        <v>6164</v>
      </c>
      <c r="M61" s="161" t="s">
        <v>6165</v>
      </c>
      <c r="N61" s="158" t="s">
        <v>1079</v>
      </c>
      <c r="O61" s="159" t="s">
        <v>1704</v>
      </c>
      <c r="P61" s="260">
        <v>30</v>
      </c>
      <c r="Q61" s="260">
        <v>7.1</v>
      </c>
      <c r="R61" s="164" t="s">
        <v>2504</v>
      </c>
      <c r="S61" s="314" t="s">
        <v>8165</v>
      </c>
      <c r="T61" s="155"/>
      <c r="U61" s="315">
        <v>44348</v>
      </c>
      <c r="V61" s="315">
        <v>44377</v>
      </c>
      <c r="W61" s="152">
        <v>4827000163</v>
      </c>
      <c r="X61" s="315">
        <v>44377</v>
      </c>
      <c r="Y61" s="155"/>
      <c r="Z61" s="155"/>
      <c r="AA61" s="155"/>
      <c r="AB61" s="155"/>
      <c r="AC61" s="159" t="s">
        <v>6121</v>
      </c>
      <c r="AD61" s="167" t="s">
        <v>6153</v>
      </c>
      <c r="AE61" s="159" t="s">
        <v>6166</v>
      </c>
      <c r="AF61" s="159" t="s">
        <v>6124</v>
      </c>
      <c r="AG61" s="155"/>
      <c r="AH61" s="159" t="s">
        <v>8169</v>
      </c>
      <c r="AI61" s="155"/>
      <c r="AJ61" s="165" t="s">
        <v>6155</v>
      </c>
      <c r="AK61" s="156" t="s">
        <v>6073</v>
      </c>
      <c r="AL61" s="314" t="s">
        <v>8165</v>
      </c>
      <c r="AM61" s="317" t="s">
        <v>8166</v>
      </c>
      <c r="AN61" s="154" t="s">
        <v>1086</v>
      </c>
      <c r="AO61" s="154" t="s">
        <v>1086</v>
      </c>
      <c r="AP61" s="157"/>
    </row>
    <row r="62" spans="1:42" s="120" customFormat="1" ht="30" customHeight="1">
      <c r="A62" s="162" t="s">
        <v>5419</v>
      </c>
      <c r="B62" s="162" t="s">
        <v>4993</v>
      </c>
      <c r="C62" s="162" t="s">
        <v>4994</v>
      </c>
      <c r="D62" s="162" t="s">
        <v>5328</v>
      </c>
      <c r="E62" s="162" t="s">
        <v>35</v>
      </c>
      <c r="F62" s="162" t="s">
        <v>11</v>
      </c>
      <c r="G62" s="162" t="s">
        <v>19</v>
      </c>
      <c r="H62" s="162" t="s">
        <v>5329</v>
      </c>
      <c r="I62" s="162" t="s">
        <v>760</v>
      </c>
      <c r="J62" s="162" t="s">
        <v>13</v>
      </c>
      <c r="K62" s="162" t="s">
        <v>17</v>
      </c>
      <c r="L62" s="152" t="s">
        <v>6134</v>
      </c>
      <c r="M62" s="161" t="s">
        <v>6167</v>
      </c>
      <c r="N62" s="158" t="s">
        <v>1091</v>
      </c>
      <c r="O62" s="159" t="s">
        <v>1080</v>
      </c>
      <c r="P62" s="162">
        <v>20</v>
      </c>
      <c r="Q62" s="162">
        <v>25</v>
      </c>
      <c r="R62" s="160" t="s">
        <v>2504</v>
      </c>
      <c r="S62" s="314" t="s">
        <v>8165</v>
      </c>
      <c r="T62" s="155"/>
      <c r="U62" s="315">
        <v>44348</v>
      </c>
      <c r="V62" s="315">
        <v>44377</v>
      </c>
      <c r="W62" s="152">
        <v>4827000164</v>
      </c>
      <c r="X62" s="315">
        <v>44377</v>
      </c>
      <c r="Y62" s="155"/>
      <c r="Z62" s="155"/>
      <c r="AA62" s="155"/>
      <c r="AB62" s="155"/>
      <c r="AC62" s="155" t="s">
        <v>6072</v>
      </c>
      <c r="AD62" s="155"/>
      <c r="AE62" s="155"/>
      <c r="AF62" s="155"/>
      <c r="AG62" s="155"/>
      <c r="AH62" s="155"/>
      <c r="AI62" s="155"/>
      <c r="AJ62" s="155"/>
      <c r="AK62" s="156" t="s">
        <v>6073</v>
      </c>
      <c r="AL62" s="314" t="s">
        <v>8165</v>
      </c>
      <c r="AM62" s="317" t="s">
        <v>8166</v>
      </c>
      <c r="AN62" s="154" t="s">
        <v>1086</v>
      </c>
      <c r="AO62" s="154" t="s">
        <v>1086</v>
      </c>
      <c r="AP62" s="157"/>
    </row>
    <row r="63" spans="1:42" s="120" customFormat="1" ht="30" customHeight="1">
      <c r="A63" s="169" t="s">
        <v>5419</v>
      </c>
      <c r="B63" s="169" t="s">
        <v>5410</v>
      </c>
      <c r="C63" s="169" t="s">
        <v>5008</v>
      </c>
      <c r="D63" s="169" t="s">
        <v>5411</v>
      </c>
      <c r="E63" s="169" t="s">
        <v>35</v>
      </c>
      <c r="F63" s="169" t="s">
        <v>16</v>
      </c>
      <c r="G63" s="169" t="s">
        <v>19</v>
      </c>
      <c r="H63" s="169" t="s">
        <v>5412</v>
      </c>
      <c r="I63" s="169" t="s">
        <v>760</v>
      </c>
      <c r="J63" s="169" t="s">
        <v>13</v>
      </c>
      <c r="K63" s="169" t="s">
        <v>17</v>
      </c>
      <c r="L63" s="170" t="s">
        <v>6168</v>
      </c>
      <c r="M63" s="170" t="s">
        <v>6169</v>
      </c>
      <c r="N63" s="158" t="s">
        <v>1079</v>
      </c>
      <c r="O63" s="159" t="s">
        <v>1704</v>
      </c>
      <c r="P63" s="169">
        <v>1727</v>
      </c>
      <c r="Q63" s="169">
        <v>12.3</v>
      </c>
      <c r="R63" s="171" t="s">
        <v>2504</v>
      </c>
      <c r="S63" s="314" t="s">
        <v>8165</v>
      </c>
      <c r="T63" s="172"/>
      <c r="U63" s="315">
        <v>44348</v>
      </c>
      <c r="V63" s="315">
        <v>44377</v>
      </c>
      <c r="W63" s="319">
        <v>4825000446</v>
      </c>
      <c r="X63" s="315">
        <v>44377</v>
      </c>
      <c r="Y63" s="172"/>
      <c r="Z63" s="172"/>
      <c r="AA63" s="172"/>
      <c r="AB63" s="172"/>
      <c r="AC63" s="172" t="s">
        <v>1562</v>
      </c>
      <c r="AD63" s="172"/>
      <c r="AE63" s="172"/>
      <c r="AF63" s="172"/>
      <c r="AG63" s="172"/>
      <c r="AH63" s="172"/>
      <c r="AI63" s="172"/>
      <c r="AJ63" s="172"/>
      <c r="AK63" s="156" t="s">
        <v>6073</v>
      </c>
      <c r="AL63" s="314" t="s">
        <v>8165</v>
      </c>
      <c r="AM63" s="317" t="s">
        <v>8166</v>
      </c>
      <c r="AN63" s="170" t="s">
        <v>5829</v>
      </c>
      <c r="AO63" s="170" t="s">
        <v>5829</v>
      </c>
      <c r="AP63" s="170"/>
    </row>
    <row r="64" spans="1:42" s="120" customFormat="1" ht="30" customHeight="1">
      <c r="A64" s="169" t="s">
        <v>5419</v>
      </c>
      <c r="B64" s="169" t="s">
        <v>4997</v>
      </c>
      <c r="C64" s="169" t="s">
        <v>5022</v>
      </c>
      <c r="D64" s="169" t="s">
        <v>5695</v>
      </c>
      <c r="E64" s="169" t="s">
        <v>35</v>
      </c>
      <c r="F64" s="169" t="s">
        <v>15</v>
      </c>
      <c r="G64" s="169" t="s">
        <v>19</v>
      </c>
      <c r="H64" s="169" t="s">
        <v>5696</v>
      </c>
      <c r="I64" s="169" t="s">
        <v>760</v>
      </c>
      <c r="J64" s="169" t="s">
        <v>13</v>
      </c>
      <c r="K64" s="169" t="s">
        <v>17</v>
      </c>
      <c r="L64" s="170" t="s">
        <v>6170</v>
      </c>
      <c r="M64" s="170" t="s">
        <v>6171</v>
      </c>
      <c r="N64" s="158" t="s">
        <v>1091</v>
      </c>
      <c r="O64" s="159" t="s">
        <v>1080</v>
      </c>
      <c r="P64" s="169">
        <v>80</v>
      </c>
      <c r="Q64" s="169">
        <v>30</v>
      </c>
      <c r="R64" s="171" t="s">
        <v>2504</v>
      </c>
      <c r="S64" s="173" t="s">
        <v>8172</v>
      </c>
      <c r="T64" s="172"/>
      <c r="U64" s="315">
        <v>44348</v>
      </c>
      <c r="V64" s="315">
        <v>44377</v>
      </c>
      <c r="W64" s="319">
        <v>4873000187</v>
      </c>
      <c r="X64" s="315">
        <v>44377</v>
      </c>
      <c r="Y64" s="172"/>
      <c r="Z64" s="172"/>
      <c r="AA64" s="172"/>
      <c r="AB64" s="172"/>
      <c r="AC64" s="172" t="s">
        <v>1562</v>
      </c>
      <c r="AD64" s="172"/>
      <c r="AE64" s="172"/>
      <c r="AF64" s="172"/>
      <c r="AG64" s="172"/>
      <c r="AH64" s="172"/>
      <c r="AI64" s="172"/>
      <c r="AJ64" s="172"/>
      <c r="AK64" s="156" t="s">
        <v>6073</v>
      </c>
      <c r="AL64" s="173" t="s">
        <v>8172</v>
      </c>
      <c r="AM64" s="177" t="s">
        <v>8173</v>
      </c>
      <c r="AN64" s="170" t="s">
        <v>1086</v>
      </c>
      <c r="AO64" s="170" t="s">
        <v>5829</v>
      </c>
      <c r="AP64" s="170"/>
    </row>
    <row r="65" spans="1:42" s="120" customFormat="1" ht="30" customHeight="1">
      <c r="A65" s="169" t="s">
        <v>5419</v>
      </c>
      <c r="B65" s="169" t="s">
        <v>4997</v>
      </c>
      <c r="C65" s="169" t="s">
        <v>5498</v>
      </c>
      <c r="D65" s="169" t="s">
        <v>5697</v>
      </c>
      <c r="E65" s="169" t="s">
        <v>35</v>
      </c>
      <c r="F65" s="169" t="s">
        <v>15</v>
      </c>
      <c r="G65" s="169" t="s">
        <v>19</v>
      </c>
      <c r="H65" s="169" t="s">
        <v>5698</v>
      </c>
      <c r="I65" s="169" t="s">
        <v>760</v>
      </c>
      <c r="J65" s="169" t="s">
        <v>13</v>
      </c>
      <c r="K65" s="169" t="s">
        <v>17</v>
      </c>
      <c r="L65" s="170" t="s">
        <v>6170</v>
      </c>
      <c r="M65" s="170" t="s">
        <v>6172</v>
      </c>
      <c r="N65" s="158" t="s">
        <v>1091</v>
      </c>
      <c r="O65" s="159" t="s">
        <v>1080</v>
      </c>
      <c r="P65" s="169">
        <v>50</v>
      </c>
      <c r="Q65" s="169">
        <v>30</v>
      </c>
      <c r="R65" s="171" t="s">
        <v>2504</v>
      </c>
      <c r="S65" s="173" t="s">
        <v>8172</v>
      </c>
      <c r="T65" s="172"/>
      <c r="U65" s="315">
        <v>44348</v>
      </c>
      <c r="V65" s="315">
        <v>44377</v>
      </c>
      <c r="W65" s="319">
        <v>4873000184</v>
      </c>
      <c r="X65" s="315">
        <v>44377</v>
      </c>
      <c r="Y65" s="172"/>
      <c r="Z65" s="172"/>
      <c r="AA65" s="172"/>
      <c r="AB65" s="172"/>
      <c r="AC65" s="172" t="s">
        <v>1562</v>
      </c>
      <c r="AD65" s="172"/>
      <c r="AE65" s="172"/>
      <c r="AF65" s="172"/>
      <c r="AG65" s="172"/>
      <c r="AH65" s="172"/>
      <c r="AI65" s="172"/>
      <c r="AJ65" s="172"/>
      <c r="AK65" s="156" t="s">
        <v>6073</v>
      </c>
      <c r="AL65" s="173" t="s">
        <v>8172</v>
      </c>
      <c r="AM65" s="177" t="s">
        <v>8173</v>
      </c>
      <c r="AN65" s="170" t="s">
        <v>1086</v>
      </c>
      <c r="AO65" s="170" t="s">
        <v>5829</v>
      </c>
      <c r="AP65" s="170"/>
    </row>
    <row r="66" spans="1:42" s="120" customFormat="1" ht="30" customHeight="1">
      <c r="A66" s="169" t="s">
        <v>5419</v>
      </c>
      <c r="B66" s="169" t="s">
        <v>4997</v>
      </c>
      <c r="C66" s="169" t="s">
        <v>5498</v>
      </c>
      <c r="D66" s="169" t="s">
        <v>5699</v>
      </c>
      <c r="E66" s="169" t="s">
        <v>35</v>
      </c>
      <c r="F66" s="169" t="s">
        <v>15</v>
      </c>
      <c r="G66" s="169" t="s">
        <v>19</v>
      </c>
      <c r="H66" s="169" t="s">
        <v>5700</v>
      </c>
      <c r="I66" s="169" t="s">
        <v>760</v>
      </c>
      <c r="J66" s="169" t="s">
        <v>13</v>
      </c>
      <c r="K66" s="169" t="s">
        <v>17</v>
      </c>
      <c r="L66" s="170" t="s">
        <v>6170</v>
      </c>
      <c r="M66" s="170" t="s">
        <v>6173</v>
      </c>
      <c r="N66" s="158" t="s">
        <v>1091</v>
      </c>
      <c r="O66" s="159" t="s">
        <v>1080</v>
      </c>
      <c r="P66" s="169">
        <v>120</v>
      </c>
      <c r="Q66" s="169">
        <v>20</v>
      </c>
      <c r="R66" s="171" t="s">
        <v>2504</v>
      </c>
      <c r="S66" s="173" t="s">
        <v>8172</v>
      </c>
      <c r="T66" s="172"/>
      <c r="U66" s="315">
        <v>44348</v>
      </c>
      <c r="V66" s="315">
        <v>44377</v>
      </c>
      <c r="W66" s="319">
        <v>4873000185</v>
      </c>
      <c r="X66" s="315">
        <v>44377</v>
      </c>
      <c r="Y66" s="172"/>
      <c r="Z66" s="172"/>
      <c r="AA66" s="172"/>
      <c r="AB66" s="172"/>
      <c r="AC66" s="172" t="s">
        <v>1562</v>
      </c>
      <c r="AD66" s="172"/>
      <c r="AE66" s="172"/>
      <c r="AF66" s="172"/>
      <c r="AG66" s="172"/>
      <c r="AH66" s="172"/>
      <c r="AI66" s="172"/>
      <c r="AJ66" s="172"/>
      <c r="AK66" s="156" t="s">
        <v>6073</v>
      </c>
      <c r="AL66" s="173" t="s">
        <v>8172</v>
      </c>
      <c r="AM66" s="177" t="s">
        <v>8173</v>
      </c>
      <c r="AN66" s="170" t="s">
        <v>1086</v>
      </c>
      <c r="AO66" s="170" t="s">
        <v>5829</v>
      </c>
      <c r="AP66" s="170"/>
    </row>
    <row r="67" spans="1:42" s="120" customFormat="1" ht="30" customHeight="1">
      <c r="A67" s="169" t="s">
        <v>5419</v>
      </c>
      <c r="B67" s="169" t="s">
        <v>4997</v>
      </c>
      <c r="C67" s="169" t="s">
        <v>3504</v>
      </c>
      <c r="D67" s="169" t="s">
        <v>5701</v>
      </c>
      <c r="E67" s="169" t="s">
        <v>35</v>
      </c>
      <c r="F67" s="169" t="s">
        <v>15</v>
      </c>
      <c r="G67" s="169" t="s">
        <v>19</v>
      </c>
      <c r="H67" s="169" t="s">
        <v>5702</v>
      </c>
      <c r="I67" s="169" t="s">
        <v>760</v>
      </c>
      <c r="J67" s="169" t="s">
        <v>13</v>
      </c>
      <c r="K67" s="169" t="s">
        <v>17</v>
      </c>
      <c r="L67" s="170" t="s">
        <v>6170</v>
      </c>
      <c r="M67" s="170" t="s">
        <v>6174</v>
      </c>
      <c r="N67" s="158" t="s">
        <v>1079</v>
      </c>
      <c r="O67" s="159" t="s">
        <v>1704</v>
      </c>
      <c r="P67" s="169">
        <v>40</v>
      </c>
      <c r="Q67" s="169">
        <v>20</v>
      </c>
      <c r="R67" s="164" t="s">
        <v>2504</v>
      </c>
      <c r="S67" s="173" t="s">
        <v>8172</v>
      </c>
      <c r="T67" s="172"/>
      <c r="U67" s="315">
        <v>44348</v>
      </c>
      <c r="V67" s="315">
        <v>44377</v>
      </c>
      <c r="W67" s="319">
        <v>4873000210</v>
      </c>
      <c r="X67" s="315">
        <v>44377</v>
      </c>
      <c r="Y67" s="172"/>
      <c r="Z67" s="172"/>
      <c r="AA67" s="172"/>
      <c r="AB67" s="172"/>
      <c r="AC67" s="172" t="s">
        <v>1562</v>
      </c>
      <c r="AD67" s="172"/>
      <c r="AE67" s="172"/>
      <c r="AF67" s="172"/>
      <c r="AG67" s="172"/>
      <c r="AH67" s="172"/>
      <c r="AI67" s="172"/>
      <c r="AJ67" s="172"/>
      <c r="AK67" s="156" t="s">
        <v>6073</v>
      </c>
      <c r="AL67" s="173" t="s">
        <v>8172</v>
      </c>
      <c r="AM67" s="177" t="s">
        <v>8173</v>
      </c>
      <c r="AN67" s="170" t="s">
        <v>1086</v>
      </c>
      <c r="AO67" s="170" t="s">
        <v>5829</v>
      </c>
      <c r="AP67" s="170"/>
    </row>
    <row r="68" spans="1:42" s="120" customFormat="1" ht="30" customHeight="1">
      <c r="A68" s="169" t="s">
        <v>5419</v>
      </c>
      <c r="B68" s="169" t="s">
        <v>4997</v>
      </c>
      <c r="C68" s="169" t="s">
        <v>3504</v>
      </c>
      <c r="D68" s="169" t="s">
        <v>5703</v>
      </c>
      <c r="E68" s="169" t="s">
        <v>35</v>
      </c>
      <c r="F68" s="169" t="s">
        <v>15</v>
      </c>
      <c r="G68" s="169" t="s">
        <v>19</v>
      </c>
      <c r="H68" s="169" t="s">
        <v>5704</v>
      </c>
      <c r="I68" s="169" t="s">
        <v>760</v>
      </c>
      <c r="J68" s="169" t="s">
        <v>13</v>
      </c>
      <c r="K68" s="169" t="s">
        <v>17</v>
      </c>
      <c r="L68" s="170" t="s">
        <v>6170</v>
      </c>
      <c r="M68" s="170" t="s">
        <v>6175</v>
      </c>
      <c r="N68" s="158" t="s">
        <v>1091</v>
      </c>
      <c r="O68" s="159" t="s">
        <v>1080</v>
      </c>
      <c r="P68" s="169">
        <v>60</v>
      </c>
      <c r="Q68" s="169">
        <v>25</v>
      </c>
      <c r="R68" s="164" t="s">
        <v>2504</v>
      </c>
      <c r="S68" s="173" t="s">
        <v>8172</v>
      </c>
      <c r="T68" s="172"/>
      <c r="U68" s="315">
        <v>44348</v>
      </c>
      <c r="V68" s="315">
        <v>44377</v>
      </c>
      <c r="W68" s="319">
        <v>4873000211</v>
      </c>
      <c r="X68" s="315">
        <v>44377</v>
      </c>
      <c r="Y68" s="172"/>
      <c r="Z68" s="172"/>
      <c r="AA68" s="172"/>
      <c r="AB68" s="172"/>
      <c r="AC68" s="172" t="s">
        <v>1562</v>
      </c>
      <c r="AD68" s="172"/>
      <c r="AE68" s="172"/>
      <c r="AF68" s="172"/>
      <c r="AG68" s="172"/>
      <c r="AH68" s="172"/>
      <c r="AI68" s="172"/>
      <c r="AJ68" s="172"/>
      <c r="AK68" s="156" t="s">
        <v>6073</v>
      </c>
      <c r="AL68" s="173" t="s">
        <v>8172</v>
      </c>
      <c r="AM68" s="177" t="s">
        <v>8173</v>
      </c>
      <c r="AN68" s="170" t="s">
        <v>1086</v>
      </c>
      <c r="AO68" s="170" t="s">
        <v>5829</v>
      </c>
      <c r="AP68" s="170"/>
    </row>
    <row r="69" spans="1:42" s="120" customFormat="1" ht="30" customHeight="1">
      <c r="A69" s="169" t="s">
        <v>5419</v>
      </c>
      <c r="B69" s="169" t="s">
        <v>4997</v>
      </c>
      <c r="C69" s="169" t="s">
        <v>3504</v>
      </c>
      <c r="D69" s="169" t="s">
        <v>5703</v>
      </c>
      <c r="E69" s="169" t="s">
        <v>35</v>
      </c>
      <c r="F69" s="169" t="s">
        <v>15</v>
      </c>
      <c r="G69" s="169" t="s">
        <v>19</v>
      </c>
      <c r="H69" s="169" t="s">
        <v>5705</v>
      </c>
      <c r="I69" s="169" t="s">
        <v>760</v>
      </c>
      <c r="J69" s="169" t="s">
        <v>13</v>
      </c>
      <c r="K69" s="169" t="s">
        <v>17</v>
      </c>
      <c r="L69" s="170" t="s">
        <v>6170</v>
      </c>
      <c r="M69" s="170" t="s">
        <v>6175</v>
      </c>
      <c r="N69" s="158" t="s">
        <v>1079</v>
      </c>
      <c r="O69" s="159" t="s">
        <v>1704</v>
      </c>
      <c r="P69" s="169">
        <v>60</v>
      </c>
      <c r="Q69" s="169">
        <v>15</v>
      </c>
      <c r="R69" s="164" t="s">
        <v>2504</v>
      </c>
      <c r="S69" s="173" t="s">
        <v>8172</v>
      </c>
      <c r="T69" s="172"/>
      <c r="U69" s="315">
        <v>44348</v>
      </c>
      <c r="V69" s="315">
        <v>44377</v>
      </c>
      <c r="W69" s="319">
        <v>4873000212</v>
      </c>
      <c r="X69" s="315">
        <v>44377</v>
      </c>
      <c r="Y69" s="172"/>
      <c r="Z69" s="172"/>
      <c r="AA69" s="172"/>
      <c r="AB69" s="172"/>
      <c r="AC69" s="172" t="s">
        <v>1562</v>
      </c>
      <c r="AD69" s="172"/>
      <c r="AE69" s="172"/>
      <c r="AF69" s="172"/>
      <c r="AG69" s="172"/>
      <c r="AH69" s="172"/>
      <c r="AI69" s="172"/>
      <c r="AJ69" s="172"/>
      <c r="AK69" s="156" t="s">
        <v>6073</v>
      </c>
      <c r="AL69" s="173" t="s">
        <v>8172</v>
      </c>
      <c r="AM69" s="177" t="s">
        <v>8173</v>
      </c>
      <c r="AN69" s="170" t="s">
        <v>1086</v>
      </c>
      <c r="AO69" s="170" t="s">
        <v>5829</v>
      </c>
      <c r="AP69" s="170"/>
    </row>
    <row r="70" spans="1:42" s="120" customFormat="1" ht="30" customHeight="1">
      <c r="A70" s="169" t="s">
        <v>5419</v>
      </c>
      <c r="B70" s="169" t="s">
        <v>4997</v>
      </c>
      <c r="C70" s="169" t="s">
        <v>3504</v>
      </c>
      <c r="D70" s="169" t="s">
        <v>5706</v>
      </c>
      <c r="E70" s="169" t="s">
        <v>35</v>
      </c>
      <c r="F70" s="169" t="s">
        <v>15</v>
      </c>
      <c r="G70" s="169" t="s">
        <v>19</v>
      </c>
      <c r="H70" s="169" t="s">
        <v>5707</v>
      </c>
      <c r="I70" s="169" t="s">
        <v>760</v>
      </c>
      <c r="J70" s="169" t="s">
        <v>13</v>
      </c>
      <c r="K70" s="169" t="s">
        <v>17</v>
      </c>
      <c r="L70" s="170" t="s">
        <v>6170</v>
      </c>
      <c r="M70" s="170" t="s">
        <v>6176</v>
      </c>
      <c r="N70" s="158" t="s">
        <v>1091</v>
      </c>
      <c r="O70" s="159" t="s">
        <v>1080</v>
      </c>
      <c r="P70" s="169">
        <v>45</v>
      </c>
      <c r="Q70" s="169">
        <v>30</v>
      </c>
      <c r="R70" s="164" t="s">
        <v>2504</v>
      </c>
      <c r="S70" s="173" t="s">
        <v>8172</v>
      </c>
      <c r="T70" s="172"/>
      <c r="U70" s="315">
        <v>44348</v>
      </c>
      <c r="V70" s="315">
        <v>44377</v>
      </c>
      <c r="W70" s="319">
        <v>4873000213</v>
      </c>
      <c r="X70" s="315">
        <v>44377</v>
      </c>
      <c r="Y70" s="172"/>
      <c r="Z70" s="172"/>
      <c r="AA70" s="172"/>
      <c r="AB70" s="172"/>
      <c r="AC70" s="172" t="s">
        <v>1562</v>
      </c>
      <c r="AD70" s="172"/>
      <c r="AE70" s="172"/>
      <c r="AF70" s="172"/>
      <c r="AG70" s="172"/>
      <c r="AH70" s="172"/>
      <c r="AI70" s="172"/>
      <c r="AJ70" s="172"/>
      <c r="AK70" s="156" t="s">
        <v>6073</v>
      </c>
      <c r="AL70" s="173" t="s">
        <v>8172</v>
      </c>
      <c r="AM70" s="177" t="s">
        <v>8173</v>
      </c>
      <c r="AN70" s="170" t="s">
        <v>1086</v>
      </c>
      <c r="AO70" s="170" t="s">
        <v>5829</v>
      </c>
      <c r="AP70" s="170"/>
    </row>
    <row r="71" spans="1:42" s="120" customFormat="1" ht="30" customHeight="1">
      <c r="A71" s="169" t="s">
        <v>5419</v>
      </c>
      <c r="B71" s="169" t="s">
        <v>4997</v>
      </c>
      <c r="C71" s="169" t="s">
        <v>3504</v>
      </c>
      <c r="D71" s="169" t="s">
        <v>5708</v>
      </c>
      <c r="E71" s="169" t="s">
        <v>35</v>
      </c>
      <c r="F71" s="169" t="s">
        <v>15</v>
      </c>
      <c r="G71" s="169" t="s">
        <v>19</v>
      </c>
      <c r="H71" s="169" t="s">
        <v>5709</v>
      </c>
      <c r="I71" s="169" t="s">
        <v>760</v>
      </c>
      <c r="J71" s="169" t="s">
        <v>13</v>
      </c>
      <c r="K71" s="169" t="s">
        <v>17</v>
      </c>
      <c r="L71" s="170" t="s">
        <v>6170</v>
      </c>
      <c r="M71" s="170" t="s">
        <v>6177</v>
      </c>
      <c r="N71" s="158" t="s">
        <v>1079</v>
      </c>
      <c r="O71" s="159" t="s">
        <v>1704</v>
      </c>
      <c r="P71" s="169">
        <v>85</v>
      </c>
      <c r="Q71" s="169">
        <v>27</v>
      </c>
      <c r="R71" s="164" t="s">
        <v>2504</v>
      </c>
      <c r="S71" s="173" t="s">
        <v>8172</v>
      </c>
      <c r="T71" s="172"/>
      <c r="U71" s="315">
        <v>44348</v>
      </c>
      <c r="V71" s="315">
        <v>44377</v>
      </c>
      <c r="W71" s="319">
        <v>4873000219</v>
      </c>
      <c r="X71" s="315">
        <v>44377</v>
      </c>
      <c r="Y71" s="172"/>
      <c r="Z71" s="172"/>
      <c r="AA71" s="172"/>
      <c r="AB71" s="172"/>
      <c r="AC71" s="172" t="s">
        <v>1562</v>
      </c>
      <c r="AD71" s="172"/>
      <c r="AE71" s="172"/>
      <c r="AF71" s="172"/>
      <c r="AG71" s="172"/>
      <c r="AH71" s="172"/>
      <c r="AI71" s="172"/>
      <c r="AJ71" s="172"/>
      <c r="AK71" s="156" t="s">
        <v>6073</v>
      </c>
      <c r="AL71" s="173" t="s">
        <v>8172</v>
      </c>
      <c r="AM71" s="177" t="s">
        <v>8173</v>
      </c>
      <c r="AN71" s="170" t="s">
        <v>1086</v>
      </c>
      <c r="AO71" s="170" t="s">
        <v>5829</v>
      </c>
      <c r="AP71" s="170"/>
    </row>
    <row r="72" spans="1:42" s="120" customFormat="1" ht="30" customHeight="1">
      <c r="A72" s="169" t="s">
        <v>5419</v>
      </c>
      <c r="B72" s="169" t="s">
        <v>4997</v>
      </c>
      <c r="C72" s="169" t="s">
        <v>3504</v>
      </c>
      <c r="D72" s="169" t="s">
        <v>5710</v>
      </c>
      <c r="E72" s="169" t="s">
        <v>35</v>
      </c>
      <c r="F72" s="169" t="s">
        <v>15</v>
      </c>
      <c r="G72" s="169" t="s">
        <v>19</v>
      </c>
      <c r="H72" s="169" t="s">
        <v>5711</v>
      </c>
      <c r="I72" s="169" t="s">
        <v>760</v>
      </c>
      <c r="J72" s="169" t="s">
        <v>13</v>
      </c>
      <c r="K72" s="169" t="s">
        <v>26</v>
      </c>
      <c r="L72" s="170" t="s">
        <v>6170</v>
      </c>
      <c r="M72" s="170" t="s">
        <v>6178</v>
      </c>
      <c r="N72" s="158" t="s">
        <v>1091</v>
      </c>
      <c r="O72" s="159" t="s">
        <v>1080</v>
      </c>
      <c r="P72" s="169">
        <v>90</v>
      </c>
      <c r="Q72" s="169">
        <v>20</v>
      </c>
      <c r="R72" s="164" t="s">
        <v>2504</v>
      </c>
      <c r="S72" s="173" t="s">
        <v>8172</v>
      </c>
      <c r="T72" s="172"/>
      <c r="U72" s="315">
        <v>44348</v>
      </c>
      <c r="V72" s="315">
        <v>44377</v>
      </c>
      <c r="W72" s="319">
        <v>4873000215</v>
      </c>
      <c r="X72" s="315">
        <v>44377</v>
      </c>
      <c r="Y72" s="172"/>
      <c r="Z72" s="172"/>
      <c r="AA72" s="172"/>
      <c r="AB72" s="172"/>
      <c r="AC72" s="172" t="s">
        <v>1562</v>
      </c>
      <c r="AD72" s="172"/>
      <c r="AE72" s="172"/>
      <c r="AF72" s="172"/>
      <c r="AG72" s="172"/>
      <c r="AH72" s="172"/>
      <c r="AI72" s="172"/>
      <c r="AJ72" s="172"/>
      <c r="AK72" s="156" t="s">
        <v>6073</v>
      </c>
      <c r="AL72" s="173" t="s">
        <v>8172</v>
      </c>
      <c r="AM72" s="177" t="s">
        <v>8173</v>
      </c>
      <c r="AN72" s="170" t="s">
        <v>1086</v>
      </c>
      <c r="AO72" s="170" t="s">
        <v>5829</v>
      </c>
      <c r="AP72" s="170"/>
    </row>
    <row r="73" spans="1:42" s="120" customFormat="1" ht="30" customHeight="1">
      <c r="A73" s="169" t="s">
        <v>5419</v>
      </c>
      <c r="B73" s="169" t="s">
        <v>4997</v>
      </c>
      <c r="C73" s="169" t="s">
        <v>3504</v>
      </c>
      <c r="D73" s="169" t="s">
        <v>5712</v>
      </c>
      <c r="E73" s="169" t="s">
        <v>35</v>
      </c>
      <c r="F73" s="169" t="s">
        <v>15</v>
      </c>
      <c r="G73" s="169" t="s">
        <v>19</v>
      </c>
      <c r="H73" s="169" t="s">
        <v>5713</v>
      </c>
      <c r="I73" s="169" t="s">
        <v>760</v>
      </c>
      <c r="J73" s="169" t="s">
        <v>13</v>
      </c>
      <c r="K73" s="169" t="s">
        <v>26</v>
      </c>
      <c r="L73" s="170" t="s">
        <v>6170</v>
      </c>
      <c r="M73" s="170" t="s">
        <v>6179</v>
      </c>
      <c r="N73" s="158" t="s">
        <v>1091</v>
      </c>
      <c r="O73" s="159" t="s">
        <v>1080</v>
      </c>
      <c r="P73" s="169">
        <v>75</v>
      </c>
      <c r="Q73" s="169">
        <v>13</v>
      </c>
      <c r="R73" s="164" t="s">
        <v>2504</v>
      </c>
      <c r="S73" s="173" t="s">
        <v>8172</v>
      </c>
      <c r="T73" s="172"/>
      <c r="U73" s="315">
        <v>44348</v>
      </c>
      <c r="V73" s="315">
        <v>44377</v>
      </c>
      <c r="W73" s="319">
        <v>4873000220</v>
      </c>
      <c r="X73" s="315">
        <v>44377</v>
      </c>
      <c r="Y73" s="172"/>
      <c r="Z73" s="172"/>
      <c r="AA73" s="172"/>
      <c r="AB73" s="172"/>
      <c r="AC73" s="172" t="s">
        <v>1562</v>
      </c>
      <c r="AD73" s="172"/>
      <c r="AE73" s="172"/>
      <c r="AF73" s="172"/>
      <c r="AG73" s="172"/>
      <c r="AH73" s="172"/>
      <c r="AI73" s="172"/>
      <c r="AJ73" s="172"/>
      <c r="AK73" s="156" t="s">
        <v>6073</v>
      </c>
      <c r="AL73" s="173" t="s">
        <v>8172</v>
      </c>
      <c r="AM73" s="177" t="s">
        <v>8173</v>
      </c>
      <c r="AN73" s="170" t="s">
        <v>1086</v>
      </c>
      <c r="AO73" s="170" t="s">
        <v>5829</v>
      </c>
      <c r="AP73" s="170"/>
    </row>
    <row r="74" spans="1:42" s="120" customFormat="1" ht="30" customHeight="1">
      <c r="A74" s="169" t="s">
        <v>5419</v>
      </c>
      <c r="B74" s="169" t="s">
        <v>5410</v>
      </c>
      <c r="C74" s="169" t="s">
        <v>5008</v>
      </c>
      <c r="D74" s="169" t="s">
        <v>5413</v>
      </c>
      <c r="E74" s="169" t="s">
        <v>35</v>
      </c>
      <c r="F74" s="169" t="s">
        <v>16</v>
      </c>
      <c r="G74" s="169" t="s">
        <v>19</v>
      </c>
      <c r="H74" s="169" t="s">
        <v>5414</v>
      </c>
      <c r="I74" s="169" t="s">
        <v>760</v>
      </c>
      <c r="J74" s="169" t="s">
        <v>13</v>
      </c>
      <c r="K74" s="169" t="s">
        <v>17</v>
      </c>
      <c r="L74" s="170" t="s">
        <v>6168</v>
      </c>
      <c r="M74" s="170" t="s">
        <v>6180</v>
      </c>
      <c r="N74" s="158" t="s">
        <v>1091</v>
      </c>
      <c r="O74" s="159" t="s">
        <v>1080</v>
      </c>
      <c r="P74" s="169">
        <v>1681</v>
      </c>
      <c r="Q74" s="169">
        <v>20</v>
      </c>
      <c r="R74" s="171" t="s">
        <v>2504</v>
      </c>
      <c r="S74" s="314" t="s">
        <v>8165</v>
      </c>
      <c r="T74" s="172"/>
      <c r="U74" s="315">
        <v>44348</v>
      </c>
      <c r="V74" s="315">
        <v>44377</v>
      </c>
      <c r="W74" s="319">
        <v>4825000455</v>
      </c>
      <c r="X74" s="315">
        <v>44377</v>
      </c>
      <c r="Y74" s="172"/>
      <c r="Z74" s="172"/>
      <c r="AA74" s="172"/>
      <c r="AB74" s="172"/>
      <c r="AC74" s="172" t="s">
        <v>1562</v>
      </c>
      <c r="AD74" s="172"/>
      <c r="AE74" s="172"/>
      <c r="AF74" s="172"/>
      <c r="AG74" s="172"/>
      <c r="AH74" s="172"/>
      <c r="AI74" s="172"/>
      <c r="AJ74" s="172"/>
      <c r="AK74" s="156" t="s">
        <v>6073</v>
      </c>
      <c r="AL74" s="314" t="s">
        <v>8165</v>
      </c>
      <c r="AM74" s="317" t="s">
        <v>8166</v>
      </c>
      <c r="AN74" s="170" t="s">
        <v>1086</v>
      </c>
      <c r="AO74" s="170" t="s">
        <v>5829</v>
      </c>
      <c r="AP74" s="170"/>
    </row>
    <row r="75" spans="1:42" s="120" customFormat="1" ht="30" customHeight="1">
      <c r="A75" s="169" t="s">
        <v>5419</v>
      </c>
      <c r="B75" s="169" t="s">
        <v>4997</v>
      </c>
      <c r="C75" s="169" t="s">
        <v>3504</v>
      </c>
      <c r="D75" s="169" t="s">
        <v>5714</v>
      </c>
      <c r="E75" s="169" t="s">
        <v>35</v>
      </c>
      <c r="F75" s="169" t="s">
        <v>15</v>
      </c>
      <c r="G75" s="169" t="s">
        <v>19</v>
      </c>
      <c r="H75" s="169" t="s">
        <v>5715</v>
      </c>
      <c r="I75" s="169" t="s">
        <v>760</v>
      </c>
      <c r="J75" s="169" t="s">
        <v>13</v>
      </c>
      <c r="K75" s="169" t="s">
        <v>17</v>
      </c>
      <c r="L75" s="170" t="s">
        <v>6170</v>
      </c>
      <c r="M75" s="170" t="s">
        <v>6181</v>
      </c>
      <c r="N75" s="158" t="s">
        <v>1079</v>
      </c>
      <c r="O75" s="159" t="s">
        <v>1704</v>
      </c>
      <c r="P75" s="169">
        <v>60</v>
      </c>
      <c r="Q75" s="169">
        <v>30</v>
      </c>
      <c r="R75" s="164" t="s">
        <v>2504</v>
      </c>
      <c r="S75" s="173" t="s">
        <v>8172</v>
      </c>
      <c r="T75" s="172"/>
      <c r="U75" s="315">
        <v>44348</v>
      </c>
      <c r="V75" s="315">
        <v>44377</v>
      </c>
      <c r="W75" s="319">
        <v>4873000217</v>
      </c>
      <c r="X75" s="315">
        <v>44377</v>
      </c>
      <c r="Y75" s="172"/>
      <c r="Z75" s="172"/>
      <c r="AA75" s="172"/>
      <c r="AB75" s="172"/>
      <c r="AC75" s="172" t="s">
        <v>1562</v>
      </c>
      <c r="AD75" s="172"/>
      <c r="AE75" s="172"/>
      <c r="AF75" s="172"/>
      <c r="AG75" s="172"/>
      <c r="AH75" s="172"/>
      <c r="AI75" s="172"/>
      <c r="AJ75" s="172"/>
      <c r="AK75" s="156" t="s">
        <v>6073</v>
      </c>
      <c r="AL75" s="173" t="s">
        <v>8172</v>
      </c>
      <c r="AM75" s="177" t="s">
        <v>8173</v>
      </c>
      <c r="AN75" s="170" t="s">
        <v>1086</v>
      </c>
      <c r="AO75" s="170" t="s">
        <v>5829</v>
      </c>
      <c r="AP75" s="170"/>
    </row>
    <row r="76" spans="1:42" s="120" customFormat="1" ht="30" customHeight="1">
      <c r="A76" s="169" t="s">
        <v>5419</v>
      </c>
      <c r="B76" s="169" t="s">
        <v>4997</v>
      </c>
      <c r="C76" s="169" t="s">
        <v>4998</v>
      </c>
      <c r="D76" s="169" t="s">
        <v>5494</v>
      </c>
      <c r="E76" s="169" t="s">
        <v>35</v>
      </c>
      <c r="F76" s="169" t="s">
        <v>15</v>
      </c>
      <c r="G76" s="169" t="s">
        <v>19</v>
      </c>
      <c r="H76" s="169" t="s">
        <v>5495</v>
      </c>
      <c r="I76" s="169" t="s">
        <v>760</v>
      </c>
      <c r="J76" s="169" t="s">
        <v>13</v>
      </c>
      <c r="K76" s="169" t="s">
        <v>17</v>
      </c>
      <c r="L76" s="170" t="s">
        <v>6182</v>
      </c>
      <c r="M76" s="170" t="s">
        <v>6183</v>
      </c>
      <c r="N76" s="158" t="s">
        <v>1091</v>
      </c>
      <c r="O76" s="159" t="s">
        <v>1080</v>
      </c>
      <c r="P76" s="169">
        <v>160</v>
      </c>
      <c r="Q76" s="169">
        <v>8</v>
      </c>
      <c r="R76" s="171" t="s">
        <v>2504</v>
      </c>
      <c r="S76" s="173" t="s">
        <v>8172</v>
      </c>
      <c r="T76" s="172"/>
      <c r="U76" s="315">
        <v>44348</v>
      </c>
      <c r="V76" s="315">
        <v>44377</v>
      </c>
      <c r="W76" s="319">
        <v>4873000162</v>
      </c>
      <c r="X76" s="315">
        <v>44377</v>
      </c>
      <c r="Y76" s="172"/>
      <c r="Z76" s="172"/>
      <c r="AA76" s="172"/>
      <c r="AB76" s="172"/>
      <c r="AC76" s="172" t="s">
        <v>1562</v>
      </c>
      <c r="AD76" s="172"/>
      <c r="AE76" s="172"/>
      <c r="AF76" s="172"/>
      <c r="AG76" s="172"/>
      <c r="AH76" s="172"/>
      <c r="AI76" s="172"/>
      <c r="AJ76" s="172"/>
      <c r="AK76" s="156" t="s">
        <v>6073</v>
      </c>
      <c r="AL76" s="173" t="s">
        <v>8172</v>
      </c>
      <c r="AM76" s="177" t="s">
        <v>8173</v>
      </c>
      <c r="AN76" s="170" t="s">
        <v>1209</v>
      </c>
      <c r="AO76" s="170" t="s">
        <v>5829</v>
      </c>
      <c r="AP76" s="170"/>
    </row>
    <row r="77" spans="1:42" s="120" customFormat="1" ht="30" customHeight="1">
      <c r="A77" s="169" t="s">
        <v>5419</v>
      </c>
      <c r="B77" s="169" t="s">
        <v>5456</v>
      </c>
      <c r="C77" s="169" t="s">
        <v>4991</v>
      </c>
      <c r="D77" s="169" t="s">
        <v>5477</v>
      </c>
      <c r="E77" s="169" t="s">
        <v>35</v>
      </c>
      <c r="F77" s="169" t="s">
        <v>15</v>
      </c>
      <c r="G77" s="169" t="s">
        <v>19</v>
      </c>
      <c r="H77" s="169" t="s">
        <v>5478</v>
      </c>
      <c r="I77" s="169" t="s">
        <v>760</v>
      </c>
      <c r="J77" s="169" t="s">
        <v>13</v>
      </c>
      <c r="K77" s="169" t="s">
        <v>17</v>
      </c>
      <c r="L77" s="170" t="s">
        <v>6182</v>
      </c>
      <c r="M77" s="170" t="s">
        <v>6184</v>
      </c>
      <c r="N77" s="158" t="s">
        <v>1079</v>
      </c>
      <c r="O77" s="159" t="s">
        <v>1704</v>
      </c>
      <c r="P77" s="169">
        <v>80</v>
      </c>
      <c r="Q77" s="169">
        <v>8</v>
      </c>
      <c r="R77" s="171" t="s">
        <v>2504</v>
      </c>
      <c r="S77" s="314" t="s">
        <v>8165</v>
      </c>
      <c r="T77" s="172"/>
      <c r="U77" s="315">
        <v>44348</v>
      </c>
      <c r="V77" s="315">
        <v>44377</v>
      </c>
      <c r="W77" s="319">
        <v>4812700159</v>
      </c>
      <c r="X77" s="315">
        <v>44377</v>
      </c>
      <c r="Y77" s="172"/>
      <c r="Z77" s="172"/>
      <c r="AA77" s="172"/>
      <c r="AB77" s="172"/>
      <c r="AC77" s="172" t="s">
        <v>1562</v>
      </c>
      <c r="AD77" s="172"/>
      <c r="AE77" s="172"/>
      <c r="AF77" s="172"/>
      <c r="AG77" s="172"/>
      <c r="AH77" s="172"/>
      <c r="AI77" s="172"/>
      <c r="AJ77" s="172"/>
      <c r="AK77" s="156" t="s">
        <v>6073</v>
      </c>
      <c r="AL77" s="314" t="s">
        <v>8165</v>
      </c>
      <c r="AM77" s="317" t="s">
        <v>8166</v>
      </c>
      <c r="AN77" s="170" t="s">
        <v>1209</v>
      </c>
      <c r="AO77" s="170" t="s">
        <v>5829</v>
      </c>
      <c r="AP77" s="170"/>
    </row>
    <row r="78" spans="1:42" s="120" customFormat="1" ht="30" customHeight="1">
      <c r="A78" s="169" t="s">
        <v>5419</v>
      </c>
      <c r="B78" s="169" t="s">
        <v>5456</v>
      </c>
      <c r="C78" s="169" t="s">
        <v>4991</v>
      </c>
      <c r="D78" s="169" t="s">
        <v>5475</v>
      </c>
      <c r="E78" s="169" t="s">
        <v>35</v>
      </c>
      <c r="F78" s="169" t="s">
        <v>11</v>
      </c>
      <c r="G78" s="169" t="s">
        <v>19</v>
      </c>
      <c r="H78" s="169" t="s">
        <v>5476</v>
      </c>
      <c r="I78" s="169" t="s">
        <v>760</v>
      </c>
      <c r="J78" s="169" t="s">
        <v>13</v>
      </c>
      <c r="K78" s="169" t="s">
        <v>17</v>
      </c>
      <c r="L78" s="170" t="s">
        <v>6182</v>
      </c>
      <c r="M78" s="170" t="s">
        <v>6185</v>
      </c>
      <c r="N78" s="158" t="s">
        <v>1091</v>
      </c>
      <c r="O78" s="159" t="s">
        <v>1080</v>
      </c>
      <c r="P78" s="169">
        <v>100</v>
      </c>
      <c r="Q78" s="169">
        <v>8</v>
      </c>
      <c r="R78" s="171" t="s">
        <v>2504</v>
      </c>
      <c r="S78" s="314" t="s">
        <v>8165</v>
      </c>
      <c r="T78" s="172"/>
      <c r="U78" s="315">
        <v>44348</v>
      </c>
      <c r="V78" s="315">
        <v>44377</v>
      </c>
      <c r="W78" s="319">
        <v>4812700158</v>
      </c>
      <c r="X78" s="315">
        <v>44377</v>
      </c>
      <c r="Y78" s="172"/>
      <c r="Z78" s="172"/>
      <c r="AA78" s="172"/>
      <c r="AB78" s="172"/>
      <c r="AC78" s="172" t="s">
        <v>1562</v>
      </c>
      <c r="AD78" s="172"/>
      <c r="AE78" s="172"/>
      <c r="AF78" s="172"/>
      <c r="AG78" s="172"/>
      <c r="AH78" s="172"/>
      <c r="AI78" s="172"/>
      <c r="AJ78" s="172"/>
      <c r="AK78" s="156" t="s">
        <v>6073</v>
      </c>
      <c r="AL78" s="314" t="s">
        <v>8165</v>
      </c>
      <c r="AM78" s="317" t="s">
        <v>8166</v>
      </c>
      <c r="AN78" s="170" t="s">
        <v>1209</v>
      </c>
      <c r="AO78" s="170" t="s">
        <v>5829</v>
      </c>
      <c r="AP78" s="170"/>
    </row>
    <row r="79" spans="1:42" s="120" customFormat="1" ht="30" customHeight="1">
      <c r="A79" s="169" t="s">
        <v>5419</v>
      </c>
      <c r="B79" s="169" t="s">
        <v>5456</v>
      </c>
      <c r="C79" s="169" t="s">
        <v>4991</v>
      </c>
      <c r="D79" s="169" t="s">
        <v>5473</v>
      </c>
      <c r="E79" s="169" t="s">
        <v>35</v>
      </c>
      <c r="F79" s="169" t="s">
        <v>11</v>
      </c>
      <c r="G79" s="169" t="s">
        <v>19</v>
      </c>
      <c r="H79" s="169" t="s">
        <v>5474</v>
      </c>
      <c r="I79" s="169" t="s">
        <v>760</v>
      </c>
      <c r="J79" s="169" t="s">
        <v>13</v>
      </c>
      <c r="K79" s="169" t="s">
        <v>17</v>
      </c>
      <c r="L79" s="170" t="s">
        <v>6182</v>
      </c>
      <c r="M79" s="170" t="s">
        <v>6186</v>
      </c>
      <c r="N79" s="158" t="s">
        <v>1091</v>
      </c>
      <c r="O79" s="159" t="s">
        <v>1080</v>
      </c>
      <c r="P79" s="169">
        <v>110</v>
      </c>
      <c r="Q79" s="169">
        <v>8</v>
      </c>
      <c r="R79" s="171" t="s">
        <v>2504</v>
      </c>
      <c r="S79" s="314" t="s">
        <v>8165</v>
      </c>
      <c r="T79" s="172"/>
      <c r="U79" s="315">
        <v>44348</v>
      </c>
      <c r="V79" s="315">
        <v>44377</v>
      </c>
      <c r="W79" s="319">
        <v>4812700157</v>
      </c>
      <c r="X79" s="315">
        <v>44377</v>
      </c>
      <c r="Y79" s="172"/>
      <c r="Z79" s="172"/>
      <c r="AA79" s="172"/>
      <c r="AB79" s="172"/>
      <c r="AC79" s="172" t="s">
        <v>1562</v>
      </c>
      <c r="AD79" s="172"/>
      <c r="AE79" s="172"/>
      <c r="AF79" s="172"/>
      <c r="AG79" s="172"/>
      <c r="AH79" s="172"/>
      <c r="AI79" s="172"/>
      <c r="AJ79" s="172"/>
      <c r="AK79" s="156" t="s">
        <v>6073</v>
      </c>
      <c r="AL79" s="314" t="s">
        <v>8165</v>
      </c>
      <c r="AM79" s="317" t="s">
        <v>8166</v>
      </c>
      <c r="AN79" s="170" t="s">
        <v>1209</v>
      </c>
      <c r="AO79" s="170" t="s">
        <v>5829</v>
      </c>
      <c r="AP79" s="170"/>
    </row>
    <row r="80" spans="1:42" s="120" customFormat="1" ht="30" customHeight="1">
      <c r="A80" s="169" t="s">
        <v>5419</v>
      </c>
      <c r="B80" s="169" t="s">
        <v>5456</v>
      </c>
      <c r="C80" s="169" t="s">
        <v>4991</v>
      </c>
      <c r="D80" s="169" t="s">
        <v>5471</v>
      </c>
      <c r="E80" s="169" t="s">
        <v>35</v>
      </c>
      <c r="F80" s="169" t="s">
        <v>18</v>
      </c>
      <c r="G80" s="169" t="s">
        <v>19</v>
      </c>
      <c r="H80" s="169" t="s">
        <v>5472</v>
      </c>
      <c r="I80" s="169" t="s">
        <v>760</v>
      </c>
      <c r="J80" s="169" t="s">
        <v>13</v>
      </c>
      <c r="K80" s="169" t="s">
        <v>17</v>
      </c>
      <c r="L80" s="170" t="s">
        <v>6182</v>
      </c>
      <c r="M80" s="170" t="s">
        <v>6187</v>
      </c>
      <c r="N80" s="158" t="s">
        <v>1079</v>
      </c>
      <c r="O80" s="159" t="s">
        <v>1704</v>
      </c>
      <c r="P80" s="169">
        <v>50</v>
      </c>
      <c r="Q80" s="169">
        <v>4</v>
      </c>
      <c r="R80" s="171" t="s">
        <v>2504</v>
      </c>
      <c r="S80" s="314" t="s">
        <v>8165</v>
      </c>
      <c r="T80" s="172"/>
      <c r="U80" s="315">
        <v>44348</v>
      </c>
      <c r="V80" s="315">
        <v>44377</v>
      </c>
      <c r="W80" s="319">
        <v>4812700156</v>
      </c>
      <c r="X80" s="315">
        <v>44377</v>
      </c>
      <c r="Y80" s="172"/>
      <c r="Z80" s="172"/>
      <c r="AA80" s="172"/>
      <c r="AB80" s="172"/>
      <c r="AC80" s="172" t="s">
        <v>1562</v>
      </c>
      <c r="AD80" s="172"/>
      <c r="AE80" s="172"/>
      <c r="AF80" s="172"/>
      <c r="AG80" s="172"/>
      <c r="AH80" s="172"/>
      <c r="AI80" s="172"/>
      <c r="AJ80" s="172"/>
      <c r="AK80" s="156" t="s">
        <v>6073</v>
      </c>
      <c r="AL80" s="314" t="s">
        <v>8165</v>
      </c>
      <c r="AM80" s="317" t="s">
        <v>8166</v>
      </c>
      <c r="AN80" s="170" t="s">
        <v>1209</v>
      </c>
      <c r="AO80" s="170" t="s">
        <v>5829</v>
      </c>
      <c r="AP80" s="170"/>
    </row>
    <row r="81" spans="1:42" s="120" customFormat="1" ht="30" customHeight="1">
      <c r="A81" s="169" t="s">
        <v>5419</v>
      </c>
      <c r="B81" s="169" t="s">
        <v>5456</v>
      </c>
      <c r="C81" s="169" t="s">
        <v>4991</v>
      </c>
      <c r="D81" s="169" t="s">
        <v>5469</v>
      </c>
      <c r="E81" s="169" t="s">
        <v>35</v>
      </c>
      <c r="F81" s="169" t="s">
        <v>11</v>
      </c>
      <c r="G81" s="169" t="s">
        <v>19</v>
      </c>
      <c r="H81" s="169" t="s">
        <v>5470</v>
      </c>
      <c r="I81" s="169" t="s">
        <v>760</v>
      </c>
      <c r="J81" s="169" t="s">
        <v>13</v>
      </c>
      <c r="K81" s="169" t="s">
        <v>17</v>
      </c>
      <c r="L81" s="170" t="s">
        <v>6182</v>
      </c>
      <c r="M81" s="170" t="s">
        <v>6188</v>
      </c>
      <c r="N81" s="158" t="s">
        <v>1091</v>
      </c>
      <c r="O81" s="159" t="s">
        <v>1080</v>
      </c>
      <c r="P81" s="169">
        <v>70</v>
      </c>
      <c r="Q81" s="169">
        <v>8</v>
      </c>
      <c r="R81" s="171" t="s">
        <v>2504</v>
      </c>
      <c r="S81" s="314" t="s">
        <v>8165</v>
      </c>
      <c r="T81" s="172"/>
      <c r="U81" s="315">
        <v>44348</v>
      </c>
      <c r="V81" s="315">
        <v>44377</v>
      </c>
      <c r="W81" s="319">
        <v>4812700155</v>
      </c>
      <c r="X81" s="315">
        <v>44377</v>
      </c>
      <c r="Y81" s="172"/>
      <c r="Z81" s="172"/>
      <c r="AA81" s="172"/>
      <c r="AB81" s="172"/>
      <c r="AC81" s="172" t="s">
        <v>1562</v>
      </c>
      <c r="AD81" s="172"/>
      <c r="AE81" s="172"/>
      <c r="AF81" s="172"/>
      <c r="AG81" s="172"/>
      <c r="AH81" s="172"/>
      <c r="AI81" s="172"/>
      <c r="AJ81" s="172"/>
      <c r="AK81" s="156" t="s">
        <v>6073</v>
      </c>
      <c r="AL81" s="314" t="s">
        <v>8165</v>
      </c>
      <c r="AM81" s="317" t="s">
        <v>8166</v>
      </c>
      <c r="AN81" s="170" t="s">
        <v>1209</v>
      </c>
      <c r="AO81" s="170" t="s">
        <v>5829</v>
      </c>
      <c r="AP81" s="170"/>
    </row>
    <row r="82" spans="1:42" s="120" customFormat="1" ht="30" customHeight="1">
      <c r="A82" s="169" t="s">
        <v>5419</v>
      </c>
      <c r="B82" s="169" t="s">
        <v>5456</v>
      </c>
      <c r="C82" s="169" t="s">
        <v>4991</v>
      </c>
      <c r="D82" s="169" t="s">
        <v>5467</v>
      </c>
      <c r="E82" s="169" t="s">
        <v>35</v>
      </c>
      <c r="F82" s="169" t="s">
        <v>18</v>
      </c>
      <c r="G82" s="169" t="s">
        <v>19</v>
      </c>
      <c r="H82" s="169" t="s">
        <v>5468</v>
      </c>
      <c r="I82" s="169" t="s">
        <v>760</v>
      </c>
      <c r="J82" s="169" t="s">
        <v>13</v>
      </c>
      <c r="K82" s="169" t="s">
        <v>17</v>
      </c>
      <c r="L82" s="170" t="s">
        <v>6182</v>
      </c>
      <c r="M82" s="170" t="s">
        <v>6189</v>
      </c>
      <c r="N82" s="158" t="s">
        <v>1091</v>
      </c>
      <c r="O82" s="159" t="s">
        <v>1080</v>
      </c>
      <c r="P82" s="169">
        <v>60</v>
      </c>
      <c r="Q82" s="169">
        <v>15</v>
      </c>
      <c r="R82" s="171" t="s">
        <v>2504</v>
      </c>
      <c r="S82" s="314" t="s">
        <v>8165</v>
      </c>
      <c r="T82" s="172"/>
      <c r="U82" s="315">
        <v>44348</v>
      </c>
      <c r="V82" s="315">
        <v>44377</v>
      </c>
      <c r="W82" s="319">
        <v>4812700154</v>
      </c>
      <c r="X82" s="315">
        <v>44377</v>
      </c>
      <c r="Y82" s="172"/>
      <c r="Z82" s="172"/>
      <c r="AA82" s="172"/>
      <c r="AB82" s="172"/>
      <c r="AC82" s="172" t="s">
        <v>1562</v>
      </c>
      <c r="AD82" s="172"/>
      <c r="AE82" s="172"/>
      <c r="AF82" s="172"/>
      <c r="AG82" s="172"/>
      <c r="AH82" s="172"/>
      <c r="AI82" s="172"/>
      <c r="AJ82" s="172"/>
      <c r="AK82" s="156" t="s">
        <v>6073</v>
      </c>
      <c r="AL82" s="314" t="s">
        <v>8165</v>
      </c>
      <c r="AM82" s="317" t="s">
        <v>8166</v>
      </c>
      <c r="AN82" s="170" t="s">
        <v>1209</v>
      </c>
      <c r="AO82" s="170" t="s">
        <v>5829</v>
      </c>
      <c r="AP82" s="170"/>
    </row>
    <row r="83" spans="1:42" s="120" customFormat="1" ht="30" customHeight="1">
      <c r="A83" s="169" t="s">
        <v>5419</v>
      </c>
      <c r="B83" s="169" t="s">
        <v>5456</v>
      </c>
      <c r="C83" s="169" t="s">
        <v>4991</v>
      </c>
      <c r="D83" s="169" t="s">
        <v>5465</v>
      </c>
      <c r="E83" s="169" t="s">
        <v>35</v>
      </c>
      <c r="F83" s="169" t="s">
        <v>11</v>
      </c>
      <c r="G83" s="169" t="s">
        <v>19</v>
      </c>
      <c r="H83" s="169" t="s">
        <v>5466</v>
      </c>
      <c r="I83" s="169" t="s">
        <v>760</v>
      </c>
      <c r="J83" s="169" t="s">
        <v>13</v>
      </c>
      <c r="K83" s="169" t="s">
        <v>17</v>
      </c>
      <c r="L83" s="170" t="s">
        <v>6182</v>
      </c>
      <c r="M83" s="170" t="s">
        <v>6190</v>
      </c>
      <c r="N83" s="158" t="s">
        <v>1091</v>
      </c>
      <c r="O83" s="159" t="s">
        <v>1080</v>
      </c>
      <c r="P83" s="169">
        <v>190</v>
      </c>
      <c r="Q83" s="169">
        <v>15</v>
      </c>
      <c r="R83" s="171" t="s">
        <v>2504</v>
      </c>
      <c r="S83" s="314" t="s">
        <v>8165</v>
      </c>
      <c r="T83" s="172"/>
      <c r="U83" s="315">
        <v>44348</v>
      </c>
      <c r="V83" s="315">
        <v>44377</v>
      </c>
      <c r="W83" s="319">
        <v>4812700153</v>
      </c>
      <c r="X83" s="315">
        <v>44377</v>
      </c>
      <c r="Y83" s="172"/>
      <c r="Z83" s="172"/>
      <c r="AA83" s="172"/>
      <c r="AB83" s="172"/>
      <c r="AC83" s="172" t="s">
        <v>1562</v>
      </c>
      <c r="AD83" s="172"/>
      <c r="AE83" s="172"/>
      <c r="AF83" s="172"/>
      <c r="AG83" s="172"/>
      <c r="AH83" s="172"/>
      <c r="AI83" s="172"/>
      <c r="AJ83" s="172"/>
      <c r="AK83" s="156" t="s">
        <v>6073</v>
      </c>
      <c r="AL83" s="314" t="s">
        <v>8165</v>
      </c>
      <c r="AM83" s="317" t="s">
        <v>8166</v>
      </c>
      <c r="AN83" s="170" t="s">
        <v>1209</v>
      </c>
      <c r="AO83" s="170" t="s">
        <v>5829</v>
      </c>
      <c r="AP83" s="170"/>
    </row>
    <row r="84" spans="1:42" s="120" customFormat="1" ht="30" customHeight="1">
      <c r="A84" s="169" t="s">
        <v>5419</v>
      </c>
      <c r="B84" s="169" t="s">
        <v>5456</v>
      </c>
      <c r="C84" s="169" t="s">
        <v>4991</v>
      </c>
      <c r="D84" s="169" t="s">
        <v>5463</v>
      </c>
      <c r="E84" s="169" t="s">
        <v>35</v>
      </c>
      <c r="F84" s="169" t="s">
        <v>11</v>
      </c>
      <c r="G84" s="169" t="s">
        <v>19</v>
      </c>
      <c r="H84" s="169" t="s">
        <v>5464</v>
      </c>
      <c r="I84" s="169" t="s">
        <v>760</v>
      </c>
      <c r="J84" s="169" t="s">
        <v>13</v>
      </c>
      <c r="K84" s="169" t="s">
        <v>17</v>
      </c>
      <c r="L84" s="170" t="s">
        <v>6182</v>
      </c>
      <c r="M84" s="170" t="s">
        <v>6191</v>
      </c>
      <c r="N84" s="158" t="s">
        <v>1091</v>
      </c>
      <c r="O84" s="159" t="s">
        <v>1080</v>
      </c>
      <c r="P84" s="169">
        <v>60</v>
      </c>
      <c r="Q84" s="169">
        <v>8</v>
      </c>
      <c r="R84" s="171" t="s">
        <v>2504</v>
      </c>
      <c r="S84" s="314" t="s">
        <v>8165</v>
      </c>
      <c r="T84" s="172"/>
      <c r="U84" s="315">
        <v>44348</v>
      </c>
      <c r="V84" s="315">
        <v>44377</v>
      </c>
      <c r="W84" s="319">
        <v>4812700152</v>
      </c>
      <c r="X84" s="315">
        <v>44377</v>
      </c>
      <c r="Y84" s="172"/>
      <c r="Z84" s="172"/>
      <c r="AA84" s="172"/>
      <c r="AB84" s="172"/>
      <c r="AC84" s="172" t="s">
        <v>1562</v>
      </c>
      <c r="AD84" s="172"/>
      <c r="AE84" s="172"/>
      <c r="AF84" s="172"/>
      <c r="AG84" s="172"/>
      <c r="AH84" s="172"/>
      <c r="AI84" s="172"/>
      <c r="AJ84" s="172"/>
      <c r="AK84" s="156" t="s">
        <v>6073</v>
      </c>
      <c r="AL84" s="314" t="s">
        <v>8165</v>
      </c>
      <c r="AM84" s="317" t="s">
        <v>8166</v>
      </c>
      <c r="AN84" s="170" t="s">
        <v>1209</v>
      </c>
      <c r="AO84" s="170" t="s">
        <v>5829</v>
      </c>
      <c r="AP84" s="170"/>
    </row>
    <row r="85" spans="1:42" s="120" customFormat="1" ht="30" customHeight="1">
      <c r="A85" s="169" t="s">
        <v>5419</v>
      </c>
      <c r="B85" s="169" t="s">
        <v>5456</v>
      </c>
      <c r="C85" s="169" t="s">
        <v>4991</v>
      </c>
      <c r="D85" s="169" t="s">
        <v>5460</v>
      </c>
      <c r="E85" s="169" t="s">
        <v>35</v>
      </c>
      <c r="F85" s="169" t="s">
        <v>11</v>
      </c>
      <c r="G85" s="169" t="s">
        <v>19</v>
      </c>
      <c r="H85" s="169" t="s">
        <v>5462</v>
      </c>
      <c r="I85" s="169" t="s">
        <v>760</v>
      </c>
      <c r="J85" s="169" t="s">
        <v>13</v>
      </c>
      <c r="K85" s="169" t="s">
        <v>17</v>
      </c>
      <c r="L85" s="170" t="s">
        <v>6182</v>
      </c>
      <c r="M85" s="170" t="s">
        <v>6192</v>
      </c>
      <c r="N85" s="158" t="s">
        <v>1091</v>
      </c>
      <c r="O85" s="159" t="s">
        <v>1080</v>
      </c>
      <c r="P85" s="169">
        <v>60</v>
      </c>
      <c r="Q85" s="169">
        <v>8</v>
      </c>
      <c r="R85" s="171" t="s">
        <v>2504</v>
      </c>
      <c r="S85" s="314" t="s">
        <v>8165</v>
      </c>
      <c r="T85" s="172"/>
      <c r="U85" s="315">
        <v>44348</v>
      </c>
      <c r="V85" s="315">
        <v>44377</v>
      </c>
      <c r="W85" s="319">
        <v>4812700149</v>
      </c>
      <c r="X85" s="315">
        <v>44377</v>
      </c>
      <c r="Y85" s="172"/>
      <c r="Z85" s="172"/>
      <c r="AA85" s="172"/>
      <c r="AB85" s="172"/>
      <c r="AC85" s="172" t="s">
        <v>1562</v>
      </c>
      <c r="AD85" s="172"/>
      <c r="AE85" s="172"/>
      <c r="AF85" s="172"/>
      <c r="AG85" s="172"/>
      <c r="AH85" s="172"/>
      <c r="AI85" s="172"/>
      <c r="AJ85" s="172"/>
      <c r="AK85" s="156" t="s">
        <v>6073</v>
      </c>
      <c r="AL85" s="314" t="s">
        <v>8165</v>
      </c>
      <c r="AM85" s="317" t="s">
        <v>8166</v>
      </c>
      <c r="AN85" s="170" t="s">
        <v>1209</v>
      </c>
      <c r="AO85" s="170" t="s">
        <v>5829</v>
      </c>
      <c r="AP85" s="170"/>
    </row>
    <row r="86" spans="1:42" s="120" customFormat="1" ht="30" customHeight="1">
      <c r="A86" s="169" t="s">
        <v>5419</v>
      </c>
      <c r="B86" s="169" t="s">
        <v>5456</v>
      </c>
      <c r="C86" s="169" t="s">
        <v>4991</v>
      </c>
      <c r="D86" s="169" t="s">
        <v>5460</v>
      </c>
      <c r="E86" s="169" t="s">
        <v>35</v>
      </c>
      <c r="F86" s="169" t="s">
        <v>15</v>
      </c>
      <c r="G86" s="169" t="s">
        <v>19</v>
      </c>
      <c r="H86" s="169" t="s">
        <v>5461</v>
      </c>
      <c r="I86" s="169" t="s">
        <v>760</v>
      </c>
      <c r="J86" s="169" t="s">
        <v>13</v>
      </c>
      <c r="K86" s="169" t="s">
        <v>17</v>
      </c>
      <c r="L86" s="170" t="s">
        <v>6182</v>
      </c>
      <c r="M86" s="170" t="s">
        <v>6193</v>
      </c>
      <c r="N86" s="158" t="s">
        <v>1079</v>
      </c>
      <c r="O86" s="159" t="s">
        <v>1704</v>
      </c>
      <c r="P86" s="169">
        <v>60</v>
      </c>
      <c r="Q86" s="169">
        <v>7</v>
      </c>
      <c r="R86" s="171" t="s">
        <v>2504</v>
      </c>
      <c r="S86" s="314" t="s">
        <v>8165</v>
      </c>
      <c r="T86" s="172"/>
      <c r="U86" s="315">
        <v>44348</v>
      </c>
      <c r="V86" s="315">
        <v>44377</v>
      </c>
      <c r="W86" s="319">
        <v>4812700148</v>
      </c>
      <c r="X86" s="315">
        <v>44377</v>
      </c>
      <c r="Y86" s="172"/>
      <c r="Z86" s="172"/>
      <c r="AA86" s="172"/>
      <c r="AB86" s="172"/>
      <c r="AC86" s="172" t="s">
        <v>1562</v>
      </c>
      <c r="AD86" s="172"/>
      <c r="AE86" s="172"/>
      <c r="AF86" s="172"/>
      <c r="AG86" s="172"/>
      <c r="AH86" s="172"/>
      <c r="AI86" s="172"/>
      <c r="AJ86" s="172"/>
      <c r="AK86" s="156" t="s">
        <v>6073</v>
      </c>
      <c r="AL86" s="314" t="s">
        <v>8165</v>
      </c>
      <c r="AM86" s="317" t="s">
        <v>8166</v>
      </c>
      <c r="AN86" s="170" t="s">
        <v>1209</v>
      </c>
      <c r="AO86" s="170" t="s">
        <v>5829</v>
      </c>
      <c r="AP86" s="170"/>
    </row>
    <row r="87" spans="1:42" s="120" customFormat="1" ht="30" customHeight="1">
      <c r="A87" s="169" t="s">
        <v>5419</v>
      </c>
      <c r="B87" s="169" t="s">
        <v>4997</v>
      </c>
      <c r="C87" s="169" t="s">
        <v>4998</v>
      </c>
      <c r="D87" s="169" t="s">
        <v>5492</v>
      </c>
      <c r="E87" s="169" t="s">
        <v>35</v>
      </c>
      <c r="F87" s="169" t="s">
        <v>18</v>
      </c>
      <c r="G87" s="169" t="s">
        <v>19</v>
      </c>
      <c r="H87" s="169" t="s">
        <v>5493</v>
      </c>
      <c r="I87" s="169" t="s">
        <v>760</v>
      </c>
      <c r="J87" s="169" t="s">
        <v>13</v>
      </c>
      <c r="K87" s="169" t="s">
        <v>17</v>
      </c>
      <c r="L87" s="170" t="s">
        <v>6182</v>
      </c>
      <c r="M87" s="170" t="s">
        <v>6194</v>
      </c>
      <c r="N87" s="158" t="s">
        <v>1091</v>
      </c>
      <c r="O87" s="159" t="s">
        <v>1080</v>
      </c>
      <c r="P87" s="169">
        <v>165</v>
      </c>
      <c r="Q87" s="169">
        <v>6</v>
      </c>
      <c r="R87" s="171" t="s">
        <v>2504</v>
      </c>
      <c r="S87" s="173" t="s">
        <v>8172</v>
      </c>
      <c r="T87" s="172"/>
      <c r="U87" s="315">
        <v>44348</v>
      </c>
      <c r="V87" s="315">
        <v>44377</v>
      </c>
      <c r="W87" s="319">
        <v>4873000163</v>
      </c>
      <c r="X87" s="315">
        <v>44377</v>
      </c>
      <c r="Y87" s="172"/>
      <c r="Z87" s="172"/>
      <c r="AA87" s="172"/>
      <c r="AB87" s="172"/>
      <c r="AC87" s="172" t="s">
        <v>1562</v>
      </c>
      <c r="AD87" s="172"/>
      <c r="AE87" s="172"/>
      <c r="AF87" s="172"/>
      <c r="AG87" s="172"/>
      <c r="AH87" s="172"/>
      <c r="AI87" s="172"/>
      <c r="AJ87" s="172"/>
      <c r="AK87" s="156" t="s">
        <v>6073</v>
      </c>
      <c r="AL87" s="173" t="s">
        <v>8172</v>
      </c>
      <c r="AM87" s="177" t="s">
        <v>8173</v>
      </c>
      <c r="AN87" s="170" t="s">
        <v>1209</v>
      </c>
      <c r="AO87" s="170" t="s">
        <v>5829</v>
      </c>
      <c r="AP87" s="170"/>
    </row>
    <row r="88" spans="1:42" s="120" customFormat="1" ht="30" customHeight="1">
      <c r="A88" s="169" t="s">
        <v>5419</v>
      </c>
      <c r="B88" s="169" t="s">
        <v>5456</v>
      </c>
      <c r="C88" s="169" t="s">
        <v>4991</v>
      </c>
      <c r="D88" s="169" t="s">
        <v>5457</v>
      </c>
      <c r="E88" s="169" t="s">
        <v>35</v>
      </c>
      <c r="F88" s="169" t="s">
        <v>18</v>
      </c>
      <c r="G88" s="169" t="s">
        <v>19</v>
      </c>
      <c r="H88" s="169" t="s">
        <v>5459</v>
      </c>
      <c r="I88" s="169" t="s">
        <v>760</v>
      </c>
      <c r="J88" s="169" t="s">
        <v>13</v>
      </c>
      <c r="K88" s="169" t="s">
        <v>17</v>
      </c>
      <c r="L88" s="170" t="s">
        <v>6195</v>
      </c>
      <c r="M88" s="170" t="s">
        <v>6196</v>
      </c>
      <c r="N88" s="158" t="s">
        <v>1091</v>
      </c>
      <c r="O88" s="159" t="s">
        <v>1080</v>
      </c>
      <c r="P88" s="169">
        <v>90</v>
      </c>
      <c r="Q88" s="169">
        <v>7</v>
      </c>
      <c r="R88" s="171" t="s">
        <v>2504</v>
      </c>
      <c r="S88" s="314" t="s">
        <v>8165</v>
      </c>
      <c r="T88" s="172"/>
      <c r="U88" s="315">
        <v>44348</v>
      </c>
      <c r="V88" s="315">
        <v>44377</v>
      </c>
      <c r="W88" s="319">
        <v>4812700147</v>
      </c>
      <c r="X88" s="315">
        <v>44377</v>
      </c>
      <c r="Y88" s="172"/>
      <c r="Z88" s="172"/>
      <c r="AA88" s="172"/>
      <c r="AB88" s="172"/>
      <c r="AC88" s="172" t="s">
        <v>1562</v>
      </c>
      <c r="AD88" s="172"/>
      <c r="AE88" s="172"/>
      <c r="AF88" s="172"/>
      <c r="AG88" s="172"/>
      <c r="AH88" s="172"/>
      <c r="AI88" s="172"/>
      <c r="AJ88" s="172"/>
      <c r="AK88" s="156" t="s">
        <v>6073</v>
      </c>
      <c r="AL88" s="314" t="s">
        <v>8165</v>
      </c>
      <c r="AM88" s="317" t="s">
        <v>8166</v>
      </c>
      <c r="AN88" s="170" t="s">
        <v>1209</v>
      </c>
      <c r="AO88" s="170" t="s">
        <v>5829</v>
      </c>
      <c r="AP88" s="170"/>
    </row>
    <row r="89" spans="1:42" s="120" customFormat="1" ht="30" customHeight="1">
      <c r="A89" s="169" t="s">
        <v>5419</v>
      </c>
      <c r="B89" s="169" t="s">
        <v>5456</v>
      </c>
      <c r="C89" s="169" t="s">
        <v>4991</v>
      </c>
      <c r="D89" s="169" t="s">
        <v>5457</v>
      </c>
      <c r="E89" s="169" t="s">
        <v>35</v>
      </c>
      <c r="F89" s="169" t="s">
        <v>18</v>
      </c>
      <c r="G89" s="169" t="s">
        <v>19</v>
      </c>
      <c r="H89" s="169" t="s">
        <v>5458</v>
      </c>
      <c r="I89" s="169" t="s">
        <v>760</v>
      </c>
      <c r="J89" s="169" t="s">
        <v>13</v>
      </c>
      <c r="K89" s="169" t="s">
        <v>17</v>
      </c>
      <c r="L89" s="170" t="s">
        <v>6195</v>
      </c>
      <c r="M89" s="170" t="s">
        <v>6196</v>
      </c>
      <c r="N89" s="158" t="s">
        <v>1079</v>
      </c>
      <c r="O89" s="159" t="s">
        <v>1704</v>
      </c>
      <c r="P89" s="169">
        <v>90</v>
      </c>
      <c r="Q89" s="169">
        <v>7</v>
      </c>
      <c r="R89" s="171" t="s">
        <v>2504</v>
      </c>
      <c r="S89" s="314" t="s">
        <v>8165</v>
      </c>
      <c r="T89" s="172"/>
      <c r="U89" s="315">
        <v>44348</v>
      </c>
      <c r="V89" s="315">
        <v>44377</v>
      </c>
      <c r="W89" s="319">
        <v>4812700146</v>
      </c>
      <c r="X89" s="315">
        <v>44377</v>
      </c>
      <c r="Y89" s="172"/>
      <c r="Z89" s="172"/>
      <c r="AA89" s="172"/>
      <c r="AB89" s="172"/>
      <c r="AC89" s="172" t="s">
        <v>1562</v>
      </c>
      <c r="AD89" s="172"/>
      <c r="AE89" s="172"/>
      <c r="AF89" s="172"/>
      <c r="AG89" s="172"/>
      <c r="AH89" s="172"/>
      <c r="AI89" s="172"/>
      <c r="AJ89" s="172"/>
      <c r="AK89" s="156" t="s">
        <v>6073</v>
      </c>
      <c r="AL89" s="314" t="s">
        <v>8165</v>
      </c>
      <c r="AM89" s="317" t="s">
        <v>8166</v>
      </c>
      <c r="AN89" s="170" t="s">
        <v>1209</v>
      </c>
      <c r="AO89" s="170" t="s">
        <v>5829</v>
      </c>
      <c r="AP89" s="170"/>
    </row>
    <row r="90" spans="1:42" s="120" customFormat="1" ht="30" customHeight="1">
      <c r="A90" s="169" t="s">
        <v>5419</v>
      </c>
      <c r="B90" s="169" t="s">
        <v>4997</v>
      </c>
      <c r="C90" s="169" t="s">
        <v>4998</v>
      </c>
      <c r="D90" s="169" t="s">
        <v>5490</v>
      </c>
      <c r="E90" s="169" t="s">
        <v>35</v>
      </c>
      <c r="F90" s="169" t="s">
        <v>11</v>
      </c>
      <c r="G90" s="169" t="s">
        <v>19</v>
      </c>
      <c r="H90" s="169" t="s">
        <v>5491</v>
      </c>
      <c r="I90" s="169" t="s">
        <v>760</v>
      </c>
      <c r="J90" s="169" t="s">
        <v>13</v>
      </c>
      <c r="K90" s="169" t="s">
        <v>17</v>
      </c>
      <c r="L90" s="170" t="s">
        <v>6182</v>
      </c>
      <c r="M90" s="170" t="s">
        <v>6197</v>
      </c>
      <c r="N90" s="158" t="s">
        <v>1091</v>
      </c>
      <c r="O90" s="159" t="s">
        <v>1080</v>
      </c>
      <c r="P90" s="169">
        <v>200</v>
      </c>
      <c r="Q90" s="169">
        <v>8</v>
      </c>
      <c r="R90" s="171" t="s">
        <v>2504</v>
      </c>
      <c r="S90" s="173" t="s">
        <v>8172</v>
      </c>
      <c r="T90" s="172"/>
      <c r="U90" s="315">
        <v>44348</v>
      </c>
      <c r="V90" s="315">
        <v>44377</v>
      </c>
      <c r="W90" s="319">
        <v>4873000164</v>
      </c>
      <c r="X90" s="315">
        <v>44377</v>
      </c>
      <c r="Y90" s="172"/>
      <c r="Z90" s="172"/>
      <c r="AA90" s="172"/>
      <c r="AB90" s="172"/>
      <c r="AC90" s="172" t="s">
        <v>1562</v>
      </c>
      <c r="AD90" s="172"/>
      <c r="AE90" s="172"/>
      <c r="AF90" s="172"/>
      <c r="AG90" s="172"/>
      <c r="AH90" s="172"/>
      <c r="AI90" s="172"/>
      <c r="AJ90" s="172"/>
      <c r="AK90" s="156" t="s">
        <v>6073</v>
      </c>
      <c r="AL90" s="173" t="s">
        <v>8172</v>
      </c>
      <c r="AM90" s="177" t="s">
        <v>8173</v>
      </c>
      <c r="AN90" s="170" t="s">
        <v>1209</v>
      </c>
      <c r="AO90" s="170" t="s">
        <v>5829</v>
      </c>
      <c r="AP90" s="170"/>
    </row>
    <row r="91" spans="1:42" s="120" customFormat="1" ht="30" customHeight="1">
      <c r="A91" s="169" t="s">
        <v>5419</v>
      </c>
      <c r="B91" s="169" t="s">
        <v>4997</v>
      </c>
      <c r="C91" s="169" t="s">
        <v>4998</v>
      </c>
      <c r="D91" s="169" t="s">
        <v>5488</v>
      </c>
      <c r="E91" s="169" t="s">
        <v>35</v>
      </c>
      <c r="F91" s="169" t="s">
        <v>18</v>
      </c>
      <c r="G91" s="169" t="s">
        <v>19</v>
      </c>
      <c r="H91" s="169" t="s">
        <v>5489</v>
      </c>
      <c r="I91" s="169" t="s">
        <v>760</v>
      </c>
      <c r="J91" s="169" t="s">
        <v>13</v>
      </c>
      <c r="K91" s="169" t="s">
        <v>17</v>
      </c>
      <c r="L91" s="170" t="s">
        <v>6182</v>
      </c>
      <c r="M91" s="170" t="s">
        <v>6198</v>
      </c>
      <c r="N91" s="158" t="s">
        <v>1091</v>
      </c>
      <c r="O91" s="159" t="s">
        <v>1080</v>
      </c>
      <c r="P91" s="169">
        <v>270</v>
      </c>
      <c r="Q91" s="169">
        <v>8</v>
      </c>
      <c r="R91" s="171" t="s">
        <v>2504</v>
      </c>
      <c r="S91" s="173" t="s">
        <v>8172</v>
      </c>
      <c r="T91" s="172"/>
      <c r="U91" s="315">
        <v>44348</v>
      </c>
      <c r="V91" s="315">
        <v>44377</v>
      </c>
      <c r="W91" s="319">
        <v>4873000165</v>
      </c>
      <c r="X91" s="315">
        <v>44377</v>
      </c>
      <c r="Y91" s="172"/>
      <c r="Z91" s="172"/>
      <c r="AA91" s="172"/>
      <c r="AB91" s="172"/>
      <c r="AC91" s="172" t="s">
        <v>1562</v>
      </c>
      <c r="AD91" s="172"/>
      <c r="AE91" s="172"/>
      <c r="AF91" s="172"/>
      <c r="AG91" s="172"/>
      <c r="AH91" s="172"/>
      <c r="AI91" s="172"/>
      <c r="AJ91" s="172"/>
      <c r="AK91" s="156" t="s">
        <v>6073</v>
      </c>
      <c r="AL91" s="173" t="s">
        <v>8172</v>
      </c>
      <c r="AM91" s="177" t="s">
        <v>8173</v>
      </c>
      <c r="AN91" s="170" t="s">
        <v>1209</v>
      </c>
      <c r="AO91" s="170" t="s">
        <v>5829</v>
      </c>
      <c r="AP91" s="170"/>
    </row>
    <row r="92" spans="1:42" s="120" customFormat="1" ht="30" customHeight="1">
      <c r="A92" s="169" t="s">
        <v>5419</v>
      </c>
      <c r="B92" s="169" t="s">
        <v>4997</v>
      </c>
      <c r="C92" s="169" t="s">
        <v>4998</v>
      </c>
      <c r="D92" s="169" t="s">
        <v>5486</v>
      </c>
      <c r="E92" s="169" t="s">
        <v>35</v>
      </c>
      <c r="F92" s="169" t="s">
        <v>11</v>
      </c>
      <c r="G92" s="169" t="s">
        <v>19</v>
      </c>
      <c r="H92" s="169" t="s">
        <v>5487</v>
      </c>
      <c r="I92" s="169" t="s">
        <v>760</v>
      </c>
      <c r="J92" s="169" t="s">
        <v>13</v>
      </c>
      <c r="K92" s="169" t="s">
        <v>17</v>
      </c>
      <c r="L92" s="170" t="s">
        <v>6182</v>
      </c>
      <c r="M92" s="170" t="s">
        <v>6199</v>
      </c>
      <c r="N92" s="158" t="s">
        <v>1091</v>
      </c>
      <c r="O92" s="159" t="s">
        <v>1080</v>
      </c>
      <c r="P92" s="169">
        <v>160</v>
      </c>
      <c r="Q92" s="169">
        <v>5</v>
      </c>
      <c r="R92" s="171" t="s">
        <v>2504</v>
      </c>
      <c r="S92" s="173" t="s">
        <v>8172</v>
      </c>
      <c r="T92" s="172"/>
      <c r="U92" s="315">
        <v>44348</v>
      </c>
      <c r="V92" s="315">
        <v>44377</v>
      </c>
      <c r="W92" s="319">
        <v>4873000166</v>
      </c>
      <c r="X92" s="315">
        <v>44377</v>
      </c>
      <c r="Y92" s="172"/>
      <c r="Z92" s="172"/>
      <c r="AA92" s="172"/>
      <c r="AB92" s="172"/>
      <c r="AC92" s="172" t="s">
        <v>1562</v>
      </c>
      <c r="AD92" s="172"/>
      <c r="AE92" s="172"/>
      <c r="AF92" s="172"/>
      <c r="AG92" s="172"/>
      <c r="AH92" s="172"/>
      <c r="AI92" s="172"/>
      <c r="AJ92" s="172"/>
      <c r="AK92" s="156" t="s">
        <v>6073</v>
      </c>
      <c r="AL92" s="173" t="s">
        <v>8172</v>
      </c>
      <c r="AM92" s="177" t="s">
        <v>8173</v>
      </c>
      <c r="AN92" s="170" t="s">
        <v>1209</v>
      </c>
      <c r="AO92" s="170" t="s">
        <v>5829</v>
      </c>
      <c r="AP92" s="170"/>
    </row>
    <row r="93" spans="1:42" s="120" customFormat="1" ht="30" customHeight="1">
      <c r="A93" s="169" t="s">
        <v>5419</v>
      </c>
      <c r="B93" s="169" t="s">
        <v>4997</v>
      </c>
      <c r="C93" s="169" t="s">
        <v>4998</v>
      </c>
      <c r="D93" s="169" t="s">
        <v>5484</v>
      </c>
      <c r="E93" s="169" t="s">
        <v>35</v>
      </c>
      <c r="F93" s="169" t="s">
        <v>16</v>
      </c>
      <c r="G93" s="169" t="s">
        <v>19</v>
      </c>
      <c r="H93" s="169" t="s">
        <v>5485</v>
      </c>
      <c r="I93" s="169" t="s">
        <v>760</v>
      </c>
      <c r="J93" s="169" t="s">
        <v>13</v>
      </c>
      <c r="K93" s="169" t="s">
        <v>17</v>
      </c>
      <c r="L93" s="170" t="s">
        <v>6182</v>
      </c>
      <c r="M93" s="170" t="s">
        <v>6200</v>
      </c>
      <c r="N93" s="158" t="s">
        <v>1091</v>
      </c>
      <c r="O93" s="159" t="s">
        <v>1080</v>
      </c>
      <c r="P93" s="169">
        <v>130</v>
      </c>
      <c r="Q93" s="169">
        <v>3.5</v>
      </c>
      <c r="R93" s="171" t="s">
        <v>2504</v>
      </c>
      <c r="S93" s="173" t="s">
        <v>8172</v>
      </c>
      <c r="T93" s="172"/>
      <c r="U93" s="315">
        <v>44348</v>
      </c>
      <c r="V93" s="315">
        <v>44377</v>
      </c>
      <c r="W93" s="319">
        <v>4873000167</v>
      </c>
      <c r="X93" s="315">
        <v>44377</v>
      </c>
      <c r="Y93" s="172"/>
      <c r="Z93" s="172"/>
      <c r="AA93" s="172"/>
      <c r="AB93" s="172"/>
      <c r="AC93" s="172" t="s">
        <v>1562</v>
      </c>
      <c r="AD93" s="172"/>
      <c r="AE93" s="172"/>
      <c r="AF93" s="172"/>
      <c r="AG93" s="172"/>
      <c r="AH93" s="172"/>
      <c r="AI93" s="172"/>
      <c r="AJ93" s="172"/>
      <c r="AK93" s="156" t="s">
        <v>6073</v>
      </c>
      <c r="AL93" s="173" t="s">
        <v>8172</v>
      </c>
      <c r="AM93" s="177" t="s">
        <v>8173</v>
      </c>
      <c r="AN93" s="170" t="s">
        <v>1209</v>
      </c>
      <c r="AO93" s="170" t="s">
        <v>5829</v>
      </c>
      <c r="AP93" s="170"/>
    </row>
    <row r="94" spans="1:42" s="120" customFormat="1" ht="30" customHeight="1">
      <c r="A94" s="169" t="s">
        <v>5419</v>
      </c>
      <c r="B94" s="169" t="s">
        <v>4997</v>
      </c>
      <c r="C94" s="169" t="s">
        <v>4998</v>
      </c>
      <c r="D94" s="169" t="s">
        <v>5481</v>
      </c>
      <c r="E94" s="169" t="s">
        <v>35</v>
      </c>
      <c r="F94" s="169" t="s">
        <v>11</v>
      </c>
      <c r="G94" s="169" t="s">
        <v>19</v>
      </c>
      <c r="H94" s="169" t="s">
        <v>5483</v>
      </c>
      <c r="I94" s="169" t="s">
        <v>760</v>
      </c>
      <c r="J94" s="169" t="s">
        <v>13</v>
      </c>
      <c r="K94" s="169" t="s">
        <v>17</v>
      </c>
      <c r="L94" s="170" t="s">
        <v>6182</v>
      </c>
      <c r="M94" s="170" t="s">
        <v>6201</v>
      </c>
      <c r="N94" s="158" t="s">
        <v>1091</v>
      </c>
      <c r="O94" s="159" t="s">
        <v>1080</v>
      </c>
      <c r="P94" s="169">
        <v>100</v>
      </c>
      <c r="Q94" s="169">
        <v>10</v>
      </c>
      <c r="R94" s="171" t="s">
        <v>2504</v>
      </c>
      <c r="S94" s="173" t="s">
        <v>8172</v>
      </c>
      <c r="T94" s="172"/>
      <c r="U94" s="315">
        <v>44348</v>
      </c>
      <c r="V94" s="315">
        <v>44377</v>
      </c>
      <c r="W94" s="319">
        <v>4873000168</v>
      </c>
      <c r="X94" s="315">
        <v>44377</v>
      </c>
      <c r="Y94" s="172"/>
      <c r="Z94" s="172"/>
      <c r="AA94" s="172"/>
      <c r="AB94" s="172"/>
      <c r="AC94" s="172" t="s">
        <v>1562</v>
      </c>
      <c r="AD94" s="172"/>
      <c r="AE94" s="172"/>
      <c r="AF94" s="172"/>
      <c r="AG94" s="172"/>
      <c r="AH94" s="172"/>
      <c r="AI94" s="172"/>
      <c r="AJ94" s="172"/>
      <c r="AK94" s="156" t="s">
        <v>6073</v>
      </c>
      <c r="AL94" s="173" t="s">
        <v>8172</v>
      </c>
      <c r="AM94" s="177" t="s">
        <v>8173</v>
      </c>
      <c r="AN94" s="170" t="s">
        <v>1209</v>
      </c>
      <c r="AO94" s="170" t="s">
        <v>5829</v>
      </c>
      <c r="AP94" s="170"/>
    </row>
    <row r="95" spans="1:42" s="120" customFormat="1" ht="30" customHeight="1">
      <c r="A95" s="169" t="s">
        <v>5419</v>
      </c>
      <c r="B95" s="169" t="s">
        <v>4997</v>
      </c>
      <c r="C95" s="169" t="s">
        <v>4998</v>
      </c>
      <c r="D95" s="169" t="s">
        <v>5481</v>
      </c>
      <c r="E95" s="169" t="s">
        <v>35</v>
      </c>
      <c r="F95" s="169" t="s">
        <v>11</v>
      </c>
      <c r="G95" s="169" t="s">
        <v>19</v>
      </c>
      <c r="H95" s="169" t="s">
        <v>5482</v>
      </c>
      <c r="I95" s="169" t="s">
        <v>760</v>
      </c>
      <c r="J95" s="169" t="s">
        <v>13</v>
      </c>
      <c r="K95" s="169" t="s">
        <v>17</v>
      </c>
      <c r="L95" s="170" t="s">
        <v>6182</v>
      </c>
      <c r="M95" s="170" t="s">
        <v>6201</v>
      </c>
      <c r="N95" s="158" t="s">
        <v>1079</v>
      </c>
      <c r="O95" s="159" t="s">
        <v>1704</v>
      </c>
      <c r="P95" s="169">
        <v>80</v>
      </c>
      <c r="Q95" s="169">
        <v>10</v>
      </c>
      <c r="R95" s="171" t="s">
        <v>2504</v>
      </c>
      <c r="S95" s="173" t="s">
        <v>8172</v>
      </c>
      <c r="T95" s="172"/>
      <c r="U95" s="315">
        <v>44348</v>
      </c>
      <c r="V95" s="315">
        <v>44377</v>
      </c>
      <c r="W95" s="319">
        <v>4873000169</v>
      </c>
      <c r="X95" s="315">
        <v>44377</v>
      </c>
      <c r="Y95" s="172"/>
      <c r="Z95" s="172"/>
      <c r="AA95" s="172"/>
      <c r="AB95" s="172"/>
      <c r="AC95" s="172" t="s">
        <v>1562</v>
      </c>
      <c r="AD95" s="172"/>
      <c r="AE95" s="172"/>
      <c r="AF95" s="172"/>
      <c r="AG95" s="172"/>
      <c r="AH95" s="172"/>
      <c r="AI95" s="172"/>
      <c r="AJ95" s="172"/>
      <c r="AK95" s="156" t="s">
        <v>6073</v>
      </c>
      <c r="AL95" s="173" t="s">
        <v>8172</v>
      </c>
      <c r="AM95" s="177" t="s">
        <v>8173</v>
      </c>
      <c r="AN95" s="170" t="s">
        <v>1209</v>
      </c>
      <c r="AO95" s="170" t="s">
        <v>5829</v>
      </c>
      <c r="AP95" s="170"/>
    </row>
    <row r="96" spans="1:42" s="120" customFormat="1" ht="30" customHeight="1">
      <c r="A96" s="169" t="s">
        <v>5419</v>
      </c>
      <c r="B96" s="169" t="s">
        <v>5456</v>
      </c>
      <c r="C96" s="169" t="s">
        <v>4991</v>
      </c>
      <c r="D96" s="169" t="s">
        <v>5479</v>
      </c>
      <c r="E96" s="169" t="s">
        <v>35</v>
      </c>
      <c r="F96" s="169" t="s">
        <v>18</v>
      </c>
      <c r="G96" s="169" t="s">
        <v>19</v>
      </c>
      <c r="H96" s="169" t="s">
        <v>5480</v>
      </c>
      <c r="I96" s="169" t="s">
        <v>760</v>
      </c>
      <c r="J96" s="169" t="s">
        <v>13</v>
      </c>
      <c r="K96" s="169" t="s">
        <v>17</v>
      </c>
      <c r="L96" s="170" t="s">
        <v>6182</v>
      </c>
      <c r="M96" s="170" t="s">
        <v>6202</v>
      </c>
      <c r="N96" s="158" t="s">
        <v>1091</v>
      </c>
      <c r="O96" s="159" t="s">
        <v>1080</v>
      </c>
      <c r="P96" s="169">
        <v>80</v>
      </c>
      <c r="Q96" s="169">
        <v>8</v>
      </c>
      <c r="R96" s="171" t="s">
        <v>2504</v>
      </c>
      <c r="S96" s="314" t="s">
        <v>8165</v>
      </c>
      <c r="T96" s="172"/>
      <c r="U96" s="315">
        <v>44348</v>
      </c>
      <c r="V96" s="315">
        <v>44377</v>
      </c>
      <c r="W96" s="319">
        <v>4812700160</v>
      </c>
      <c r="X96" s="315">
        <v>44377</v>
      </c>
      <c r="Y96" s="172"/>
      <c r="Z96" s="172"/>
      <c r="AA96" s="172"/>
      <c r="AB96" s="172"/>
      <c r="AC96" s="172" t="s">
        <v>1562</v>
      </c>
      <c r="AD96" s="172"/>
      <c r="AE96" s="172"/>
      <c r="AF96" s="172"/>
      <c r="AG96" s="172"/>
      <c r="AH96" s="172"/>
      <c r="AI96" s="172"/>
      <c r="AJ96" s="172"/>
      <c r="AK96" s="156" t="s">
        <v>6073</v>
      </c>
      <c r="AL96" s="314" t="s">
        <v>8165</v>
      </c>
      <c r="AM96" s="317" t="s">
        <v>8166</v>
      </c>
      <c r="AN96" s="170" t="s">
        <v>1209</v>
      </c>
      <c r="AO96" s="170" t="s">
        <v>5829</v>
      </c>
      <c r="AP96" s="170"/>
    </row>
    <row r="97" spans="1:42" s="120" customFormat="1" ht="30" customHeight="1">
      <c r="A97" s="169" t="s">
        <v>5419</v>
      </c>
      <c r="B97" s="169" t="s">
        <v>4997</v>
      </c>
      <c r="C97" s="169" t="s">
        <v>4998</v>
      </c>
      <c r="D97" s="169" t="s">
        <v>5496</v>
      </c>
      <c r="E97" s="169" t="s">
        <v>35</v>
      </c>
      <c r="F97" s="169" t="s">
        <v>18</v>
      </c>
      <c r="G97" s="169" t="s">
        <v>19</v>
      </c>
      <c r="H97" s="169" t="s">
        <v>5497</v>
      </c>
      <c r="I97" s="169" t="s">
        <v>760</v>
      </c>
      <c r="J97" s="169" t="s">
        <v>13</v>
      </c>
      <c r="K97" s="169" t="s">
        <v>17</v>
      </c>
      <c r="L97" s="170" t="s">
        <v>6182</v>
      </c>
      <c r="M97" s="170" t="s">
        <v>6203</v>
      </c>
      <c r="N97" s="158" t="s">
        <v>1091</v>
      </c>
      <c r="O97" s="159" t="s">
        <v>1080</v>
      </c>
      <c r="P97" s="169">
        <v>215</v>
      </c>
      <c r="Q97" s="169">
        <v>5</v>
      </c>
      <c r="R97" s="171" t="s">
        <v>2504</v>
      </c>
      <c r="S97" s="173" t="s">
        <v>8172</v>
      </c>
      <c r="T97" s="172"/>
      <c r="U97" s="315">
        <v>44348</v>
      </c>
      <c r="V97" s="315">
        <v>44377</v>
      </c>
      <c r="W97" s="319">
        <v>4873000170</v>
      </c>
      <c r="X97" s="315">
        <v>44377</v>
      </c>
      <c r="Y97" s="172"/>
      <c r="Z97" s="172"/>
      <c r="AA97" s="172"/>
      <c r="AB97" s="172"/>
      <c r="AC97" s="172" t="s">
        <v>1562</v>
      </c>
      <c r="AD97" s="172"/>
      <c r="AE97" s="172"/>
      <c r="AF97" s="172"/>
      <c r="AG97" s="172"/>
      <c r="AH97" s="172"/>
      <c r="AI97" s="172"/>
      <c r="AJ97" s="172"/>
      <c r="AK97" s="156" t="s">
        <v>6073</v>
      </c>
      <c r="AL97" s="173" t="s">
        <v>8172</v>
      </c>
      <c r="AM97" s="177" t="s">
        <v>8173</v>
      </c>
      <c r="AN97" s="170" t="s">
        <v>1209</v>
      </c>
      <c r="AO97" s="170" t="s">
        <v>5829</v>
      </c>
      <c r="AP97" s="170"/>
    </row>
    <row r="98" spans="1:42" s="120" customFormat="1" ht="30" customHeight="1">
      <c r="A98" s="169" t="s">
        <v>5419</v>
      </c>
      <c r="B98" s="169" t="s">
        <v>4997</v>
      </c>
      <c r="C98" s="169" t="s">
        <v>3504</v>
      </c>
      <c r="D98" s="169" t="s">
        <v>5716</v>
      </c>
      <c r="E98" s="169" t="s">
        <v>35</v>
      </c>
      <c r="F98" s="169" t="s">
        <v>15</v>
      </c>
      <c r="G98" s="169" t="s">
        <v>19</v>
      </c>
      <c r="H98" s="169" t="s">
        <v>5717</v>
      </c>
      <c r="I98" s="169" t="s">
        <v>760</v>
      </c>
      <c r="J98" s="169" t="s">
        <v>13</v>
      </c>
      <c r="K98" s="169" t="s">
        <v>17</v>
      </c>
      <c r="L98" s="170" t="s">
        <v>6170</v>
      </c>
      <c r="M98" s="170" t="s">
        <v>6204</v>
      </c>
      <c r="N98" s="158" t="s">
        <v>1079</v>
      </c>
      <c r="O98" s="159" t="s">
        <v>1704</v>
      </c>
      <c r="P98" s="169">
        <v>60</v>
      </c>
      <c r="Q98" s="169">
        <v>20</v>
      </c>
      <c r="R98" s="173" t="s">
        <v>2504</v>
      </c>
      <c r="S98" s="173" t="s">
        <v>8172</v>
      </c>
      <c r="T98" s="172"/>
      <c r="U98" s="315">
        <v>44348</v>
      </c>
      <c r="V98" s="315">
        <v>44377</v>
      </c>
      <c r="W98" s="319">
        <v>4873000218</v>
      </c>
      <c r="X98" s="315">
        <v>44377</v>
      </c>
      <c r="Y98" s="172"/>
      <c r="Z98" s="172"/>
      <c r="AA98" s="172"/>
      <c r="AB98" s="172"/>
      <c r="AC98" s="172" t="s">
        <v>1562</v>
      </c>
      <c r="AD98" s="172"/>
      <c r="AE98" s="172"/>
      <c r="AF98" s="172"/>
      <c r="AG98" s="172"/>
      <c r="AH98" s="172"/>
      <c r="AI98" s="172"/>
      <c r="AJ98" s="172"/>
      <c r="AK98" s="156" t="s">
        <v>6073</v>
      </c>
      <c r="AL98" s="173" t="s">
        <v>8172</v>
      </c>
      <c r="AM98" s="177" t="s">
        <v>8173</v>
      </c>
      <c r="AN98" s="170" t="s">
        <v>1086</v>
      </c>
      <c r="AO98" s="170" t="s">
        <v>5829</v>
      </c>
      <c r="AP98" s="170"/>
    </row>
    <row r="99" spans="1:42" s="120" customFormat="1" ht="30" customHeight="1">
      <c r="A99" s="169" t="s">
        <v>5419</v>
      </c>
      <c r="B99" s="169" t="s">
        <v>4997</v>
      </c>
      <c r="C99" s="169" t="s">
        <v>5498</v>
      </c>
      <c r="D99" s="169" t="s">
        <v>5499</v>
      </c>
      <c r="E99" s="169" t="s">
        <v>35</v>
      </c>
      <c r="F99" s="169" t="s">
        <v>11</v>
      </c>
      <c r="G99" s="169" t="s">
        <v>19</v>
      </c>
      <c r="H99" s="169" t="s">
        <v>5500</v>
      </c>
      <c r="I99" s="169" t="s">
        <v>760</v>
      </c>
      <c r="J99" s="169" t="s">
        <v>13</v>
      </c>
      <c r="K99" s="169" t="s">
        <v>17</v>
      </c>
      <c r="L99" s="170" t="s">
        <v>6182</v>
      </c>
      <c r="M99" s="170" t="s">
        <v>6205</v>
      </c>
      <c r="N99" s="158" t="s">
        <v>1091</v>
      </c>
      <c r="O99" s="159" t="s">
        <v>1080</v>
      </c>
      <c r="P99" s="169">
        <v>90</v>
      </c>
      <c r="Q99" s="169">
        <v>5</v>
      </c>
      <c r="R99" s="171" t="s">
        <v>2504</v>
      </c>
      <c r="S99" s="173" t="s">
        <v>8172</v>
      </c>
      <c r="T99" s="172"/>
      <c r="U99" s="315">
        <v>44348</v>
      </c>
      <c r="V99" s="315">
        <v>44377</v>
      </c>
      <c r="W99" s="174">
        <v>4873000171</v>
      </c>
      <c r="X99" s="315">
        <v>44377</v>
      </c>
      <c r="Y99" s="172"/>
      <c r="Z99" s="172"/>
      <c r="AA99" s="172"/>
      <c r="AB99" s="172"/>
      <c r="AC99" s="172" t="s">
        <v>1562</v>
      </c>
      <c r="AD99" s="172"/>
      <c r="AE99" s="172"/>
      <c r="AF99" s="172"/>
      <c r="AG99" s="172"/>
      <c r="AH99" s="172"/>
      <c r="AI99" s="172"/>
      <c r="AJ99" s="172"/>
      <c r="AK99" s="156" t="s">
        <v>6073</v>
      </c>
      <c r="AL99" s="173" t="s">
        <v>8172</v>
      </c>
      <c r="AM99" s="177" t="s">
        <v>8173</v>
      </c>
      <c r="AN99" s="170" t="s">
        <v>1209</v>
      </c>
      <c r="AO99" s="170" t="s">
        <v>5829</v>
      </c>
      <c r="AP99" s="170"/>
    </row>
    <row r="100" spans="1:42" s="120" customFormat="1" ht="30" customHeight="1">
      <c r="A100" s="169" t="s">
        <v>5419</v>
      </c>
      <c r="B100" s="169" t="s">
        <v>4997</v>
      </c>
      <c r="C100" s="169" t="s">
        <v>5498</v>
      </c>
      <c r="D100" s="169" t="s">
        <v>5501</v>
      </c>
      <c r="E100" s="169" t="s">
        <v>35</v>
      </c>
      <c r="F100" s="169" t="s">
        <v>11</v>
      </c>
      <c r="G100" s="169" t="s">
        <v>19</v>
      </c>
      <c r="H100" s="169" t="s">
        <v>5502</v>
      </c>
      <c r="I100" s="169" t="s">
        <v>760</v>
      </c>
      <c r="J100" s="169" t="s">
        <v>13</v>
      </c>
      <c r="K100" s="169" t="s">
        <v>17</v>
      </c>
      <c r="L100" s="170" t="s">
        <v>6206</v>
      </c>
      <c r="M100" s="170" t="s">
        <v>6207</v>
      </c>
      <c r="N100" s="158" t="s">
        <v>1091</v>
      </c>
      <c r="O100" s="159" t="s">
        <v>1080</v>
      </c>
      <c r="P100" s="169">
        <v>80</v>
      </c>
      <c r="Q100" s="169">
        <v>6</v>
      </c>
      <c r="R100" s="171" t="s">
        <v>2504</v>
      </c>
      <c r="S100" s="173" t="s">
        <v>8172</v>
      </c>
      <c r="T100" s="172"/>
      <c r="U100" s="315">
        <v>44348</v>
      </c>
      <c r="V100" s="315">
        <v>44377</v>
      </c>
      <c r="W100" s="319">
        <v>4873000172</v>
      </c>
      <c r="X100" s="315">
        <v>44377</v>
      </c>
      <c r="Y100" s="172"/>
      <c r="Z100" s="172"/>
      <c r="AA100" s="172"/>
      <c r="AB100" s="172"/>
      <c r="AC100" s="172" t="s">
        <v>1562</v>
      </c>
      <c r="AD100" s="172"/>
      <c r="AE100" s="172"/>
      <c r="AF100" s="172"/>
      <c r="AG100" s="172"/>
      <c r="AH100" s="172"/>
      <c r="AI100" s="172"/>
      <c r="AJ100" s="172"/>
      <c r="AK100" s="156" t="s">
        <v>6073</v>
      </c>
      <c r="AL100" s="173" t="s">
        <v>8172</v>
      </c>
      <c r="AM100" s="177" t="s">
        <v>8173</v>
      </c>
      <c r="AN100" s="170" t="s">
        <v>1209</v>
      </c>
      <c r="AO100" s="170" t="s">
        <v>5829</v>
      </c>
      <c r="AP100" s="170"/>
    </row>
    <row r="101" spans="1:42" s="120" customFormat="1" ht="30" customHeight="1">
      <c r="A101" s="169" t="s">
        <v>5419</v>
      </c>
      <c r="B101" s="169" t="s">
        <v>4999</v>
      </c>
      <c r="C101" s="169" t="s">
        <v>5001</v>
      </c>
      <c r="D101" s="169" t="s">
        <v>5233</v>
      </c>
      <c r="E101" s="169" t="s">
        <v>35</v>
      </c>
      <c r="F101" s="169" t="s">
        <v>15</v>
      </c>
      <c r="G101" s="169" t="s">
        <v>19</v>
      </c>
      <c r="H101" s="169" t="s">
        <v>5234</v>
      </c>
      <c r="I101" s="169" t="s">
        <v>760</v>
      </c>
      <c r="J101" s="169" t="s">
        <v>13</v>
      </c>
      <c r="K101" s="169" t="s">
        <v>17</v>
      </c>
      <c r="L101" s="170" t="s">
        <v>6170</v>
      </c>
      <c r="M101" s="170" t="s">
        <v>6208</v>
      </c>
      <c r="N101" s="158" t="s">
        <v>1079</v>
      </c>
      <c r="O101" s="159" t="s">
        <v>1704</v>
      </c>
      <c r="P101" s="169">
        <v>80</v>
      </c>
      <c r="Q101" s="169">
        <v>20</v>
      </c>
      <c r="R101" s="171" t="s">
        <v>2504</v>
      </c>
      <c r="S101" s="173" t="s">
        <v>8174</v>
      </c>
      <c r="T101" s="172"/>
      <c r="U101" s="315">
        <v>44348</v>
      </c>
      <c r="V101" s="315">
        <v>44377</v>
      </c>
      <c r="W101" s="319">
        <v>4817000261</v>
      </c>
      <c r="X101" s="315">
        <v>44377</v>
      </c>
      <c r="Y101" s="172"/>
      <c r="Z101" s="172"/>
      <c r="AA101" s="172"/>
      <c r="AB101" s="172"/>
      <c r="AC101" s="172" t="s">
        <v>1562</v>
      </c>
      <c r="AD101" s="172"/>
      <c r="AE101" s="172"/>
      <c r="AF101" s="172"/>
      <c r="AG101" s="172"/>
      <c r="AH101" s="172"/>
      <c r="AI101" s="172"/>
      <c r="AJ101" s="172"/>
      <c r="AK101" s="156" t="s">
        <v>6073</v>
      </c>
      <c r="AL101" s="173" t="s">
        <v>8174</v>
      </c>
      <c r="AM101" s="177" t="s">
        <v>8175</v>
      </c>
      <c r="AN101" s="170" t="s">
        <v>1086</v>
      </c>
      <c r="AO101" s="170" t="s">
        <v>5829</v>
      </c>
      <c r="AP101" s="170"/>
    </row>
    <row r="102" spans="1:42" s="120" customFormat="1" ht="30" customHeight="1">
      <c r="A102" s="169" t="s">
        <v>5419</v>
      </c>
      <c r="B102" s="169" t="s">
        <v>4997</v>
      </c>
      <c r="C102" s="169" t="s">
        <v>5498</v>
      </c>
      <c r="D102" s="169" t="s">
        <v>5503</v>
      </c>
      <c r="E102" s="169" t="s">
        <v>35</v>
      </c>
      <c r="F102" s="169" t="s">
        <v>15</v>
      </c>
      <c r="G102" s="169" t="s">
        <v>19</v>
      </c>
      <c r="H102" s="169" t="s">
        <v>5504</v>
      </c>
      <c r="I102" s="169" t="s">
        <v>760</v>
      </c>
      <c r="J102" s="169" t="s">
        <v>13</v>
      </c>
      <c r="K102" s="169" t="s">
        <v>17</v>
      </c>
      <c r="L102" s="170" t="s">
        <v>6206</v>
      </c>
      <c r="M102" s="170" t="s">
        <v>6209</v>
      </c>
      <c r="N102" s="158" t="s">
        <v>1091</v>
      </c>
      <c r="O102" s="159" t="s">
        <v>1080</v>
      </c>
      <c r="P102" s="169">
        <v>90</v>
      </c>
      <c r="Q102" s="169">
        <v>6</v>
      </c>
      <c r="R102" s="171" t="s">
        <v>2504</v>
      </c>
      <c r="S102" s="173" t="s">
        <v>8172</v>
      </c>
      <c r="T102" s="172"/>
      <c r="U102" s="315">
        <v>44348</v>
      </c>
      <c r="V102" s="315">
        <v>44377</v>
      </c>
      <c r="W102" s="319">
        <v>4873000174</v>
      </c>
      <c r="X102" s="315">
        <v>44377</v>
      </c>
      <c r="Y102" s="172"/>
      <c r="Z102" s="172"/>
      <c r="AA102" s="172"/>
      <c r="AB102" s="172"/>
      <c r="AC102" s="172" t="s">
        <v>1562</v>
      </c>
      <c r="AD102" s="172"/>
      <c r="AE102" s="172"/>
      <c r="AF102" s="172"/>
      <c r="AG102" s="172"/>
      <c r="AH102" s="172"/>
      <c r="AI102" s="172"/>
      <c r="AJ102" s="172"/>
      <c r="AK102" s="156" t="s">
        <v>6073</v>
      </c>
      <c r="AL102" s="173" t="s">
        <v>8172</v>
      </c>
      <c r="AM102" s="177" t="s">
        <v>8173</v>
      </c>
      <c r="AN102" s="170" t="s">
        <v>1209</v>
      </c>
      <c r="AO102" s="170" t="s">
        <v>5829</v>
      </c>
      <c r="AP102" s="170"/>
    </row>
    <row r="103" spans="1:42" s="120" customFormat="1" ht="30" customHeight="1">
      <c r="A103" s="169" t="s">
        <v>5419</v>
      </c>
      <c r="B103" s="169" t="s">
        <v>4997</v>
      </c>
      <c r="C103" s="169" t="s">
        <v>5498</v>
      </c>
      <c r="D103" s="169" t="s">
        <v>5505</v>
      </c>
      <c r="E103" s="169" t="s">
        <v>35</v>
      </c>
      <c r="F103" s="169" t="s">
        <v>15</v>
      </c>
      <c r="G103" s="169" t="s">
        <v>19</v>
      </c>
      <c r="H103" s="169" t="s">
        <v>5506</v>
      </c>
      <c r="I103" s="169" t="s">
        <v>760</v>
      </c>
      <c r="J103" s="169" t="s">
        <v>13</v>
      </c>
      <c r="K103" s="169" t="s">
        <v>17</v>
      </c>
      <c r="L103" s="170" t="s">
        <v>6206</v>
      </c>
      <c r="M103" s="170" t="s">
        <v>6210</v>
      </c>
      <c r="N103" s="158" t="s">
        <v>1091</v>
      </c>
      <c r="O103" s="159" t="s">
        <v>1080</v>
      </c>
      <c r="P103" s="169">
        <v>90</v>
      </c>
      <c r="Q103" s="169">
        <v>5</v>
      </c>
      <c r="R103" s="171" t="s">
        <v>2504</v>
      </c>
      <c r="S103" s="173" t="s">
        <v>8172</v>
      </c>
      <c r="T103" s="172"/>
      <c r="U103" s="315">
        <v>44348</v>
      </c>
      <c r="V103" s="315">
        <v>44377</v>
      </c>
      <c r="W103" s="319">
        <v>4873000175</v>
      </c>
      <c r="X103" s="315">
        <v>44377</v>
      </c>
      <c r="Y103" s="172"/>
      <c r="Z103" s="172"/>
      <c r="AA103" s="172"/>
      <c r="AB103" s="172"/>
      <c r="AC103" s="172" t="s">
        <v>1562</v>
      </c>
      <c r="AD103" s="172"/>
      <c r="AE103" s="172"/>
      <c r="AF103" s="172"/>
      <c r="AG103" s="172"/>
      <c r="AH103" s="172"/>
      <c r="AI103" s="172"/>
      <c r="AJ103" s="172"/>
      <c r="AK103" s="156" t="s">
        <v>6073</v>
      </c>
      <c r="AL103" s="173" t="s">
        <v>8172</v>
      </c>
      <c r="AM103" s="177" t="s">
        <v>8173</v>
      </c>
      <c r="AN103" s="170" t="s">
        <v>1209</v>
      </c>
      <c r="AO103" s="170" t="s">
        <v>5829</v>
      </c>
      <c r="AP103" s="170"/>
    </row>
    <row r="104" spans="1:42" s="120" customFormat="1" ht="30" customHeight="1">
      <c r="A104" s="169" t="s">
        <v>5419</v>
      </c>
      <c r="B104" s="169" t="s">
        <v>4997</v>
      </c>
      <c r="C104" s="169" t="s">
        <v>5498</v>
      </c>
      <c r="D104" s="169" t="s">
        <v>5507</v>
      </c>
      <c r="E104" s="169" t="s">
        <v>35</v>
      </c>
      <c r="F104" s="169" t="s">
        <v>15</v>
      </c>
      <c r="G104" s="169" t="s">
        <v>19</v>
      </c>
      <c r="H104" s="169" t="s">
        <v>5508</v>
      </c>
      <c r="I104" s="169" t="s">
        <v>760</v>
      </c>
      <c r="J104" s="169" t="s">
        <v>13</v>
      </c>
      <c r="K104" s="169" t="s">
        <v>17</v>
      </c>
      <c r="L104" s="170" t="s">
        <v>6206</v>
      </c>
      <c r="M104" s="170" t="s">
        <v>6211</v>
      </c>
      <c r="N104" s="158" t="s">
        <v>1091</v>
      </c>
      <c r="O104" s="159" t="s">
        <v>1080</v>
      </c>
      <c r="P104" s="169">
        <v>100</v>
      </c>
      <c r="Q104" s="169">
        <v>5</v>
      </c>
      <c r="R104" s="171" t="s">
        <v>2504</v>
      </c>
      <c r="S104" s="173" t="s">
        <v>8172</v>
      </c>
      <c r="T104" s="172"/>
      <c r="U104" s="315">
        <v>44348</v>
      </c>
      <c r="V104" s="315">
        <v>44377</v>
      </c>
      <c r="W104" s="319">
        <v>4873000176</v>
      </c>
      <c r="X104" s="315">
        <v>44377</v>
      </c>
      <c r="Y104" s="172"/>
      <c r="Z104" s="172"/>
      <c r="AA104" s="172"/>
      <c r="AB104" s="172"/>
      <c r="AC104" s="172" t="s">
        <v>1562</v>
      </c>
      <c r="AD104" s="172"/>
      <c r="AE104" s="172"/>
      <c r="AF104" s="172"/>
      <c r="AG104" s="172"/>
      <c r="AH104" s="172"/>
      <c r="AI104" s="172"/>
      <c r="AJ104" s="172"/>
      <c r="AK104" s="156" t="s">
        <v>6073</v>
      </c>
      <c r="AL104" s="173" t="s">
        <v>8172</v>
      </c>
      <c r="AM104" s="177" t="s">
        <v>8173</v>
      </c>
      <c r="AN104" s="170" t="s">
        <v>1209</v>
      </c>
      <c r="AO104" s="170" t="s">
        <v>5829</v>
      </c>
      <c r="AP104" s="170"/>
    </row>
    <row r="105" spans="1:42" s="120" customFormat="1" ht="30" customHeight="1">
      <c r="A105" s="169" t="s">
        <v>5419</v>
      </c>
      <c r="B105" s="169" t="s">
        <v>4997</v>
      </c>
      <c r="C105" s="169" t="s">
        <v>5498</v>
      </c>
      <c r="D105" s="169" t="s">
        <v>5509</v>
      </c>
      <c r="E105" s="169" t="s">
        <v>35</v>
      </c>
      <c r="F105" s="169" t="s">
        <v>11</v>
      </c>
      <c r="G105" s="169" t="s">
        <v>19</v>
      </c>
      <c r="H105" s="169" t="s">
        <v>5510</v>
      </c>
      <c r="I105" s="169" t="s">
        <v>760</v>
      </c>
      <c r="J105" s="169" t="s">
        <v>13</v>
      </c>
      <c r="K105" s="169" t="s">
        <v>17</v>
      </c>
      <c r="L105" s="170" t="s">
        <v>6206</v>
      </c>
      <c r="M105" s="170" t="s">
        <v>6212</v>
      </c>
      <c r="N105" s="158" t="s">
        <v>1079</v>
      </c>
      <c r="O105" s="159" t="s">
        <v>1704</v>
      </c>
      <c r="P105" s="169">
        <v>150</v>
      </c>
      <c r="Q105" s="169">
        <v>5</v>
      </c>
      <c r="R105" s="171" t="s">
        <v>2504</v>
      </c>
      <c r="S105" s="173" t="s">
        <v>8172</v>
      </c>
      <c r="T105" s="172"/>
      <c r="U105" s="315">
        <v>44348</v>
      </c>
      <c r="V105" s="315">
        <v>44377</v>
      </c>
      <c r="W105" s="319">
        <v>4873000177</v>
      </c>
      <c r="X105" s="315">
        <v>44377</v>
      </c>
      <c r="Y105" s="172"/>
      <c r="Z105" s="172"/>
      <c r="AA105" s="172"/>
      <c r="AB105" s="172"/>
      <c r="AC105" s="172" t="s">
        <v>1562</v>
      </c>
      <c r="AD105" s="172"/>
      <c r="AE105" s="172"/>
      <c r="AF105" s="172"/>
      <c r="AG105" s="172"/>
      <c r="AH105" s="172"/>
      <c r="AI105" s="172"/>
      <c r="AJ105" s="172"/>
      <c r="AK105" s="156" t="s">
        <v>6073</v>
      </c>
      <c r="AL105" s="173" t="s">
        <v>8172</v>
      </c>
      <c r="AM105" s="177" t="s">
        <v>8173</v>
      </c>
      <c r="AN105" s="170" t="s">
        <v>1209</v>
      </c>
      <c r="AO105" s="170" t="s">
        <v>5829</v>
      </c>
      <c r="AP105" s="176"/>
    </row>
    <row r="106" spans="1:42" s="120" customFormat="1" ht="30" customHeight="1">
      <c r="A106" s="169" t="s">
        <v>5419</v>
      </c>
      <c r="B106" s="169" t="s">
        <v>4999</v>
      </c>
      <c r="C106" s="169" t="s">
        <v>5001</v>
      </c>
      <c r="D106" s="169" t="s">
        <v>5235</v>
      </c>
      <c r="E106" s="169" t="s">
        <v>35</v>
      </c>
      <c r="F106" s="169" t="s">
        <v>15</v>
      </c>
      <c r="G106" s="169" t="s">
        <v>19</v>
      </c>
      <c r="H106" s="169" t="s">
        <v>5236</v>
      </c>
      <c r="I106" s="169" t="s">
        <v>760</v>
      </c>
      <c r="J106" s="169" t="s">
        <v>13</v>
      </c>
      <c r="K106" s="169" t="s">
        <v>26</v>
      </c>
      <c r="L106" s="170" t="s">
        <v>6170</v>
      </c>
      <c r="M106" s="170" t="s">
        <v>6213</v>
      </c>
      <c r="N106" s="158" t="s">
        <v>1091</v>
      </c>
      <c r="O106" s="159" t="s">
        <v>1080</v>
      </c>
      <c r="P106" s="169">
        <v>50</v>
      </c>
      <c r="Q106" s="169">
        <v>30</v>
      </c>
      <c r="R106" s="171" t="s">
        <v>2504</v>
      </c>
      <c r="S106" s="173" t="s">
        <v>8174</v>
      </c>
      <c r="T106" s="172"/>
      <c r="U106" s="315">
        <v>44348</v>
      </c>
      <c r="V106" s="315">
        <v>44377</v>
      </c>
      <c r="W106" s="170">
        <v>4817000210</v>
      </c>
      <c r="X106" s="315">
        <v>44377</v>
      </c>
      <c r="Y106" s="172"/>
      <c r="Z106" s="172"/>
      <c r="AA106" s="172"/>
      <c r="AB106" s="172"/>
      <c r="AC106" s="172" t="s">
        <v>1562</v>
      </c>
      <c r="AD106" s="172"/>
      <c r="AE106" s="172"/>
      <c r="AF106" s="172"/>
      <c r="AG106" s="172"/>
      <c r="AH106" s="172"/>
      <c r="AI106" s="172"/>
      <c r="AJ106" s="172"/>
      <c r="AK106" s="156" t="s">
        <v>6073</v>
      </c>
      <c r="AL106" s="173" t="s">
        <v>8174</v>
      </c>
      <c r="AM106" s="177" t="s">
        <v>8175</v>
      </c>
      <c r="AN106" s="170" t="s">
        <v>1209</v>
      </c>
      <c r="AO106" s="170" t="s">
        <v>5829</v>
      </c>
      <c r="AP106" s="170"/>
    </row>
    <row r="107" spans="1:42" s="120" customFormat="1" ht="30" customHeight="1">
      <c r="A107" s="169" t="s">
        <v>5419</v>
      </c>
      <c r="B107" s="169" t="s">
        <v>4997</v>
      </c>
      <c r="C107" s="169" t="s">
        <v>5498</v>
      </c>
      <c r="D107" s="169" t="s">
        <v>5511</v>
      </c>
      <c r="E107" s="169" t="s">
        <v>35</v>
      </c>
      <c r="F107" s="169" t="s">
        <v>11</v>
      </c>
      <c r="G107" s="169" t="s">
        <v>19</v>
      </c>
      <c r="H107" s="169" t="s">
        <v>5512</v>
      </c>
      <c r="I107" s="169" t="s">
        <v>760</v>
      </c>
      <c r="J107" s="169" t="s">
        <v>13</v>
      </c>
      <c r="K107" s="169" t="s">
        <v>17</v>
      </c>
      <c r="L107" s="170" t="s">
        <v>6206</v>
      </c>
      <c r="M107" s="170" t="s">
        <v>6214</v>
      </c>
      <c r="N107" s="158" t="s">
        <v>1091</v>
      </c>
      <c r="O107" s="159" t="s">
        <v>1080</v>
      </c>
      <c r="P107" s="169">
        <v>100</v>
      </c>
      <c r="Q107" s="169">
        <v>4</v>
      </c>
      <c r="R107" s="171" t="s">
        <v>2504</v>
      </c>
      <c r="S107" s="173" t="s">
        <v>8172</v>
      </c>
      <c r="T107" s="172"/>
      <c r="U107" s="315">
        <v>44348</v>
      </c>
      <c r="V107" s="315">
        <v>44377</v>
      </c>
      <c r="W107" s="319">
        <v>4873000178</v>
      </c>
      <c r="X107" s="315">
        <v>44377</v>
      </c>
      <c r="Y107" s="172"/>
      <c r="Z107" s="172"/>
      <c r="AA107" s="172"/>
      <c r="AB107" s="172"/>
      <c r="AC107" s="172" t="s">
        <v>1562</v>
      </c>
      <c r="AD107" s="172"/>
      <c r="AE107" s="172"/>
      <c r="AF107" s="172"/>
      <c r="AG107" s="172"/>
      <c r="AH107" s="172"/>
      <c r="AI107" s="172"/>
      <c r="AJ107" s="172"/>
      <c r="AK107" s="156" t="s">
        <v>6073</v>
      </c>
      <c r="AL107" s="173" t="s">
        <v>8172</v>
      </c>
      <c r="AM107" s="177" t="s">
        <v>8173</v>
      </c>
      <c r="AN107" s="170" t="s">
        <v>1209</v>
      </c>
      <c r="AO107" s="170" t="s">
        <v>5829</v>
      </c>
      <c r="AP107" s="177"/>
    </row>
    <row r="108" spans="1:42" s="120" customFormat="1" ht="30" customHeight="1">
      <c r="A108" s="169" t="s">
        <v>5419</v>
      </c>
      <c r="B108" s="169" t="s">
        <v>4997</v>
      </c>
      <c r="C108" s="169" t="s">
        <v>5498</v>
      </c>
      <c r="D108" s="169" t="s">
        <v>5513</v>
      </c>
      <c r="E108" s="169" t="s">
        <v>35</v>
      </c>
      <c r="F108" s="169" t="s">
        <v>11</v>
      </c>
      <c r="G108" s="169" t="s">
        <v>19</v>
      </c>
      <c r="H108" s="169" t="s">
        <v>5514</v>
      </c>
      <c r="I108" s="169" t="s">
        <v>760</v>
      </c>
      <c r="J108" s="169" t="s">
        <v>13</v>
      </c>
      <c r="K108" s="169" t="s">
        <v>17</v>
      </c>
      <c r="L108" s="170" t="s">
        <v>6206</v>
      </c>
      <c r="M108" s="170" t="s">
        <v>6215</v>
      </c>
      <c r="N108" s="158" t="s">
        <v>1091</v>
      </c>
      <c r="O108" s="159" t="s">
        <v>1080</v>
      </c>
      <c r="P108" s="169">
        <v>100</v>
      </c>
      <c r="Q108" s="169">
        <v>5.5</v>
      </c>
      <c r="R108" s="171" t="s">
        <v>2504</v>
      </c>
      <c r="S108" s="173" t="s">
        <v>8172</v>
      </c>
      <c r="T108" s="172"/>
      <c r="U108" s="315">
        <v>44348</v>
      </c>
      <c r="V108" s="315">
        <v>44377</v>
      </c>
      <c r="W108" s="319">
        <v>4873000179</v>
      </c>
      <c r="X108" s="315">
        <v>44377</v>
      </c>
      <c r="Y108" s="172"/>
      <c r="Z108" s="172"/>
      <c r="AA108" s="172"/>
      <c r="AB108" s="172"/>
      <c r="AC108" s="172" t="s">
        <v>1562</v>
      </c>
      <c r="AD108" s="172"/>
      <c r="AE108" s="172"/>
      <c r="AF108" s="172"/>
      <c r="AG108" s="172"/>
      <c r="AH108" s="172"/>
      <c r="AI108" s="172"/>
      <c r="AJ108" s="172"/>
      <c r="AK108" s="156" t="s">
        <v>6073</v>
      </c>
      <c r="AL108" s="173" t="s">
        <v>8172</v>
      </c>
      <c r="AM108" s="177" t="s">
        <v>8173</v>
      </c>
      <c r="AN108" s="170" t="s">
        <v>1209</v>
      </c>
      <c r="AO108" s="170" t="s">
        <v>5829</v>
      </c>
      <c r="AP108" s="170"/>
    </row>
    <row r="109" spans="1:42" s="120" customFormat="1" ht="30" customHeight="1">
      <c r="A109" s="169" t="s">
        <v>5419</v>
      </c>
      <c r="B109" s="169" t="s">
        <v>4997</v>
      </c>
      <c r="C109" s="169" t="s">
        <v>5498</v>
      </c>
      <c r="D109" s="169" t="s">
        <v>5515</v>
      </c>
      <c r="E109" s="169" t="s">
        <v>35</v>
      </c>
      <c r="F109" s="169" t="s">
        <v>16</v>
      </c>
      <c r="G109" s="169" t="s">
        <v>19</v>
      </c>
      <c r="H109" s="169" t="s">
        <v>5516</v>
      </c>
      <c r="I109" s="169" t="s">
        <v>760</v>
      </c>
      <c r="J109" s="169" t="s">
        <v>13</v>
      </c>
      <c r="K109" s="169" t="s">
        <v>17</v>
      </c>
      <c r="L109" s="170" t="s">
        <v>6206</v>
      </c>
      <c r="M109" s="170" t="s">
        <v>6216</v>
      </c>
      <c r="N109" s="158" t="s">
        <v>1091</v>
      </c>
      <c r="O109" s="159" t="s">
        <v>1080</v>
      </c>
      <c r="P109" s="169">
        <v>100</v>
      </c>
      <c r="Q109" s="169">
        <v>4</v>
      </c>
      <c r="R109" s="171" t="s">
        <v>2504</v>
      </c>
      <c r="S109" s="173" t="s">
        <v>8172</v>
      </c>
      <c r="T109" s="172"/>
      <c r="U109" s="315">
        <v>44348</v>
      </c>
      <c r="V109" s="315">
        <v>44377</v>
      </c>
      <c r="W109" s="319">
        <v>4873000180</v>
      </c>
      <c r="X109" s="315">
        <v>44377</v>
      </c>
      <c r="Y109" s="172"/>
      <c r="Z109" s="172"/>
      <c r="AA109" s="172"/>
      <c r="AB109" s="172"/>
      <c r="AC109" s="172" t="s">
        <v>1562</v>
      </c>
      <c r="AD109" s="172"/>
      <c r="AE109" s="172"/>
      <c r="AF109" s="172"/>
      <c r="AG109" s="172"/>
      <c r="AH109" s="172"/>
      <c r="AI109" s="172"/>
      <c r="AJ109" s="172"/>
      <c r="AK109" s="156" t="s">
        <v>6073</v>
      </c>
      <c r="AL109" s="173" t="s">
        <v>8172</v>
      </c>
      <c r="AM109" s="177" t="s">
        <v>8173</v>
      </c>
      <c r="AN109" s="170" t="s">
        <v>1209</v>
      </c>
      <c r="AO109" s="170" t="s">
        <v>5829</v>
      </c>
      <c r="AP109" s="170"/>
    </row>
    <row r="110" spans="1:42" s="120" customFormat="1" ht="30" customHeight="1">
      <c r="A110" s="169" t="s">
        <v>5419</v>
      </c>
      <c r="B110" s="169" t="s">
        <v>4997</v>
      </c>
      <c r="C110" s="169" t="s">
        <v>5498</v>
      </c>
      <c r="D110" s="169" t="s">
        <v>5517</v>
      </c>
      <c r="E110" s="169" t="s">
        <v>35</v>
      </c>
      <c r="F110" s="169" t="s">
        <v>16</v>
      </c>
      <c r="G110" s="169" t="s">
        <v>19</v>
      </c>
      <c r="H110" s="169" t="s">
        <v>5518</v>
      </c>
      <c r="I110" s="169" t="s">
        <v>760</v>
      </c>
      <c r="J110" s="169" t="s">
        <v>13</v>
      </c>
      <c r="K110" s="169" t="s">
        <v>14</v>
      </c>
      <c r="L110" s="170" t="s">
        <v>6206</v>
      </c>
      <c r="M110" s="170" t="s">
        <v>6217</v>
      </c>
      <c r="N110" s="158" t="s">
        <v>1091</v>
      </c>
      <c r="O110" s="159" t="s">
        <v>1080</v>
      </c>
      <c r="P110" s="169">
        <v>60</v>
      </c>
      <c r="Q110" s="169">
        <v>5</v>
      </c>
      <c r="R110" s="171" t="s">
        <v>2504</v>
      </c>
      <c r="S110" s="173" t="s">
        <v>8172</v>
      </c>
      <c r="T110" s="172"/>
      <c r="U110" s="315">
        <v>44348</v>
      </c>
      <c r="V110" s="315">
        <v>44377</v>
      </c>
      <c r="W110" s="170">
        <v>4873000181</v>
      </c>
      <c r="X110" s="315">
        <v>44377</v>
      </c>
      <c r="Y110" s="172"/>
      <c r="Z110" s="172"/>
      <c r="AA110" s="172"/>
      <c r="AB110" s="172"/>
      <c r="AC110" s="172" t="s">
        <v>1562</v>
      </c>
      <c r="AD110" s="172"/>
      <c r="AE110" s="172"/>
      <c r="AF110" s="172"/>
      <c r="AG110" s="172"/>
      <c r="AH110" s="172"/>
      <c r="AI110" s="172"/>
      <c r="AJ110" s="172"/>
      <c r="AK110" s="156" t="s">
        <v>6073</v>
      </c>
      <c r="AL110" s="173" t="s">
        <v>8172</v>
      </c>
      <c r="AM110" s="177" t="s">
        <v>8173</v>
      </c>
      <c r="AN110" s="170" t="s">
        <v>1209</v>
      </c>
      <c r="AO110" s="170" t="s">
        <v>5829</v>
      </c>
      <c r="AP110" s="170"/>
    </row>
    <row r="111" spans="1:42" s="120" customFormat="1" ht="30" customHeight="1">
      <c r="A111" s="169" t="s">
        <v>5419</v>
      </c>
      <c r="B111" s="169" t="s">
        <v>4997</v>
      </c>
      <c r="C111" s="169" t="s">
        <v>5498</v>
      </c>
      <c r="D111" s="169" t="s">
        <v>5519</v>
      </c>
      <c r="E111" s="169" t="s">
        <v>35</v>
      </c>
      <c r="F111" s="169" t="s">
        <v>11</v>
      </c>
      <c r="G111" s="169" t="s">
        <v>19</v>
      </c>
      <c r="H111" s="169" t="s">
        <v>5520</v>
      </c>
      <c r="I111" s="169" t="s">
        <v>760</v>
      </c>
      <c r="J111" s="169" t="s">
        <v>13</v>
      </c>
      <c r="K111" s="169" t="s">
        <v>17</v>
      </c>
      <c r="L111" s="170" t="s">
        <v>6206</v>
      </c>
      <c r="M111" s="170" t="s">
        <v>6218</v>
      </c>
      <c r="N111" s="158" t="s">
        <v>1091</v>
      </c>
      <c r="O111" s="159" t="s">
        <v>1080</v>
      </c>
      <c r="P111" s="169">
        <v>120</v>
      </c>
      <c r="Q111" s="169">
        <v>5.5</v>
      </c>
      <c r="R111" s="171" t="s">
        <v>2504</v>
      </c>
      <c r="S111" s="173" t="s">
        <v>8172</v>
      </c>
      <c r="T111" s="172"/>
      <c r="U111" s="315">
        <v>44348</v>
      </c>
      <c r="V111" s="315">
        <v>44377</v>
      </c>
      <c r="W111" s="319">
        <v>4873000182</v>
      </c>
      <c r="X111" s="315">
        <v>44377</v>
      </c>
      <c r="Y111" s="178"/>
      <c r="Z111" s="178"/>
      <c r="AA111" s="178"/>
      <c r="AB111" s="178"/>
      <c r="AC111" s="172" t="s">
        <v>1562</v>
      </c>
      <c r="AD111" s="178"/>
      <c r="AE111" s="178"/>
      <c r="AF111" s="178"/>
      <c r="AG111" s="178"/>
      <c r="AH111" s="178"/>
      <c r="AI111" s="178"/>
      <c r="AJ111" s="178"/>
      <c r="AK111" s="156" t="s">
        <v>6073</v>
      </c>
      <c r="AL111" s="173" t="s">
        <v>8172</v>
      </c>
      <c r="AM111" s="177" t="s">
        <v>8173</v>
      </c>
      <c r="AN111" s="170" t="s">
        <v>1209</v>
      </c>
      <c r="AO111" s="170" t="s">
        <v>5829</v>
      </c>
      <c r="AP111" s="170"/>
    </row>
    <row r="112" spans="1:42" s="120" customFormat="1" ht="30" customHeight="1">
      <c r="A112" s="169" t="s">
        <v>5419</v>
      </c>
      <c r="B112" s="169" t="s">
        <v>4997</v>
      </c>
      <c r="C112" s="169" t="s">
        <v>5498</v>
      </c>
      <c r="D112" s="169" t="s">
        <v>5521</v>
      </c>
      <c r="E112" s="169" t="s">
        <v>35</v>
      </c>
      <c r="F112" s="169" t="s">
        <v>18</v>
      </c>
      <c r="G112" s="169" t="s">
        <v>19</v>
      </c>
      <c r="H112" s="169" t="s">
        <v>5522</v>
      </c>
      <c r="I112" s="169" t="s">
        <v>760</v>
      </c>
      <c r="J112" s="169" t="s">
        <v>13</v>
      </c>
      <c r="K112" s="169" t="s">
        <v>17</v>
      </c>
      <c r="L112" s="170" t="s">
        <v>6206</v>
      </c>
      <c r="M112" s="170" t="s">
        <v>6219</v>
      </c>
      <c r="N112" s="158" t="s">
        <v>1091</v>
      </c>
      <c r="O112" s="159" t="s">
        <v>1080</v>
      </c>
      <c r="P112" s="169">
        <v>40</v>
      </c>
      <c r="Q112" s="169">
        <v>5</v>
      </c>
      <c r="R112" s="171" t="s">
        <v>2504</v>
      </c>
      <c r="S112" s="173" t="s">
        <v>8172</v>
      </c>
      <c r="T112" s="172"/>
      <c r="U112" s="315">
        <v>44348</v>
      </c>
      <c r="V112" s="315">
        <v>44377</v>
      </c>
      <c r="W112" s="319">
        <v>4873000221</v>
      </c>
      <c r="X112" s="315">
        <v>44377</v>
      </c>
      <c r="Y112" s="178"/>
      <c r="Z112" s="178"/>
      <c r="AA112" s="178"/>
      <c r="AB112" s="178"/>
      <c r="AC112" s="172" t="s">
        <v>1562</v>
      </c>
      <c r="AD112" s="178"/>
      <c r="AE112" s="178"/>
      <c r="AF112" s="178"/>
      <c r="AG112" s="178"/>
      <c r="AH112" s="178"/>
      <c r="AI112" s="178"/>
      <c r="AJ112" s="178"/>
      <c r="AK112" s="156" t="s">
        <v>6073</v>
      </c>
      <c r="AL112" s="173" t="s">
        <v>8172</v>
      </c>
      <c r="AM112" s="177" t="s">
        <v>8173</v>
      </c>
      <c r="AN112" s="170" t="s">
        <v>1209</v>
      </c>
      <c r="AO112" s="170" t="s">
        <v>5829</v>
      </c>
      <c r="AP112" s="170"/>
    </row>
    <row r="113" spans="1:42" s="120" customFormat="1" ht="30" customHeight="1">
      <c r="A113" s="169" t="s">
        <v>5419</v>
      </c>
      <c r="B113" s="169" t="s">
        <v>4997</v>
      </c>
      <c r="C113" s="169" t="s">
        <v>3504</v>
      </c>
      <c r="D113" s="169" t="s">
        <v>5523</v>
      </c>
      <c r="E113" s="169" t="s">
        <v>35</v>
      </c>
      <c r="F113" s="169" t="s">
        <v>15</v>
      </c>
      <c r="G113" s="169" t="s">
        <v>19</v>
      </c>
      <c r="H113" s="169" t="s">
        <v>5524</v>
      </c>
      <c r="I113" s="169" t="s">
        <v>760</v>
      </c>
      <c r="J113" s="169" t="s">
        <v>13</v>
      </c>
      <c r="K113" s="169" t="s">
        <v>17</v>
      </c>
      <c r="L113" s="170" t="s">
        <v>6206</v>
      </c>
      <c r="M113" s="170" t="s">
        <v>6220</v>
      </c>
      <c r="N113" s="158" t="s">
        <v>1091</v>
      </c>
      <c r="O113" s="159" t="s">
        <v>1080</v>
      </c>
      <c r="P113" s="169">
        <v>140</v>
      </c>
      <c r="Q113" s="169">
        <v>8</v>
      </c>
      <c r="R113" s="171" t="s">
        <v>2504</v>
      </c>
      <c r="S113" s="173" t="s">
        <v>8172</v>
      </c>
      <c r="T113" s="172"/>
      <c r="U113" s="315">
        <v>44348</v>
      </c>
      <c r="V113" s="315">
        <v>44377</v>
      </c>
      <c r="W113" s="319">
        <v>4873000188</v>
      </c>
      <c r="X113" s="315">
        <v>44377</v>
      </c>
      <c r="Y113" s="178"/>
      <c r="Z113" s="178"/>
      <c r="AA113" s="178"/>
      <c r="AB113" s="178"/>
      <c r="AC113" s="172" t="s">
        <v>1562</v>
      </c>
      <c r="AD113" s="178"/>
      <c r="AE113" s="178"/>
      <c r="AF113" s="178"/>
      <c r="AG113" s="178"/>
      <c r="AH113" s="178"/>
      <c r="AI113" s="178"/>
      <c r="AJ113" s="178"/>
      <c r="AK113" s="156" t="s">
        <v>6073</v>
      </c>
      <c r="AL113" s="173" t="s">
        <v>8172</v>
      </c>
      <c r="AM113" s="177" t="s">
        <v>8173</v>
      </c>
      <c r="AN113" s="170" t="s">
        <v>1209</v>
      </c>
      <c r="AO113" s="170" t="s">
        <v>5829</v>
      </c>
      <c r="AP113" s="170"/>
    </row>
    <row r="114" spans="1:42" s="120" customFormat="1" ht="30" customHeight="1">
      <c r="A114" s="169" t="s">
        <v>5419</v>
      </c>
      <c r="B114" s="169" t="s">
        <v>4997</v>
      </c>
      <c r="C114" s="169" t="s">
        <v>3504</v>
      </c>
      <c r="D114" s="169" t="s">
        <v>5523</v>
      </c>
      <c r="E114" s="169" t="s">
        <v>35</v>
      </c>
      <c r="F114" s="169" t="s">
        <v>11</v>
      </c>
      <c r="G114" s="169" t="s">
        <v>19</v>
      </c>
      <c r="H114" s="169" t="s">
        <v>5525</v>
      </c>
      <c r="I114" s="169" t="s">
        <v>760</v>
      </c>
      <c r="J114" s="169" t="s">
        <v>13</v>
      </c>
      <c r="K114" s="169" t="s">
        <v>17</v>
      </c>
      <c r="L114" s="170" t="s">
        <v>6206</v>
      </c>
      <c r="M114" s="170" t="s">
        <v>6220</v>
      </c>
      <c r="N114" s="158" t="s">
        <v>1079</v>
      </c>
      <c r="O114" s="159" t="s">
        <v>1704</v>
      </c>
      <c r="P114" s="169">
        <v>140</v>
      </c>
      <c r="Q114" s="169">
        <v>4</v>
      </c>
      <c r="R114" s="171" t="s">
        <v>2504</v>
      </c>
      <c r="S114" s="173" t="s">
        <v>8172</v>
      </c>
      <c r="T114" s="172"/>
      <c r="U114" s="315">
        <v>44348</v>
      </c>
      <c r="V114" s="315">
        <v>44377</v>
      </c>
      <c r="W114" s="319">
        <v>4873000189</v>
      </c>
      <c r="X114" s="315">
        <v>44377</v>
      </c>
      <c r="Y114" s="178"/>
      <c r="Z114" s="178"/>
      <c r="AA114" s="178"/>
      <c r="AB114" s="178"/>
      <c r="AC114" s="172" t="s">
        <v>1562</v>
      </c>
      <c r="AD114" s="178"/>
      <c r="AE114" s="178"/>
      <c r="AF114" s="178"/>
      <c r="AG114" s="178"/>
      <c r="AH114" s="178"/>
      <c r="AI114" s="178"/>
      <c r="AJ114" s="178"/>
      <c r="AK114" s="156" t="s">
        <v>6073</v>
      </c>
      <c r="AL114" s="173" t="s">
        <v>8172</v>
      </c>
      <c r="AM114" s="177" t="s">
        <v>8173</v>
      </c>
      <c r="AN114" s="170" t="s">
        <v>1209</v>
      </c>
      <c r="AO114" s="170" t="s">
        <v>5829</v>
      </c>
      <c r="AP114" s="170"/>
    </row>
    <row r="115" spans="1:42" s="120" customFormat="1" ht="30" customHeight="1">
      <c r="A115" s="169" t="s">
        <v>5419</v>
      </c>
      <c r="B115" s="169" t="s">
        <v>4999</v>
      </c>
      <c r="C115" s="169" t="s">
        <v>5001</v>
      </c>
      <c r="D115" s="169" t="s">
        <v>5235</v>
      </c>
      <c r="E115" s="169" t="s">
        <v>35</v>
      </c>
      <c r="F115" s="169" t="s">
        <v>15</v>
      </c>
      <c r="G115" s="169" t="s">
        <v>19</v>
      </c>
      <c r="H115" s="169" t="s">
        <v>5237</v>
      </c>
      <c r="I115" s="169" t="s">
        <v>760</v>
      </c>
      <c r="J115" s="169" t="s">
        <v>13</v>
      </c>
      <c r="K115" s="169" t="s">
        <v>17</v>
      </c>
      <c r="L115" s="170" t="s">
        <v>6170</v>
      </c>
      <c r="M115" s="170" t="s">
        <v>6221</v>
      </c>
      <c r="N115" s="158" t="s">
        <v>1091</v>
      </c>
      <c r="O115" s="159" t="s">
        <v>1080</v>
      </c>
      <c r="P115" s="169">
        <v>50</v>
      </c>
      <c r="Q115" s="169">
        <v>30</v>
      </c>
      <c r="R115" s="171" t="s">
        <v>2504</v>
      </c>
      <c r="S115" s="173" t="s">
        <v>8174</v>
      </c>
      <c r="T115" s="172"/>
      <c r="U115" s="315">
        <v>44348</v>
      </c>
      <c r="V115" s="315">
        <v>44377</v>
      </c>
      <c r="W115" s="170">
        <v>4817000211</v>
      </c>
      <c r="X115" s="315">
        <v>44377</v>
      </c>
      <c r="Y115" s="178"/>
      <c r="Z115" s="178"/>
      <c r="AA115" s="178"/>
      <c r="AB115" s="178"/>
      <c r="AC115" s="172" t="s">
        <v>1562</v>
      </c>
      <c r="AD115" s="178"/>
      <c r="AE115" s="178"/>
      <c r="AF115" s="178"/>
      <c r="AG115" s="178"/>
      <c r="AH115" s="178"/>
      <c r="AI115" s="178"/>
      <c r="AJ115" s="178"/>
      <c r="AK115" s="156" t="s">
        <v>6073</v>
      </c>
      <c r="AL115" s="173" t="s">
        <v>8174</v>
      </c>
      <c r="AM115" s="177" t="s">
        <v>8175</v>
      </c>
      <c r="AN115" s="170" t="s">
        <v>1209</v>
      </c>
      <c r="AO115" s="170" t="s">
        <v>5829</v>
      </c>
      <c r="AP115" s="170"/>
    </row>
    <row r="116" spans="1:42" s="120" customFormat="1" ht="30" customHeight="1">
      <c r="A116" s="169" t="s">
        <v>5419</v>
      </c>
      <c r="B116" s="169" t="s">
        <v>4997</v>
      </c>
      <c r="C116" s="169" t="s">
        <v>3504</v>
      </c>
      <c r="D116" s="169" t="s">
        <v>5526</v>
      </c>
      <c r="E116" s="169" t="s">
        <v>35</v>
      </c>
      <c r="F116" s="169" t="s">
        <v>15</v>
      </c>
      <c r="G116" s="169" t="s">
        <v>19</v>
      </c>
      <c r="H116" s="169" t="s">
        <v>5527</v>
      </c>
      <c r="I116" s="169" t="s">
        <v>760</v>
      </c>
      <c r="J116" s="169" t="s">
        <v>13</v>
      </c>
      <c r="K116" s="169" t="s">
        <v>17</v>
      </c>
      <c r="L116" s="170" t="s">
        <v>6206</v>
      </c>
      <c r="M116" s="170" t="s">
        <v>6222</v>
      </c>
      <c r="N116" s="158" t="s">
        <v>1091</v>
      </c>
      <c r="O116" s="159" t="s">
        <v>1080</v>
      </c>
      <c r="P116" s="169">
        <v>40</v>
      </c>
      <c r="Q116" s="169">
        <v>4.5</v>
      </c>
      <c r="R116" s="171" t="s">
        <v>2504</v>
      </c>
      <c r="S116" s="173" t="s">
        <v>8172</v>
      </c>
      <c r="T116" s="172"/>
      <c r="U116" s="315">
        <v>44348</v>
      </c>
      <c r="V116" s="315">
        <v>44377</v>
      </c>
      <c r="W116" s="319">
        <v>4873000190</v>
      </c>
      <c r="X116" s="315">
        <v>44377</v>
      </c>
      <c r="Y116" s="178"/>
      <c r="Z116" s="178"/>
      <c r="AA116" s="178"/>
      <c r="AB116" s="178"/>
      <c r="AC116" s="172" t="s">
        <v>1562</v>
      </c>
      <c r="AD116" s="178"/>
      <c r="AE116" s="178"/>
      <c r="AF116" s="178"/>
      <c r="AG116" s="178"/>
      <c r="AH116" s="178"/>
      <c r="AI116" s="178"/>
      <c r="AJ116" s="178"/>
      <c r="AK116" s="156" t="s">
        <v>6073</v>
      </c>
      <c r="AL116" s="173" t="s">
        <v>8172</v>
      </c>
      <c r="AM116" s="177" t="s">
        <v>8173</v>
      </c>
      <c r="AN116" s="170" t="s">
        <v>1209</v>
      </c>
      <c r="AO116" s="170" t="s">
        <v>5829</v>
      </c>
      <c r="AP116" s="170"/>
    </row>
    <row r="117" spans="1:42" s="120" customFormat="1" ht="30" customHeight="1">
      <c r="A117" s="169" t="s">
        <v>5419</v>
      </c>
      <c r="B117" s="169" t="s">
        <v>4997</v>
      </c>
      <c r="C117" s="169" t="s">
        <v>3504</v>
      </c>
      <c r="D117" s="169" t="s">
        <v>5528</v>
      </c>
      <c r="E117" s="169" t="s">
        <v>35</v>
      </c>
      <c r="F117" s="169" t="s">
        <v>15</v>
      </c>
      <c r="G117" s="169" t="s">
        <v>19</v>
      </c>
      <c r="H117" s="169" t="s">
        <v>5529</v>
      </c>
      <c r="I117" s="169" t="s">
        <v>760</v>
      </c>
      <c r="J117" s="169" t="s">
        <v>13</v>
      </c>
      <c r="K117" s="169" t="s">
        <v>17</v>
      </c>
      <c r="L117" s="170" t="s">
        <v>6206</v>
      </c>
      <c r="M117" s="170" t="s">
        <v>6223</v>
      </c>
      <c r="N117" s="158" t="s">
        <v>1091</v>
      </c>
      <c r="O117" s="159" t="s">
        <v>1080</v>
      </c>
      <c r="P117" s="169">
        <v>60</v>
      </c>
      <c r="Q117" s="169">
        <v>5</v>
      </c>
      <c r="R117" s="171" t="s">
        <v>2504</v>
      </c>
      <c r="S117" s="173" t="s">
        <v>8172</v>
      </c>
      <c r="T117" s="172"/>
      <c r="U117" s="315">
        <v>44348</v>
      </c>
      <c r="V117" s="315">
        <v>44377</v>
      </c>
      <c r="W117" s="319">
        <v>4873000191</v>
      </c>
      <c r="X117" s="315">
        <v>44377</v>
      </c>
      <c r="Y117" s="178"/>
      <c r="Z117" s="178"/>
      <c r="AA117" s="178"/>
      <c r="AB117" s="178"/>
      <c r="AC117" s="172" t="s">
        <v>1562</v>
      </c>
      <c r="AD117" s="178"/>
      <c r="AE117" s="178"/>
      <c r="AF117" s="178"/>
      <c r="AG117" s="178"/>
      <c r="AH117" s="178"/>
      <c r="AI117" s="178"/>
      <c r="AJ117" s="178"/>
      <c r="AK117" s="156" t="s">
        <v>6073</v>
      </c>
      <c r="AL117" s="173" t="s">
        <v>8172</v>
      </c>
      <c r="AM117" s="177" t="s">
        <v>8173</v>
      </c>
      <c r="AN117" s="170" t="s">
        <v>1209</v>
      </c>
      <c r="AO117" s="170" t="s">
        <v>5829</v>
      </c>
      <c r="AP117" s="170"/>
    </row>
    <row r="118" spans="1:42" s="120" customFormat="1" ht="30" customHeight="1">
      <c r="A118" s="169" t="s">
        <v>5419</v>
      </c>
      <c r="B118" s="169" t="s">
        <v>4997</v>
      </c>
      <c r="C118" s="169" t="s">
        <v>3504</v>
      </c>
      <c r="D118" s="169" t="s">
        <v>5530</v>
      </c>
      <c r="E118" s="169" t="s">
        <v>35</v>
      </c>
      <c r="F118" s="169" t="s">
        <v>15</v>
      </c>
      <c r="G118" s="169" t="s">
        <v>19</v>
      </c>
      <c r="H118" s="169" t="s">
        <v>5531</v>
      </c>
      <c r="I118" s="169" t="s">
        <v>760</v>
      </c>
      <c r="J118" s="169" t="s">
        <v>13</v>
      </c>
      <c r="K118" s="169" t="s">
        <v>17</v>
      </c>
      <c r="L118" s="170" t="s">
        <v>6206</v>
      </c>
      <c r="M118" s="170" t="s">
        <v>6224</v>
      </c>
      <c r="N118" s="158" t="s">
        <v>1091</v>
      </c>
      <c r="O118" s="159" t="s">
        <v>1080</v>
      </c>
      <c r="P118" s="169">
        <v>110</v>
      </c>
      <c r="Q118" s="169">
        <v>6</v>
      </c>
      <c r="R118" s="171" t="s">
        <v>2504</v>
      </c>
      <c r="S118" s="173" t="s">
        <v>8172</v>
      </c>
      <c r="T118" s="172"/>
      <c r="U118" s="315">
        <v>44348</v>
      </c>
      <c r="V118" s="315">
        <v>44377</v>
      </c>
      <c r="W118" s="319">
        <v>4873000192</v>
      </c>
      <c r="X118" s="315">
        <v>44377</v>
      </c>
      <c r="Y118" s="178"/>
      <c r="Z118" s="178"/>
      <c r="AA118" s="178"/>
      <c r="AB118" s="178"/>
      <c r="AC118" s="172" t="s">
        <v>1562</v>
      </c>
      <c r="AD118" s="178"/>
      <c r="AE118" s="178"/>
      <c r="AF118" s="178"/>
      <c r="AG118" s="178"/>
      <c r="AH118" s="178"/>
      <c r="AI118" s="178"/>
      <c r="AJ118" s="178"/>
      <c r="AK118" s="156" t="s">
        <v>6073</v>
      </c>
      <c r="AL118" s="173" t="s">
        <v>8172</v>
      </c>
      <c r="AM118" s="177" t="s">
        <v>8173</v>
      </c>
      <c r="AN118" s="170" t="s">
        <v>1209</v>
      </c>
      <c r="AO118" s="170" t="s">
        <v>5829</v>
      </c>
      <c r="AP118" s="170"/>
    </row>
    <row r="119" spans="1:42" s="120" customFormat="1" ht="30" customHeight="1">
      <c r="A119" s="169" t="s">
        <v>5419</v>
      </c>
      <c r="B119" s="169" t="s">
        <v>4997</v>
      </c>
      <c r="C119" s="169" t="s">
        <v>3504</v>
      </c>
      <c r="D119" s="169" t="s">
        <v>5532</v>
      </c>
      <c r="E119" s="169" t="s">
        <v>35</v>
      </c>
      <c r="F119" s="169" t="s">
        <v>15</v>
      </c>
      <c r="G119" s="169" t="s">
        <v>19</v>
      </c>
      <c r="H119" s="169" t="s">
        <v>5533</v>
      </c>
      <c r="I119" s="169" t="s">
        <v>760</v>
      </c>
      <c r="J119" s="169" t="s">
        <v>13</v>
      </c>
      <c r="K119" s="169" t="s">
        <v>17</v>
      </c>
      <c r="L119" s="170" t="s">
        <v>6206</v>
      </c>
      <c r="M119" s="170" t="s">
        <v>6225</v>
      </c>
      <c r="N119" s="158" t="s">
        <v>1091</v>
      </c>
      <c r="O119" s="159" t="s">
        <v>1080</v>
      </c>
      <c r="P119" s="169">
        <v>280</v>
      </c>
      <c r="Q119" s="169">
        <v>6</v>
      </c>
      <c r="R119" s="171" t="s">
        <v>2504</v>
      </c>
      <c r="S119" s="173" t="s">
        <v>8172</v>
      </c>
      <c r="T119" s="172"/>
      <c r="U119" s="315">
        <v>44348</v>
      </c>
      <c r="V119" s="315">
        <v>44377</v>
      </c>
      <c r="W119" s="319">
        <v>4873000193</v>
      </c>
      <c r="X119" s="315">
        <v>44377</v>
      </c>
      <c r="Y119" s="178"/>
      <c r="Z119" s="178"/>
      <c r="AA119" s="178"/>
      <c r="AB119" s="178"/>
      <c r="AC119" s="172" t="s">
        <v>1562</v>
      </c>
      <c r="AD119" s="178"/>
      <c r="AE119" s="178"/>
      <c r="AF119" s="178"/>
      <c r="AG119" s="178"/>
      <c r="AH119" s="178"/>
      <c r="AI119" s="178"/>
      <c r="AJ119" s="178"/>
      <c r="AK119" s="156" t="s">
        <v>6073</v>
      </c>
      <c r="AL119" s="173" t="s">
        <v>8172</v>
      </c>
      <c r="AM119" s="177" t="s">
        <v>8173</v>
      </c>
      <c r="AN119" s="170" t="s">
        <v>1209</v>
      </c>
      <c r="AO119" s="170" t="s">
        <v>5829</v>
      </c>
      <c r="AP119" s="170"/>
    </row>
    <row r="120" spans="1:42" s="120" customFormat="1" ht="30" customHeight="1">
      <c r="A120" s="169" t="s">
        <v>5419</v>
      </c>
      <c r="B120" s="169" t="s">
        <v>4997</v>
      </c>
      <c r="C120" s="169" t="s">
        <v>3504</v>
      </c>
      <c r="D120" s="169" t="s">
        <v>5534</v>
      </c>
      <c r="E120" s="169" t="s">
        <v>35</v>
      </c>
      <c r="F120" s="169" t="s">
        <v>15</v>
      </c>
      <c r="G120" s="169" t="s">
        <v>19</v>
      </c>
      <c r="H120" s="169" t="s">
        <v>5536</v>
      </c>
      <c r="I120" s="169" t="s">
        <v>760</v>
      </c>
      <c r="J120" s="169" t="s">
        <v>13</v>
      </c>
      <c r="K120" s="169" t="s">
        <v>17</v>
      </c>
      <c r="L120" s="170" t="s">
        <v>6226</v>
      </c>
      <c r="M120" s="170" t="s">
        <v>6227</v>
      </c>
      <c r="N120" s="158" t="s">
        <v>1091</v>
      </c>
      <c r="O120" s="159" t="s">
        <v>1080</v>
      </c>
      <c r="P120" s="169">
        <v>125</v>
      </c>
      <c r="Q120" s="169">
        <v>6</v>
      </c>
      <c r="R120" s="171" t="s">
        <v>2504</v>
      </c>
      <c r="S120" s="173" t="s">
        <v>8172</v>
      </c>
      <c r="T120" s="172"/>
      <c r="U120" s="315">
        <v>44348</v>
      </c>
      <c r="V120" s="315">
        <v>44377</v>
      </c>
      <c r="W120" s="319">
        <v>4873000195</v>
      </c>
      <c r="X120" s="315">
        <v>44377</v>
      </c>
      <c r="Y120" s="178"/>
      <c r="Z120" s="178"/>
      <c r="AA120" s="178"/>
      <c r="AB120" s="178"/>
      <c r="AC120" s="172" t="s">
        <v>1562</v>
      </c>
      <c r="AD120" s="178"/>
      <c r="AE120" s="178"/>
      <c r="AF120" s="178"/>
      <c r="AG120" s="178"/>
      <c r="AH120" s="178"/>
      <c r="AI120" s="178"/>
      <c r="AJ120" s="178"/>
      <c r="AK120" s="156" t="s">
        <v>6073</v>
      </c>
      <c r="AL120" s="173" t="s">
        <v>8172</v>
      </c>
      <c r="AM120" s="177" t="s">
        <v>8173</v>
      </c>
      <c r="AN120" s="170" t="s">
        <v>1209</v>
      </c>
      <c r="AO120" s="170" t="s">
        <v>5829</v>
      </c>
      <c r="AP120" s="170"/>
    </row>
    <row r="121" spans="1:42" s="120" customFormat="1" ht="30" customHeight="1">
      <c r="A121" s="169" t="s">
        <v>5419</v>
      </c>
      <c r="B121" s="169" t="s">
        <v>4997</v>
      </c>
      <c r="C121" s="169" t="s">
        <v>3504</v>
      </c>
      <c r="D121" s="169" t="s">
        <v>5534</v>
      </c>
      <c r="E121" s="169" t="s">
        <v>35</v>
      </c>
      <c r="F121" s="169" t="s">
        <v>15</v>
      </c>
      <c r="G121" s="169" t="s">
        <v>19</v>
      </c>
      <c r="H121" s="169" t="s">
        <v>5535</v>
      </c>
      <c r="I121" s="169" t="s">
        <v>760</v>
      </c>
      <c r="J121" s="169" t="s">
        <v>13</v>
      </c>
      <c r="K121" s="169" t="s">
        <v>17</v>
      </c>
      <c r="L121" s="170" t="s">
        <v>6206</v>
      </c>
      <c r="M121" s="170" t="s">
        <v>6228</v>
      </c>
      <c r="N121" s="158" t="s">
        <v>1079</v>
      </c>
      <c r="O121" s="159" t="s">
        <v>1704</v>
      </c>
      <c r="P121" s="169">
        <v>100</v>
      </c>
      <c r="Q121" s="169">
        <v>6</v>
      </c>
      <c r="R121" s="171" t="s">
        <v>2504</v>
      </c>
      <c r="S121" s="173" t="s">
        <v>8172</v>
      </c>
      <c r="T121" s="172"/>
      <c r="U121" s="315">
        <v>44348</v>
      </c>
      <c r="V121" s="315">
        <v>44377</v>
      </c>
      <c r="W121" s="319">
        <v>4873000194</v>
      </c>
      <c r="X121" s="315">
        <v>44377</v>
      </c>
      <c r="Y121" s="178"/>
      <c r="Z121" s="178"/>
      <c r="AA121" s="178"/>
      <c r="AB121" s="178"/>
      <c r="AC121" s="172" t="s">
        <v>1562</v>
      </c>
      <c r="AD121" s="178"/>
      <c r="AE121" s="178"/>
      <c r="AF121" s="178"/>
      <c r="AG121" s="178"/>
      <c r="AH121" s="178"/>
      <c r="AI121" s="178"/>
      <c r="AJ121" s="178"/>
      <c r="AK121" s="156" t="s">
        <v>6073</v>
      </c>
      <c r="AL121" s="173" t="s">
        <v>8172</v>
      </c>
      <c r="AM121" s="177" t="s">
        <v>8173</v>
      </c>
      <c r="AN121" s="170" t="s">
        <v>1209</v>
      </c>
      <c r="AO121" s="170" t="s">
        <v>5829</v>
      </c>
      <c r="AP121" s="170"/>
    </row>
    <row r="122" spans="1:42" s="120" customFormat="1" ht="30" customHeight="1">
      <c r="A122" s="169" t="s">
        <v>5419</v>
      </c>
      <c r="B122" s="169" t="s">
        <v>4997</v>
      </c>
      <c r="C122" s="169" t="s">
        <v>3504</v>
      </c>
      <c r="D122" s="169" t="s">
        <v>5537</v>
      </c>
      <c r="E122" s="169" t="s">
        <v>35</v>
      </c>
      <c r="F122" s="169" t="s">
        <v>15</v>
      </c>
      <c r="G122" s="169" t="s">
        <v>19</v>
      </c>
      <c r="H122" s="169" t="s">
        <v>5538</v>
      </c>
      <c r="I122" s="169" t="s">
        <v>760</v>
      </c>
      <c r="J122" s="169" t="s">
        <v>13</v>
      </c>
      <c r="K122" s="169" t="s">
        <v>17</v>
      </c>
      <c r="L122" s="170" t="s">
        <v>6226</v>
      </c>
      <c r="M122" s="170" t="s">
        <v>6229</v>
      </c>
      <c r="N122" s="158" t="s">
        <v>1091</v>
      </c>
      <c r="O122" s="159" t="s">
        <v>1080</v>
      </c>
      <c r="P122" s="169">
        <v>50</v>
      </c>
      <c r="Q122" s="169">
        <v>6</v>
      </c>
      <c r="R122" s="171" t="s">
        <v>2504</v>
      </c>
      <c r="S122" s="173" t="s">
        <v>8172</v>
      </c>
      <c r="T122" s="172"/>
      <c r="U122" s="315">
        <v>44348</v>
      </c>
      <c r="V122" s="315">
        <v>44377</v>
      </c>
      <c r="W122" s="319">
        <v>4873000196</v>
      </c>
      <c r="X122" s="315">
        <v>44377</v>
      </c>
      <c r="Y122" s="178"/>
      <c r="Z122" s="178"/>
      <c r="AA122" s="178"/>
      <c r="AB122" s="178"/>
      <c r="AC122" s="172" t="s">
        <v>1562</v>
      </c>
      <c r="AD122" s="178"/>
      <c r="AE122" s="178"/>
      <c r="AF122" s="178"/>
      <c r="AG122" s="178"/>
      <c r="AH122" s="178"/>
      <c r="AI122" s="178"/>
      <c r="AJ122" s="178"/>
      <c r="AK122" s="156" t="s">
        <v>6073</v>
      </c>
      <c r="AL122" s="173" t="s">
        <v>8172</v>
      </c>
      <c r="AM122" s="177" t="s">
        <v>8173</v>
      </c>
      <c r="AN122" s="170" t="s">
        <v>1209</v>
      </c>
      <c r="AO122" s="170" t="s">
        <v>5829</v>
      </c>
      <c r="AP122" s="170"/>
    </row>
    <row r="123" spans="1:42" s="120" customFormat="1" ht="30" customHeight="1">
      <c r="A123" s="169" t="s">
        <v>5419</v>
      </c>
      <c r="B123" s="169" t="s">
        <v>4997</v>
      </c>
      <c r="C123" s="169" t="s">
        <v>3504</v>
      </c>
      <c r="D123" s="169" t="s">
        <v>5539</v>
      </c>
      <c r="E123" s="169" t="s">
        <v>35</v>
      </c>
      <c r="F123" s="169" t="s">
        <v>15</v>
      </c>
      <c r="G123" s="169" t="s">
        <v>19</v>
      </c>
      <c r="H123" s="169" t="s">
        <v>5540</v>
      </c>
      <c r="I123" s="169" t="s">
        <v>760</v>
      </c>
      <c r="J123" s="169" t="s">
        <v>13</v>
      </c>
      <c r="K123" s="169" t="s">
        <v>17</v>
      </c>
      <c r="L123" s="170" t="s">
        <v>6226</v>
      </c>
      <c r="M123" s="170" t="s">
        <v>6230</v>
      </c>
      <c r="N123" s="158" t="s">
        <v>1091</v>
      </c>
      <c r="O123" s="159" t="s">
        <v>1080</v>
      </c>
      <c r="P123" s="169">
        <v>40</v>
      </c>
      <c r="Q123" s="169">
        <v>5</v>
      </c>
      <c r="R123" s="171" t="s">
        <v>2504</v>
      </c>
      <c r="S123" s="173" t="s">
        <v>8172</v>
      </c>
      <c r="T123" s="172"/>
      <c r="U123" s="315">
        <v>44348</v>
      </c>
      <c r="V123" s="315">
        <v>44377</v>
      </c>
      <c r="W123" s="319">
        <v>4873000197</v>
      </c>
      <c r="X123" s="315">
        <v>44377</v>
      </c>
      <c r="Y123" s="178"/>
      <c r="Z123" s="178"/>
      <c r="AA123" s="178"/>
      <c r="AB123" s="178"/>
      <c r="AC123" s="172" t="s">
        <v>1562</v>
      </c>
      <c r="AD123" s="178"/>
      <c r="AE123" s="178"/>
      <c r="AF123" s="178"/>
      <c r="AG123" s="178"/>
      <c r="AH123" s="178"/>
      <c r="AI123" s="178"/>
      <c r="AJ123" s="178"/>
      <c r="AK123" s="156" t="s">
        <v>6073</v>
      </c>
      <c r="AL123" s="173" t="s">
        <v>8172</v>
      </c>
      <c r="AM123" s="177" t="s">
        <v>8173</v>
      </c>
      <c r="AN123" s="170" t="s">
        <v>1209</v>
      </c>
      <c r="AO123" s="170" t="s">
        <v>5829</v>
      </c>
      <c r="AP123" s="170"/>
    </row>
    <row r="124" spans="1:42" s="120" customFormat="1" ht="30" customHeight="1">
      <c r="A124" s="169" t="s">
        <v>5419</v>
      </c>
      <c r="B124" s="169" t="s">
        <v>4997</v>
      </c>
      <c r="C124" s="169" t="s">
        <v>3504</v>
      </c>
      <c r="D124" s="169" t="s">
        <v>5541</v>
      </c>
      <c r="E124" s="169" t="s">
        <v>35</v>
      </c>
      <c r="F124" s="169" t="s">
        <v>15</v>
      </c>
      <c r="G124" s="169" t="s">
        <v>19</v>
      </c>
      <c r="H124" s="169" t="s">
        <v>5542</v>
      </c>
      <c r="I124" s="169" t="s">
        <v>760</v>
      </c>
      <c r="J124" s="169" t="s">
        <v>13</v>
      </c>
      <c r="K124" s="169" t="s">
        <v>17</v>
      </c>
      <c r="L124" s="170" t="s">
        <v>6226</v>
      </c>
      <c r="M124" s="170" t="s">
        <v>6231</v>
      </c>
      <c r="N124" s="158" t="s">
        <v>1079</v>
      </c>
      <c r="O124" s="159" t="s">
        <v>1704</v>
      </c>
      <c r="P124" s="169">
        <v>60</v>
      </c>
      <c r="Q124" s="169">
        <v>4</v>
      </c>
      <c r="R124" s="171" t="s">
        <v>2504</v>
      </c>
      <c r="S124" s="173" t="s">
        <v>8172</v>
      </c>
      <c r="T124" s="172"/>
      <c r="U124" s="315">
        <v>44348</v>
      </c>
      <c r="V124" s="315">
        <v>44377</v>
      </c>
      <c r="W124" s="319">
        <v>4873000199</v>
      </c>
      <c r="X124" s="315">
        <v>44377</v>
      </c>
      <c r="Y124" s="178"/>
      <c r="Z124" s="178"/>
      <c r="AA124" s="178"/>
      <c r="AB124" s="178"/>
      <c r="AC124" s="172" t="s">
        <v>1562</v>
      </c>
      <c r="AD124" s="178"/>
      <c r="AE124" s="178"/>
      <c r="AF124" s="178"/>
      <c r="AG124" s="178"/>
      <c r="AH124" s="178"/>
      <c r="AI124" s="178"/>
      <c r="AJ124" s="178"/>
      <c r="AK124" s="156" t="s">
        <v>6073</v>
      </c>
      <c r="AL124" s="173" t="s">
        <v>8172</v>
      </c>
      <c r="AM124" s="177" t="s">
        <v>8173</v>
      </c>
      <c r="AN124" s="170" t="s">
        <v>1209</v>
      </c>
      <c r="AO124" s="170" t="s">
        <v>5829</v>
      </c>
      <c r="AP124" s="170"/>
    </row>
    <row r="125" spans="1:42" s="120" customFormat="1" ht="30" customHeight="1">
      <c r="A125" s="169" t="s">
        <v>5419</v>
      </c>
      <c r="B125" s="169" t="s">
        <v>4997</v>
      </c>
      <c r="C125" s="169" t="s">
        <v>3504</v>
      </c>
      <c r="D125" s="169" t="s">
        <v>5543</v>
      </c>
      <c r="E125" s="169" t="s">
        <v>35</v>
      </c>
      <c r="F125" s="169" t="s">
        <v>11</v>
      </c>
      <c r="G125" s="169" t="s">
        <v>19</v>
      </c>
      <c r="H125" s="169" t="s">
        <v>5544</v>
      </c>
      <c r="I125" s="169" t="s">
        <v>760</v>
      </c>
      <c r="J125" s="169" t="s">
        <v>13</v>
      </c>
      <c r="K125" s="169" t="s">
        <v>17</v>
      </c>
      <c r="L125" s="170" t="s">
        <v>6226</v>
      </c>
      <c r="M125" s="170" t="s">
        <v>6232</v>
      </c>
      <c r="N125" s="158" t="s">
        <v>1079</v>
      </c>
      <c r="O125" s="159" t="s">
        <v>1704</v>
      </c>
      <c r="P125" s="169">
        <v>100</v>
      </c>
      <c r="Q125" s="169">
        <v>5</v>
      </c>
      <c r="R125" s="171" t="s">
        <v>2504</v>
      </c>
      <c r="S125" s="173" t="s">
        <v>8172</v>
      </c>
      <c r="T125" s="172"/>
      <c r="U125" s="315">
        <v>44348</v>
      </c>
      <c r="V125" s="315">
        <v>44377</v>
      </c>
      <c r="W125" s="319">
        <v>4873000200</v>
      </c>
      <c r="X125" s="315">
        <v>44377</v>
      </c>
      <c r="Y125" s="178"/>
      <c r="Z125" s="178"/>
      <c r="AA125" s="178"/>
      <c r="AB125" s="178"/>
      <c r="AC125" s="172" t="s">
        <v>1562</v>
      </c>
      <c r="AD125" s="178"/>
      <c r="AE125" s="178"/>
      <c r="AF125" s="178"/>
      <c r="AG125" s="178"/>
      <c r="AH125" s="178"/>
      <c r="AI125" s="178"/>
      <c r="AJ125" s="178"/>
      <c r="AK125" s="156" t="s">
        <v>6073</v>
      </c>
      <c r="AL125" s="173" t="s">
        <v>8172</v>
      </c>
      <c r="AM125" s="177" t="s">
        <v>8173</v>
      </c>
      <c r="AN125" s="170" t="s">
        <v>1209</v>
      </c>
      <c r="AO125" s="170" t="s">
        <v>5829</v>
      </c>
      <c r="AP125" s="170"/>
    </row>
    <row r="126" spans="1:42" s="120" customFormat="1" ht="30" customHeight="1">
      <c r="A126" s="169" t="s">
        <v>5419</v>
      </c>
      <c r="B126" s="169" t="s">
        <v>4999</v>
      </c>
      <c r="C126" s="169" t="s">
        <v>5001</v>
      </c>
      <c r="D126" s="169" t="s">
        <v>5238</v>
      </c>
      <c r="E126" s="169" t="s">
        <v>35</v>
      </c>
      <c r="F126" s="169" t="s">
        <v>15</v>
      </c>
      <c r="G126" s="169" t="s">
        <v>19</v>
      </c>
      <c r="H126" s="169" t="s">
        <v>5239</v>
      </c>
      <c r="I126" s="169" t="s">
        <v>760</v>
      </c>
      <c r="J126" s="169" t="s">
        <v>13</v>
      </c>
      <c r="K126" s="169" t="s">
        <v>17</v>
      </c>
      <c r="L126" s="170" t="s">
        <v>6170</v>
      </c>
      <c r="M126" s="170" t="s">
        <v>6233</v>
      </c>
      <c r="N126" s="158" t="s">
        <v>1091</v>
      </c>
      <c r="O126" s="159" t="s">
        <v>1080</v>
      </c>
      <c r="P126" s="169">
        <v>50</v>
      </c>
      <c r="Q126" s="169">
        <v>20</v>
      </c>
      <c r="R126" s="171" t="s">
        <v>2504</v>
      </c>
      <c r="S126" s="173" t="s">
        <v>8174</v>
      </c>
      <c r="T126" s="172"/>
      <c r="U126" s="315">
        <v>44348</v>
      </c>
      <c r="V126" s="315">
        <v>44377</v>
      </c>
      <c r="W126" s="319">
        <v>4817000212</v>
      </c>
      <c r="X126" s="315">
        <v>44377</v>
      </c>
      <c r="Y126" s="178"/>
      <c r="Z126" s="178"/>
      <c r="AA126" s="178"/>
      <c r="AB126" s="178"/>
      <c r="AC126" s="172" t="s">
        <v>1562</v>
      </c>
      <c r="AD126" s="178"/>
      <c r="AE126" s="178"/>
      <c r="AF126" s="178"/>
      <c r="AG126" s="178"/>
      <c r="AH126" s="178"/>
      <c r="AI126" s="178"/>
      <c r="AJ126" s="178"/>
      <c r="AK126" s="156" t="s">
        <v>6073</v>
      </c>
      <c r="AL126" s="173" t="s">
        <v>8174</v>
      </c>
      <c r="AM126" s="177" t="s">
        <v>8175</v>
      </c>
      <c r="AN126" s="170" t="s">
        <v>1086</v>
      </c>
      <c r="AO126" s="170" t="s">
        <v>5829</v>
      </c>
      <c r="AP126" s="170"/>
    </row>
    <row r="127" spans="1:42" s="120" customFormat="1" ht="30" customHeight="1">
      <c r="A127" s="169" t="s">
        <v>5419</v>
      </c>
      <c r="B127" s="169" t="s">
        <v>4997</v>
      </c>
      <c r="C127" s="169" t="s">
        <v>3504</v>
      </c>
      <c r="D127" s="169" t="s">
        <v>5545</v>
      </c>
      <c r="E127" s="169" t="s">
        <v>35</v>
      </c>
      <c r="F127" s="169" t="s">
        <v>11</v>
      </c>
      <c r="G127" s="169" t="s">
        <v>19</v>
      </c>
      <c r="H127" s="169" t="s">
        <v>5546</v>
      </c>
      <c r="I127" s="169" t="s">
        <v>760</v>
      </c>
      <c r="J127" s="169" t="s">
        <v>13</v>
      </c>
      <c r="K127" s="169" t="s">
        <v>17</v>
      </c>
      <c r="L127" s="170" t="s">
        <v>6226</v>
      </c>
      <c r="M127" s="170" t="s">
        <v>6234</v>
      </c>
      <c r="N127" s="158" t="s">
        <v>1079</v>
      </c>
      <c r="O127" s="159" t="s">
        <v>1704</v>
      </c>
      <c r="P127" s="169">
        <v>100</v>
      </c>
      <c r="Q127" s="169">
        <v>4.5</v>
      </c>
      <c r="R127" s="171" t="s">
        <v>2504</v>
      </c>
      <c r="S127" s="173" t="s">
        <v>8172</v>
      </c>
      <c r="T127" s="172"/>
      <c r="U127" s="315">
        <v>44348</v>
      </c>
      <c r="V127" s="315">
        <v>44377</v>
      </c>
      <c r="W127" s="319">
        <v>4873000201</v>
      </c>
      <c r="X127" s="315">
        <v>44377</v>
      </c>
      <c r="Y127" s="178"/>
      <c r="Z127" s="178"/>
      <c r="AA127" s="178"/>
      <c r="AB127" s="178"/>
      <c r="AC127" s="172" t="s">
        <v>1562</v>
      </c>
      <c r="AD127" s="178"/>
      <c r="AE127" s="178"/>
      <c r="AF127" s="178"/>
      <c r="AG127" s="178"/>
      <c r="AH127" s="178"/>
      <c r="AI127" s="178"/>
      <c r="AJ127" s="178"/>
      <c r="AK127" s="156" t="s">
        <v>6073</v>
      </c>
      <c r="AL127" s="173" t="s">
        <v>8172</v>
      </c>
      <c r="AM127" s="177" t="s">
        <v>8173</v>
      </c>
      <c r="AN127" s="170" t="s">
        <v>1209</v>
      </c>
      <c r="AO127" s="170" t="s">
        <v>5829</v>
      </c>
      <c r="AP127" s="170"/>
    </row>
    <row r="128" spans="1:42" s="120" customFormat="1" ht="30" customHeight="1">
      <c r="A128" s="169" t="s">
        <v>5419</v>
      </c>
      <c r="B128" s="169" t="s">
        <v>4997</v>
      </c>
      <c r="C128" s="169" t="s">
        <v>3504</v>
      </c>
      <c r="D128" s="169" t="s">
        <v>5547</v>
      </c>
      <c r="E128" s="169" t="s">
        <v>35</v>
      </c>
      <c r="F128" s="169" t="s">
        <v>11</v>
      </c>
      <c r="G128" s="169" t="s">
        <v>19</v>
      </c>
      <c r="H128" s="169" t="s">
        <v>5548</v>
      </c>
      <c r="I128" s="169" t="s">
        <v>760</v>
      </c>
      <c r="J128" s="169" t="s">
        <v>13</v>
      </c>
      <c r="K128" s="169" t="s">
        <v>17</v>
      </c>
      <c r="L128" s="170" t="s">
        <v>6226</v>
      </c>
      <c r="M128" s="170" t="s">
        <v>6235</v>
      </c>
      <c r="N128" s="158" t="s">
        <v>1079</v>
      </c>
      <c r="O128" s="159" t="s">
        <v>1704</v>
      </c>
      <c r="P128" s="169">
        <v>80</v>
      </c>
      <c r="Q128" s="169">
        <v>6</v>
      </c>
      <c r="R128" s="171" t="s">
        <v>2504</v>
      </c>
      <c r="S128" s="173" t="s">
        <v>8172</v>
      </c>
      <c r="T128" s="172"/>
      <c r="U128" s="315">
        <v>44348</v>
      </c>
      <c r="V128" s="315">
        <v>44377</v>
      </c>
      <c r="W128" s="319">
        <v>4873000202</v>
      </c>
      <c r="X128" s="315">
        <v>44377</v>
      </c>
      <c r="Y128" s="178"/>
      <c r="Z128" s="178"/>
      <c r="AA128" s="178"/>
      <c r="AB128" s="178"/>
      <c r="AC128" s="172" t="s">
        <v>1562</v>
      </c>
      <c r="AD128" s="178"/>
      <c r="AE128" s="178"/>
      <c r="AF128" s="178"/>
      <c r="AG128" s="178"/>
      <c r="AH128" s="178"/>
      <c r="AI128" s="178"/>
      <c r="AJ128" s="178"/>
      <c r="AK128" s="156" t="s">
        <v>6073</v>
      </c>
      <c r="AL128" s="173" t="s">
        <v>8172</v>
      </c>
      <c r="AM128" s="177" t="s">
        <v>8173</v>
      </c>
      <c r="AN128" s="170" t="s">
        <v>1209</v>
      </c>
      <c r="AO128" s="170" t="s">
        <v>5829</v>
      </c>
      <c r="AP128" s="170"/>
    </row>
    <row r="129" spans="1:42" s="120" customFormat="1" ht="30" customHeight="1">
      <c r="A129" s="169" t="s">
        <v>5419</v>
      </c>
      <c r="B129" s="169" t="s">
        <v>4997</v>
      </c>
      <c r="C129" s="169" t="s">
        <v>3504</v>
      </c>
      <c r="D129" s="169" t="s">
        <v>5549</v>
      </c>
      <c r="E129" s="169" t="s">
        <v>35</v>
      </c>
      <c r="F129" s="169" t="s">
        <v>11</v>
      </c>
      <c r="G129" s="169" t="s">
        <v>19</v>
      </c>
      <c r="H129" s="169" t="s">
        <v>5550</v>
      </c>
      <c r="I129" s="169" t="s">
        <v>760</v>
      </c>
      <c r="J129" s="169" t="s">
        <v>13</v>
      </c>
      <c r="K129" s="169" t="s">
        <v>17</v>
      </c>
      <c r="L129" s="170" t="s">
        <v>6226</v>
      </c>
      <c r="M129" s="170" t="s">
        <v>6236</v>
      </c>
      <c r="N129" s="158" t="s">
        <v>1079</v>
      </c>
      <c r="O129" s="159" t="s">
        <v>1704</v>
      </c>
      <c r="P129" s="169">
        <v>120</v>
      </c>
      <c r="Q129" s="169">
        <v>4</v>
      </c>
      <c r="R129" s="171" t="s">
        <v>2504</v>
      </c>
      <c r="S129" s="173" t="s">
        <v>8172</v>
      </c>
      <c r="T129" s="172"/>
      <c r="U129" s="315">
        <v>44348</v>
      </c>
      <c r="V129" s="315">
        <v>44377</v>
      </c>
      <c r="W129" s="319">
        <v>4873000203</v>
      </c>
      <c r="X129" s="315">
        <v>44377</v>
      </c>
      <c r="Y129" s="178"/>
      <c r="Z129" s="178"/>
      <c r="AA129" s="178"/>
      <c r="AB129" s="178"/>
      <c r="AC129" s="172" t="s">
        <v>1562</v>
      </c>
      <c r="AD129" s="178"/>
      <c r="AE129" s="178"/>
      <c r="AF129" s="178"/>
      <c r="AG129" s="178"/>
      <c r="AH129" s="178"/>
      <c r="AI129" s="178"/>
      <c r="AJ129" s="178"/>
      <c r="AK129" s="156" t="s">
        <v>6073</v>
      </c>
      <c r="AL129" s="173" t="s">
        <v>8172</v>
      </c>
      <c r="AM129" s="177" t="s">
        <v>8173</v>
      </c>
      <c r="AN129" s="170" t="s">
        <v>1209</v>
      </c>
      <c r="AO129" s="170" t="s">
        <v>5829</v>
      </c>
      <c r="AP129" s="170"/>
    </row>
    <row r="130" spans="1:42" s="120" customFormat="1" ht="30" customHeight="1">
      <c r="A130" s="169" t="s">
        <v>5419</v>
      </c>
      <c r="B130" s="169" t="s">
        <v>4997</v>
      </c>
      <c r="C130" s="169" t="s">
        <v>3504</v>
      </c>
      <c r="D130" s="169" t="s">
        <v>5551</v>
      </c>
      <c r="E130" s="169" t="s">
        <v>35</v>
      </c>
      <c r="F130" s="169" t="s">
        <v>11</v>
      </c>
      <c r="G130" s="169" t="s">
        <v>19</v>
      </c>
      <c r="H130" s="169" t="s">
        <v>5552</v>
      </c>
      <c r="I130" s="169" t="s">
        <v>760</v>
      </c>
      <c r="J130" s="169" t="s">
        <v>13</v>
      </c>
      <c r="K130" s="169" t="s">
        <v>17</v>
      </c>
      <c r="L130" s="170" t="s">
        <v>6226</v>
      </c>
      <c r="M130" s="170" t="s">
        <v>6237</v>
      </c>
      <c r="N130" s="158" t="s">
        <v>1079</v>
      </c>
      <c r="O130" s="159" t="s">
        <v>1704</v>
      </c>
      <c r="P130" s="169">
        <v>220</v>
      </c>
      <c r="Q130" s="169">
        <v>6</v>
      </c>
      <c r="R130" s="171" t="s">
        <v>2504</v>
      </c>
      <c r="S130" s="173" t="s">
        <v>8172</v>
      </c>
      <c r="T130" s="172"/>
      <c r="U130" s="315">
        <v>44348</v>
      </c>
      <c r="V130" s="315">
        <v>44377</v>
      </c>
      <c r="W130" s="319">
        <v>4873000204</v>
      </c>
      <c r="X130" s="315">
        <v>44377</v>
      </c>
      <c r="Y130" s="178"/>
      <c r="Z130" s="178"/>
      <c r="AA130" s="178"/>
      <c r="AB130" s="178"/>
      <c r="AC130" s="172" t="s">
        <v>1562</v>
      </c>
      <c r="AD130" s="178"/>
      <c r="AE130" s="178"/>
      <c r="AF130" s="178"/>
      <c r="AG130" s="178"/>
      <c r="AH130" s="178"/>
      <c r="AI130" s="178"/>
      <c r="AJ130" s="178"/>
      <c r="AK130" s="156" t="s">
        <v>6073</v>
      </c>
      <c r="AL130" s="173" t="s">
        <v>8172</v>
      </c>
      <c r="AM130" s="177" t="s">
        <v>8173</v>
      </c>
      <c r="AN130" s="170" t="s">
        <v>1209</v>
      </c>
      <c r="AO130" s="170" t="s">
        <v>5829</v>
      </c>
      <c r="AP130" s="170"/>
    </row>
    <row r="131" spans="1:42" s="120" customFormat="1" ht="30" customHeight="1">
      <c r="A131" s="169" t="s">
        <v>5419</v>
      </c>
      <c r="B131" s="169" t="s">
        <v>4997</v>
      </c>
      <c r="C131" s="169" t="s">
        <v>3504</v>
      </c>
      <c r="D131" s="169" t="s">
        <v>5553</v>
      </c>
      <c r="E131" s="169" t="s">
        <v>35</v>
      </c>
      <c r="F131" s="169" t="s">
        <v>11</v>
      </c>
      <c r="G131" s="169" t="s">
        <v>19</v>
      </c>
      <c r="H131" s="169" t="s">
        <v>5554</v>
      </c>
      <c r="I131" s="169" t="s">
        <v>760</v>
      </c>
      <c r="J131" s="169" t="s">
        <v>13</v>
      </c>
      <c r="K131" s="169" t="s">
        <v>17</v>
      </c>
      <c r="L131" s="170" t="s">
        <v>6226</v>
      </c>
      <c r="M131" s="170" t="s">
        <v>6238</v>
      </c>
      <c r="N131" s="158" t="s">
        <v>1079</v>
      </c>
      <c r="O131" s="159" t="s">
        <v>1704</v>
      </c>
      <c r="P131" s="169">
        <v>190</v>
      </c>
      <c r="Q131" s="169">
        <v>5</v>
      </c>
      <c r="R131" s="171" t="s">
        <v>2504</v>
      </c>
      <c r="S131" s="173" t="s">
        <v>8172</v>
      </c>
      <c r="T131" s="172"/>
      <c r="U131" s="315">
        <v>44348</v>
      </c>
      <c r="V131" s="315">
        <v>44377</v>
      </c>
      <c r="W131" s="319">
        <v>4873000205</v>
      </c>
      <c r="X131" s="315">
        <v>44377</v>
      </c>
      <c r="Y131" s="178"/>
      <c r="Z131" s="178"/>
      <c r="AA131" s="178"/>
      <c r="AB131" s="178"/>
      <c r="AC131" s="172" t="s">
        <v>1562</v>
      </c>
      <c r="AD131" s="178"/>
      <c r="AE131" s="178"/>
      <c r="AF131" s="178"/>
      <c r="AG131" s="178"/>
      <c r="AH131" s="178"/>
      <c r="AI131" s="178"/>
      <c r="AJ131" s="178"/>
      <c r="AK131" s="156" t="s">
        <v>6073</v>
      </c>
      <c r="AL131" s="173" t="s">
        <v>8172</v>
      </c>
      <c r="AM131" s="177" t="s">
        <v>8173</v>
      </c>
      <c r="AN131" s="170" t="s">
        <v>1209</v>
      </c>
      <c r="AO131" s="170" t="s">
        <v>5829</v>
      </c>
      <c r="AP131" s="170"/>
    </row>
    <row r="132" spans="1:42" s="120" customFormat="1" ht="30" customHeight="1">
      <c r="A132" s="169" t="s">
        <v>5419</v>
      </c>
      <c r="B132" s="169" t="s">
        <v>4997</v>
      </c>
      <c r="C132" s="169" t="s">
        <v>3504</v>
      </c>
      <c r="D132" s="169" t="s">
        <v>5555</v>
      </c>
      <c r="E132" s="169" t="s">
        <v>35</v>
      </c>
      <c r="F132" s="169" t="s">
        <v>11</v>
      </c>
      <c r="G132" s="169" t="s">
        <v>19</v>
      </c>
      <c r="H132" s="169" t="s">
        <v>5556</v>
      </c>
      <c r="I132" s="169" t="s">
        <v>760</v>
      </c>
      <c r="J132" s="169" t="s">
        <v>13</v>
      </c>
      <c r="K132" s="169" t="s">
        <v>17</v>
      </c>
      <c r="L132" s="170" t="s">
        <v>6226</v>
      </c>
      <c r="M132" s="170" t="s">
        <v>6239</v>
      </c>
      <c r="N132" s="158" t="s">
        <v>1079</v>
      </c>
      <c r="O132" s="159" t="s">
        <v>1704</v>
      </c>
      <c r="P132" s="169">
        <v>200</v>
      </c>
      <c r="Q132" s="169">
        <v>5.5</v>
      </c>
      <c r="R132" s="171" t="s">
        <v>2504</v>
      </c>
      <c r="S132" s="173" t="s">
        <v>8172</v>
      </c>
      <c r="T132" s="172"/>
      <c r="U132" s="315">
        <v>44348</v>
      </c>
      <c r="V132" s="315">
        <v>44377</v>
      </c>
      <c r="W132" s="319">
        <v>4873000206</v>
      </c>
      <c r="X132" s="315">
        <v>44377</v>
      </c>
      <c r="Y132" s="178"/>
      <c r="Z132" s="178"/>
      <c r="AA132" s="178"/>
      <c r="AB132" s="178"/>
      <c r="AC132" s="172" t="s">
        <v>1562</v>
      </c>
      <c r="AD132" s="178"/>
      <c r="AE132" s="178"/>
      <c r="AF132" s="178"/>
      <c r="AG132" s="178"/>
      <c r="AH132" s="178"/>
      <c r="AI132" s="178"/>
      <c r="AJ132" s="178"/>
      <c r="AK132" s="156" t="s">
        <v>6073</v>
      </c>
      <c r="AL132" s="173" t="s">
        <v>8172</v>
      </c>
      <c r="AM132" s="177" t="s">
        <v>8173</v>
      </c>
      <c r="AN132" s="170" t="s">
        <v>1209</v>
      </c>
      <c r="AO132" s="170" t="s">
        <v>5829</v>
      </c>
      <c r="AP132" s="170"/>
    </row>
    <row r="133" spans="1:42" s="120" customFormat="1" ht="30" customHeight="1">
      <c r="A133" s="169" t="s">
        <v>5419</v>
      </c>
      <c r="B133" s="169" t="s">
        <v>4997</v>
      </c>
      <c r="C133" s="169" t="s">
        <v>3504</v>
      </c>
      <c r="D133" s="169" t="s">
        <v>5557</v>
      </c>
      <c r="E133" s="169" t="s">
        <v>35</v>
      </c>
      <c r="F133" s="169" t="s">
        <v>15</v>
      </c>
      <c r="G133" s="169" t="s">
        <v>19</v>
      </c>
      <c r="H133" s="169" t="s">
        <v>5558</v>
      </c>
      <c r="I133" s="169" t="s">
        <v>760</v>
      </c>
      <c r="J133" s="169" t="s">
        <v>13</v>
      </c>
      <c r="K133" s="169" t="s">
        <v>17</v>
      </c>
      <c r="L133" s="170" t="s">
        <v>6226</v>
      </c>
      <c r="M133" s="170" t="s">
        <v>6240</v>
      </c>
      <c r="N133" s="158" t="s">
        <v>1079</v>
      </c>
      <c r="O133" s="159" t="s">
        <v>1704</v>
      </c>
      <c r="P133" s="169">
        <v>130</v>
      </c>
      <c r="Q133" s="169">
        <v>6</v>
      </c>
      <c r="R133" s="171" t="s">
        <v>2504</v>
      </c>
      <c r="S133" s="173" t="s">
        <v>8172</v>
      </c>
      <c r="T133" s="172"/>
      <c r="U133" s="315">
        <v>44348</v>
      </c>
      <c r="V133" s="315">
        <v>44377</v>
      </c>
      <c r="W133" s="319">
        <v>4873000207</v>
      </c>
      <c r="X133" s="315">
        <v>44377</v>
      </c>
      <c r="Y133" s="178"/>
      <c r="Z133" s="178"/>
      <c r="AA133" s="178"/>
      <c r="AB133" s="178"/>
      <c r="AC133" s="172" t="s">
        <v>1562</v>
      </c>
      <c r="AD133" s="178"/>
      <c r="AE133" s="178"/>
      <c r="AF133" s="178"/>
      <c r="AG133" s="178"/>
      <c r="AH133" s="178"/>
      <c r="AI133" s="178"/>
      <c r="AJ133" s="178"/>
      <c r="AK133" s="156" t="s">
        <v>6073</v>
      </c>
      <c r="AL133" s="173" t="s">
        <v>8172</v>
      </c>
      <c r="AM133" s="177" t="s">
        <v>8173</v>
      </c>
      <c r="AN133" s="170" t="s">
        <v>1209</v>
      </c>
      <c r="AO133" s="170" t="s">
        <v>5829</v>
      </c>
      <c r="AP133" s="170"/>
    </row>
    <row r="134" spans="1:42" s="120" customFormat="1" ht="30" customHeight="1">
      <c r="A134" s="169" t="s">
        <v>5419</v>
      </c>
      <c r="B134" s="169" t="s">
        <v>4997</v>
      </c>
      <c r="C134" s="169" t="s">
        <v>3504</v>
      </c>
      <c r="D134" s="169" t="s">
        <v>5559</v>
      </c>
      <c r="E134" s="169" t="s">
        <v>35</v>
      </c>
      <c r="F134" s="169" t="s">
        <v>15</v>
      </c>
      <c r="G134" s="169" t="s">
        <v>19</v>
      </c>
      <c r="H134" s="169" t="s">
        <v>5561</v>
      </c>
      <c r="I134" s="169" t="s">
        <v>760</v>
      </c>
      <c r="J134" s="169" t="s">
        <v>13</v>
      </c>
      <c r="K134" s="169" t="s">
        <v>14</v>
      </c>
      <c r="L134" s="170" t="s">
        <v>6226</v>
      </c>
      <c r="M134" s="170" t="s">
        <v>6241</v>
      </c>
      <c r="N134" s="158" t="s">
        <v>1079</v>
      </c>
      <c r="O134" s="159" t="s">
        <v>1704</v>
      </c>
      <c r="P134" s="169">
        <v>180</v>
      </c>
      <c r="Q134" s="169">
        <v>6</v>
      </c>
      <c r="R134" s="171" t="s">
        <v>2504</v>
      </c>
      <c r="S134" s="173" t="s">
        <v>8172</v>
      </c>
      <c r="T134" s="172"/>
      <c r="U134" s="315">
        <v>44348</v>
      </c>
      <c r="V134" s="315">
        <v>44377</v>
      </c>
      <c r="W134" s="170">
        <v>4873000209</v>
      </c>
      <c r="X134" s="315">
        <v>44377</v>
      </c>
      <c r="Y134" s="178"/>
      <c r="Z134" s="178"/>
      <c r="AA134" s="178"/>
      <c r="AB134" s="178"/>
      <c r="AC134" s="172" t="s">
        <v>1562</v>
      </c>
      <c r="AD134" s="178"/>
      <c r="AE134" s="178"/>
      <c r="AF134" s="178"/>
      <c r="AG134" s="178"/>
      <c r="AH134" s="178"/>
      <c r="AI134" s="178"/>
      <c r="AJ134" s="178"/>
      <c r="AK134" s="156" t="s">
        <v>6073</v>
      </c>
      <c r="AL134" s="173" t="s">
        <v>8172</v>
      </c>
      <c r="AM134" s="177" t="s">
        <v>8173</v>
      </c>
      <c r="AN134" s="170" t="s">
        <v>1209</v>
      </c>
      <c r="AO134" s="170" t="s">
        <v>5829</v>
      </c>
      <c r="AP134" s="170"/>
    </row>
    <row r="135" spans="1:42" s="120" customFormat="1" ht="30" customHeight="1">
      <c r="A135" s="169" t="s">
        <v>5419</v>
      </c>
      <c r="B135" s="169" t="s">
        <v>4997</v>
      </c>
      <c r="C135" s="169" t="s">
        <v>3504</v>
      </c>
      <c r="D135" s="169" t="s">
        <v>5559</v>
      </c>
      <c r="E135" s="169" t="s">
        <v>35</v>
      </c>
      <c r="F135" s="169" t="s">
        <v>15</v>
      </c>
      <c r="G135" s="169" t="s">
        <v>19</v>
      </c>
      <c r="H135" s="169" t="s">
        <v>5560</v>
      </c>
      <c r="I135" s="169" t="s">
        <v>760</v>
      </c>
      <c r="J135" s="169" t="s">
        <v>13</v>
      </c>
      <c r="K135" s="169" t="s">
        <v>14</v>
      </c>
      <c r="L135" s="170" t="s">
        <v>6226</v>
      </c>
      <c r="M135" s="170" t="s">
        <v>6242</v>
      </c>
      <c r="N135" s="158" t="s">
        <v>1091</v>
      </c>
      <c r="O135" s="159" t="s">
        <v>1080</v>
      </c>
      <c r="P135" s="169">
        <v>200</v>
      </c>
      <c r="Q135" s="169">
        <v>6</v>
      </c>
      <c r="R135" s="171" t="s">
        <v>2504</v>
      </c>
      <c r="S135" s="173" t="s">
        <v>8172</v>
      </c>
      <c r="T135" s="172"/>
      <c r="U135" s="315">
        <v>44348</v>
      </c>
      <c r="V135" s="315">
        <v>44377</v>
      </c>
      <c r="W135" s="320">
        <v>4873000208</v>
      </c>
      <c r="X135" s="315">
        <v>44377</v>
      </c>
      <c r="Y135" s="178"/>
      <c r="Z135" s="178"/>
      <c r="AA135" s="178"/>
      <c r="AB135" s="178"/>
      <c r="AC135" s="172" t="s">
        <v>1562</v>
      </c>
      <c r="AD135" s="178"/>
      <c r="AE135" s="178"/>
      <c r="AF135" s="178"/>
      <c r="AG135" s="178"/>
      <c r="AH135" s="178"/>
      <c r="AI135" s="178"/>
      <c r="AJ135" s="178"/>
      <c r="AK135" s="156" t="s">
        <v>6073</v>
      </c>
      <c r="AL135" s="173" t="s">
        <v>8172</v>
      </c>
      <c r="AM135" s="177" t="s">
        <v>8173</v>
      </c>
      <c r="AN135" s="170" t="s">
        <v>1209</v>
      </c>
      <c r="AO135" s="170" t="s">
        <v>5829</v>
      </c>
      <c r="AP135" s="170"/>
    </row>
    <row r="136" spans="1:42" s="120" customFormat="1" ht="30" customHeight="1">
      <c r="A136" s="169" t="s">
        <v>5419</v>
      </c>
      <c r="B136" s="169" t="s">
        <v>4999</v>
      </c>
      <c r="C136" s="169" t="s">
        <v>5000</v>
      </c>
      <c r="D136" s="169" t="s">
        <v>5024</v>
      </c>
      <c r="E136" s="169" t="s">
        <v>35</v>
      </c>
      <c r="F136" s="169" t="s">
        <v>15</v>
      </c>
      <c r="G136" s="169" t="s">
        <v>19</v>
      </c>
      <c r="H136" s="169" t="s">
        <v>5025</v>
      </c>
      <c r="I136" s="169" t="s">
        <v>760</v>
      </c>
      <c r="J136" s="169" t="s">
        <v>13</v>
      </c>
      <c r="K136" s="169" t="s">
        <v>14</v>
      </c>
      <c r="L136" s="170" t="s">
        <v>6226</v>
      </c>
      <c r="M136" s="170" t="s">
        <v>6243</v>
      </c>
      <c r="N136" s="158" t="s">
        <v>1079</v>
      </c>
      <c r="O136" s="159" t="s">
        <v>1704</v>
      </c>
      <c r="P136" s="169">
        <v>120</v>
      </c>
      <c r="Q136" s="169">
        <v>7</v>
      </c>
      <c r="R136" s="171" t="s">
        <v>2504</v>
      </c>
      <c r="S136" s="173" t="s">
        <v>8174</v>
      </c>
      <c r="T136" s="172"/>
      <c r="U136" s="315">
        <v>44348</v>
      </c>
      <c r="V136" s="315">
        <v>44377</v>
      </c>
      <c r="W136" s="320">
        <v>4885000213</v>
      </c>
      <c r="X136" s="315">
        <v>44377</v>
      </c>
      <c r="Y136" s="178"/>
      <c r="Z136" s="178"/>
      <c r="AA136" s="178"/>
      <c r="AB136" s="178"/>
      <c r="AC136" s="172" t="s">
        <v>1562</v>
      </c>
      <c r="AD136" s="178"/>
      <c r="AE136" s="178"/>
      <c r="AF136" s="178"/>
      <c r="AG136" s="178"/>
      <c r="AH136" s="178"/>
      <c r="AI136" s="178"/>
      <c r="AJ136" s="178"/>
      <c r="AK136" s="156" t="s">
        <v>6073</v>
      </c>
      <c r="AL136" s="173" t="s">
        <v>8174</v>
      </c>
      <c r="AM136" s="177" t="s">
        <v>8175</v>
      </c>
      <c r="AN136" s="170" t="s">
        <v>1209</v>
      </c>
      <c r="AO136" s="170" t="s">
        <v>5829</v>
      </c>
      <c r="AP136" s="170"/>
    </row>
    <row r="137" spans="1:42" s="120" customFormat="1" ht="30" customHeight="1">
      <c r="A137" s="169" t="s">
        <v>5419</v>
      </c>
      <c r="B137" s="169" t="s">
        <v>4999</v>
      </c>
      <c r="C137" s="169" t="s">
        <v>5000</v>
      </c>
      <c r="D137" s="169" t="s">
        <v>5024</v>
      </c>
      <c r="E137" s="169" t="s">
        <v>35</v>
      </c>
      <c r="F137" s="169" t="s">
        <v>15</v>
      </c>
      <c r="G137" s="169" t="s">
        <v>19</v>
      </c>
      <c r="H137" s="169" t="s">
        <v>5026</v>
      </c>
      <c r="I137" s="169" t="s">
        <v>760</v>
      </c>
      <c r="J137" s="169" t="s">
        <v>13</v>
      </c>
      <c r="K137" s="169" t="s">
        <v>14</v>
      </c>
      <c r="L137" s="170" t="s">
        <v>6226</v>
      </c>
      <c r="M137" s="170" t="s">
        <v>6243</v>
      </c>
      <c r="N137" s="158" t="s">
        <v>1091</v>
      </c>
      <c r="O137" s="159" t="s">
        <v>1080</v>
      </c>
      <c r="P137" s="169">
        <v>120</v>
      </c>
      <c r="Q137" s="169">
        <v>6</v>
      </c>
      <c r="R137" s="171" t="s">
        <v>2504</v>
      </c>
      <c r="S137" s="173" t="s">
        <v>8174</v>
      </c>
      <c r="T137" s="172"/>
      <c r="U137" s="315">
        <v>44348</v>
      </c>
      <c r="V137" s="315">
        <v>44377</v>
      </c>
      <c r="W137" s="320">
        <v>4885000214</v>
      </c>
      <c r="X137" s="315">
        <v>44377</v>
      </c>
      <c r="Y137" s="178"/>
      <c r="Z137" s="178"/>
      <c r="AA137" s="178"/>
      <c r="AB137" s="178"/>
      <c r="AC137" s="172" t="s">
        <v>1562</v>
      </c>
      <c r="AD137" s="178"/>
      <c r="AE137" s="178"/>
      <c r="AF137" s="178"/>
      <c r="AG137" s="178"/>
      <c r="AH137" s="178"/>
      <c r="AI137" s="178"/>
      <c r="AJ137" s="178"/>
      <c r="AK137" s="156" t="s">
        <v>6073</v>
      </c>
      <c r="AL137" s="173" t="s">
        <v>8174</v>
      </c>
      <c r="AM137" s="177" t="s">
        <v>8175</v>
      </c>
      <c r="AN137" s="170" t="s">
        <v>1209</v>
      </c>
      <c r="AO137" s="170" t="s">
        <v>5829</v>
      </c>
      <c r="AP137" s="170"/>
    </row>
    <row r="138" spans="1:42" s="120" customFormat="1" ht="30" customHeight="1">
      <c r="A138" s="169" t="s">
        <v>5419</v>
      </c>
      <c r="B138" s="169" t="s">
        <v>4999</v>
      </c>
      <c r="C138" s="169" t="s">
        <v>5013</v>
      </c>
      <c r="D138" s="169" t="s">
        <v>5240</v>
      </c>
      <c r="E138" s="169" t="s">
        <v>35</v>
      </c>
      <c r="F138" s="169" t="s">
        <v>11</v>
      </c>
      <c r="G138" s="169" t="s">
        <v>19</v>
      </c>
      <c r="H138" s="169" t="s">
        <v>5241</v>
      </c>
      <c r="I138" s="169" t="s">
        <v>760</v>
      </c>
      <c r="J138" s="169" t="s">
        <v>13</v>
      </c>
      <c r="K138" s="169" t="s">
        <v>14</v>
      </c>
      <c r="L138" s="170" t="s">
        <v>6244</v>
      </c>
      <c r="M138" s="170" t="s">
        <v>6245</v>
      </c>
      <c r="N138" s="158" t="s">
        <v>1079</v>
      </c>
      <c r="O138" s="159" t="s">
        <v>1704</v>
      </c>
      <c r="P138" s="169">
        <v>56</v>
      </c>
      <c r="Q138" s="169">
        <v>9</v>
      </c>
      <c r="R138" s="171" t="s">
        <v>2504</v>
      </c>
      <c r="S138" s="173" t="s">
        <v>8174</v>
      </c>
      <c r="T138" s="172"/>
      <c r="U138" s="315">
        <v>44348</v>
      </c>
      <c r="V138" s="315">
        <v>44377</v>
      </c>
      <c r="W138" s="320">
        <v>4817000213</v>
      </c>
      <c r="X138" s="315">
        <v>44377</v>
      </c>
      <c r="Y138" s="178"/>
      <c r="Z138" s="178"/>
      <c r="AA138" s="178"/>
      <c r="AB138" s="178"/>
      <c r="AC138" s="172" t="s">
        <v>1562</v>
      </c>
      <c r="AD138" s="178"/>
      <c r="AE138" s="178"/>
      <c r="AF138" s="178"/>
      <c r="AG138" s="178"/>
      <c r="AH138" s="178"/>
      <c r="AI138" s="178"/>
      <c r="AJ138" s="178"/>
      <c r="AK138" s="156" t="s">
        <v>6073</v>
      </c>
      <c r="AL138" s="173" t="s">
        <v>8174</v>
      </c>
      <c r="AM138" s="177" t="s">
        <v>8175</v>
      </c>
      <c r="AN138" s="170" t="s">
        <v>1086</v>
      </c>
      <c r="AO138" s="170" t="s">
        <v>5829</v>
      </c>
      <c r="AP138" s="170"/>
    </row>
    <row r="139" spans="1:42" s="120" customFormat="1" ht="30" customHeight="1">
      <c r="A139" s="169" t="s">
        <v>5419</v>
      </c>
      <c r="B139" s="169" t="s">
        <v>4999</v>
      </c>
      <c r="C139" s="169" t="s">
        <v>5000</v>
      </c>
      <c r="D139" s="169" t="s">
        <v>5027</v>
      </c>
      <c r="E139" s="169" t="s">
        <v>35</v>
      </c>
      <c r="F139" s="169" t="s">
        <v>15</v>
      </c>
      <c r="G139" s="169" t="s">
        <v>19</v>
      </c>
      <c r="H139" s="169" t="s">
        <v>5028</v>
      </c>
      <c r="I139" s="169" t="s">
        <v>760</v>
      </c>
      <c r="J139" s="169" t="s">
        <v>13</v>
      </c>
      <c r="K139" s="169" t="s">
        <v>17</v>
      </c>
      <c r="L139" s="170" t="s">
        <v>6226</v>
      </c>
      <c r="M139" s="170" t="s">
        <v>6246</v>
      </c>
      <c r="N139" s="158" t="s">
        <v>1091</v>
      </c>
      <c r="O139" s="159" t="s">
        <v>1080</v>
      </c>
      <c r="P139" s="169">
        <v>130</v>
      </c>
      <c r="Q139" s="169">
        <v>5</v>
      </c>
      <c r="R139" s="171" t="s">
        <v>2504</v>
      </c>
      <c r="S139" s="173" t="s">
        <v>8174</v>
      </c>
      <c r="T139" s="172"/>
      <c r="U139" s="315">
        <v>44348</v>
      </c>
      <c r="V139" s="315">
        <v>44377</v>
      </c>
      <c r="W139" s="319">
        <v>4885000215</v>
      </c>
      <c r="X139" s="315">
        <v>44377</v>
      </c>
      <c r="Y139" s="178"/>
      <c r="Z139" s="178"/>
      <c r="AA139" s="178"/>
      <c r="AB139" s="178"/>
      <c r="AC139" s="172" t="s">
        <v>1562</v>
      </c>
      <c r="AD139" s="178"/>
      <c r="AE139" s="178"/>
      <c r="AF139" s="178"/>
      <c r="AG139" s="178"/>
      <c r="AH139" s="178"/>
      <c r="AI139" s="178"/>
      <c r="AJ139" s="178"/>
      <c r="AK139" s="156" t="s">
        <v>6073</v>
      </c>
      <c r="AL139" s="173" t="s">
        <v>8174</v>
      </c>
      <c r="AM139" s="177" t="s">
        <v>8175</v>
      </c>
      <c r="AN139" s="170" t="s">
        <v>1209</v>
      </c>
      <c r="AO139" s="170" t="s">
        <v>5829</v>
      </c>
      <c r="AP139" s="170"/>
    </row>
    <row r="140" spans="1:42" s="120" customFormat="1" ht="30" customHeight="1">
      <c r="A140" s="169" t="s">
        <v>5419</v>
      </c>
      <c r="B140" s="169" t="s">
        <v>4999</v>
      </c>
      <c r="C140" s="169" t="s">
        <v>5000</v>
      </c>
      <c r="D140" s="169" t="s">
        <v>5029</v>
      </c>
      <c r="E140" s="169" t="s">
        <v>35</v>
      </c>
      <c r="F140" s="169" t="s">
        <v>15</v>
      </c>
      <c r="G140" s="169" t="s">
        <v>19</v>
      </c>
      <c r="H140" s="169" t="s">
        <v>5030</v>
      </c>
      <c r="I140" s="169" t="s">
        <v>760</v>
      </c>
      <c r="J140" s="169" t="s">
        <v>13</v>
      </c>
      <c r="K140" s="169" t="s">
        <v>17</v>
      </c>
      <c r="L140" s="170" t="s">
        <v>6226</v>
      </c>
      <c r="M140" s="170" t="s">
        <v>6247</v>
      </c>
      <c r="N140" s="158" t="s">
        <v>1091</v>
      </c>
      <c r="O140" s="159" t="s">
        <v>1080</v>
      </c>
      <c r="P140" s="169">
        <v>130</v>
      </c>
      <c r="Q140" s="169">
        <v>6</v>
      </c>
      <c r="R140" s="171" t="s">
        <v>2504</v>
      </c>
      <c r="S140" s="173" t="s">
        <v>8174</v>
      </c>
      <c r="T140" s="172"/>
      <c r="U140" s="315">
        <v>44348</v>
      </c>
      <c r="V140" s="315">
        <v>44377</v>
      </c>
      <c r="W140" s="319">
        <v>4885000216</v>
      </c>
      <c r="X140" s="315">
        <v>44377</v>
      </c>
      <c r="Y140" s="178"/>
      <c r="Z140" s="178"/>
      <c r="AA140" s="178"/>
      <c r="AB140" s="178"/>
      <c r="AC140" s="172" t="s">
        <v>1562</v>
      </c>
      <c r="AD140" s="178"/>
      <c r="AE140" s="178"/>
      <c r="AF140" s="178"/>
      <c r="AG140" s="178"/>
      <c r="AH140" s="178"/>
      <c r="AI140" s="178"/>
      <c r="AJ140" s="178"/>
      <c r="AK140" s="156" t="s">
        <v>6073</v>
      </c>
      <c r="AL140" s="173" t="s">
        <v>8174</v>
      </c>
      <c r="AM140" s="177" t="s">
        <v>8175</v>
      </c>
      <c r="AN140" s="170" t="s">
        <v>1209</v>
      </c>
      <c r="AO140" s="170" t="s">
        <v>5829</v>
      </c>
      <c r="AP140" s="170"/>
    </row>
    <row r="141" spans="1:42" s="120" customFormat="1" ht="30" customHeight="1">
      <c r="A141" s="169" t="s">
        <v>5419</v>
      </c>
      <c r="B141" s="169" t="s">
        <v>4999</v>
      </c>
      <c r="C141" s="169" t="s">
        <v>5000</v>
      </c>
      <c r="D141" s="169" t="s">
        <v>5031</v>
      </c>
      <c r="E141" s="169" t="s">
        <v>35</v>
      </c>
      <c r="F141" s="169" t="s">
        <v>15</v>
      </c>
      <c r="G141" s="169" t="s">
        <v>19</v>
      </c>
      <c r="H141" s="169" t="s">
        <v>5032</v>
      </c>
      <c r="I141" s="169" t="s">
        <v>760</v>
      </c>
      <c r="J141" s="169" t="s">
        <v>13</v>
      </c>
      <c r="K141" s="169" t="s">
        <v>17</v>
      </c>
      <c r="L141" s="170" t="s">
        <v>6226</v>
      </c>
      <c r="M141" s="170" t="s">
        <v>6248</v>
      </c>
      <c r="N141" s="158" t="s">
        <v>1091</v>
      </c>
      <c r="O141" s="159" t="s">
        <v>1080</v>
      </c>
      <c r="P141" s="169">
        <v>90</v>
      </c>
      <c r="Q141" s="169">
        <v>5.5</v>
      </c>
      <c r="R141" s="171" t="s">
        <v>2504</v>
      </c>
      <c r="S141" s="173" t="s">
        <v>8174</v>
      </c>
      <c r="T141" s="172"/>
      <c r="U141" s="315">
        <v>44348</v>
      </c>
      <c r="V141" s="315">
        <v>44377</v>
      </c>
      <c r="W141" s="319">
        <v>4885000217</v>
      </c>
      <c r="X141" s="315">
        <v>44377</v>
      </c>
      <c r="Y141" s="178"/>
      <c r="Z141" s="178"/>
      <c r="AA141" s="178"/>
      <c r="AB141" s="178"/>
      <c r="AC141" s="172" t="s">
        <v>1562</v>
      </c>
      <c r="AD141" s="178"/>
      <c r="AE141" s="178"/>
      <c r="AF141" s="178"/>
      <c r="AG141" s="178"/>
      <c r="AH141" s="178"/>
      <c r="AI141" s="178"/>
      <c r="AJ141" s="178"/>
      <c r="AK141" s="156" t="s">
        <v>6073</v>
      </c>
      <c r="AL141" s="173" t="s">
        <v>8174</v>
      </c>
      <c r="AM141" s="177" t="s">
        <v>8175</v>
      </c>
      <c r="AN141" s="170" t="s">
        <v>1209</v>
      </c>
      <c r="AO141" s="170" t="s">
        <v>5829</v>
      </c>
      <c r="AP141" s="170"/>
    </row>
    <row r="142" spans="1:42" s="120" customFormat="1" ht="30" customHeight="1">
      <c r="A142" s="169" t="s">
        <v>5419</v>
      </c>
      <c r="B142" s="169" t="s">
        <v>4999</v>
      </c>
      <c r="C142" s="169" t="s">
        <v>5000</v>
      </c>
      <c r="D142" s="169" t="s">
        <v>5033</v>
      </c>
      <c r="E142" s="169" t="s">
        <v>35</v>
      </c>
      <c r="F142" s="169" t="s">
        <v>16</v>
      </c>
      <c r="G142" s="169" t="s">
        <v>19</v>
      </c>
      <c r="H142" s="169" t="s">
        <v>5034</v>
      </c>
      <c r="I142" s="169" t="s">
        <v>760</v>
      </c>
      <c r="J142" s="169" t="s">
        <v>13</v>
      </c>
      <c r="K142" s="169" t="s">
        <v>17</v>
      </c>
      <c r="L142" s="170" t="s">
        <v>6249</v>
      </c>
      <c r="M142" s="170" t="s">
        <v>6250</v>
      </c>
      <c r="N142" s="158" t="s">
        <v>1079</v>
      </c>
      <c r="O142" s="159" t="s">
        <v>1704</v>
      </c>
      <c r="P142" s="169">
        <v>110</v>
      </c>
      <c r="Q142" s="169">
        <v>4</v>
      </c>
      <c r="R142" s="171" t="s">
        <v>2504</v>
      </c>
      <c r="S142" s="173" t="s">
        <v>8174</v>
      </c>
      <c r="T142" s="172"/>
      <c r="U142" s="315">
        <v>44348</v>
      </c>
      <c r="V142" s="315">
        <v>44377</v>
      </c>
      <c r="W142" s="319">
        <v>4885000218</v>
      </c>
      <c r="X142" s="315">
        <v>44377</v>
      </c>
      <c r="Y142" s="178"/>
      <c r="Z142" s="178"/>
      <c r="AA142" s="178"/>
      <c r="AB142" s="178"/>
      <c r="AC142" s="172" t="s">
        <v>1562</v>
      </c>
      <c r="AD142" s="178"/>
      <c r="AE142" s="178"/>
      <c r="AF142" s="178"/>
      <c r="AG142" s="178"/>
      <c r="AH142" s="178"/>
      <c r="AI142" s="178"/>
      <c r="AJ142" s="178"/>
      <c r="AK142" s="156" t="s">
        <v>6073</v>
      </c>
      <c r="AL142" s="173" t="s">
        <v>8174</v>
      </c>
      <c r="AM142" s="177" t="s">
        <v>8175</v>
      </c>
      <c r="AN142" s="170" t="s">
        <v>1209</v>
      </c>
      <c r="AO142" s="170" t="s">
        <v>5829</v>
      </c>
      <c r="AP142" s="170"/>
    </row>
    <row r="143" spans="1:42" s="120" customFormat="1" ht="30" customHeight="1">
      <c r="A143" s="169" t="s">
        <v>5419</v>
      </c>
      <c r="B143" s="169" t="s">
        <v>4999</v>
      </c>
      <c r="C143" s="169" t="s">
        <v>5000</v>
      </c>
      <c r="D143" s="169" t="s">
        <v>5035</v>
      </c>
      <c r="E143" s="169" t="s">
        <v>35</v>
      </c>
      <c r="F143" s="169" t="s">
        <v>15</v>
      </c>
      <c r="G143" s="169" t="s">
        <v>19</v>
      </c>
      <c r="H143" s="169" t="s">
        <v>5036</v>
      </c>
      <c r="I143" s="169" t="s">
        <v>760</v>
      </c>
      <c r="J143" s="169" t="s">
        <v>13</v>
      </c>
      <c r="K143" s="169" t="s">
        <v>17</v>
      </c>
      <c r="L143" s="170" t="s">
        <v>6249</v>
      </c>
      <c r="M143" s="170" t="s">
        <v>6251</v>
      </c>
      <c r="N143" s="158" t="s">
        <v>1079</v>
      </c>
      <c r="O143" s="159" t="s">
        <v>1704</v>
      </c>
      <c r="P143" s="169">
        <v>120</v>
      </c>
      <c r="Q143" s="169">
        <v>5</v>
      </c>
      <c r="R143" s="171" t="s">
        <v>2504</v>
      </c>
      <c r="S143" s="173" t="s">
        <v>8174</v>
      </c>
      <c r="T143" s="172"/>
      <c r="U143" s="315">
        <v>44348</v>
      </c>
      <c r="V143" s="315">
        <v>44377</v>
      </c>
      <c r="W143" s="319">
        <v>4885000219</v>
      </c>
      <c r="X143" s="315">
        <v>44377</v>
      </c>
      <c r="Y143" s="178"/>
      <c r="Z143" s="178"/>
      <c r="AA143" s="178"/>
      <c r="AB143" s="178"/>
      <c r="AC143" s="172" t="s">
        <v>1562</v>
      </c>
      <c r="AD143" s="178"/>
      <c r="AE143" s="178"/>
      <c r="AF143" s="178"/>
      <c r="AG143" s="178"/>
      <c r="AH143" s="178"/>
      <c r="AI143" s="178"/>
      <c r="AJ143" s="178"/>
      <c r="AK143" s="156" t="s">
        <v>6073</v>
      </c>
      <c r="AL143" s="173" t="s">
        <v>8174</v>
      </c>
      <c r="AM143" s="177" t="s">
        <v>8175</v>
      </c>
      <c r="AN143" s="170" t="s">
        <v>1209</v>
      </c>
      <c r="AO143" s="170" t="s">
        <v>5829</v>
      </c>
      <c r="AP143" s="170"/>
    </row>
    <row r="144" spans="1:42" s="120" customFormat="1" ht="30" customHeight="1">
      <c r="A144" s="169" t="s">
        <v>5419</v>
      </c>
      <c r="B144" s="169" t="s">
        <v>4999</v>
      </c>
      <c r="C144" s="169" t="s">
        <v>5000</v>
      </c>
      <c r="D144" s="169" t="s">
        <v>5037</v>
      </c>
      <c r="E144" s="169" t="s">
        <v>35</v>
      </c>
      <c r="F144" s="169" t="s">
        <v>11</v>
      </c>
      <c r="G144" s="169" t="s">
        <v>19</v>
      </c>
      <c r="H144" s="169" t="s">
        <v>5038</v>
      </c>
      <c r="I144" s="169" t="s">
        <v>760</v>
      </c>
      <c r="J144" s="169" t="s">
        <v>13</v>
      </c>
      <c r="K144" s="169" t="s">
        <v>17</v>
      </c>
      <c r="L144" s="170" t="s">
        <v>6249</v>
      </c>
      <c r="M144" s="170" t="s">
        <v>6252</v>
      </c>
      <c r="N144" s="158" t="s">
        <v>1079</v>
      </c>
      <c r="O144" s="159" t="s">
        <v>1704</v>
      </c>
      <c r="P144" s="169">
        <v>250</v>
      </c>
      <c r="Q144" s="169">
        <v>5</v>
      </c>
      <c r="R144" s="171" t="s">
        <v>2504</v>
      </c>
      <c r="S144" s="173" t="s">
        <v>8174</v>
      </c>
      <c r="T144" s="172"/>
      <c r="U144" s="315">
        <v>44348</v>
      </c>
      <c r="V144" s="315">
        <v>44377</v>
      </c>
      <c r="W144" s="319">
        <v>4885000220</v>
      </c>
      <c r="X144" s="315">
        <v>44377</v>
      </c>
      <c r="Y144" s="178"/>
      <c r="Z144" s="178"/>
      <c r="AA144" s="178"/>
      <c r="AB144" s="178"/>
      <c r="AC144" s="172" t="s">
        <v>1562</v>
      </c>
      <c r="AD144" s="178"/>
      <c r="AE144" s="178"/>
      <c r="AF144" s="178"/>
      <c r="AG144" s="178"/>
      <c r="AH144" s="178"/>
      <c r="AI144" s="178"/>
      <c r="AJ144" s="178"/>
      <c r="AK144" s="156" t="s">
        <v>6073</v>
      </c>
      <c r="AL144" s="173" t="s">
        <v>8174</v>
      </c>
      <c r="AM144" s="177" t="s">
        <v>8175</v>
      </c>
      <c r="AN144" s="170" t="s">
        <v>1209</v>
      </c>
      <c r="AO144" s="170" t="s">
        <v>5829</v>
      </c>
      <c r="AP144" s="176"/>
    </row>
    <row r="145" spans="1:42" s="120" customFormat="1" ht="30" customHeight="1">
      <c r="A145" s="169" t="s">
        <v>5419</v>
      </c>
      <c r="B145" s="169" t="s">
        <v>4999</v>
      </c>
      <c r="C145" s="169" t="s">
        <v>5000</v>
      </c>
      <c r="D145" s="169" t="s">
        <v>5039</v>
      </c>
      <c r="E145" s="169" t="s">
        <v>35</v>
      </c>
      <c r="F145" s="169" t="s">
        <v>15</v>
      </c>
      <c r="G145" s="169" t="s">
        <v>19</v>
      </c>
      <c r="H145" s="169" t="s">
        <v>5040</v>
      </c>
      <c r="I145" s="169" t="s">
        <v>760</v>
      </c>
      <c r="J145" s="169" t="s">
        <v>13</v>
      </c>
      <c r="K145" s="169" t="s">
        <v>17</v>
      </c>
      <c r="L145" s="170" t="s">
        <v>6249</v>
      </c>
      <c r="M145" s="170" t="s">
        <v>6253</v>
      </c>
      <c r="N145" s="158" t="s">
        <v>1079</v>
      </c>
      <c r="O145" s="159" t="s">
        <v>1704</v>
      </c>
      <c r="P145" s="169">
        <v>130</v>
      </c>
      <c r="Q145" s="169">
        <v>5</v>
      </c>
      <c r="R145" s="171" t="s">
        <v>2504</v>
      </c>
      <c r="S145" s="173" t="s">
        <v>8174</v>
      </c>
      <c r="T145" s="172"/>
      <c r="U145" s="315">
        <v>44348</v>
      </c>
      <c r="V145" s="315">
        <v>44377</v>
      </c>
      <c r="W145" s="319">
        <v>4885000221</v>
      </c>
      <c r="X145" s="315">
        <v>44377</v>
      </c>
      <c r="Y145" s="178"/>
      <c r="Z145" s="178"/>
      <c r="AA145" s="178"/>
      <c r="AB145" s="178"/>
      <c r="AC145" s="172" t="s">
        <v>1562</v>
      </c>
      <c r="AD145" s="178"/>
      <c r="AE145" s="178"/>
      <c r="AF145" s="178"/>
      <c r="AG145" s="178"/>
      <c r="AH145" s="178"/>
      <c r="AI145" s="178"/>
      <c r="AJ145" s="178"/>
      <c r="AK145" s="156" t="s">
        <v>6073</v>
      </c>
      <c r="AL145" s="173" t="s">
        <v>8174</v>
      </c>
      <c r="AM145" s="177" t="s">
        <v>8175</v>
      </c>
      <c r="AN145" s="170" t="s">
        <v>1209</v>
      </c>
      <c r="AO145" s="170" t="s">
        <v>5829</v>
      </c>
      <c r="AP145" s="170"/>
    </row>
    <row r="146" spans="1:42" s="120" customFormat="1" ht="30" customHeight="1">
      <c r="A146" s="169" t="s">
        <v>5419</v>
      </c>
      <c r="B146" s="169" t="s">
        <v>4999</v>
      </c>
      <c r="C146" s="169" t="s">
        <v>5013</v>
      </c>
      <c r="D146" s="169" t="s">
        <v>5242</v>
      </c>
      <c r="E146" s="169" t="s">
        <v>35</v>
      </c>
      <c r="F146" s="169" t="s">
        <v>15</v>
      </c>
      <c r="G146" s="169" t="s">
        <v>19</v>
      </c>
      <c r="H146" s="169" t="s">
        <v>5243</v>
      </c>
      <c r="I146" s="169" t="s">
        <v>760</v>
      </c>
      <c r="J146" s="169" t="s">
        <v>13</v>
      </c>
      <c r="K146" s="169" t="s">
        <v>17</v>
      </c>
      <c r="L146" s="170" t="s">
        <v>6244</v>
      </c>
      <c r="M146" s="170" t="s">
        <v>6254</v>
      </c>
      <c r="N146" s="158" t="s">
        <v>1091</v>
      </c>
      <c r="O146" s="159" t="s">
        <v>1080</v>
      </c>
      <c r="P146" s="169">
        <v>100</v>
      </c>
      <c r="Q146" s="169">
        <v>8</v>
      </c>
      <c r="R146" s="171" t="s">
        <v>2504</v>
      </c>
      <c r="S146" s="173" t="s">
        <v>8174</v>
      </c>
      <c r="T146" s="172"/>
      <c r="U146" s="315">
        <v>44348</v>
      </c>
      <c r="V146" s="315">
        <v>44377</v>
      </c>
      <c r="W146" s="170">
        <v>4817000214</v>
      </c>
      <c r="X146" s="315">
        <v>44377</v>
      </c>
      <c r="Y146" s="178"/>
      <c r="Z146" s="178"/>
      <c r="AA146" s="178"/>
      <c r="AB146" s="178"/>
      <c r="AC146" s="172" t="s">
        <v>1562</v>
      </c>
      <c r="AD146" s="178"/>
      <c r="AE146" s="178"/>
      <c r="AF146" s="178"/>
      <c r="AG146" s="178"/>
      <c r="AH146" s="178"/>
      <c r="AI146" s="178"/>
      <c r="AJ146" s="178"/>
      <c r="AK146" s="156" t="s">
        <v>6073</v>
      </c>
      <c r="AL146" s="173" t="s">
        <v>8174</v>
      </c>
      <c r="AM146" s="177" t="s">
        <v>8175</v>
      </c>
      <c r="AN146" s="170" t="s">
        <v>1086</v>
      </c>
      <c r="AO146" s="170" t="s">
        <v>5829</v>
      </c>
      <c r="AP146" s="170"/>
    </row>
    <row r="147" spans="1:42" s="120" customFormat="1" ht="30" customHeight="1">
      <c r="A147" s="169" t="s">
        <v>5419</v>
      </c>
      <c r="B147" s="169" t="s">
        <v>4999</v>
      </c>
      <c r="C147" s="169" t="s">
        <v>5000</v>
      </c>
      <c r="D147" s="169" t="s">
        <v>5041</v>
      </c>
      <c r="E147" s="169" t="s">
        <v>35</v>
      </c>
      <c r="F147" s="169" t="s">
        <v>15</v>
      </c>
      <c r="G147" s="169" t="s">
        <v>19</v>
      </c>
      <c r="H147" s="169" t="s">
        <v>5042</v>
      </c>
      <c r="I147" s="169" t="s">
        <v>760</v>
      </c>
      <c r="J147" s="169" t="s">
        <v>13</v>
      </c>
      <c r="K147" s="169" t="s">
        <v>17</v>
      </c>
      <c r="L147" s="170" t="s">
        <v>6249</v>
      </c>
      <c r="M147" s="170" t="s">
        <v>6255</v>
      </c>
      <c r="N147" s="158" t="s">
        <v>1079</v>
      </c>
      <c r="O147" s="159" t="s">
        <v>1704</v>
      </c>
      <c r="P147" s="169">
        <v>80</v>
      </c>
      <c r="Q147" s="169">
        <v>5</v>
      </c>
      <c r="R147" s="171" t="s">
        <v>2504</v>
      </c>
      <c r="S147" s="173" t="s">
        <v>8174</v>
      </c>
      <c r="T147" s="172"/>
      <c r="U147" s="315">
        <v>44348</v>
      </c>
      <c r="V147" s="315">
        <v>44377</v>
      </c>
      <c r="W147" s="319">
        <v>4885000222</v>
      </c>
      <c r="X147" s="315">
        <v>44377</v>
      </c>
      <c r="Y147" s="178"/>
      <c r="Z147" s="178"/>
      <c r="AA147" s="178"/>
      <c r="AB147" s="178"/>
      <c r="AC147" s="172" t="s">
        <v>1562</v>
      </c>
      <c r="AD147" s="178"/>
      <c r="AE147" s="178"/>
      <c r="AF147" s="178"/>
      <c r="AG147" s="178"/>
      <c r="AH147" s="178"/>
      <c r="AI147" s="178"/>
      <c r="AJ147" s="178"/>
      <c r="AK147" s="156" t="s">
        <v>6073</v>
      </c>
      <c r="AL147" s="173" t="s">
        <v>8174</v>
      </c>
      <c r="AM147" s="177" t="s">
        <v>8175</v>
      </c>
      <c r="AN147" s="170" t="s">
        <v>1209</v>
      </c>
      <c r="AO147" s="170" t="s">
        <v>5829</v>
      </c>
      <c r="AP147" s="176"/>
    </row>
    <row r="148" spans="1:42" s="120" customFormat="1" ht="30" customHeight="1">
      <c r="A148" s="169" t="s">
        <v>5419</v>
      </c>
      <c r="B148" s="169" t="s">
        <v>4999</v>
      </c>
      <c r="C148" s="169" t="s">
        <v>5000</v>
      </c>
      <c r="D148" s="169" t="s">
        <v>5043</v>
      </c>
      <c r="E148" s="169" t="s">
        <v>35</v>
      </c>
      <c r="F148" s="169" t="s">
        <v>15</v>
      </c>
      <c r="G148" s="169" t="s">
        <v>19</v>
      </c>
      <c r="H148" s="169" t="s">
        <v>5044</v>
      </c>
      <c r="I148" s="169" t="s">
        <v>760</v>
      </c>
      <c r="J148" s="169" t="s">
        <v>13</v>
      </c>
      <c r="K148" s="169" t="s">
        <v>17</v>
      </c>
      <c r="L148" s="170" t="s">
        <v>6249</v>
      </c>
      <c r="M148" s="170" t="s">
        <v>6256</v>
      </c>
      <c r="N148" s="158" t="s">
        <v>1079</v>
      </c>
      <c r="O148" s="159" t="s">
        <v>1704</v>
      </c>
      <c r="P148" s="169">
        <v>130</v>
      </c>
      <c r="Q148" s="169">
        <v>6</v>
      </c>
      <c r="R148" s="171" t="s">
        <v>2504</v>
      </c>
      <c r="S148" s="173" t="s">
        <v>8174</v>
      </c>
      <c r="T148" s="172"/>
      <c r="U148" s="315">
        <v>44348</v>
      </c>
      <c r="V148" s="315">
        <v>44377</v>
      </c>
      <c r="W148" s="319">
        <v>4885000223</v>
      </c>
      <c r="X148" s="315">
        <v>44377</v>
      </c>
      <c r="Y148" s="178"/>
      <c r="Z148" s="178"/>
      <c r="AA148" s="178"/>
      <c r="AB148" s="178"/>
      <c r="AC148" s="172" t="s">
        <v>1562</v>
      </c>
      <c r="AD148" s="178"/>
      <c r="AE148" s="178"/>
      <c r="AF148" s="178"/>
      <c r="AG148" s="178"/>
      <c r="AH148" s="178"/>
      <c r="AI148" s="178"/>
      <c r="AJ148" s="178"/>
      <c r="AK148" s="156" t="s">
        <v>6073</v>
      </c>
      <c r="AL148" s="173" t="s">
        <v>8174</v>
      </c>
      <c r="AM148" s="177" t="s">
        <v>8175</v>
      </c>
      <c r="AN148" s="170" t="s">
        <v>1209</v>
      </c>
      <c r="AO148" s="170" t="s">
        <v>5829</v>
      </c>
      <c r="AP148" s="176"/>
    </row>
    <row r="149" spans="1:42" s="120" customFormat="1" ht="30" customHeight="1">
      <c r="A149" s="169" t="s">
        <v>5419</v>
      </c>
      <c r="B149" s="169" t="s">
        <v>4999</v>
      </c>
      <c r="C149" s="169" t="s">
        <v>5000</v>
      </c>
      <c r="D149" s="169" t="s">
        <v>5045</v>
      </c>
      <c r="E149" s="169" t="s">
        <v>35</v>
      </c>
      <c r="F149" s="169" t="s">
        <v>15</v>
      </c>
      <c r="G149" s="169" t="s">
        <v>19</v>
      </c>
      <c r="H149" s="169" t="s">
        <v>5046</v>
      </c>
      <c r="I149" s="169" t="s">
        <v>760</v>
      </c>
      <c r="J149" s="169" t="s">
        <v>13</v>
      </c>
      <c r="K149" s="169" t="s">
        <v>17</v>
      </c>
      <c r="L149" s="170" t="s">
        <v>6249</v>
      </c>
      <c r="M149" s="170" t="s">
        <v>6257</v>
      </c>
      <c r="N149" s="158" t="s">
        <v>1079</v>
      </c>
      <c r="O149" s="159" t="s">
        <v>1704</v>
      </c>
      <c r="P149" s="169">
        <v>70</v>
      </c>
      <c r="Q149" s="169">
        <v>7</v>
      </c>
      <c r="R149" s="171" t="s">
        <v>2504</v>
      </c>
      <c r="S149" s="173" t="s">
        <v>8174</v>
      </c>
      <c r="T149" s="172"/>
      <c r="U149" s="315">
        <v>44348</v>
      </c>
      <c r="V149" s="315">
        <v>44377</v>
      </c>
      <c r="W149" s="319">
        <v>4885000224</v>
      </c>
      <c r="X149" s="315">
        <v>44377</v>
      </c>
      <c r="Y149" s="178"/>
      <c r="Z149" s="178"/>
      <c r="AA149" s="178"/>
      <c r="AB149" s="178"/>
      <c r="AC149" s="172" t="s">
        <v>1562</v>
      </c>
      <c r="AD149" s="178"/>
      <c r="AE149" s="178"/>
      <c r="AF149" s="178"/>
      <c r="AG149" s="178"/>
      <c r="AH149" s="178"/>
      <c r="AI149" s="178"/>
      <c r="AJ149" s="178"/>
      <c r="AK149" s="156" t="s">
        <v>6073</v>
      </c>
      <c r="AL149" s="173" t="s">
        <v>8174</v>
      </c>
      <c r="AM149" s="177" t="s">
        <v>8175</v>
      </c>
      <c r="AN149" s="170" t="s">
        <v>1209</v>
      </c>
      <c r="AO149" s="170" t="s">
        <v>5829</v>
      </c>
      <c r="AP149" s="170"/>
    </row>
    <row r="150" spans="1:42" s="120" customFormat="1" ht="30" customHeight="1">
      <c r="A150" s="169" t="s">
        <v>5419</v>
      </c>
      <c r="B150" s="169" t="s">
        <v>4999</v>
      </c>
      <c r="C150" s="169" t="s">
        <v>5000</v>
      </c>
      <c r="D150" s="169" t="s">
        <v>5047</v>
      </c>
      <c r="E150" s="169" t="s">
        <v>35</v>
      </c>
      <c r="F150" s="169" t="s">
        <v>15</v>
      </c>
      <c r="G150" s="169" t="s">
        <v>19</v>
      </c>
      <c r="H150" s="169" t="s">
        <v>5048</v>
      </c>
      <c r="I150" s="169" t="s">
        <v>760</v>
      </c>
      <c r="J150" s="169" t="s">
        <v>13</v>
      </c>
      <c r="K150" s="169" t="s">
        <v>17</v>
      </c>
      <c r="L150" s="170" t="s">
        <v>6249</v>
      </c>
      <c r="M150" s="170" t="s">
        <v>6258</v>
      </c>
      <c r="N150" s="158" t="s">
        <v>1079</v>
      </c>
      <c r="O150" s="159" t="s">
        <v>1704</v>
      </c>
      <c r="P150" s="169">
        <v>140</v>
      </c>
      <c r="Q150" s="169">
        <v>6</v>
      </c>
      <c r="R150" s="171" t="s">
        <v>2504</v>
      </c>
      <c r="S150" s="173" t="s">
        <v>8174</v>
      </c>
      <c r="T150" s="172"/>
      <c r="U150" s="315">
        <v>44348</v>
      </c>
      <c r="V150" s="315">
        <v>44377</v>
      </c>
      <c r="W150" s="319">
        <v>4885000225</v>
      </c>
      <c r="X150" s="315">
        <v>44377</v>
      </c>
      <c r="Y150" s="178"/>
      <c r="Z150" s="178"/>
      <c r="AA150" s="178"/>
      <c r="AB150" s="178"/>
      <c r="AC150" s="172" t="s">
        <v>1562</v>
      </c>
      <c r="AD150" s="178"/>
      <c r="AE150" s="178"/>
      <c r="AF150" s="178"/>
      <c r="AG150" s="178"/>
      <c r="AH150" s="178"/>
      <c r="AI150" s="178"/>
      <c r="AJ150" s="178"/>
      <c r="AK150" s="156" t="s">
        <v>6073</v>
      </c>
      <c r="AL150" s="173" t="s">
        <v>8174</v>
      </c>
      <c r="AM150" s="177" t="s">
        <v>8175</v>
      </c>
      <c r="AN150" s="170" t="s">
        <v>1209</v>
      </c>
      <c r="AO150" s="170" t="s">
        <v>5829</v>
      </c>
      <c r="AP150" s="170"/>
    </row>
    <row r="151" spans="1:42" s="120" customFormat="1" ht="30" customHeight="1">
      <c r="A151" s="169" t="s">
        <v>5419</v>
      </c>
      <c r="B151" s="169" t="s">
        <v>4999</v>
      </c>
      <c r="C151" s="169" t="s">
        <v>5013</v>
      </c>
      <c r="D151" s="169" t="s">
        <v>5049</v>
      </c>
      <c r="E151" s="169" t="s">
        <v>35</v>
      </c>
      <c r="F151" s="169" t="s">
        <v>11</v>
      </c>
      <c r="G151" s="169" t="s">
        <v>19</v>
      </c>
      <c r="H151" s="169" t="s">
        <v>5050</v>
      </c>
      <c r="I151" s="169" t="s">
        <v>760</v>
      </c>
      <c r="J151" s="169" t="s">
        <v>13</v>
      </c>
      <c r="K151" s="169" t="s">
        <v>17</v>
      </c>
      <c r="L151" s="170" t="s">
        <v>6249</v>
      </c>
      <c r="M151" s="170" t="s">
        <v>6259</v>
      </c>
      <c r="N151" s="158" t="s">
        <v>1079</v>
      </c>
      <c r="O151" s="159" t="s">
        <v>1704</v>
      </c>
      <c r="P151" s="169">
        <v>70</v>
      </c>
      <c r="Q151" s="169">
        <v>7</v>
      </c>
      <c r="R151" s="171" t="s">
        <v>2504</v>
      </c>
      <c r="S151" s="173" t="s">
        <v>8174</v>
      </c>
      <c r="T151" s="172"/>
      <c r="U151" s="315">
        <v>44348</v>
      </c>
      <c r="V151" s="315">
        <v>44377</v>
      </c>
      <c r="W151" s="319">
        <v>4885000226</v>
      </c>
      <c r="X151" s="315">
        <v>44377</v>
      </c>
      <c r="Y151" s="178"/>
      <c r="Z151" s="178"/>
      <c r="AA151" s="178"/>
      <c r="AB151" s="178"/>
      <c r="AC151" s="172" t="s">
        <v>1562</v>
      </c>
      <c r="AD151" s="178"/>
      <c r="AE151" s="178"/>
      <c r="AF151" s="178"/>
      <c r="AG151" s="178"/>
      <c r="AH151" s="178"/>
      <c r="AI151" s="178"/>
      <c r="AJ151" s="178"/>
      <c r="AK151" s="156" t="s">
        <v>6073</v>
      </c>
      <c r="AL151" s="173" t="s">
        <v>8174</v>
      </c>
      <c r="AM151" s="177" t="s">
        <v>8175</v>
      </c>
      <c r="AN151" s="170" t="s">
        <v>1209</v>
      </c>
      <c r="AO151" s="170" t="s">
        <v>5829</v>
      </c>
      <c r="AP151" s="170"/>
    </row>
    <row r="152" spans="1:42" s="120" customFormat="1" ht="30" customHeight="1">
      <c r="A152" s="169" t="s">
        <v>5419</v>
      </c>
      <c r="B152" s="169" t="s">
        <v>4999</v>
      </c>
      <c r="C152" s="169" t="s">
        <v>5013</v>
      </c>
      <c r="D152" s="169" t="s">
        <v>5051</v>
      </c>
      <c r="E152" s="169" t="s">
        <v>35</v>
      </c>
      <c r="F152" s="169" t="s">
        <v>11</v>
      </c>
      <c r="G152" s="169" t="s">
        <v>19</v>
      </c>
      <c r="H152" s="169" t="s">
        <v>5052</v>
      </c>
      <c r="I152" s="169" t="s">
        <v>760</v>
      </c>
      <c r="J152" s="169" t="s">
        <v>13</v>
      </c>
      <c r="K152" s="169" t="s">
        <v>17</v>
      </c>
      <c r="L152" s="170" t="s">
        <v>6249</v>
      </c>
      <c r="M152" s="170" t="s">
        <v>6260</v>
      </c>
      <c r="N152" s="158" t="s">
        <v>1079</v>
      </c>
      <c r="O152" s="159" t="s">
        <v>1704</v>
      </c>
      <c r="P152" s="169">
        <v>130</v>
      </c>
      <c r="Q152" s="169">
        <v>7</v>
      </c>
      <c r="R152" s="171" t="s">
        <v>2504</v>
      </c>
      <c r="S152" s="173" t="s">
        <v>8174</v>
      </c>
      <c r="T152" s="172"/>
      <c r="U152" s="315">
        <v>44348</v>
      </c>
      <c r="V152" s="315">
        <v>44377</v>
      </c>
      <c r="W152" s="319">
        <v>4885000227</v>
      </c>
      <c r="X152" s="315">
        <v>44377</v>
      </c>
      <c r="Y152" s="178"/>
      <c r="Z152" s="178"/>
      <c r="AA152" s="178"/>
      <c r="AB152" s="178"/>
      <c r="AC152" s="172" t="s">
        <v>1562</v>
      </c>
      <c r="AD152" s="178"/>
      <c r="AE152" s="178"/>
      <c r="AF152" s="178"/>
      <c r="AG152" s="178"/>
      <c r="AH152" s="178"/>
      <c r="AI152" s="178"/>
      <c r="AJ152" s="178"/>
      <c r="AK152" s="156" t="s">
        <v>6073</v>
      </c>
      <c r="AL152" s="173" t="s">
        <v>8174</v>
      </c>
      <c r="AM152" s="177" t="s">
        <v>8175</v>
      </c>
      <c r="AN152" s="170" t="s">
        <v>1209</v>
      </c>
      <c r="AO152" s="170" t="s">
        <v>5829</v>
      </c>
      <c r="AP152" s="170"/>
    </row>
    <row r="153" spans="1:42" s="120" customFormat="1" ht="30" customHeight="1">
      <c r="A153" s="169" t="s">
        <v>5419</v>
      </c>
      <c r="B153" s="169" t="s">
        <v>4999</v>
      </c>
      <c r="C153" s="169" t="s">
        <v>5013</v>
      </c>
      <c r="D153" s="169" t="s">
        <v>5053</v>
      </c>
      <c r="E153" s="169" t="s">
        <v>35</v>
      </c>
      <c r="F153" s="169" t="s">
        <v>11</v>
      </c>
      <c r="G153" s="169" t="s">
        <v>19</v>
      </c>
      <c r="H153" s="169" t="s">
        <v>5054</v>
      </c>
      <c r="I153" s="169" t="s">
        <v>760</v>
      </c>
      <c r="J153" s="169" t="s">
        <v>13</v>
      </c>
      <c r="K153" s="169" t="s">
        <v>14</v>
      </c>
      <c r="L153" s="170" t="s">
        <v>6249</v>
      </c>
      <c r="M153" s="170" t="s">
        <v>6261</v>
      </c>
      <c r="N153" s="158" t="s">
        <v>1079</v>
      </c>
      <c r="O153" s="159" t="s">
        <v>1704</v>
      </c>
      <c r="P153" s="169">
        <v>80</v>
      </c>
      <c r="Q153" s="169">
        <v>5</v>
      </c>
      <c r="R153" s="171" t="s">
        <v>2504</v>
      </c>
      <c r="S153" s="173" t="s">
        <v>8174</v>
      </c>
      <c r="T153" s="172"/>
      <c r="U153" s="315">
        <v>44348</v>
      </c>
      <c r="V153" s="315">
        <v>44377</v>
      </c>
      <c r="W153" s="170">
        <v>4885000228</v>
      </c>
      <c r="X153" s="315">
        <v>44377</v>
      </c>
      <c r="Y153" s="178"/>
      <c r="Z153" s="178"/>
      <c r="AA153" s="178"/>
      <c r="AB153" s="178"/>
      <c r="AC153" s="172" t="s">
        <v>1562</v>
      </c>
      <c r="AD153" s="178"/>
      <c r="AE153" s="178"/>
      <c r="AF153" s="178"/>
      <c r="AG153" s="178"/>
      <c r="AH153" s="178"/>
      <c r="AI153" s="178"/>
      <c r="AJ153" s="178"/>
      <c r="AK153" s="156" t="s">
        <v>6073</v>
      </c>
      <c r="AL153" s="173" t="s">
        <v>8174</v>
      </c>
      <c r="AM153" s="177" t="s">
        <v>8175</v>
      </c>
      <c r="AN153" s="170" t="s">
        <v>1209</v>
      </c>
      <c r="AO153" s="170" t="s">
        <v>5829</v>
      </c>
      <c r="AP153" s="176"/>
    </row>
    <row r="154" spans="1:42" s="120" customFormat="1" ht="30" customHeight="1">
      <c r="A154" s="169" t="s">
        <v>5419</v>
      </c>
      <c r="B154" s="169" t="s">
        <v>4999</v>
      </c>
      <c r="C154" s="169" t="s">
        <v>5013</v>
      </c>
      <c r="D154" s="169" t="s">
        <v>5055</v>
      </c>
      <c r="E154" s="169" t="s">
        <v>35</v>
      </c>
      <c r="F154" s="169" t="s">
        <v>11</v>
      </c>
      <c r="G154" s="169" t="s">
        <v>19</v>
      </c>
      <c r="H154" s="169" t="s">
        <v>5056</v>
      </c>
      <c r="I154" s="169" t="s">
        <v>760</v>
      </c>
      <c r="J154" s="169" t="s">
        <v>13</v>
      </c>
      <c r="K154" s="169" t="s">
        <v>17</v>
      </c>
      <c r="L154" s="170" t="s">
        <v>6249</v>
      </c>
      <c r="M154" s="170" t="s">
        <v>6262</v>
      </c>
      <c r="N154" s="158" t="s">
        <v>1079</v>
      </c>
      <c r="O154" s="159" t="s">
        <v>1704</v>
      </c>
      <c r="P154" s="169">
        <v>200</v>
      </c>
      <c r="Q154" s="169">
        <v>7</v>
      </c>
      <c r="R154" s="171" t="s">
        <v>2504</v>
      </c>
      <c r="S154" s="173" t="s">
        <v>8174</v>
      </c>
      <c r="T154" s="172"/>
      <c r="U154" s="315">
        <v>44348</v>
      </c>
      <c r="V154" s="315">
        <v>44377</v>
      </c>
      <c r="W154" s="319">
        <v>4885000229</v>
      </c>
      <c r="X154" s="315">
        <v>44377</v>
      </c>
      <c r="Y154" s="178"/>
      <c r="Z154" s="178"/>
      <c r="AA154" s="178"/>
      <c r="AB154" s="178"/>
      <c r="AC154" s="172" t="s">
        <v>1562</v>
      </c>
      <c r="AD154" s="178"/>
      <c r="AE154" s="178"/>
      <c r="AF154" s="178"/>
      <c r="AG154" s="178"/>
      <c r="AH154" s="178"/>
      <c r="AI154" s="178"/>
      <c r="AJ154" s="178"/>
      <c r="AK154" s="156" t="s">
        <v>6073</v>
      </c>
      <c r="AL154" s="173" t="s">
        <v>8174</v>
      </c>
      <c r="AM154" s="177" t="s">
        <v>8175</v>
      </c>
      <c r="AN154" s="170" t="s">
        <v>1209</v>
      </c>
      <c r="AO154" s="170" t="s">
        <v>5829</v>
      </c>
      <c r="AP154" s="170"/>
    </row>
    <row r="155" spans="1:42" s="120" customFormat="1" ht="30" customHeight="1">
      <c r="A155" s="169" t="s">
        <v>5419</v>
      </c>
      <c r="B155" s="169" t="s">
        <v>4999</v>
      </c>
      <c r="C155" s="169" t="s">
        <v>5013</v>
      </c>
      <c r="D155" s="169" t="s">
        <v>5057</v>
      </c>
      <c r="E155" s="169" t="s">
        <v>35</v>
      </c>
      <c r="F155" s="169" t="s">
        <v>15</v>
      </c>
      <c r="G155" s="169" t="s">
        <v>19</v>
      </c>
      <c r="H155" s="169" t="s">
        <v>5058</v>
      </c>
      <c r="I155" s="169" t="s">
        <v>760</v>
      </c>
      <c r="J155" s="169" t="s">
        <v>13</v>
      </c>
      <c r="K155" s="169" t="s">
        <v>17</v>
      </c>
      <c r="L155" s="170" t="s">
        <v>6249</v>
      </c>
      <c r="M155" s="170" t="s">
        <v>6263</v>
      </c>
      <c r="N155" s="158" t="s">
        <v>1079</v>
      </c>
      <c r="O155" s="159" t="s">
        <v>1704</v>
      </c>
      <c r="P155" s="169">
        <v>50</v>
      </c>
      <c r="Q155" s="169">
        <v>5.5</v>
      </c>
      <c r="R155" s="171" t="s">
        <v>2504</v>
      </c>
      <c r="S155" s="173" t="s">
        <v>8174</v>
      </c>
      <c r="T155" s="172"/>
      <c r="U155" s="315">
        <v>44348</v>
      </c>
      <c r="V155" s="315">
        <v>44377</v>
      </c>
      <c r="W155" s="319">
        <v>4885000230</v>
      </c>
      <c r="X155" s="315">
        <v>44377</v>
      </c>
      <c r="Y155" s="178"/>
      <c r="Z155" s="178"/>
      <c r="AA155" s="178"/>
      <c r="AB155" s="178"/>
      <c r="AC155" s="172" t="s">
        <v>1562</v>
      </c>
      <c r="AD155" s="178"/>
      <c r="AE155" s="178"/>
      <c r="AF155" s="178"/>
      <c r="AG155" s="178"/>
      <c r="AH155" s="178"/>
      <c r="AI155" s="178"/>
      <c r="AJ155" s="178"/>
      <c r="AK155" s="156" t="s">
        <v>6073</v>
      </c>
      <c r="AL155" s="173" t="s">
        <v>8174</v>
      </c>
      <c r="AM155" s="177" t="s">
        <v>8175</v>
      </c>
      <c r="AN155" s="170" t="s">
        <v>1209</v>
      </c>
      <c r="AO155" s="170" t="s">
        <v>5829</v>
      </c>
      <c r="AP155" s="170"/>
    </row>
    <row r="156" spans="1:42" s="120" customFormat="1" ht="30" customHeight="1">
      <c r="A156" s="169" t="s">
        <v>5419</v>
      </c>
      <c r="B156" s="169" t="s">
        <v>4999</v>
      </c>
      <c r="C156" s="169" t="s">
        <v>5013</v>
      </c>
      <c r="D156" s="169" t="s">
        <v>5244</v>
      </c>
      <c r="E156" s="169" t="s">
        <v>35</v>
      </c>
      <c r="F156" s="169" t="s">
        <v>15</v>
      </c>
      <c r="G156" s="169" t="s">
        <v>19</v>
      </c>
      <c r="H156" s="169" t="s">
        <v>5245</v>
      </c>
      <c r="I156" s="169" t="s">
        <v>760</v>
      </c>
      <c r="J156" s="169" t="s">
        <v>13</v>
      </c>
      <c r="K156" s="169" t="s">
        <v>17</v>
      </c>
      <c r="L156" s="170" t="s">
        <v>6244</v>
      </c>
      <c r="M156" s="170" t="s">
        <v>6264</v>
      </c>
      <c r="N156" s="158" t="s">
        <v>1079</v>
      </c>
      <c r="O156" s="159" t="s">
        <v>1704</v>
      </c>
      <c r="P156" s="169">
        <v>194</v>
      </c>
      <c r="Q156" s="169">
        <v>13</v>
      </c>
      <c r="R156" s="171" t="s">
        <v>2504</v>
      </c>
      <c r="S156" s="173" t="s">
        <v>8174</v>
      </c>
      <c r="T156" s="172"/>
      <c r="U156" s="315">
        <v>44348</v>
      </c>
      <c r="V156" s="315">
        <v>44377</v>
      </c>
      <c r="W156" s="319">
        <v>4817000215</v>
      </c>
      <c r="X156" s="315">
        <v>44377</v>
      </c>
      <c r="Y156" s="178"/>
      <c r="Z156" s="178"/>
      <c r="AA156" s="178"/>
      <c r="AB156" s="178"/>
      <c r="AC156" s="172" t="s">
        <v>1562</v>
      </c>
      <c r="AD156" s="178"/>
      <c r="AE156" s="178"/>
      <c r="AF156" s="178"/>
      <c r="AG156" s="178"/>
      <c r="AH156" s="178"/>
      <c r="AI156" s="178"/>
      <c r="AJ156" s="178"/>
      <c r="AK156" s="156" t="s">
        <v>6073</v>
      </c>
      <c r="AL156" s="173" t="s">
        <v>8174</v>
      </c>
      <c r="AM156" s="177" t="s">
        <v>8175</v>
      </c>
      <c r="AN156" s="170" t="s">
        <v>1086</v>
      </c>
      <c r="AO156" s="170" t="s">
        <v>5829</v>
      </c>
      <c r="AP156" s="170"/>
    </row>
    <row r="157" spans="1:42" s="120" customFormat="1" ht="30" customHeight="1">
      <c r="A157" s="169" t="s">
        <v>5419</v>
      </c>
      <c r="B157" s="169" t="s">
        <v>4999</v>
      </c>
      <c r="C157" s="169" t="s">
        <v>5013</v>
      </c>
      <c r="D157" s="169" t="s">
        <v>5059</v>
      </c>
      <c r="E157" s="169" t="s">
        <v>35</v>
      </c>
      <c r="F157" s="169" t="s">
        <v>16</v>
      </c>
      <c r="G157" s="169" t="s">
        <v>19</v>
      </c>
      <c r="H157" s="169" t="s">
        <v>5060</v>
      </c>
      <c r="I157" s="169" t="s">
        <v>760</v>
      </c>
      <c r="J157" s="169" t="s">
        <v>13</v>
      </c>
      <c r="K157" s="169" t="s">
        <v>17</v>
      </c>
      <c r="L157" s="170" t="s">
        <v>6249</v>
      </c>
      <c r="M157" s="170" t="s">
        <v>6265</v>
      </c>
      <c r="N157" s="158" t="s">
        <v>1091</v>
      </c>
      <c r="O157" s="159" t="s">
        <v>1080</v>
      </c>
      <c r="P157" s="169">
        <v>50</v>
      </c>
      <c r="Q157" s="169">
        <v>4</v>
      </c>
      <c r="R157" s="171" t="s">
        <v>2504</v>
      </c>
      <c r="S157" s="173" t="s">
        <v>8174</v>
      </c>
      <c r="T157" s="172"/>
      <c r="U157" s="315">
        <v>44348</v>
      </c>
      <c r="V157" s="315">
        <v>44377</v>
      </c>
      <c r="W157" s="319">
        <v>4885000231</v>
      </c>
      <c r="X157" s="315">
        <v>44377</v>
      </c>
      <c r="Y157" s="178"/>
      <c r="Z157" s="178"/>
      <c r="AA157" s="178"/>
      <c r="AB157" s="178"/>
      <c r="AC157" s="172" t="s">
        <v>1562</v>
      </c>
      <c r="AD157" s="178"/>
      <c r="AE157" s="178"/>
      <c r="AF157" s="178"/>
      <c r="AG157" s="178"/>
      <c r="AH157" s="178"/>
      <c r="AI157" s="178"/>
      <c r="AJ157" s="178"/>
      <c r="AK157" s="156" t="s">
        <v>6073</v>
      </c>
      <c r="AL157" s="173" t="s">
        <v>8174</v>
      </c>
      <c r="AM157" s="177" t="s">
        <v>8175</v>
      </c>
      <c r="AN157" s="170" t="s">
        <v>1209</v>
      </c>
      <c r="AO157" s="170" t="s">
        <v>5829</v>
      </c>
      <c r="AP157" s="170"/>
    </row>
    <row r="158" spans="1:42" s="120" customFormat="1" ht="30" customHeight="1">
      <c r="A158" s="169" t="s">
        <v>5419</v>
      </c>
      <c r="B158" s="169" t="s">
        <v>4999</v>
      </c>
      <c r="C158" s="169" t="s">
        <v>5013</v>
      </c>
      <c r="D158" s="169" t="s">
        <v>5059</v>
      </c>
      <c r="E158" s="169" t="s">
        <v>35</v>
      </c>
      <c r="F158" s="169" t="s">
        <v>16</v>
      </c>
      <c r="G158" s="169" t="s">
        <v>19</v>
      </c>
      <c r="H158" s="169" t="s">
        <v>5061</v>
      </c>
      <c r="I158" s="169" t="s">
        <v>760</v>
      </c>
      <c r="J158" s="169" t="s">
        <v>13</v>
      </c>
      <c r="K158" s="169" t="s">
        <v>17</v>
      </c>
      <c r="L158" s="170" t="s">
        <v>6249</v>
      </c>
      <c r="M158" s="170" t="s">
        <v>6265</v>
      </c>
      <c r="N158" s="158" t="s">
        <v>1079</v>
      </c>
      <c r="O158" s="159" t="s">
        <v>1704</v>
      </c>
      <c r="P158" s="169">
        <v>50</v>
      </c>
      <c r="Q158" s="169">
        <v>4</v>
      </c>
      <c r="R158" s="171" t="s">
        <v>2504</v>
      </c>
      <c r="S158" s="173" t="s">
        <v>8174</v>
      </c>
      <c r="T158" s="172"/>
      <c r="U158" s="315">
        <v>44348</v>
      </c>
      <c r="V158" s="315">
        <v>44377</v>
      </c>
      <c r="W158" s="319">
        <v>4885000232</v>
      </c>
      <c r="X158" s="315">
        <v>44377</v>
      </c>
      <c r="Y158" s="178"/>
      <c r="Z158" s="178"/>
      <c r="AA158" s="178"/>
      <c r="AB158" s="178"/>
      <c r="AC158" s="172" t="s">
        <v>1562</v>
      </c>
      <c r="AD158" s="178"/>
      <c r="AE158" s="178"/>
      <c r="AF158" s="178"/>
      <c r="AG158" s="178"/>
      <c r="AH158" s="178"/>
      <c r="AI158" s="178"/>
      <c r="AJ158" s="178"/>
      <c r="AK158" s="156" t="s">
        <v>6073</v>
      </c>
      <c r="AL158" s="173" t="s">
        <v>8174</v>
      </c>
      <c r="AM158" s="177" t="s">
        <v>8175</v>
      </c>
      <c r="AN158" s="170" t="s">
        <v>1209</v>
      </c>
      <c r="AO158" s="170" t="s">
        <v>5829</v>
      </c>
      <c r="AP158" s="170"/>
    </row>
    <row r="159" spans="1:42" s="120" customFormat="1" ht="30" customHeight="1">
      <c r="A159" s="169" t="s">
        <v>5419</v>
      </c>
      <c r="B159" s="169" t="s">
        <v>4999</v>
      </c>
      <c r="C159" s="169" t="s">
        <v>5013</v>
      </c>
      <c r="D159" s="169" t="s">
        <v>5062</v>
      </c>
      <c r="E159" s="169" t="s">
        <v>35</v>
      </c>
      <c r="F159" s="169" t="s">
        <v>15</v>
      </c>
      <c r="G159" s="169" t="s">
        <v>19</v>
      </c>
      <c r="H159" s="169" t="s">
        <v>5063</v>
      </c>
      <c r="I159" s="169" t="s">
        <v>760</v>
      </c>
      <c r="J159" s="169" t="s">
        <v>13</v>
      </c>
      <c r="K159" s="169" t="s">
        <v>17</v>
      </c>
      <c r="L159" s="170" t="s">
        <v>6249</v>
      </c>
      <c r="M159" s="170" t="s">
        <v>6266</v>
      </c>
      <c r="N159" s="158" t="s">
        <v>1091</v>
      </c>
      <c r="O159" s="159" t="s">
        <v>1080</v>
      </c>
      <c r="P159" s="169">
        <v>70</v>
      </c>
      <c r="Q159" s="169">
        <v>4.5</v>
      </c>
      <c r="R159" s="171" t="s">
        <v>2504</v>
      </c>
      <c r="S159" s="173" t="s">
        <v>8174</v>
      </c>
      <c r="T159" s="172"/>
      <c r="U159" s="315">
        <v>44348</v>
      </c>
      <c r="V159" s="315">
        <v>44377</v>
      </c>
      <c r="W159" s="319">
        <v>4885000233</v>
      </c>
      <c r="X159" s="315">
        <v>44377</v>
      </c>
      <c r="Y159" s="178"/>
      <c r="Z159" s="178"/>
      <c r="AA159" s="178"/>
      <c r="AB159" s="178"/>
      <c r="AC159" s="172" t="s">
        <v>1562</v>
      </c>
      <c r="AD159" s="178"/>
      <c r="AE159" s="178"/>
      <c r="AF159" s="178"/>
      <c r="AG159" s="178"/>
      <c r="AH159" s="178"/>
      <c r="AI159" s="178"/>
      <c r="AJ159" s="178"/>
      <c r="AK159" s="156" t="s">
        <v>6073</v>
      </c>
      <c r="AL159" s="173" t="s">
        <v>8174</v>
      </c>
      <c r="AM159" s="177" t="s">
        <v>8175</v>
      </c>
      <c r="AN159" s="170" t="s">
        <v>1209</v>
      </c>
      <c r="AO159" s="170" t="s">
        <v>5829</v>
      </c>
      <c r="AP159" s="170"/>
    </row>
    <row r="160" spans="1:42" s="120" customFormat="1" ht="30" customHeight="1">
      <c r="A160" s="169" t="s">
        <v>5419</v>
      </c>
      <c r="B160" s="169" t="s">
        <v>4999</v>
      </c>
      <c r="C160" s="169" t="s">
        <v>5013</v>
      </c>
      <c r="D160" s="169" t="s">
        <v>5064</v>
      </c>
      <c r="E160" s="169" t="s">
        <v>35</v>
      </c>
      <c r="F160" s="169" t="s">
        <v>15</v>
      </c>
      <c r="G160" s="169" t="s">
        <v>19</v>
      </c>
      <c r="H160" s="169" t="s">
        <v>5065</v>
      </c>
      <c r="I160" s="169" t="s">
        <v>760</v>
      </c>
      <c r="J160" s="169" t="s">
        <v>13</v>
      </c>
      <c r="K160" s="169" t="s">
        <v>17</v>
      </c>
      <c r="L160" s="170" t="s">
        <v>6249</v>
      </c>
      <c r="M160" s="170" t="s">
        <v>6267</v>
      </c>
      <c r="N160" s="158" t="s">
        <v>1079</v>
      </c>
      <c r="O160" s="159" t="s">
        <v>1704</v>
      </c>
      <c r="P160" s="169">
        <v>100</v>
      </c>
      <c r="Q160" s="169">
        <v>6</v>
      </c>
      <c r="R160" s="171" t="s">
        <v>2504</v>
      </c>
      <c r="S160" s="173" t="s">
        <v>8174</v>
      </c>
      <c r="T160" s="172"/>
      <c r="U160" s="315">
        <v>44348</v>
      </c>
      <c r="V160" s="315">
        <v>44377</v>
      </c>
      <c r="W160" s="319">
        <v>4885000234</v>
      </c>
      <c r="X160" s="315">
        <v>44377</v>
      </c>
      <c r="Y160" s="178"/>
      <c r="Z160" s="178"/>
      <c r="AA160" s="178"/>
      <c r="AB160" s="178"/>
      <c r="AC160" s="172" t="s">
        <v>1562</v>
      </c>
      <c r="AD160" s="178"/>
      <c r="AE160" s="178"/>
      <c r="AF160" s="178"/>
      <c r="AG160" s="178"/>
      <c r="AH160" s="178"/>
      <c r="AI160" s="178"/>
      <c r="AJ160" s="178"/>
      <c r="AK160" s="156" t="s">
        <v>6073</v>
      </c>
      <c r="AL160" s="173" t="s">
        <v>8174</v>
      </c>
      <c r="AM160" s="177" t="s">
        <v>8175</v>
      </c>
      <c r="AN160" s="170" t="s">
        <v>1209</v>
      </c>
      <c r="AO160" s="170" t="s">
        <v>5829</v>
      </c>
      <c r="AP160" s="170"/>
    </row>
    <row r="161" spans="1:42" s="120" customFormat="1" ht="30" customHeight="1">
      <c r="A161" s="169" t="s">
        <v>5419</v>
      </c>
      <c r="B161" s="169" t="s">
        <v>4999</v>
      </c>
      <c r="C161" s="169" t="s">
        <v>5013</v>
      </c>
      <c r="D161" s="169" t="s">
        <v>5066</v>
      </c>
      <c r="E161" s="169" t="s">
        <v>35</v>
      </c>
      <c r="F161" s="169" t="s">
        <v>11</v>
      </c>
      <c r="G161" s="169" t="s">
        <v>19</v>
      </c>
      <c r="H161" s="169" t="s">
        <v>5067</v>
      </c>
      <c r="I161" s="169" t="s">
        <v>760</v>
      </c>
      <c r="J161" s="169" t="s">
        <v>13</v>
      </c>
      <c r="K161" s="169" t="s">
        <v>17</v>
      </c>
      <c r="L161" s="170" t="s">
        <v>6249</v>
      </c>
      <c r="M161" s="170" t="s">
        <v>6268</v>
      </c>
      <c r="N161" s="158" t="s">
        <v>1079</v>
      </c>
      <c r="O161" s="159" t="s">
        <v>1704</v>
      </c>
      <c r="P161" s="169">
        <v>380</v>
      </c>
      <c r="Q161" s="169">
        <v>7</v>
      </c>
      <c r="R161" s="171" t="s">
        <v>2504</v>
      </c>
      <c r="S161" s="173" t="s">
        <v>8174</v>
      </c>
      <c r="T161" s="172"/>
      <c r="U161" s="315">
        <v>44348</v>
      </c>
      <c r="V161" s="315">
        <v>44377</v>
      </c>
      <c r="W161" s="319">
        <v>4885000235</v>
      </c>
      <c r="X161" s="315">
        <v>44377</v>
      </c>
      <c r="Y161" s="178"/>
      <c r="Z161" s="178"/>
      <c r="AA161" s="178"/>
      <c r="AB161" s="178"/>
      <c r="AC161" s="172" t="s">
        <v>1562</v>
      </c>
      <c r="AD161" s="178"/>
      <c r="AE161" s="178"/>
      <c r="AF161" s="178"/>
      <c r="AG161" s="178"/>
      <c r="AH161" s="178"/>
      <c r="AI161" s="178"/>
      <c r="AJ161" s="178"/>
      <c r="AK161" s="156" t="s">
        <v>6073</v>
      </c>
      <c r="AL161" s="173" t="s">
        <v>8174</v>
      </c>
      <c r="AM161" s="177" t="s">
        <v>8175</v>
      </c>
      <c r="AN161" s="170" t="s">
        <v>1209</v>
      </c>
      <c r="AO161" s="170" t="s">
        <v>5829</v>
      </c>
      <c r="AP161" s="170"/>
    </row>
    <row r="162" spans="1:42" s="120" customFormat="1" ht="30" customHeight="1">
      <c r="A162" s="169" t="s">
        <v>5419</v>
      </c>
      <c r="B162" s="169" t="s">
        <v>4999</v>
      </c>
      <c r="C162" s="169" t="s">
        <v>5068</v>
      </c>
      <c r="D162" s="169" t="s">
        <v>5069</v>
      </c>
      <c r="E162" s="169" t="s">
        <v>35</v>
      </c>
      <c r="F162" s="169" t="s">
        <v>11</v>
      </c>
      <c r="G162" s="169" t="s">
        <v>19</v>
      </c>
      <c r="H162" s="169" t="s">
        <v>5070</v>
      </c>
      <c r="I162" s="169" t="s">
        <v>760</v>
      </c>
      <c r="J162" s="169" t="s">
        <v>13</v>
      </c>
      <c r="K162" s="169" t="s">
        <v>17</v>
      </c>
      <c r="L162" s="170" t="s">
        <v>6269</v>
      </c>
      <c r="M162" s="170" t="s">
        <v>6270</v>
      </c>
      <c r="N162" s="158" t="s">
        <v>1079</v>
      </c>
      <c r="O162" s="159" t="s">
        <v>1704</v>
      </c>
      <c r="P162" s="169">
        <v>160</v>
      </c>
      <c r="Q162" s="169">
        <v>6</v>
      </c>
      <c r="R162" s="171" t="s">
        <v>2504</v>
      </c>
      <c r="S162" s="173" t="s">
        <v>8174</v>
      </c>
      <c r="T162" s="172"/>
      <c r="U162" s="315">
        <v>44348</v>
      </c>
      <c r="V162" s="315">
        <v>44377</v>
      </c>
      <c r="W162" s="319">
        <v>4885000236</v>
      </c>
      <c r="X162" s="315">
        <v>44377</v>
      </c>
      <c r="Y162" s="178"/>
      <c r="Z162" s="178"/>
      <c r="AA162" s="178"/>
      <c r="AB162" s="178"/>
      <c r="AC162" s="172" t="s">
        <v>1562</v>
      </c>
      <c r="AD162" s="178"/>
      <c r="AE162" s="178"/>
      <c r="AF162" s="178"/>
      <c r="AG162" s="178"/>
      <c r="AH162" s="178"/>
      <c r="AI162" s="178"/>
      <c r="AJ162" s="178"/>
      <c r="AK162" s="156" t="s">
        <v>6073</v>
      </c>
      <c r="AL162" s="173" t="s">
        <v>8174</v>
      </c>
      <c r="AM162" s="177" t="s">
        <v>8175</v>
      </c>
      <c r="AN162" s="170" t="s">
        <v>1209</v>
      </c>
      <c r="AO162" s="170" t="s">
        <v>5829</v>
      </c>
      <c r="AP162" s="170"/>
    </row>
    <row r="163" spans="1:42" s="120" customFormat="1" ht="30" customHeight="1">
      <c r="A163" s="169" t="s">
        <v>5419</v>
      </c>
      <c r="B163" s="169" t="s">
        <v>4999</v>
      </c>
      <c r="C163" s="169" t="s">
        <v>5068</v>
      </c>
      <c r="D163" s="169" t="s">
        <v>5071</v>
      </c>
      <c r="E163" s="169" t="s">
        <v>35</v>
      </c>
      <c r="F163" s="169" t="s">
        <v>15</v>
      </c>
      <c r="G163" s="169" t="s">
        <v>19</v>
      </c>
      <c r="H163" s="169" t="s">
        <v>5072</v>
      </c>
      <c r="I163" s="169" t="s">
        <v>760</v>
      </c>
      <c r="J163" s="169" t="s">
        <v>13</v>
      </c>
      <c r="K163" s="169" t="s">
        <v>17</v>
      </c>
      <c r="L163" s="170" t="s">
        <v>6269</v>
      </c>
      <c r="M163" s="170" t="s">
        <v>6271</v>
      </c>
      <c r="N163" s="158" t="s">
        <v>1079</v>
      </c>
      <c r="O163" s="159" t="s">
        <v>1704</v>
      </c>
      <c r="P163" s="169">
        <v>180</v>
      </c>
      <c r="Q163" s="169">
        <v>10</v>
      </c>
      <c r="R163" s="171" t="s">
        <v>2504</v>
      </c>
      <c r="S163" s="173" t="s">
        <v>8174</v>
      </c>
      <c r="T163" s="172"/>
      <c r="U163" s="315">
        <v>44348</v>
      </c>
      <c r="V163" s="315">
        <v>44377</v>
      </c>
      <c r="W163" s="319">
        <v>4885000237</v>
      </c>
      <c r="X163" s="315">
        <v>44377</v>
      </c>
      <c r="Y163" s="178"/>
      <c r="Z163" s="178"/>
      <c r="AA163" s="178"/>
      <c r="AB163" s="178"/>
      <c r="AC163" s="172" t="s">
        <v>1562</v>
      </c>
      <c r="AD163" s="178"/>
      <c r="AE163" s="178"/>
      <c r="AF163" s="178"/>
      <c r="AG163" s="178"/>
      <c r="AH163" s="178"/>
      <c r="AI163" s="178"/>
      <c r="AJ163" s="178"/>
      <c r="AK163" s="156" t="s">
        <v>6073</v>
      </c>
      <c r="AL163" s="173" t="s">
        <v>8174</v>
      </c>
      <c r="AM163" s="177" t="s">
        <v>8175</v>
      </c>
      <c r="AN163" s="170" t="s">
        <v>1209</v>
      </c>
      <c r="AO163" s="170" t="s">
        <v>5829</v>
      </c>
      <c r="AP163" s="170"/>
    </row>
    <row r="164" spans="1:42" s="120" customFormat="1" ht="30" customHeight="1">
      <c r="A164" s="169" t="s">
        <v>5419</v>
      </c>
      <c r="B164" s="169" t="s">
        <v>4999</v>
      </c>
      <c r="C164" s="169" t="s">
        <v>5068</v>
      </c>
      <c r="D164" s="169" t="s">
        <v>5073</v>
      </c>
      <c r="E164" s="169" t="s">
        <v>35</v>
      </c>
      <c r="F164" s="169" t="s">
        <v>15</v>
      </c>
      <c r="G164" s="169" t="s">
        <v>19</v>
      </c>
      <c r="H164" s="169" t="s">
        <v>5074</v>
      </c>
      <c r="I164" s="169" t="s">
        <v>760</v>
      </c>
      <c r="J164" s="169" t="s">
        <v>13</v>
      </c>
      <c r="K164" s="169" t="s">
        <v>17</v>
      </c>
      <c r="L164" s="170" t="s">
        <v>6269</v>
      </c>
      <c r="M164" s="170" t="s">
        <v>6271</v>
      </c>
      <c r="N164" s="158" t="s">
        <v>1091</v>
      </c>
      <c r="O164" s="159" t="s">
        <v>1080</v>
      </c>
      <c r="P164" s="169">
        <v>180</v>
      </c>
      <c r="Q164" s="169">
        <v>6</v>
      </c>
      <c r="R164" s="171" t="s">
        <v>2504</v>
      </c>
      <c r="S164" s="173" t="s">
        <v>8174</v>
      </c>
      <c r="T164" s="172"/>
      <c r="U164" s="315">
        <v>44348</v>
      </c>
      <c r="V164" s="315">
        <v>44377</v>
      </c>
      <c r="W164" s="319">
        <v>4885000238</v>
      </c>
      <c r="X164" s="315">
        <v>44377</v>
      </c>
      <c r="Y164" s="178"/>
      <c r="Z164" s="178"/>
      <c r="AA164" s="178"/>
      <c r="AB164" s="178"/>
      <c r="AC164" s="172" t="s">
        <v>1562</v>
      </c>
      <c r="AD164" s="178"/>
      <c r="AE164" s="178"/>
      <c r="AF164" s="178"/>
      <c r="AG164" s="178"/>
      <c r="AH164" s="178"/>
      <c r="AI164" s="178"/>
      <c r="AJ164" s="178"/>
      <c r="AK164" s="156" t="s">
        <v>6073</v>
      </c>
      <c r="AL164" s="173" t="s">
        <v>8174</v>
      </c>
      <c r="AM164" s="177" t="s">
        <v>8175</v>
      </c>
      <c r="AN164" s="170" t="s">
        <v>1209</v>
      </c>
      <c r="AO164" s="170" t="s">
        <v>5829</v>
      </c>
      <c r="AP164" s="170"/>
    </row>
    <row r="165" spans="1:42" s="120" customFormat="1" ht="30" customHeight="1">
      <c r="A165" s="169" t="s">
        <v>5419</v>
      </c>
      <c r="B165" s="169" t="s">
        <v>4999</v>
      </c>
      <c r="C165" s="169" t="s">
        <v>5068</v>
      </c>
      <c r="D165" s="169" t="s">
        <v>5075</v>
      </c>
      <c r="E165" s="169" t="s">
        <v>35</v>
      </c>
      <c r="F165" s="169" t="s">
        <v>15</v>
      </c>
      <c r="G165" s="169" t="s">
        <v>19</v>
      </c>
      <c r="H165" s="169" t="s">
        <v>5076</v>
      </c>
      <c r="I165" s="169" t="s">
        <v>760</v>
      </c>
      <c r="J165" s="169" t="s">
        <v>13</v>
      </c>
      <c r="K165" s="169" t="s">
        <v>17</v>
      </c>
      <c r="L165" s="170" t="s">
        <v>6269</v>
      </c>
      <c r="M165" s="170" t="s">
        <v>6272</v>
      </c>
      <c r="N165" s="158" t="s">
        <v>1091</v>
      </c>
      <c r="O165" s="159" t="s">
        <v>1080</v>
      </c>
      <c r="P165" s="169">
        <v>180</v>
      </c>
      <c r="Q165" s="169">
        <v>6</v>
      </c>
      <c r="R165" s="171" t="s">
        <v>2504</v>
      </c>
      <c r="S165" s="173" t="s">
        <v>8174</v>
      </c>
      <c r="T165" s="172"/>
      <c r="U165" s="315">
        <v>44348</v>
      </c>
      <c r="V165" s="315">
        <v>44377</v>
      </c>
      <c r="W165" s="319">
        <v>4885000239</v>
      </c>
      <c r="X165" s="315">
        <v>44377</v>
      </c>
      <c r="Y165" s="178"/>
      <c r="Z165" s="178"/>
      <c r="AA165" s="178"/>
      <c r="AB165" s="178"/>
      <c r="AC165" s="172" t="s">
        <v>1562</v>
      </c>
      <c r="AD165" s="178"/>
      <c r="AE165" s="178"/>
      <c r="AF165" s="178"/>
      <c r="AG165" s="178"/>
      <c r="AH165" s="178"/>
      <c r="AI165" s="178"/>
      <c r="AJ165" s="178"/>
      <c r="AK165" s="156" t="s">
        <v>6073</v>
      </c>
      <c r="AL165" s="173" t="s">
        <v>8174</v>
      </c>
      <c r="AM165" s="177" t="s">
        <v>8175</v>
      </c>
      <c r="AN165" s="170" t="s">
        <v>1209</v>
      </c>
      <c r="AO165" s="170" t="s">
        <v>5829</v>
      </c>
      <c r="AP165" s="170"/>
    </row>
    <row r="166" spans="1:42" s="120" customFormat="1" ht="30" customHeight="1">
      <c r="A166" s="169" t="s">
        <v>5419</v>
      </c>
      <c r="B166" s="169" t="s">
        <v>4999</v>
      </c>
      <c r="C166" s="169" t="s">
        <v>5068</v>
      </c>
      <c r="D166" s="169" t="s">
        <v>5077</v>
      </c>
      <c r="E166" s="169" t="s">
        <v>35</v>
      </c>
      <c r="F166" s="169" t="s">
        <v>15</v>
      </c>
      <c r="G166" s="169" t="s">
        <v>19</v>
      </c>
      <c r="H166" s="169" t="s">
        <v>5078</v>
      </c>
      <c r="I166" s="169" t="s">
        <v>760</v>
      </c>
      <c r="J166" s="169" t="s">
        <v>13</v>
      </c>
      <c r="K166" s="169" t="s">
        <v>17</v>
      </c>
      <c r="L166" s="170" t="s">
        <v>6269</v>
      </c>
      <c r="M166" s="170" t="s">
        <v>6273</v>
      </c>
      <c r="N166" s="158" t="s">
        <v>1079</v>
      </c>
      <c r="O166" s="159" t="s">
        <v>1704</v>
      </c>
      <c r="P166" s="169">
        <v>70</v>
      </c>
      <c r="Q166" s="169">
        <v>7</v>
      </c>
      <c r="R166" s="171" t="s">
        <v>2504</v>
      </c>
      <c r="S166" s="173" t="s">
        <v>8174</v>
      </c>
      <c r="T166" s="172"/>
      <c r="U166" s="315">
        <v>44348</v>
      </c>
      <c r="V166" s="315">
        <v>44377</v>
      </c>
      <c r="W166" s="319">
        <v>4885000240</v>
      </c>
      <c r="X166" s="315">
        <v>44377</v>
      </c>
      <c r="Y166" s="178"/>
      <c r="Z166" s="178"/>
      <c r="AA166" s="178"/>
      <c r="AB166" s="178"/>
      <c r="AC166" s="172" t="s">
        <v>1562</v>
      </c>
      <c r="AD166" s="178"/>
      <c r="AE166" s="178"/>
      <c r="AF166" s="178"/>
      <c r="AG166" s="178"/>
      <c r="AH166" s="178"/>
      <c r="AI166" s="178"/>
      <c r="AJ166" s="178"/>
      <c r="AK166" s="156" t="s">
        <v>6073</v>
      </c>
      <c r="AL166" s="173" t="s">
        <v>8174</v>
      </c>
      <c r="AM166" s="177" t="s">
        <v>8175</v>
      </c>
      <c r="AN166" s="170" t="s">
        <v>1209</v>
      </c>
      <c r="AO166" s="170" t="s">
        <v>5829</v>
      </c>
      <c r="AP166" s="170"/>
    </row>
    <row r="167" spans="1:42" s="120" customFormat="1" ht="30" customHeight="1">
      <c r="A167" s="169" t="s">
        <v>5419</v>
      </c>
      <c r="B167" s="169" t="s">
        <v>4999</v>
      </c>
      <c r="C167" s="169" t="s">
        <v>5013</v>
      </c>
      <c r="D167" s="169" t="s">
        <v>5246</v>
      </c>
      <c r="E167" s="169" t="s">
        <v>35</v>
      </c>
      <c r="F167" s="169" t="s">
        <v>15</v>
      </c>
      <c r="G167" s="169" t="s">
        <v>19</v>
      </c>
      <c r="H167" s="169" t="s">
        <v>5247</v>
      </c>
      <c r="I167" s="169" t="s">
        <v>760</v>
      </c>
      <c r="J167" s="169" t="s">
        <v>13</v>
      </c>
      <c r="K167" s="169" t="s">
        <v>17</v>
      </c>
      <c r="L167" s="170" t="s">
        <v>6244</v>
      </c>
      <c r="M167" s="170" t="s">
        <v>6274</v>
      </c>
      <c r="N167" s="158" t="s">
        <v>1091</v>
      </c>
      <c r="O167" s="159" t="s">
        <v>1080</v>
      </c>
      <c r="P167" s="169">
        <v>140</v>
      </c>
      <c r="Q167" s="169">
        <v>9</v>
      </c>
      <c r="R167" s="171" t="s">
        <v>2504</v>
      </c>
      <c r="S167" s="173" t="s">
        <v>8174</v>
      </c>
      <c r="T167" s="172"/>
      <c r="U167" s="315">
        <v>44348</v>
      </c>
      <c r="V167" s="315">
        <v>44377</v>
      </c>
      <c r="W167" s="319">
        <v>4817000216</v>
      </c>
      <c r="X167" s="315">
        <v>44377</v>
      </c>
      <c r="Y167" s="178"/>
      <c r="Z167" s="178"/>
      <c r="AA167" s="178"/>
      <c r="AB167" s="178"/>
      <c r="AC167" s="172" t="s">
        <v>1562</v>
      </c>
      <c r="AD167" s="178"/>
      <c r="AE167" s="178"/>
      <c r="AF167" s="178"/>
      <c r="AG167" s="178"/>
      <c r="AH167" s="178"/>
      <c r="AI167" s="178"/>
      <c r="AJ167" s="178"/>
      <c r="AK167" s="156" t="s">
        <v>6073</v>
      </c>
      <c r="AL167" s="173" t="s">
        <v>8174</v>
      </c>
      <c r="AM167" s="177" t="s">
        <v>8175</v>
      </c>
      <c r="AN167" s="170" t="s">
        <v>1086</v>
      </c>
      <c r="AO167" s="170" t="s">
        <v>5829</v>
      </c>
      <c r="AP167" s="170"/>
    </row>
    <row r="168" spans="1:42" s="120" customFormat="1" ht="30" customHeight="1">
      <c r="A168" s="169" t="s">
        <v>5419</v>
      </c>
      <c r="B168" s="169" t="s">
        <v>4999</v>
      </c>
      <c r="C168" s="169" t="s">
        <v>5068</v>
      </c>
      <c r="D168" s="169" t="s">
        <v>5077</v>
      </c>
      <c r="E168" s="169" t="s">
        <v>35</v>
      </c>
      <c r="F168" s="169" t="s">
        <v>15</v>
      </c>
      <c r="G168" s="169" t="s">
        <v>19</v>
      </c>
      <c r="H168" s="169" t="s">
        <v>5079</v>
      </c>
      <c r="I168" s="169" t="s">
        <v>760</v>
      </c>
      <c r="J168" s="169" t="s">
        <v>13</v>
      </c>
      <c r="K168" s="169" t="s">
        <v>17</v>
      </c>
      <c r="L168" s="170" t="s">
        <v>6269</v>
      </c>
      <c r="M168" s="170" t="s">
        <v>6275</v>
      </c>
      <c r="N168" s="158" t="s">
        <v>1091</v>
      </c>
      <c r="O168" s="159" t="s">
        <v>1080</v>
      </c>
      <c r="P168" s="169">
        <v>50</v>
      </c>
      <c r="Q168" s="169">
        <v>7</v>
      </c>
      <c r="R168" s="171" t="s">
        <v>2504</v>
      </c>
      <c r="S168" s="173" t="s">
        <v>8174</v>
      </c>
      <c r="T168" s="172"/>
      <c r="U168" s="315">
        <v>44348</v>
      </c>
      <c r="V168" s="315">
        <v>44377</v>
      </c>
      <c r="W168" s="319">
        <v>4885000241</v>
      </c>
      <c r="X168" s="315">
        <v>44377</v>
      </c>
      <c r="Y168" s="178"/>
      <c r="Z168" s="178"/>
      <c r="AA168" s="178"/>
      <c r="AB168" s="178"/>
      <c r="AC168" s="172" t="s">
        <v>1562</v>
      </c>
      <c r="AD168" s="178"/>
      <c r="AE168" s="178"/>
      <c r="AF168" s="178"/>
      <c r="AG168" s="178"/>
      <c r="AH168" s="178"/>
      <c r="AI168" s="178"/>
      <c r="AJ168" s="178"/>
      <c r="AK168" s="156" t="s">
        <v>6073</v>
      </c>
      <c r="AL168" s="173" t="s">
        <v>8174</v>
      </c>
      <c r="AM168" s="177" t="s">
        <v>8175</v>
      </c>
      <c r="AN168" s="170" t="s">
        <v>1209</v>
      </c>
      <c r="AO168" s="170" t="s">
        <v>5829</v>
      </c>
      <c r="AP168" s="170"/>
    </row>
    <row r="169" spans="1:42" s="120" customFormat="1" ht="30" customHeight="1">
      <c r="A169" s="169" t="s">
        <v>5419</v>
      </c>
      <c r="B169" s="169" t="s">
        <v>4999</v>
      </c>
      <c r="C169" s="169" t="s">
        <v>5068</v>
      </c>
      <c r="D169" s="169" t="s">
        <v>5080</v>
      </c>
      <c r="E169" s="169" t="s">
        <v>35</v>
      </c>
      <c r="F169" s="169" t="s">
        <v>11</v>
      </c>
      <c r="G169" s="169" t="s">
        <v>19</v>
      </c>
      <c r="H169" s="169" t="s">
        <v>5081</v>
      </c>
      <c r="I169" s="169" t="s">
        <v>760</v>
      </c>
      <c r="J169" s="169" t="s">
        <v>13</v>
      </c>
      <c r="K169" s="169" t="s">
        <v>17</v>
      </c>
      <c r="L169" s="170" t="s">
        <v>6269</v>
      </c>
      <c r="M169" s="170" t="s">
        <v>6276</v>
      </c>
      <c r="N169" s="158" t="s">
        <v>1079</v>
      </c>
      <c r="O169" s="159" t="s">
        <v>1704</v>
      </c>
      <c r="P169" s="169">
        <v>100</v>
      </c>
      <c r="Q169" s="169">
        <v>5</v>
      </c>
      <c r="R169" s="171" t="s">
        <v>2504</v>
      </c>
      <c r="S169" s="173" t="s">
        <v>8174</v>
      </c>
      <c r="T169" s="172"/>
      <c r="U169" s="315">
        <v>44348</v>
      </c>
      <c r="V169" s="315">
        <v>44377</v>
      </c>
      <c r="W169" s="319">
        <v>4885000242</v>
      </c>
      <c r="X169" s="315">
        <v>44377</v>
      </c>
      <c r="Y169" s="178"/>
      <c r="Z169" s="178"/>
      <c r="AA169" s="178"/>
      <c r="AB169" s="178"/>
      <c r="AC169" s="172" t="s">
        <v>1562</v>
      </c>
      <c r="AD169" s="178"/>
      <c r="AE169" s="178"/>
      <c r="AF169" s="178"/>
      <c r="AG169" s="178"/>
      <c r="AH169" s="178"/>
      <c r="AI169" s="178"/>
      <c r="AJ169" s="178"/>
      <c r="AK169" s="156" t="s">
        <v>6073</v>
      </c>
      <c r="AL169" s="173" t="s">
        <v>8174</v>
      </c>
      <c r="AM169" s="177" t="s">
        <v>8175</v>
      </c>
      <c r="AN169" s="170" t="s">
        <v>1086</v>
      </c>
      <c r="AO169" s="170" t="s">
        <v>5829</v>
      </c>
      <c r="AP169" s="170"/>
    </row>
    <row r="170" spans="1:42" s="120" customFormat="1" ht="30" customHeight="1">
      <c r="A170" s="169" t="s">
        <v>5419</v>
      </c>
      <c r="B170" s="169" t="s">
        <v>4999</v>
      </c>
      <c r="C170" s="169" t="s">
        <v>5068</v>
      </c>
      <c r="D170" s="169" t="s">
        <v>5082</v>
      </c>
      <c r="E170" s="169" t="s">
        <v>35</v>
      </c>
      <c r="F170" s="169" t="s">
        <v>11</v>
      </c>
      <c r="G170" s="169" t="s">
        <v>19</v>
      </c>
      <c r="H170" s="169" t="s">
        <v>5083</v>
      </c>
      <c r="I170" s="169" t="s">
        <v>760</v>
      </c>
      <c r="J170" s="169" t="s">
        <v>13</v>
      </c>
      <c r="K170" s="169" t="s">
        <v>17</v>
      </c>
      <c r="L170" s="170" t="s">
        <v>6269</v>
      </c>
      <c r="M170" s="170" t="s">
        <v>6277</v>
      </c>
      <c r="N170" s="158" t="s">
        <v>1091</v>
      </c>
      <c r="O170" s="159" t="s">
        <v>1080</v>
      </c>
      <c r="P170" s="169">
        <v>170</v>
      </c>
      <c r="Q170" s="169">
        <v>5</v>
      </c>
      <c r="R170" s="171" t="s">
        <v>2504</v>
      </c>
      <c r="S170" s="173" t="s">
        <v>8174</v>
      </c>
      <c r="T170" s="172"/>
      <c r="U170" s="315">
        <v>44348</v>
      </c>
      <c r="V170" s="315">
        <v>44377</v>
      </c>
      <c r="W170" s="319">
        <v>4885000243</v>
      </c>
      <c r="X170" s="315">
        <v>44377</v>
      </c>
      <c r="Y170" s="178"/>
      <c r="Z170" s="178"/>
      <c r="AA170" s="178"/>
      <c r="AB170" s="178"/>
      <c r="AC170" s="172" t="s">
        <v>1562</v>
      </c>
      <c r="AD170" s="178"/>
      <c r="AE170" s="178"/>
      <c r="AF170" s="178"/>
      <c r="AG170" s="178"/>
      <c r="AH170" s="178"/>
      <c r="AI170" s="178"/>
      <c r="AJ170" s="178"/>
      <c r="AK170" s="156" t="s">
        <v>6073</v>
      </c>
      <c r="AL170" s="173" t="s">
        <v>8174</v>
      </c>
      <c r="AM170" s="177" t="s">
        <v>8175</v>
      </c>
      <c r="AN170" s="170" t="s">
        <v>1209</v>
      </c>
      <c r="AO170" s="170" t="s">
        <v>5829</v>
      </c>
      <c r="AP170" s="170"/>
    </row>
    <row r="171" spans="1:42" s="120" customFormat="1" ht="30" customHeight="1">
      <c r="A171" s="169" t="s">
        <v>5419</v>
      </c>
      <c r="B171" s="169" t="s">
        <v>4999</v>
      </c>
      <c r="C171" s="169" t="s">
        <v>5068</v>
      </c>
      <c r="D171" s="169" t="s">
        <v>5082</v>
      </c>
      <c r="E171" s="169" t="s">
        <v>35</v>
      </c>
      <c r="F171" s="169" t="s">
        <v>11</v>
      </c>
      <c r="G171" s="169" t="s">
        <v>19</v>
      </c>
      <c r="H171" s="169" t="s">
        <v>5084</v>
      </c>
      <c r="I171" s="169" t="s">
        <v>760</v>
      </c>
      <c r="J171" s="169" t="s">
        <v>13</v>
      </c>
      <c r="K171" s="169" t="s">
        <v>17</v>
      </c>
      <c r="L171" s="170" t="s">
        <v>6269</v>
      </c>
      <c r="M171" s="170" t="s">
        <v>6278</v>
      </c>
      <c r="N171" s="158" t="s">
        <v>1079</v>
      </c>
      <c r="O171" s="159" t="s">
        <v>1704</v>
      </c>
      <c r="P171" s="169">
        <v>170</v>
      </c>
      <c r="Q171" s="169">
        <v>6</v>
      </c>
      <c r="R171" s="171" t="s">
        <v>2504</v>
      </c>
      <c r="S171" s="173" t="s">
        <v>8174</v>
      </c>
      <c r="T171" s="172"/>
      <c r="U171" s="315">
        <v>44348</v>
      </c>
      <c r="V171" s="315">
        <v>44377</v>
      </c>
      <c r="W171" s="319">
        <v>4885000244</v>
      </c>
      <c r="X171" s="315">
        <v>44377</v>
      </c>
      <c r="Y171" s="178"/>
      <c r="Z171" s="178"/>
      <c r="AA171" s="178"/>
      <c r="AB171" s="178"/>
      <c r="AC171" s="172" t="s">
        <v>1562</v>
      </c>
      <c r="AD171" s="178"/>
      <c r="AE171" s="178"/>
      <c r="AF171" s="178"/>
      <c r="AG171" s="178"/>
      <c r="AH171" s="178"/>
      <c r="AI171" s="178"/>
      <c r="AJ171" s="178"/>
      <c r="AK171" s="156" t="s">
        <v>6073</v>
      </c>
      <c r="AL171" s="173" t="s">
        <v>8174</v>
      </c>
      <c r="AM171" s="177" t="s">
        <v>8175</v>
      </c>
      <c r="AN171" s="170" t="s">
        <v>1209</v>
      </c>
      <c r="AO171" s="170" t="s">
        <v>5829</v>
      </c>
      <c r="AP171" s="170"/>
    </row>
    <row r="172" spans="1:42" s="120" customFormat="1" ht="30" customHeight="1">
      <c r="A172" s="169" t="s">
        <v>5419</v>
      </c>
      <c r="B172" s="169" t="s">
        <v>4999</v>
      </c>
      <c r="C172" s="169" t="s">
        <v>5068</v>
      </c>
      <c r="D172" s="169" t="s">
        <v>5085</v>
      </c>
      <c r="E172" s="169" t="s">
        <v>35</v>
      </c>
      <c r="F172" s="169" t="s">
        <v>15</v>
      </c>
      <c r="G172" s="169" t="s">
        <v>19</v>
      </c>
      <c r="H172" s="169" t="s">
        <v>5086</v>
      </c>
      <c r="I172" s="169" t="s">
        <v>760</v>
      </c>
      <c r="J172" s="169" t="s">
        <v>13</v>
      </c>
      <c r="K172" s="169" t="s">
        <v>17</v>
      </c>
      <c r="L172" s="170" t="s">
        <v>6269</v>
      </c>
      <c r="M172" s="170" t="s">
        <v>6279</v>
      </c>
      <c r="N172" s="158" t="s">
        <v>1091</v>
      </c>
      <c r="O172" s="159" t="s">
        <v>1080</v>
      </c>
      <c r="P172" s="169">
        <v>100</v>
      </c>
      <c r="Q172" s="169">
        <v>8</v>
      </c>
      <c r="R172" s="171" t="s">
        <v>2504</v>
      </c>
      <c r="S172" s="173" t="s">
        <v>8174</v>
      </c>
      <c r="T172" s="172"/>
      <c r="U172" s="315">
        <v>44348</v>
      </c>
      <c r="V172" s="315">
        <v>44377</v>
      </c>
      <c r="W172" s="319">
        <v>4885000245</v>
      </c>
      <c r="X172" s="315">
        <v>44377</v>
      </c>
      <c r="Y172" s="178"/>
      <c r="Z172" s="178"/>
      <c r="AA172" s="178"/>
      <c r="AB172" s="178"/>
      <c r="AC172" s="172" t="s">
        <v>1562</v>
      </c>
      <c r="AD172" s="178"/>
      <c r="AE172" s="178"/>
      <c r="AF172" s="178"/>
      <c r="AG172" s="178"/>
      <c r="AH172" s="178"/>
      <c r="AI172" s="178"/>
      <c r="AJ172" s="178"/>
      <c r="AK172" s="156" t="s">
        <v>6073</v>
      </c>
      <c r="AL172" s="173" t="s">
        <v>8174</v>
      </c>
      <c r="AM172" s="177" t="s">
        <v>8175</v>
      </c>
      <c r="AN172" s="170" t="s">
        <v>1209</v>
      </c>
      <c r="AO172" s="170" t="s">
        <v>5829</v>
      </c>
      <c r="AP172" s="170"/>
    </row>
    <row r="173" spans="1:42" s="120" customFormat="1" ht="30" customHeight="1">
      <c r="A173" s="169" t="s">
        <v>5419</v>
      </c>
      <c r="B173" s="169" t="s">
        <v>4999</v>
      </c>
      <c r="C173" s="169" t="s">
        <v>5068</v>
      </c>
      <c r="D173" s="169" t="s">
        <v>5087</v>
      </c>
      <c r="E173" s="169" t="s">
        <v>35</v>
      </c>
      <c r="F173" s="169" t="s">
        <v>15</v>
      </c>
      <c r="G173" s="169" t="s">
        <v>19</v>
      </c>
      <c r="H173" s="169" t="s">
        <v>5088</v>
      </c>
      <c r="I173" s="169" t="s">
        <v>760</v>
      </c>
      <c r="J173" s="169" t="s">
        <v>13</v>
      </c>
      <c r="K173" s="169" t="s">
        <v>17</v>
      </c>
      <c r="L173" s="170" t="s">
        <v>6269</v>
      </c>
      <c r="M173" s="170" t="s">
        <v>6279</v>
      </c>
      <c r="N173" s="158" t="s">
        <v>1079</v>
      </c>
      <c r="O173" s="159" t="s">
        <v>1704</v>
      </c>
      <c r="P173" s="169">
        <v>100</v>
      </c>
      <c r="Q173" s="169">
        <v>6</v>
      </c>
      <c r="R173" s="171" t="s">
        <v>2504</v>
      </c>
      <c r="S173" s="173" t="s">
        <v>8174</v>
      </c>
      <c r="T173" s="172"/>
      <c r="U173" s="315">
        <v>44348</v>
      </c>
      <c r="V173" s="315">
        <v>44377</v>
      </c>
      <c r="W173" s="319">
        <v>4885000246</v>
      </c>
      <c r="X173" s="315">
        <v>44377</v>
      </c>
      <c r="Y173" s="178"/>
      <c r="Z173" s="178"/>
      <c r="AA173" s="178"/>
      <c r="AB173" s="178"/>
      <c r="AC173" s="172" t="s">
        <v>1562</v>
      </c>
      <c r="AD173" s="178"/>
      <c r="AE173" s="178"/>
      <c r="AF173" s="178"/>
      <c r="AG173" s="178"/>
      <c r="AH173" s="178"/>
      <c r="AI173" s="178"/>
      <c r="AJ173" s="178"/>
      <c r="AK173" s="156" t="s">
        <v>6073</v>
      </c>
      <c r="AL173" s="173" t="s">
        <v>8174</v>
      </c>
      <c r="AM173" s="177" t="s">
        <v>8175</v>
      </c>
      <c r="AN173" s="170" t="s">
        <v>1209</v>
      </c>
      <c r="AO173" s="170" t="s">
        <v>5829</v>
      </c>
      <c r="AP173" s="170"/>
    </row>
    <row r="174" spans="1:42" s="120" customFormat="1" ht="30" customHeight="1">
      <c r="A174" s="169" t="s">
        <v>5419</v>
      </c>
      <c r="B174" s="169" t="s">
        <v>5682</v>
      </c>
      <c r="C174" s="169" t="s">
        <v>4089</v>
      </c>
      <c r="D174" s="169" t="s">
        <v>2678</v>
      </c>
      <c r="E174" s="169" t="s">
        <v>35</v>
      </c>
      <c r="F174" s="169" t="s">
        <v>18</v>
      </c>
      <c r="G174" s="169" t="s">
        <v>19</v>
      </c>
      <c r="H174" s="169" t="s">
        <v>5683</v>
      </c>
      <c r="I174" s="169" t="s">
        <v>760</v>
      </c>
      <c r="J174" s="169" t="s">
        <v>13</v>
      </c>
      <c r="K174" s="169" t="s">
        <v>17</v>
      </c>
      <c r="L174" s="170" t="s">
        <v>6280</v>
      </c>
      <c r="M174" s="170" t="s">
        <v>6281</v>
      </c>
      <c r="N174" s="158" t="s">
        <v>1079</v>
      </c>
      <c r="O174" s="159" t="s">
        <v>1704</v>
      </c>
      <c r="P174" s="169">
        <v>320</v>
      </c>
      <c r="Q174" s="169">
        <v>19</v>
      </c>
      <c r="R174" s="171" t="s">
        <v>2504</v>
      </c>
      <c r="S174" s="314" t="s">
        <v>8165</v>
      </c>
      <c r="T174" s="172"/>
      <c r="U174" s="315">
        <v>44348</v>
      </c>
      <c r="V174" s="315">
        <v>44377</v>
      </c>
      <c r="W174" s="170">
        <v>4812100100</v>
      </c>
      <c r="X174" s="315">
        <v>44377</v>
      </c>
      <c r="Y174" s="178"/>
      <c r="Z174" s="178"/>
      <c r="AA174" s="178"/>
      <c r="AB174" s="178"/>
      <c r="AC174" s="172" t="s">
        <v>1562</v>
      </c>
      <c r="AD174" s="178"/>
      <c r="AE174" s="178"/>
      <c r="AF174" s="178"/>
      <c r="AG174" s="178"/>
      <c r="AH174" s="178"/>
      <c r="AI174" s="178"/>
      <c r="AJ174" s="178"/>
      <c r="AK174" s="156" t="s">
        <v>6073</v>
      </c>
      <c r="AL174" s="314" t="s">
        <v>8165</v>
      </c>
      <c r="AM174" s="317" t="s">
        <v>8166</v>
      </c>
      <c r="AN174" s="170" t="s">
        <v>1086</v>
      </c>
      <c r="AO174" s="170" t="s">
        <v>5829</v>
      </c>
      <c r="AP174" s="170"/>
    </row>
    <row r="175" spans="1:42" s="120" customFormat="1" ht="30" customHeight="1">
      <c r="A175" s="169" t="s">
        <v>5419</v>
      </c>
      <c r="B175" s="169" t="s">
        <v>4999</v>
      </c>
      <c r="C175" s="169" t="s">
        <v>5068</v>
      </c>
      <c r="D175" s="169" t="s">
        <v>5248</v>
      </c>
      <c r="E175" s="169" t="s">
        <v>35</v>
      </c>
      <c r="F175" s="169" t="s">
        <v>15</v>
      </c>
      <c r="G175" s="169" t="s">
        <v>19</v>
      </c>
      <c r="H175" s="169" t="s">
        <v>5249</v>
      </c>
      <c r="I175" s="169" t="s">
        <v>760</v>
      </c>
      <c r="J175" s="169" t="s">
        <v>13</v>
      </c>
      <c r="K175" s="169" t="s">
        <v>17</v>
      </c>
      <c r="L175" s="170" t="s">
        <v>6244</v>
      </c>
      <c r="M175" s="170" t="s">
        <v>6282</v>
      </c>
      <c r="N175" s="158" t="s">
        <v>1091</v>
      </c>
      <c r="O175" s="159" t="s">
        <v>1080</v>
      </c>
      <c r="P175" s="169">
        <v>150</v>
      </c>
      <c r="Q175" s="169">
        <v>22</v>
      </c>
      <c r="R175" s="171" t="s">
        <v>2504</v>
      </c>
      <c r="S175" s="173" t="s">
        <v>8174</v>
      </c>
      <c r="T175" s="172"/>
      <c r="U175" s="315">
        <v>44348</v>
      </c>
      <c r="V175" s="315">
        <v>44377</v>
      </c>
      <c r="W175" s="170">
        <v>4817000217</v>
      </c>
      <c r="X175" s="315">
        <v>44377</v>
      </c>
      <c r="Y175" s="178"/>
      <c r="Z175" s="178"/>
      <c r="AA175" s="178"/>
      <c r="AB175" s="178"/>
      <c r="AC175" s="172" t="s">
        <v>1562</v>
      </c>
      <c r="AD175" s="178"/>
      <c r="AE175" s="178"/>
      <c r="AF175" s="178"/>
      <c r="AG175" s="178"/>
      <c r="AH175" s="178"/>
      <c r="AI175" s="178"/>
      <c r="AJ175" s="178"/>
      <c r="AK175" s="156" t="s">
        <v>6073</v>
      </c>
      <c r="AL175" s="173" t="s">
        <v>8174</v>
      </c>
      <c r="AM175" s="177" t="s">
        <v>8175</v>
      </c>
      <c r="AN175" s="170" t="s">
        <v>1086</v>
      </c>
      <c r="AO175" s="170" t="s">
        <v>5829</v>
      </c>
      <c r="AP175" s="170"/>
    </row>
    <row r="176" spans="1:42" s="120" customFormat="1" ht="30" customHeight="1">
      <c r="A176" s="169" t="s">
        <v>5419</v>
      </c>
      <c r="B176" s="169" t="s">
        <v>4999</v>
      </c>
      <c r="C176" s="169" t="s">
        <v>5068</v>
      </c>
      <c r="D176" s="169" t="s">
        <v>5089</v>
      </c>
      <c r="E176" s="169" t="s">
        <v>35</v>
      </c>
      <c r="F176" s="169" t="s">
        <v>16</v>
      </c>
      <c r="G176" s="169" t="s">
        <v>19</v>
      </c>
      <c r="H176" s="169" t="s">
        <v>5090</v>
      </c>
      <c r="I176" s="169" t="s">
        <v>760</v>
      </c>
      <c r="J176" s="169" t="s">
        <v>13</v>
      </c>
      <c r="K176" s="169" t="s">
        <v>17</v>
      </c>
      <c r="L176" s="170" t="s">
        <v>6269</v>
      </c>
      <c r="M176" s="170" t="s">
        <v>6283</v>
      </c>
      <c r="N176" s="158" t="s">
        <v>1091</v>
      </c>
      <c r="O176" s="159" t="s">
        <v>1080</v>
      </c>
      <c r="P176" s="169">
        <v>50</v>
      </c>
      <c r="Q176" s="169">
        <v>5</v>
      </c>
      <c r="R176" s="171" t="s">
        <v>2504</v>
      </c>
      <c r="S176" s="173" t="s">
        <v>8174</v>
      </c>
      <c r="T176" s="172"/>
      <c r="U176" s="315">
        <v>44348</v>
      </c>
      <c r="V176" s="315">
        <v>44377</v>
      </c>
      <c r="W176" s="319">
        <v>4885000247</v>
      </c>
      <c r="X176" s="315">
        <v>44377</v>
      </c>
      <c r="Y176" s="178"/>
      <c r="Z176" s="178"/>
      <c r="AA176" s="178"/>
      <c r="AB176" s="178"/>
      <c r="AC176" s="172" t="s">
        <v>1562</v>
      </c>
      <c r="AD176" s="178"/>
      <c r="AE176" s="178"/>
      <c r="AF176" s="178"/>
      <c r="AG176" s="178"/>
      <c r="AH176" s="178"/>
      <c r="AI176" s="178"/>
      <c r="AJ176" s="178"/>
      <c r="AK176" s="156" t="s">
        <v>6073</v>
      </c>
      <c r="AL176" s="173" t="s">
        <v>8174</v>
      </c>
      <c r="AM176" s="177" t="s">
        <v>8175</v>
      </c>
      <c r="AN176" s="170" t="s">
        <v>1209</v>
      </c>
      <c r="AO176" s="170" t="s">
        <v>5829</v>
      </c>
      <c r="AP176" s="170"/>
    </row>
    <row r="177" spans="1:42" s="120" customFormat="1" ht="30" customHeight="1">
      <c r="A177" s="169" t="s">
        <v>5419</v>
      </c>
      <c r="B177" s="169" t="s">
        <v>4999</v>
      </c>
      <c r="C177" s="169" t="s">
        <v>5068</v>
      </c>
      <c r="D177" s="169" t="s">
        <v>5091</v>
      </c>
      <c r="E177" s="169" t="s">
        <v>35</v>
      </c>
      <c r="F177" s="169" t="s">
        <v>15</v>
      </c>
      <c r="G177" s="169" t="s">
        <v>19</v>
      </c>
      <c r="H177" s="169" t="s">
        <v>5092</v>
      </c>
      <c r="I177" s="169" t="s">
        <v>760</v>
      </c>
      <c r="J177" s="169" t="s">
        <v>13</v>
      </c>
      <c r="K177" s="169" t="s">
        <v>17</v>
      </c>
      <c r="L177" s="170" t="s">
        <v>6269</v>
      </c>
      <c r="M177" s="170" t="s">
        <v>6284</v>
      </c>
      <c r="N177" s="158" t="s">
        <v>1091</v>
      </c>
      <c r="O177" s="159" t="s">
        <v>1080</v>
      </c>
      <c r="P177" s="169">
        <v>50</v>
      </c>
      <c r="Q177" s="169">
        <v>6</v>
      </c>
      <c r="R177" s="171" t="s">
        <v>2504</v>
      </c>
      <c r="S177" s="173" t="s">
        <v>8174</v>
      </c>
      <c r="T177" s="172"/>
      <c r="U177" s="315">
        <v>44348</v>
      </c>
      <c r="V177" s="315">
        <v>44377</v>
      </c>
      <c r="W177" s="319">
        <v>4885000248</v>
      </c>
      <c r="X177" s="315">
        <v>44377</v>
      </c>
      <c r="Y177" s="178"/>
      <c r="Z177" s="178"/>
      <c r="AA177" s="178"/>
      <c r="AB177" s="178"/>
      <c r="AC177" s="172" t="s">
        <v>1562</v>
      </c>
      <c r="AD177" s="178"/>
      <c r="AE177" s="178"/>
      <c r="AF177" s="178"/>
      <c r="AG177" s="178"/>
      <c r="AH177" s="178"/>
      <c r="AI177" s="178"/>
      <c r="AJ177" s="178"/>
      <c r="AK177" s="156" t="s">
        <v>6073</v>
      </c>
      <c r="AL177" s="173" t="s">
        <v>8174</v>
      </c>
      <c r="AM177" s="177" t="s">
        <v>8175</v>
      </c>
      <c r="AN177" s="170" t="s">
        <v>1209</v>
      </c>
      <c r="AO177" s="170" t="s">
        <v>5829</v>
      </c>
      <c r="AP177" s="170"/>
    </row>
    <row r="178" spans="1:42" s="120" customFormat="1" ht="30" customHeight="1">
      <c r="A178" s="169" t="s">
        <v>5419</v>
      </c>
      <c r="B178" s="169" t="s">
        <v>4999</v>
      </c>
      <c r="C178" s="169" t="s">
        <v>5068</v>
      </c>
      <c r="D178" s="169" t="s">
        <v>5093</v>
      </c>
      <c r="E178" s="169" t="s">
        <v>35</v>
      </c>
      <c r="F178" s="169" t="s">
        <v>16</v>
      </c>
      <c r="G178" s="169" t="s">
        <v>19</v>
      </c>
      <c r="H178" s="169" t="s">
        <v>5094</v>
      </c>
      <c r="I178" s="169" t="s">
        <v>760</v>
      </c>
      <c r="J178" s="169" t="s">
        <v>13</v>
      </c>
      <c r="K178" s="169" t="s">
        <v>17</v>
      </c>
      <c r="L178" s="170" t="s">
        <v>6269</v>
      </c>
      <c r="M178" s="170" t="s">
        <v>6285</v>
      </c>
      <c r="N178" s="158" t="s">
        <v>1079</v>
      </c>
      <c r="O178" s="159" t="s">
        <v>1704</v>
      </c>
      <c r="P178" s="169">
        <v>90</v>
      </c>
      <c r="Q178" s="169">
        <v>4.5</v>
      </c>
      <c r="R178" s="171" t="s">
        <v>2504</v>
      </c>
      <c r="S178" s="173" t="s">
        <v>8174</v>
      </c>
      <c r="T178" s="172"/>
      <c r="U178" s="315">
        <v>44348</v>
      </c>
      <c r="V178" s="315">
        <v>44377</v>
      </c>
      <c r="W178" s="319">
        <v>4885000249</v>
      </c>
      <c r="X178" s="315">
        <v>44377</v>
      </c>
      <c r="Y178" s="178"/>
      <c r="Z178" s="178"/>
      <c r="AA178" s="178"/>
      <c r="AB178" s="178"/>
      <c r="AC178" s="172" t="s">
        <v>1562</v>
      </c>
      <c r="AD178" s="178"/>
      <c r="AE178" s="178"/>
      <c r="AF178" s="178"/>
      <c r="AG178" s="178"/>
      <c r="AH178" s="178"/>
      <c r="AI178" s="178"/>
      <c r="AJ178" s="178"/>
      <c r="AK178" s="156" t="s">
        <v>6073</v>
      </c>
      <c r="AL178" s="173" t="s">
        <v>8174</v>
      </c>
      <c r="AM178" s="177" t="s">
        <v>8175</v>
      </c>
      <c r="AN178" s="170" t="s">
        <v>1209</v>
      </c>
      <c r="AO178" s="170" t="s">
        <v>5829</v>
      </c>
      <c r="AP178" s="170"/>
    </row>
    <row r="179" spans="1:42" s="120" customFormat="1" ht="30" customHeight="1">
      <c r="A179" s="169" t="s">
        <v>5419</v>
      </c>
      <c r="B179" s="169" t="s">
        <v>4999</v>
      </c>
      <c r="C179" s="169" t="s">
        <v>5068</v>
      </c>
      <c r="D179" s="169" t="s">
        <v>5095</v>
      </c>
      <c r="E179" s="169" t="s">
        <v>35</v>
      </c>
      <c r="F179" s="169" t="s">
        <v>11</v>
      </c>
      <c r="G179" s="169" t="s">
        <v>19</v>
      </c>
      <c r="H179" s="169" t="s">
        <v>5096</v>
      </c>
      <c r="I179" s="169" t="s">
        <v>760</v>
      </c>
      <c r="J179" s="169" t="s">
        <v>13</v>
      </c>
      <c r="K179" s="169" t="s">
        <v>17</v>
      </c>
      <c r="L179" s="170" t="s">
        <v>6269</v>
      </c>
      <c r="M179" s="170" t="s">
        <v>6286</v>
      </c>
      <c r="N179" s="158" t="s">
        <v>1091</v>
      </c>
      <c r="O179" s="159" t="s">
        <v>1080</v>
      </c>
      <c r="P179" s="169">
        <v>100</v>
      </c>
      <c r="Q179" s="169">
        <v>5</v>
      </c>
      <c r="R179" s="171" t="s">
        <v>2504</v>
      </c>
      <c r="S179" s="173" t="s">
        <v>8174</v>
      </c>
      <c r="T179" s="172"/>
      <c r="U179" s="315">
        <v>44348</v>
      </c>
      <c r="V179" s="315">
        <v>44377</v>
      </c>
      <c r="W179" s="319">
        <v>4885000250</v>
      </c>
      <c r="X179" s="315">
        <v>44377</v>
      </c>
      <c r="Y179" s="178"/>
      <c r="Z179" s="178"/>
      <c r="AA179" s="178"/>
      <c r="AB179" s="178"/>
      <c r="AC179" s="172" t="s">
        <v>1562</v>
      </c>
      <c r="AD179" s="178"/>
      <c r="AE179" s="178"/>
      <c r="AF179" s="178"/>
      <c r="AG179" s="178"/>
      <c r="AH179" s="178"/>
      <c r="AI179" s="178"/>
      <c r="AJ179" s="178"/>
      <c r="AK179" s="156" t="s">
        <v>6073</v>
      </c>
      <c r="AL179" s="173" t="s">
        <v>8174</v>
      </c>
      <c r="AM179" s="177" t="s">
        <v>8175</v>
      </c>
      <c r="AN179" s="170" t="s">
        <v>1209</v>
      </c>
      <c r="AO179" s="170" t="s">
        <v>5829</v>
      </c>
      <c r="AP179" s="170"/>
    </row>
    <row r="180" spans="1:42" s="120" customFormat="1" ht="30" customHeight="1">
      <c r="A180" s="169" t="s">
        <v>5419</v>
      </c>
      <c r="B180" s="169" t="s">
        <v>4999</v>
      </c>
      <c r="C180" s="169" t="s">
        <v>5068</v>
      </c>
      <c r="D180" s="169" t="s">
        <v>5097</v>
      </c>
      <c r="E180" s="169" t="s">
        <v>35</v>
      </c>
      <c r="F180" s="169" t="s">
        <v>11</v>
      </c>
      <c r="G180" s="169" t="s">
        <v>19</v>
      </c>
      <c r="H180" s="169" t="s">
        <v>5098</v>
      </c>
      <c r="I180" s="169" t="s">
        <v>760</v>
      </c>
      <c r="J180" s="169" t="s">
        <v>13</v>
      </c>
      <c r="K180" s="169" t="s">
        <v>17</v>
      </c>
      <c r="L180" s="170" t="s">
        <v>6269</v>
      </c>
      <c r="M180" s="170" t="s">
        <v>6287</v>
      </c>
      <c r="N180" s="158" t="s">
        <v>1079</v>
      </c>
      <c r="O180" s="159" t="s">
        <v>1704</v>
      </c>
      <c r="P180" s="169">
        <v>130</v>
      </c>
      <c r="Q180" s="169">
        <v>4.5</v>
      </c>
      <c r="R180" s="171" t="s">
        <v>2504</v>
      </c>
      <c r="S180" s="173" t="s">
        <v>8174</v>
      </c>
      <c r="T180" s="172"/>
      <c r="U180" s="315">
        <v>44348</v>
      </c>
      <c r="V180" s="315">
        <v>44377</v>
      </c>
      <c r="W180" s="319">
        <v>4885000251</v>
      </c>
      <c r="X180" s="315">
        <v>44377</v>
      </c>
      <c r="Y180" s="178"/>
      <c r="Z180" s="178"/>
      <c r="AA180" s="178"/>
      <c r="AB180" s="178"/>
      <c r="AC180" s="172" t="s">
        <v>1562</v>
      </c>
      <c r="AD180" s="178"/>
      <c r="AE180" s="178"/>
      <c r="AF180" s="178"/>
      <c r="AG180" s="178"/>
      <c r="AH180" s="178"/>
      <c r="AI180" s="178"/>
      <c r="AJ180" s="178"/>
      <c r="AK180" s="156" t="s">
        <v>6073</v>
      </c>
      <c r="AL180" s="173" t="s">
        <v>8174</v>
      </c>
      <c r="AM180" s="177" t="s">
        <v>8175</v>
      </c>
      <c r="AN180" s="170" t="s">
        <v>1209</v>
      </c>
      <c r="AO180" s="170" t="s">
        <v>5829</v>
      </c>
      <c r="AP180" s="170"/>
    </row>
    <row r="181" spans="1:42" s="120" customFormat="1" ht="30" customHeight="1">
      <c r="A181" s="169" t="s">
        <v>5419</v>
      </c>
      <c r="B181" s="169" t="s">
        <v>4999</v>
      </c>
      <c r="C181" s="169" t="s">
        <v>5068</v>
      </c>
      <c r="D181" s="169" t="s">
        <v>5099</v>
      </c>
      <c r="E181" s="169" t="s">
        <v>35</v>
      </c>
      <c r="F181" s="169" t="s">
        <v>11</v>
      </c>
      <c r="G181" s="169" t="s">
        <v>19</v>
      </c>
      <c r="H181" s="169" t="s">
        <v>5100</v>
      </c>
      <c r="I181" s="169" t="s">
        <v>760</v>
      </c>
      <c r="J181" s="169" t="s">
        <v>13</v>
      </c>
      <c r="K181" s="169" t="s">
        <v>17</v>
      </c>
      <c r="L181" s="170" t="s">
        <v>6269</v>
      </c>
      <c r="M181" s="170" t="s">
        <v>6288</v>
      </c>
      <c r="N181" s="158" t="s">
        <v>1079</v>
      </c>
      <c r="O181" s="159" t="s">
        <v>1704</v>
      </c>
      <c r="P181" s="169">
        <v>100</v>
      </c>
      <c r="Q181" s="169">
        <v>5.5</v>
      </c>
      <c r="R181" s="171" t="s">
        <v>2504</v>
      </c>
      <c r="S181" s="173" t="s">
        <v>8174</v>
      </c>
      <c r="T181" s="172"/>
      <c r="U181" s="315">
        <v>44348</v>
      </c>
      <c r="V181" s="315">
        <v>44377</v>
      </c>
      <c r="W181" s="319">
        <v>4885000252</v>
      </c>
      <c r="X181" s="315">
        <v>44377</v>
      </c>
      <c r="Y181" s="178"/>
      <c r="Z181" s="178"/>
      <c r="AA181" s="178"/>
      <c r="AB181" s="178"/>
      <c r="AC181" s="172" t="s">
        <v>1562</v>
      </c>
      <c r="AD181" s="178"/>
      <c r="AE181" s="178"/>
      <c r="AF181" s="178"/>
      <c r="AG181" s="178"/>
      <c r="AH181" s="178"/>
      <c r="AI181" s="178"/>
      <c r="AJ181" s="178"/>
      <c r="AK181" s="156" t="s">
        <v>6073</v>
      </c>
      <c r="AL181" s="173" t="s">
        <v>8174</v>
      </c>
      <c r="AM181" s="177" t="s">
        <v>8175</v>
      </c>
      <c r="AN181" s="170" t="s">
        <v>1209</v>
      </c>
      <c r="AO181" s="170" t="s">
        <v>5829</v>
      </c>
      <c r="AP181" s="170"/>
    </row>
    <row r="182" spans="1:42" s="120" customFormat="1" ht="30" customHeight="1">
      <c r="A182" s="169" t="s">
        <v>5419</v>
      </c>
      <c r="B182" s="169" t="s">
        <v>4999</v>
      </c>
      <c r="C182" s="169" t="s">
        <v>5002</v>
      </c>
      <c r="D182" s="169" t="s">
        <v>5101</v>
      </c>
      <c r="E182" s="169" t="s">
        <v>35</v>
      </c>
      <c r="F182" s="169" t="s">
        <v>11</v>
      </c>
      <c r="G182" s="169" t="s">
        <v>19</v>
      </c>
      <c r="H182" s="169" t="s">
        <v>5102</v>
      </c>
      <c r="I182" s="169" t="s">
        <v>760</v>
      </c>
      <c r="J182" s="169" t="s">
        <v>13</v>
      </c>
      <c r="K182" s="169" t="s">
        <v>17</v>
      </c>
      <c r="L182" s="170" t="s">
        <v>6269</v>
      </c>
      <c r="M182" s="170" t="s">
        <v>6289</v>
      </c>
      <c r="N182" s="158" t="s">
        <v>1091</v>
      </c>
      <c r="O182" s="159" t="s">
        <v>1080</v>
      </c>
      <c r="P182" s="169">
        <v>100</v>
      </c>
      <c r="Q182" s="169">
        <v>5</v>
      </c>
      <c r="R182" s="171" t="s">
        <v>2504</v>
      </c>
      <c r="S182" s="173" t="s">
        <v>8174</v>
      </c>
      <c r="T182" s="172"/>
      <c r="U182" s="315">
        <v>44348</v>
      </c>
      <c r="V182" s="315">
        <v>44377</v>
      </c>
      <c r="W182" s="319">
        <v>4885000253</v>
      </c>
      <c r="X182" s="315">
        <v>44377</v>
      </c>
      <c r="Y182" s="178"/>
      <c r="Z182" s="178"/>
      <c r="AA182" s="178"/>
      <c r="AB182" s="178"/>
      <c r="AC182" s="172" t="s">
        <v>1562</v>
      </c>
      <c r="AD182" s="178"/>
      <c r="AE182" s="178"/>
      <c r="AF182" s="178"/>
      <c r="AG182" s="178"/>
      <c r="AH182" s="178"/>
      <c r="AI182" s="178"/>
      <c r="AJ182" s="178"/>
      <c r="AK182" s="156" t="s">
        <v>6073</v>
      </c>
      <c r="AL182" s="173" t="s">
        <v>8174</v>
      </c>
      <c r="AM182" s="177" t="s">
        <v>8175</v>
      </c>
      <c r="AN182" s="170" t="s">
        <v>1209</v>
      </c>
      <c r="AO182" s="170" t="s">
        <v>5829</v>
      </c>
      <c r="AP182" s="170"/>
    </row>
    <row r="183" spans="1:42" s="120" customFormat="1" ht="30" customHeight="1">
      <c r="A183" s="169" t="s">
        <v>5419</v>
      </c>
      <c r="B183" s="169" t="s">
        <v>4999</v>
      </c>
      <c r="C183" s="169" t="s">
        <v>5002</v>
      </c>
      <c r="D183" s="169" t="s">
        <v>5101</v>
      </c>
      <c r="E183" s="169" t="s">
        <v>35</v>
      </c>
      <c r="F183" s="169" t="s">
        <v>11</v>
      </c>
      <c r="G183" s="169" t="s">
        <v>19</v>
      </c>
      <c r="H183" s="169" t="s">
        <v>5103</v>
      </c>
      <c r="I183" s="169" t="s">
        <v>760</v>
      </c>
      <c r="J183" s="169" t="s">
        <v>13</v>
      </c>
      <c r="K183" s="169" t="s">
        <v>17</v>
      </c>
      <c r="L183" s="170" t="s">
        <v>6269</v>
      </c>
      <c r="M183" s="170" t="s">
        <v>6290</v>
      </c>
      <c r="N183" s="158" t="s">
        <v>1079</v>
      </c>
      <c r="O183" s="159" t="s">
        <v>1704</v>
      </c>
      <c r="P183" s="169">
        <v>160</v>
      </c>
      <c r="Q183" s="169">
        <v>6</v>
      </c>
      <c r="R183" s="171" t="s">
        <v>2504</v>
      </c>
      <c r="S183" s="173" t="s">
        <v>8174</v>
      </c>
      <c r="T183" s="172"/>
      <c r="U183" s="315">
        <v>44348</v>
      </c>
      <c r="V183" s="315">
        <v>44377</v>
      </c>
      <c r="W183" s="319">
        <v>4885000254</v>
      </c>
      <c r="X183" s="315">
        <v>44377</v>
      </c>
      <c r="Y183" s="178"/>
      <c r="Z183" s="178"/>
      <c r="AA183" s="178"/>
      <c r="AB183" s="178"/>
      <c r="AC183" s="172" t="s">
        <v>1562</v>
      </c>
      <c r="AD183" s="178"/>
      <c r="AE183" s="178"/>
      <c r="AF183" s="178"/>
      <c r="AG183" s="178"/>
      <c r="AH183" s="178"/>
      <c r="AI183" s="178"/>
      <c r="AJ183" s="178"/>
      <c r="AK183" s="156" t="s">
        <v>6073</v>
      </c>
      <c r="AL183" s="173" t="s">
        <v>8174</v>
      </c>
      <c r="AM183" s="177" t="s">
        <v>8175</v>
      </c>
      <c r="AN183" s="170" t="s">
        <v>1209</v>
      </c>
      <c r="AO183" s="170" t="s">
        <v>5829</v>
      </c>
      <c r="AP183" s="170"/>
    </row>
    <row r="184" spans="1:42" s="120" customFormat="1" ht="30" customHeight="1">
      <c r="A184" s="169" t="s">
        <v>5419</v>
      </c>
      <c r="B184" s="169" t="s">
        <v>4999</v>
      </c>
      <c r="C184" s="169" t="s">
        <v>5068</v>
      </c>
      <c r="D184" s="169" t="s">
        <v>5250</v>
      </c>
      <c r="E184" s="169" t="s">
        <v>35</v>
      </c>
      <c r="F184" s="169" t="s">
        <v>15</v>
      </c>
      <c r="G184" s="169" t="s">
        <v>19</v>
      </c>
      <c r="H184" s="169" t="s">
        <v>5251</v>
      </c>
      <c r="I184" s="169" t="s">
        <v>760</v>
      </c>
      <c r="J184" s="169" t="s">
        <v>13</v>
      </c>
      <c r="K184" s="169" t="s">
        <v>17</v>
      </c>
      <c r="L184" s="170" t="s">
        <v>6244</v>
      </c>
      <c r="M184" s="170" t="s">
        <v>6291</v>
      </c>
      <c r="N184" s="158" t="s">
        <v>1079</v>
      </c>
      <c r="O184" s="159" t="s">
        <v>1704</v>
      </c>
      <c r="P184" s="169">
        <v>125</v>
      </c>
      <c r="Q184" s="169">
        <v>20</v>
      </c>
      <c r="R184" s="171" t="s">
        <v>2504</v>
      </c>
      <c r="S184" s="173" t="s">
        <v>8174</v>
      </c>
      <c r="T184" s="172"/>
      <c r="U184" s="315">
        <v>44348</v>
      </c>
      <c r="V184" s="315">
        <v>44377</v>
      </c>
      <c r="W184" s="319">
        <v>4817000218</v>
      </c>
      <c r="X184" s="315">
        <v>44377</v>
      </c>
      <c r="Y184" s="178"/>
      <c r="Z184" s="178"/>
      <c r="AA184" s="178"/>
      <c r="AB184" s="178"/>
      <c r="AC184" s="172" t="s">
        <v>1562</v>
      </c>
      <c r="AD184" s="178"/>
      <c r="AE184" s="178"/>
      <c r="AF184" s="178"/>
      <c r="AG184" s="178"/>
      <c r="AH184" s="178"/>
      <c r="AI184" s="178"/>
      <c r="AJ184" s="178"/>
      <c r="AK184" s="156" t="s">
        <v>6073</v>
      </c>
      <c r="AL184" s="173" t="s">
        <v>8174</v>
      </c>
      <c r="AM184" s="177" t="s">
        <v>8175</v>
      </c>
      <c r="AN184" s="170" t="s">
        <v>1086</v>
      </c>
      <c r="AO184" s="170" t="s">
        <v>5829</v>
      </c>
      <c r="AP184" s="170"/>
    </row>
    <row r="185" spans="1:42" s="120" customFormat="1" ht="30" customHeight="1">
      <c r="A185" s="169" t="s">
        <v>5419</v>
      </c>
      <c r="B185" s="169" t="s">
        <v>4999</v>
      </c>
      <c r="C185" s="169" t="s">
        <v>5002</v>
      </c>
      <c r="D185" s="169" t="s">
        <v>5104</v>
      </c>
      <c r="E185" s="169" t="s">
        <v>35</v>
      </c>
      <c r="F185" s="169" t="s">
        <v>15</v>
      </c>
      <c r="G185" s="169" t="s">
        <v>19</v>
      </c>
      <c r="H185" s="169" t="s">
        <v>5105</v>
      </c>
      <c r="I185" s="169" t="s">
        <v>760</v>
      </c>
      <c r="J185" s="169" t="s">
        <v>13</v>
      </c>
      <c r="K185" s="169" t="s">
        <v>17</v>
      </c>
      <c r="L185" s="170" t="s">
        <v>6269</v>
      </c>
      <c r="M185" s="170" t="s">
        <v>6292</v>
      </c>
      <c r="N185" s="158" t="s">
        <v>1091</v>
      </c>
      <c r="O185" s="159" t="s">
        <v>1080</v>
      </c>
      <c r="P185" s="169">
        <v>100</v>
      </c>
      <c r="Q185" s="169">
        <v>5.5</v>
      </c>
      <c r="R185" s="171" t="s">
        <v>2504</v>
      </c>
      <c r="S185" s="173" t="s">
        <v>8174</v>
      </c>
      <c r="T185" s="172"/>
      <c r="U185" s="315">
        <v>44348</v>
      </c>
      <c r="V185" s="315">
        <v>44377</v>
      </c>
      <c r="W185" s="319">
        <v>4885000255</v>
      </c>
      <c r="X185" s="315">
        <v>44377</v>
      </c>
      <c r="Y185" s="178"/>
      <c r="Z185" s="178"/>
      <c r="AA185" s="178"/>
      <c r="AB185" s="178"/>
      <c r="AC185" s="172" t="s">
        <v>1562</v>
      </c>
      <c r="AD185" s="178"/>
      <c r="AE185" s="178"/>
      <c r="AF185" s="178"/>
      <c r="AG185" s="178"/>
      <c r="AH185" s="178"/>
      <c r="AI185" s="178"/>
      <c r="AJ185" s="178"/>
      <c r="AK185" s="156" t="s">
        <v>6073</v>
      </c>
      <c r="AL185" s="173" t="s">
        <v>8174</v>
      </c>
      <c r="AM185" s="177" t="s">
        <v>8175</v>
      </c>
      <c r="AN185" s="170" t="s">
        <v>1209</v>
      </c>
      <c r="AO185" s="170" t="s">
        <v>5829</v>
      </c>
      <c r="AP185" s="170"/>
    </row>
    <row r="186" spans="1:42" s="120" customFormat="1" ht="30" customHeight="1">
      <c r="A186" s="169" t="s">
        <v>5419</v>
      </c>
      <c r="B186" s="169" t="s">
        <v>4999</v>
      </c>
      <c r="C186" s="169" t="s">
        <v>5002</v>
      </c>
      <c r="D186" s="169" t="s">
        <v>5106</v>
      </c>
      <c r="E186" s="169" t="s">
        <v>35</v>
      </c>
      <c r="F186" s="169" t="s">
        <v>11</v>
      </c>
      <c r="G186" s="169" t="s">
        <v>19</v>
      </c>
      <c r="H186" s="169" t="s">
        <v>5107</v>
      </c>
      <c r="I186" s="169" t="s">
        <v>760</v>
      </c>
      <c r="J186" s="169" t="s">
        <v>13</v>
      </c>
      <c r="K186" s="169" t="s">
        <v>17</v>
      </c>
      <c r="L186" s="170" t="s">
        <v>6293</v>
      </c>
      <c r="M186" s="170" t="s">
        <v>6294</v>
      </c>
      <c r="N186" s="158" t="s">
        <v>1079</v>
      </c>
      <c r="O186" s="159" t="s">
        <v>1704</v>
      </c>
      <c r="P186" s="169">
        <v>100</v>
      </c>
      <c r="Q186" s="169">
        <v>6</v>
      </c>
      <c r="R186" s="171" t="s">
        <v>2504</v>
      </c>
      <c r="S186" s="173" t="s">
        <v>8174</v>
      </c>
      <c r="T186" s="172"/>
      <c r="U186" s="315">
        <v>44348</v>
      </c>
      <c r="V186" s="315">
        <v>44377</v>
      </c>
      <c r="W186" s="319">
        <v>4885000256</v>
      </c>
      <c r="X186" s="315">
        <v>44377</v>
      </c>
      <c r="Y186" s="178"/>
      <c r="Z186" s="178"/>
      <c r="AA186" s="178"/>
      <c r="AB186" s="178"/>
      <c r="AC186" s="172" t="s">
        <v>1562</v>
      </c>
      <c r="AD186" s="178"/>
      <c r="AE186" s="178"/>
      <c r="AF186" s="178"/>
      <c r="AG186" s="178"/>
      <c r="AH186" s="178"/>
      <c r="AI186" s="178"/>
      <c r="AJ186" s="178"/>
      <c r="AK186" s="156" t="s">
        <v>6073</v>
      </c>
      <c r="AL186" s="173" t="s">
        <v>8174</v>
      </c>
      <c r="AM186" s="177" t="s">
        <v>8175</v>
      </c>
      <c r="AN186" s="170" t="s">
        <v>1209</v>
      </c>
      <c r="AO186" s="170" t="s">
        <v>5829</v>
      </c>
      <c r="AP186" s="170"/>
    </row>
    <row r="187" spans="1:42" s="120" customFormat="1" ht="30" customHeight="1">
      <c r="A187" s="169" t="s">
        <v>5419</v>
      </c>
      <c r="B187" s="169" t="s">
        <v>4999</v>
      </c>
      <c r="C187" s="169" t="s">
        <v>5002</v>
      </c>
      <c r="D187" s="169" t="s">
        <v>5108</v>
      </c>
      <c r="E187" s="169" t="s">
        <v>35</v>
      </c>
      <c r="F187" s="169" t="s">
        <v>11</v>
      </c>
      <c r="G187" s="169" t="s">
        <v>19</v>
      </c>
      <c r="H187" s="169" t="s">
        <v>5109</v>
      </c>
      <c r="I187" s="169" t="s">
        <v>760</v>
      </c>
      <c r="J187" s="169" t="s">
        <v>13</v>
      </c>
      <c r="K187" s="169" t="s">
        <v>17</v>
      </c>
      <c r="L187" s="170" t="s">
        <v>6293</v>
      </c>
      <c r="M187" s="170" t="s">
        <v>6295</v>
      </c>
      <c r="N187" s="158" t="s">
        <v>1079</v>
      </c>
      <c r="O187" s="159" t="s">
        <v>1704</v>
      </c>
      <c r="P187" s="169">
        <v>480</v>
      </c>
      <c r="Q187" s="169">
        <v>12</v>
      </c>
      <c r="R187" s="171" t="s">
        <v>2504</v>
      </c>
      <c r="S187" s="173" t="s">
        <v>8174</v>
      </c>
      <c r="T187" s="172"/>
      <c r="U187" s="315">
        <v>44348</v>
      </c>
      <c r="V187" s="315">
        <v>44377</v>
      </c>
      <c r="W187" s="319">
        <v>4885000257</v>
      </c>
      <c r="X187" s="315">
        <v>44377</v>
      </c>
      <c r="Y187" s="178"/>
      <c r="Z187" s="178"/>
      <c r="AA187" s="178"/>
      <c r="AB187" s="178"/>
      <c r="AC187" s="172" t="s">
        <v>1562</v>
      </c>
      <c r="AD187" s="178"/>
      <c r="AE187" s="178"/>
      <c r="AF187" s="178"/>
      <c r="AG187" s="178"/>
      <c r="AH187" s="178"/>
      <c r="AI187" s="178"/>
      <c r="AJ187" s="178"/>
      <c r="AK187" s="156" t="s">
        <v>6073</v>
      </c>
      <c r="AL187" s="173" t="s">
        <v>8174</v>
      </c>
      <c r="AM187" s="177" t="s">
        <v>8175</v>
      </c>
      <c r="AN187" s="170" t="s">
        <v>1209</v>
      </c>
      <c r="AO187" s="170" t="s">
        <v>5829</v>
      </c>
      <c r="AP187" s="170"/>
    </row>
    <row r="188" spans="1:42" s="120" customFormat="1" ht="30" customHeight="1">
      <c r="A188" s="169" t="s">
        <v>5419</v>
      </c>
      <c r="B188" s="169" t="s">
        <v>4999</v>
      </c>
      <c r="C188" s="169" t="s">
        <v>5002</v>
      </c>
      <c r="D188" s="169" t="s">
        <v>5110</v>
      </c>
      <c r="E188" s="169" t="s">
        <v>35</v>
      </c>
      <c r="F188" s="169" t="s">
        <v>15</v>
      </c>
      <c r="G188" s="169" t="s">
        <v>19</v>
      </c>
      <c r="H188" s="169" t="s">
        <v>5111</v>
      </c>
      <c r="I188" s="169" t="s">
        <v>760</v>
      </c>
      <c r="J188" s="169" t="s">
        <v>13</v>
      </c>
      <c r="K188" s="169" t="s">
        <v>17</v>
      </c>
      <c r="L188" s="170" t="s">
        <v>6293</v>
      </c>
      <c r="M188" s="170" t="s">
        <v>6296</v>
      </c>
      <c r="N188" s="158" t="s">
        <v>1079</v>
      </c>
      <c r="O188" s="159" t="s">
        <v>1704</v>
      </c>
      <c r="P188" s="169">
        <v>105</v>
      </c>
      <c r="Q188" s="169">
        <v>5</v>
      </c>
      <c r="R188" s="171" t="s">
        <v>2504</v>
      </c>
      <c r="S188" s="173" t="s">
        <v>8174</v>
      </c>
      <c r="T188" s="172"/>
      <c r="U188" s="315">
        <v>44348</v>
      </c>
      <c r="V188" s="315">
        <v>44377</v>
      </c>
      <c r="W188" s="319">
        <v>4885000259</v>
      </c>
      <c r="X188" s="315">
        <v>44377</v>
      </c>
      <c r="Y188" s="178"/>
      <c r="Z188" s="178"/>
      <c r="AA188" s="178"/>
      <c r="AB188" s="178"/>
      <c r="AC188" s="172" t="s">
        <v>1562</v>
      </c>
      <c r="AD188" s="178"/>
      <c r="AE188" s="178"/>
      <c r="AF188" s="178"/>
      <c r="AG188" s="178"/>
      <c r="AH188" s="178"/>
      <c r="AI188" s="178"/>
      <c r="AJ188" s="178"/>
      <c r="AK188" s="156" t="s">
        <v>6073</v>
      </c>
      <c r="AL188" s="173" t="s">
        <v>8174</v>
      </c>
      <c r="AM188" s="177" t="s">
        <v>8175</v>
      </c>
      <c r="AN188" s="170" t="s">
        <v>1209</v>
      </c>
      <c r="AO188" s="170" t="s">
        <v>5829</v>
      </c>
      <c r="AP188" s="170"/>
    </row>
    <row r="189" spans="1:42" s="120" customFormat="1" ht="30" customHeight="1">
      <c r="A189" s="169" t="s">
        <v>5419</v>
      </c>
      <c r="B189" s="169" t="s">
        <v>4999</v>
      </c>
      <c r="C189" s="169" t="s">
        <v>5002</v>
      </c>
      <c r="D189" s="169" t="s">
        <v>5112</v>
      </c>
      <c r="E189" s="169" t="s">
        <v>35</v>
      </c>
      <c r="F189" s="169" t="s">
        <v>11</v>
      </c>
      <c r="G189" s="169" t="s">
        <v>19</v>
      </c>
      <c r="H189" s="169" t="s">
        <v>5113</v>
      </c>
      <c r="I189" s="169" t="s">
        <v>760</v>
      </c>
      <c r="J189" s="169" t="s">
        <v>13</v>
      </c>
      <c r="K189" s="169" t="s">
        <v>17</v>
      </c>
      <c r="L189" s="170" t="s">
        <v>6293</v>
      </c>
      <c r="M189" s="170" t="s">
        <v>6297</v>
      </c>
      <c r="N189" s="158" t="s">
        <v>1079</v>
      </c>
      <c r="O189" s="159" t="s">
        <v>1704</v>
      </c>
      <c r="P189" s="169">
        <v>200</v>
      </c>
      <c r="Q189" s="169">
        <v>7</v>
      </c>
      <c r="R189" s="171" t="s">
        <v>2504</v>
      </c>
      <c r="S189" s="173" t="s">
        <v>8174</v>
      </c>
      <c r="T189" s="172"/>
      <c r="U189" s="315">
        <v>44348</v>
      </c>
      <c r="V189" s="315">
        <v>44377</v>
      </c>
      <c r="W189" s="319">
        <v>4885000260</v>
      </c>
      <c r="X189" s="315">
        <v>44377</v>
      </c>
      <c r="Y189" s="178"/>
      <c r="Z189" s="178"/>
      <c r="AA189" s="178"/>
      <c r="AB189" s="178"/>
      <c r="AC189" s="172" t="s">
        <v>1562</v>
      </c>
      <c r="AD189" s="178"/>
      <c r="AE189" s="178"/>
      <c r="AF189" s="178"/>
      <c r="AG189" s="178"/>
      <c r="AH189" s="178"/>
      <c r="AI189" s="178"/>
      <c r="AJ189" s="178"/>
      <c r="AK189" s="156" t="s">
        <v>6073</v>
      </c>
      <c r="AL189" s="173" t="s">
        <v>8174</v>
      </c>
      <c r="AM189" s="177" t="s">
        <v>8175</v>
      </c>
      <c r="AN189" s="170" t="s">
        <v>1209</v>
      </c>
      <c r="AO189" s="170" t="s">
        <v>5829</v>
      </c>
      <c r="AP189" s="170"/>
    </row>
    <row r="190" spans="1:42" s="120" customFormat="1" ht="30" customHeight="1">
      <c r="A190" s="169" t="s">
        <v>5419</v>
      </c>
      <c r="B190" s="169" t="s">
        <v>4999</v>
      </c>
      <c r="C190" s="169" t="s">
        <v>5068</v>
      </c>
      <c r="D190" s="169" t="s">
        <v>5252</v>
      </c>
      <c r="E190" s="169" t="s">
        <v>35</v>
      </c>
      <c r="F190" s="169" t="s">
        <v>15</v>
      </c>
      <c r="G190" s="169" t="s">
        <v>19</v>
      </c>
      <c r="H190" s="169" t="s">
        <v>5253</v>
      </c>
      <c r="I190" s="169" t="s">
        <v>760</v>
      </c>
      <c r="J190" s="169" t="s">
        <v>13</v>
      </c>
      <c r="K190" s="169" t="s">
        <v>17</v>
      </c>
      <c r="L190" s="170" t="s">
        <v>6244</v>
      </c>
      <c r="M190" s="170" t="s">
        <v>6298</v>
      </c>
      <c r="N190" s="158" t="s">
        <v>1091</v>
      </c>
      <c r="O190" s="159" t="s">
        <v>1080</v>
      </c>
      <c r="P190" s="169">
        <v>200</v>
      </c>
      <c r="Q190" s="169">
        <v>15</v>
      </c>
      <c r="R190" s="171" t="s">
        <v>2504</v>
      </c>
      <c r="S190" s="173" t="s">
        <v>8174</v>
      </c>
      <c r="T190" s="172"/>
      <c r="U190" s="315">
        <v>44348</v>
      </c>
      <c r="V190" s="315">
        <v>44377</v>
      </c>
      <c r="W190" s="170">
        <v>4817000219</v>
      </c>
      <c r="X190" s="315">
        <v>44377</v>
      </c>
      <c r="Y190" s="178"/>
      <c r="Z190" s="178"/>
      <c r="AA190" s="178"/>
      <c r="AB190" s="178"/>
      <c r="AC190" s="172" t="s">
        <v>1562</v>
      </c>
      <c r="AD190" s="178"/>
      <c r="AE190" s="178"/>
      <c r="AF190" s="178"/>
      <c r="AG190" s="178"/>
      <c r="AH190" s="178"/>
      <c r="AI190" s="178"/>
      <c r="AJ190" s="178"/>
      <c r="AK190" s="156" t="s">
        <v>6073</v>
      </c>
      <c r="AL190" s="173" t="s">
        <v>8174</v>
      </c>
      <c r="AM190" s="177" t="s">
        <v>8175</v>
      </c>
      <c r="AN190" s="170" t="s">
        <v>1086</v>
      </c>
      <c r="AO190" s="170" t="s">
        <v>5829</v>
      </c>
      <c r="AP190" s="170"/>
    </row>
    <row r="191" spans="1:42" s="120" customFormat="1" ht="30" customHeight="1">
      <c r="A191" s="169" t="s">
        <v>5419</v>
      </c>
      <c r="B191" s="169" t="s">
        <v>4999</v>
      </c>
      <c r="C191" s="169" t="s">
        <v>5002</v>
      </c>
      <c r="D191" s="169" t="s">
        <v>5116</v>
      </c>
      <c r="E191" s="169" t="s">
        <v>35</v>
      </c>
      <c r="F191" s="169" t="s">
        <v>16</v>
      </c>
      <c r="G191" s="169" t="s">
        <v>19</v>
      </c>
      <c r="H191" s="169" t="s">
        <v>5117</v>
      </c>
      <c r="I191" s="169" t="s">
        <v>760</v>
      </c>
      <c r="J191" s="169" t="s">
        <v>13</v>
      </c>
      <c r="K191" s="169" t="s">
        <v>17</v>
      </c>
      <c r="L191" s="170" t="s">
        <v>6293</v>
      </c>
      <c r="M191" s="170" t="s">
        <v>6299</v>
      </c>
      <c r="N191" s="158" t="s">
        <v>1091</v>
      </c>
      <c r="O191" s="159" t="s">
        <v>1080</v>
      </c>
      <c r="P191" s="169">
        <v>100</v>
      </c>
      <c r="Q191" s="169">
        <v>5.5</v>
      </c>
      <c r="R191" s="171" t="s">
        <v>2504</v>
      </c>
      <c r="S191" s="173" t="s">
        <v>8174</v>
      </c>
      <c r="T191" s="172"/>
      <c r="U191" s="315">
        <v>44348</v>
      </c>
      <c r="V191" s="315">
        <v>44377</v>
      </c>
      <c r="W191" s="319">
        <v>4885000262</v>
      </c>
      <c r="X191" s="315">
        <v>44377</v>
      </c>
      <c r="Y191" s="178"/>
      <c r="Z191" s="178"/>
      <c r="AA191" s="178"/>
      <c r="AB191" s="178"/>
      <c r="AC191" s="172" t="s">
        <v>1562</v>
      </c>
      <c r="AD191" s="178"/>
      <c r="AE191" s="178"/>
      <c r="AF191" s="178"/>
      <c r="AG191" s="178"/>
      <c r="AH191" s="178"/>
      <c r="AI191" s="178"/>
      <c r="AJ191" s="178"/>
      <c r="AK191" s="156" t="s">
        <v>6073</v>
      </c>
      <c r="AL191" s="173" t="s">
        <v>8174</v>
      </c>
      <c r="AM191" s="177" t="s">
        <v>8175</v>
      </c>
      <c r="AN191" s="170" t="s">
        <v>1086</v>
      </c>
      <c r="AO191" s="170" t="s">
        <v>5829</v>
      </c>
      <c r="AP191" s="170"/>
    </row>
    <row r="192" spans="1:42" s="120" customFormat="1" ht="30" customHeight="1">
      <c r="A192" s="169" t="s">
        <v>5419</v>
      </c>
      <c r="B192" s="169" t="s">
        <v>4999</v>
      </c>
      <c r="C192" s="169" t="s">
        <v>5002</v>
      </c>
      <c r="D192" s="169" t="s">
        <v>5114</v>
      </c>
      <c r="E192" s="169" t="s">
        <v>35</v>
      </c>
      <c r="F192" s="169" t="s">
        <v>16</v>
      </c>
      <c r="G192" s="169" t="s">
        <v>19</v>
      </c>
      <c r="H192" s="169" t="s">
        <v>5115</v>
      </c>
      <c r="I192" s="169" t="s">
        <v>760</v>
      </c>
      <c r="J192" s="169" t="s">
        <v>13</v>
      </c>
      <c r="K192" s="169" t="s">
        <v>17</v>
      </c>
      <c r="L192" s="170" t="s">
        <v>6293</v>
      </c>
      <c r="M192" s="170" t="s">
        <v>6300</v>
      </c>
      <c r="N192" s="158" t="s">
        <v>1091</v>
      </c>
      <c r="O192" s="159" t="s">
        <v>1080</v>
      </c>
      <c r="P192" s="169">
        <v>210</v>
      </c>
      <c r="Q192" s="169">
        <v>4</v>
      </c>
      <c r="R192" s="171" t="s">
        <v>2504</v>
      </c>
      <c r="S192" s="173" t="s">
        <v>8174</v>
      </c>
      <c r="T192" s="172"/>
      <c r="U192" s="315">
        <v>44348</v>
      </c>
      <c r="V192" s="315">
        <v>44377</v>
      </c>
      <c r="W192" s="319">
        <v>4885000261</v>
      </c>
      <c r="X192" s="315">
        <v>44377</v>
      </c>
      <c r="Y192" s="178"/>
      <c r="Z192" s="178"/>
      <c r="AA192" s="178"/>
      <c r="AB192" s="178"/>
      <c r="AC192" s="172" t="s">
        <v>1562</v>
      </c>
      <c r="AD192" s="178"/>
      <c r="AE192" s="178"/>
      <c r="AF192" s="178"/>
      <c r="AG192" s="178"/>
      <c r="AH192" s="178"/>
      <c r="AI192" s="178"/>
      <c r="AJ192" s="178"/>
      <c r="AK192" s="156" t="s">
        <v>6073</v>
      </c>
      <c r="AL192" s="173" t="s">
        <v>8174</v>
      </c>
      <c r="AM192" s="177" t="s">
        <v>8175</v>
      </c>
      <c r="AN192" s="170" t="s">
        <v>1209</v>
      </c>
      <c r="AO192" s="170" t="s">
        <v>5829</v>
      </c>
      <c r="AP192" s="170"/>
    </row>
    <row r="193" spans="1:42" s="120" customFormat="1" ht="30" customHeight="1">
      <c r="A193" s="169" t="s">
        <v>5419</v>
      </c>
      <c r="B193" s="169" t="s">
        <v>4999</v>
      </c>
      <c r="C193" s="169" t="s">
        <v>5002</v>
      </c>
      <c r="D193" s="169" t="s">
        <v>5118</v>
      </c>
      <c r="E193" s="169" t="s">
        <v>35</v>
      </c>
      <c r="F193" s="169" t="s">
        <v>11</v>
      </c>
      <c r="G193" s="169" t="s">
        <v>19</v>
      </c>
      <c r="H193" s="169" t="s">
        <v>5119</v>
      </c>
      <c r="I193" s="169" t="s">
        <v>760</v>
      </c>
      <c r="J193" s="169" t="s">
        <v>13</v>
      </c>
      <c r="K193" s="169" t="s">
        <v>17</v>
      </c>
      <c r="L193" s="170" t="s">
        <v>6293</v>
      </c>
      <c r="M193" s="170" t="s">
        <v>6301</v>
      </c>
      <c r="N193" s="158" t="s">
        <v>1091</v>
      </c>
      <c r="O193" s="159" t="s">
        <v>1080</v>
      </c>
      <c r="P193" s="169">
        <v>330</v>
      </c>
      <c r="Q193" s="169">
        <v>5</v>
      </c>
      <c r="R193" s="171" t="s">
        <v>2504</v>
      </c>
      <c r="S193" s="173" t="s">
        <v>8174</v>
      </c>
      <c r="T193" s="172"/>
      <c r="U193" s="315">
        <v>44348</v>
      </c>
      <c r="V193" s="315">
        <v>44377</v>
      </c>
      <c r="W193" s="319">
        <v>4885000263</v>
      </c>
      <c r="X193" s="315">
        <v>44377</v>
      </c>
      <c r="Y193" s="178"/>
      <c r="Z193" s="178"/>
      <c r="AA193" s="178"/>
      <c r="AB193" s="178"/>
      <c r="AC193" s="172" t="s">
        <v>1562</v>
      </c>
      <c r="AD193" s="178"/>
      <c r="AE193" s="178"/>
      <c r="AF193" s="178"/>
      <c r="AG193" s="178"/>
      <c r="AH193" s="178"/>
      <c r="AI193" s="178"/>
      <c r="AJ193" s="178"/>
      <c r="AK193" s="156" t="s">
        <v>6073</v>
      </c>
      <c r="AL193" s="173" t="s">
        <v>8174</v>
      </c>
      <c r="AM193" s="177" t="s">
        <v>8175</v>
      </c>
      <c r="AN193" s="170" t="s">
        <v>1209</v>
      </c>
      <c r="AO193" s="170" t="s">
        <v>5829</v>
      </c>
      <c r="AP193" s="170"/>
    </row>
    <row r="194" spans="1:42" s="120" customFormat="1" ht="30" customHeight="1">
      <c r="A194" s="169" t="s">
        <v>5419</v>
      </c>
      <c r="B194" s="169" t="s">
        <v>4999</v>
      </c>
      <c r="C194" s="169" t="s">
        <v>5002</v>
      </c>
      <c r="D194" s="169" t="s">
        <v>5120</v>
      </c>
      <c r="E194" s="169" t="s">
        <v>35</v>
      </c>
      <c r="F194" s="169" t="s">
        <v>11</v>
      </c>
      <c r="G194" s="169" t="s">
        <v>19</v>
      </c>
      <c r="H194" s="169" t="s">
        <v>5121</v>
      </c>
      <c r="I194" s="169" t="s">
        <v>760</v>
      </c>
      <c r="J194" s="169" t="s">
        <v>13</v>
      </c>
      <c r="K194" s="169" t="s">
        <v>17</v>
      </c>
      <c r="L194" s="170" t="s">
        <v>6293</v>
      </c>
      <c r="M194" s="170" t="s">
        <v>6302</v>
      </c>
      <c r="N194" s="158" t="s">
        <v>1091</v>
      </c>
      <c r="O194" s="159" t="s">
        <v>1080</v>
      </c>
      <c r="P194" s="169">
        <v>150</v>
      </c>
      <c r="Q194" s="169">
        <v>4.5</v>
      </c>
      <c r="R194" s="171" t="s">
        <v>2504</v>
      </c>
      <c r="S194" s="173" t="s">
        <v>8174</v>
      </c>
      <c r="T194" s="172"/>
      <c r="U194" s="315">
        <v>44348</v>
      </c>
      <c r="V194" s="315">
        <v>44377</v>
      </c>
      <c r="W194" s="319">
        <v>4885000264</v>
      </c>
      <c r="X194" s="315">
        <v>44377</v>
      </c>
      <c r="Y194" s="178"/>
      <c r="Z194" s="178"/>
      <c r="AA194" s="178"/>
      <c r="AB194" s="178"/>
      <c r="AC194" s="172" t="s">
        <v>1562</v>
      </c>
      <c r="AD194" s="178"/>
      <c r="AE194" s="178"/>
      <c r="AF194" s="178"/>
      <c r="AG194" s="178"/>
      <c r="AH194" s="178"/>
      <c r="AI194" s="178"/>
      <c r="AJ194" s="178"/>
      <c r="AK194" s="156" t="s">
        <v>6073</v>
      </c>
      <c r="AL194" s="173" t="s">
        <v>8174</v>
      </c>
      <c r="AM194" s="177" t="s">
        <v>8175</v>
      </c>
      <c r="AN194" s="170" t="s">
        <v>1209</v>
      </c>
      <c r="AO194" s="170" t="s">
        <v>5829</v>
      </c>
      <c r="AP194" s="170"/>
    </row>
    <row r="195" spans="1:42" s="120" customFormat="1" ht="30" customHeight="1">
      <c r="A195" s="169" t="s">
        <v>5419</v>
      </c>
      <c r="B195" s="169" t="s">
        <v>4999</v>
      </c>
      <c r="C195" s="169" t="s">
        <v>5002</v>
      </c>
      <c r="D195" s="169" t="s">
        <v>5122</v>
      </c>
      <c r="E195" s="169" t="s">
        <v>35</v>
      </c>
      <c r="F195" s="169" t="s">
        <v>11</v>
      </c>
      <c r="G195" s="169" t="s">
        <v>19</v>
      </c>
      <c r="H195" s="169" t="s">
        <v>5123</v>
      </c>
      <c r="I195" s="169" t="s">
        <v>760</v>
      </c>
      <c r="J195" s="169" t="s">
        <v>13</v>
      </c>
      <c r="K195" s="169" t="s">
        <v>17</v>
      </c>
      <c r="L195" s="170" t="s">
        <v>6293</v>
      </c>
      <c r="M195" s="170" t="s">
        <v>6303</v>
      </c>
      <c r="N195" s="158" t="s">
        <v>1091</v>
      </c>
      <c r="O195" s="159" t="s">
        <v>1080</v>
      </c>
      <c r="P195" s="169">
        <v>210</v>
      </c>
      <c r="Q195" s="169">
        <v>5</v>
      </c>
      <c r="R195" s="171" t="s">
        <v>2504</v>
      </c>
      <c r="S195" s="173" t="s">
        <v>8174</v>
      </c>
      <c r="T195" s="172"/>
      <c r="U195" s="315">
        <v>44348</v>
      </c>
      <c r="V195" s="315">
        <v>44377</v>
      </c>
      <c r="W195" s="319">
        <v>4885000265</v>
      </c>
      <c r="X195" s="315">
        <v>44377</v>
      </c>
      <c r="Y195" s="178"/>
      <c r="Z195" s="178"/>
      <c r="AA195" s="178"/>
      <c r="AB195" s="178"/>
      <c r="AC195" s="172" t="s">
        <v>1562</v>
      </c>
      <c r="AD195" s="178"/>
      <c r="AE195" s="178"/>
      <c r="AF195" s="178"/>
      <c r="AG195" s="178"/>
      <c r="AH195" s="178"/>
      <c r="AI195" s="178"/>
      <c r="AJ195" s="178"/>
      <c r="AK195" s="156" t="s">
        <v>6073</v>
      </c>
      <c r="AL195" s="173" t="s">
        <v>8174</v>
      </c>
      <c r="AM195" s="177" t="s">
        <v>8175</v>
      </c>
      <c r="AN195" s="170" t="s">
        <v>1209</v>
      </c>
      <c r="AO195" s="170" t="s">
        <v>5829</v>
      </c>
      <c r="AP195" s="170"/>
    </row>
    <row r="196" spans="1:42" s="120" customFormat="1" ht="30" customHeight="1">
      <c r="A196" s="169" t="s">
        <v>5419</v>
      </c>
      <c r="B196" s="169" t="s">
        <v>4999</v>
      </c>
      <c r="C196" s="169" t="s">
        <v>5002</v>
      </c>
      <c r="D196" s="169" t="s">
        <v>5124</v>
      </c>
      <c r="E196" s="169" t="s">
        <v>35</v>
      </c>
      <c r="F196" s="169" t="s">
        <v>11</v>
      </c>
      <c r="G196" s="169" t="s">
        <v>19</v>
      </c>
      <c r="H196" s="169" t="s">
        <v>5125</v>
      </c>
      <c r="I196" s="169" t="s">
        <v>760</v>
      </c>
      <c r="J196" s="169" t="s">
        <v>13</v>
      </c>
      <c r="K196" s="169" t="s">
        <v>17</v>
      </c>
      <c r="L196" s="170" t="s">
        <v>6293</v>
      </c>
      <c r="M196" s="170" t="s">
        <v>6304</v>
      </c>
      <c r="N196" s="158" t="s">
        <v>1091</v>
      </c>
      <c r="O196" s="159" t="s">
        <v>1080</v>
      </c>
      <c r="P196" s="169">
        <v>40</v>
      </c>
      <c r="Q196" s="169">
        <v>10</v>
      </c>
      <c r="R196" s="171" t="s">
        <v>2504</v>
      </c>
      <c r="S196" s="173" t="s">
        <v>8174</v>
      </c>
      <c r="T196" s="172"/>
      <c r="U196" s="315">
        <v>44348</v>
      </c>
      <c r="V196" s="315">
        <v>44377</v>
      </c>
      <c r="W196" s="319">
        <v>4885000266</v>
      </c>
      <c r="X196" s="315">
        <v>44377</v>
      </c>
      <c r="Y196" s="178"/>
      <c r="Z196" s="178"/>
      <c r="AA196" s="178"/>
      <c r="AB196" s="178"/>
      <c r="AC196" s="172" t="s">
        <v>1562</v>
      </c>
      <c r="AD196" s="178"/>
      <c r="AE196" s="178"/>
      <c r="AF196" s="178"/>
      <c r="AG196" s="178"/>
      <c r="AH196" s="178"/>
      <c r="AI196" s="178"/>
      <c r="AJ196" s="178"/>
      <c r="AK196" s="156" t="s">
        <v>6073</v>
      </c>
      <c r="AL196" s="173" t="s">
        <v>8174</v>
      </c>
      <c r="AM196" s="177" t="s">
        <v>8175</v>
      </c>
      <c r="AN196" s="170" t="s">
        <v>1209</v>
      </c>
      <c r="AO196" s="170" t="s">
        <v>5829</v>
      </c>
      <c r="AP196" s="170"/>
    </row>
    <row r="197" spans="1:42" s="120" customFormat="1" ht="30" customHeight="1">
      <c r="A197" s="169" t="s">
        <v>5419</v>
      </c>
      <c r="B197" s="169" t="s">
        <v>4999</v>
      </c>
      <c r="C197" s="169" t="s">
        <v>5002</v>
      </c>
      <c r="D197" s="169" t="s">
        <v>5126</v>
      </c>
      <c r="E197" s="169" t="s">
        <v>35</v>
      </c>
      <c r="F197" s="169" t="s">
        <v>11</v>
      </c>
      <c r="G197" s="169" t="s">
        <v>19</v>
      </c>
      <c r="H197" s="169" t="s">
        <v>5127</v>
      </c>
      <c r="I197" s="169" t="s">
        <v>760</v>
      </c>
      <c r="J197" s="169" t="s">
        <v>13</v>
      </c>
      <c r="K197" s="169" t="s">
        <v>17</v>
      </c>
      <c r="L197" s="170" t="s">
        <v>6293</v>
      </c>
      <c r="M197" s="170" t="s">
        <v>6305</v>
      </c>
      <c r="N197" s="158" t="s">
        <v>1091</v>
      </c>
      <c r="O197" s="159" t="s">
        <v>1080</v>
      </c>
      <c r="P197" s="169">
        <v>130</v>
      </c>
      <c r="Q197" s="169">
        <v>4.5</v>
      </c>
      <c r="R197" s="171" t="s">
        <v>2504</v>
      </c>
      <c r="S197" s="173" t="s">
        <v>8174</v>
      </c>
      <c r="T197" s="172"/>
      <c r="U197" s="315">
        <v>44348</v>
      </c>
      <c r="V197" s="315">
        <v>44377</v>
      </c>
      <c r="W197" s="319">
        <v>4885000267</v>
      </c>
      <c r="X197" s="315">
        <v>44377</v>
      </c>
      <c r="Y197" s="178"/>
      <c r="Z197" s="178"/>
      <c r="AA197" s="178"/>
      <c r="AB197" s="178"/>
      <c r="AC197" s="172" t="s">
        <v>1562</v>
      </c>
      <c r="AD197" s="178"/>
      <c r="AE197" s="178"/>
      <c r="AF197" s="178"/>
      <c r="AG197" s="178"/>
      <c r="AH197" s="178"/>
      <c r="AI197" s="178"/>
      <c r="AJ197" s="178"/>
      <c r="AK197" s="156" t="s">
        <v>6073</v>
      </c>
      <c r="AL197" s="173" t="s">
        <v>8174</v>
      </c>
      <c r="AM197" s="177" t="s">
        <v>8175</v>
      </c>
      <c r="AN197" s="170" t="s">
        <v>1209</v>
      </c>
      <c r="AO197" s="170" t="s">
        <v>5829</v>
      </c>
      <c r="AP197" s="170"/>
    </row>
    <row r="198" spans="1:42" s="120" customFormat="1" ht="30" customHeight="1">
      <c r="A198" s="169" t="s">
        <v>5419</v>
      </c>
      <c r="B198" s="169" t="s">
        <v>4999</v>
      </c>
      <c r="C198" s="169" t="s">
        <v>5002</v>
      </c>
      <c r="D198" s="169" t="s">
        <v>5323</v>
      </c>
      <c r="E198" s="169" t="s">
        <v>35</v>
      </c>
      <c r="F198" s="169" t="s">
        <v>15</v>
      </c>
      <c r="G198" s="169" t="s">
        <v>19</v>
      </c>
      <c r="H198" s="169" t="s">
        <v>5324</v>
      </c>
      <c r="I198" s="169" t="s">
        <v>760</v>
      </c>
      <c r="J198" s="169" t="s">
        <v>13</v>
      </c>
      <c r="K198" s="169" t="s">
        <v>14</v>
      </c>
      <c r="L198" s="170" t="s">
        <v>6293</v>
      </c>
      <c r="M198" s="170" t="s">
        <v>6306</v>
      </c>
      <c r="N198" s="158" t="s">
        <v>1091</v>
      </c>
      <c r="O198" s="159" t="s">
        <v>1080</v>
      </c>
      <c r="P198" s="169">
        <v>150</v>
      </c>
      <c r="Q198" s="169">
        <v>10</v>
      </c>
      <c r="R198" s="171" t="s">
        <v>2504</v>
      </c>
      <c r="S198" s="173" t="s">
        <v>8174</v>
      </c>
      <c r="T198" s="172"/>
      <c r="U198" s="315">
        <v>44348</v>
      </c>
      <c r="V198" s="315">
        <v>44377</v>
      </c>
      <c r="W198" s="170">
        <v>4885000268</v>
      </c>
      <c r="X198" s="315">
        <v>44377</v>
      </c>
      <c r="Y198" s="178"/>
      <c r="Z198" s="178"/>
      <c r="AA198" s="178"/>
      <c r="AB198" s="178"/>
      <c r="AC198" s="172" t="s">
        <v>1562</v>
      </c>
      <c r="AD198" s="178"/>
      <c r="AE198" s="178"/>
      <c r="AF198" s="178"/>
      <c r="AG198" s="178"/>
      <c r="AH198" s="178"/>
      <c r="AI198" s="178"/>
      <c r="AJ198" s="178"/>
      <c r="AK198" s="156" t="s">
        <v>6073</v>
      </c>
      <c r="AL198" s="173" t="s">
        <v>8174</v>
      </c>
      <c r="AM198" s="177" t="s">
        <v>8175</v>
      </c>
      <c r="AN198" s="170" t="s">
        <v>1209</v>
      </c>
      <c r="AO198" s="170" t="s">
        <v>5829</v>
      </c>
      <c r="AP198" s="170"/>
    </row>
    <row r="199" spans="1:42" s="120" customFormat="1" ht="30" customHeight="1">
      <c r="A199" s="169" t="s">
        <v>5419</v>
      </c>
      <c r="B199" s="169" t="s">
        <v>4999</v>
      </c>
      <c r="C199" s="169" t="s">
        <v>5002</v>
      </c>
      <c r="D199" s="169" t="s">
        <v>5325</v>
      </c>
      <c r="E199" s="169" t="s">
        <v>35</v>
      </c>
      <c r="F199" s="169" t="s">
        <v>15</v>
      </c>
      <c r="G199" s="169" t="s">
        <v>19</v>
      </c>
      <c r="H199" s="169" t="s">
        <v>5326</v>
      </c>
      <c r="I199" s="169" t="s">
        <v>760</v>
      </c>
      <c r="J199" s="169" t="s">
        <v>13</v>
      </c>
      <c r="K199" s="169" t="s">
        <v>14</v>
      </c>
      <c r="L199" s="170" t="s">
        <v>6293</v>
      </c>
      <c r="M199" s="170" t="s">
        <v>6307</v>
      </c>
      <c r="N199" s="158" t="s">
        <v>1091</v>
      </c>
      <c r="O199" s="159" t="s">
        <v>1080</v>
      </c>
      <c r="P199" s="169">
        <v>70</v>
      </c>
      <c r="Q199" s="169">
        <v>10</v>
      </c>
      <c r="R199" s="171" t="s">
        <v>2504</v>
      </c>
      <c r="S199" s="173" t="s">
        <v>8174</v>
      </c>
      <c r="T199" s="172"/>
      <c r="U199" s="315">
        <v>44348</v>
      </c>
      <c r="V199" s="315">
        <v>44377</v>
      </c>
      <c r="W199" s="170">
        <v>4812300009</v>
      </c>
      <c r="X199" s="315">
        <v>44377</v>
      </c>
      <c r="Y199" s="178"/>
      <c r="Z199" s="178"/>
      <c r="AA199" s="178"/>
      <c r="AB199" s="178"/>
      <c r="AC199" s="172" t="s">
        <v>1562</v>
      </c>
      <c r="AD199" s="178"/>
      <c r="AE199" s="178"/>
      <c r="AF199" s="178"/>
      <c r="AG199" s="178"/>
      <c r="AH199" s="178"/>
      <c r="AI199" s="178"/>
      <c r="AJ199" s="178"/>
      <c r="AK199" s="156" t="s">
        <v>6073</v>
      </c>
      <c r="AL199" s="173" t="s">
        <v>8174</v>
      </c>
      <c r="AM199" s="177" t="s">
        <v>8175</v>
      </c>
      <c r="AN199" s="170" t="s">
        <v>1209</v>
      </c>
      <c r="AO199" s="170" t="s">
        <v>5829</v>
      </c>
      <c r="AP199" s="170"/>
    </row>
    <row r="200" spans="1:42" s="120" customFormat="1" ht="30" customHeight="1">
      <c r="A200" s="169" t="s">
        <v>5419</v>
      </c>
      <c r="B200" s="169" t="s">
        <v>4999</v>
      </c>
      <c r="C200" s="169" t="s">
        <v>5068</v>
      </c>
      <c r="D200" s="169" t="s">
        <v>5254</v>
      </c>
      <c r="E200" s="169" t="s">
        <v>35</v>
      </c>
      <c r="F200" s="169" t="s">
        <v>15</v>
      </c>
      <c r="G200" s="169" t="s">
        <v>19</v>
      </c>
      <c r="H200" s="169" t="s">
        <v>5255</v>
      </c>
      <c r="I200" s="169" t="s">
        <v>760</v>
      </c>
      <c r="J200" s="169" t="s">
        <v>13</v>
      </c>
      <c r="K200" s="169" t="s">
        <v>17</v>
      </c>
      <c r="L200" s="170" t="s">
        <v>6244</v>
      </c>
      <c r="M200" s="170" t="s">
        <v>6308</v>
      </c>
      <c r="N200" s="158" t="s">
        <v>1079</v>
      </c>
      <c r="O200" s="159" t="s">
        <v>1704</v>
      </c>
      <c r="P200" s="169">
        <v>160</v>
      </c>
      <c r="Q200" s="169">
        <v>23</v>
      </c>
      <c r="R200" s="171" t="s">
        <v>2504</v>
      </c>
      <c r="S200" s="173" t="s">
        <v>8174</v>
      </c>
      <c r="T200" s="172"/>
      <c r="U200" s="315">
        <v>44348</v>
      </c>
      <c r="V200" s="315">
        <v>44377</v>
      </c>
      <c r="W200" s="170">
        <v>4817000220</v>
      </c>
      <c r="X200" s="315">
        <v>44377</v>
      </c>
      <c r="Y200" s="178"/>
      <c r="Z200" s="178"/>
      <c r="AA200" s="178"/>
      <c r="AB200" s="178"/>
      <c r="AC200" s="172" t="s">
        <v>1562</v>
      </c>
      <c r="AD200" s="178"/>
      <c r="AE200" s="178"/>
      <c r="AF200" s="178"/>
      <c r="AG200" s="178"/>
      <c r="AH200" s="178"/>
      <c r="AI200" s="178"/>
      <c r="AJ200" s="178"/>
      <c r="AK200" s="156" t="s">
        <v>6073</v>
      </c>
      <c r="AL200" s="173" t="s">
        <v>8174</v>
      </c>
      <c r="AM200" s="177" t="s">
        <v>8175</v>
      </c>
      <c r="AN200" s="170" t="s">
        <v>1086</v>
      </c>
      <c r="AO200" s="170" t="s">
        <v>5829</v>
      </c>
      <c r="AP200" s="170"/>
    </row>
    <row r="201" spans="1:42" s="120" customFormat="1" ht="30" customHeight="1">
      <c r="A201" s="169" t="s">
        <v>5419</v>
      </c>
      <c r="B201" s="169" t="s">
        <v>4999</v>
      </c>
      <c r="C201" s="169" t="s">
        <v>5002</v>
      </c>
      <c r="D201" s="169" t="s">
        <v>5128</v>
      </c>
      <c r="E201" s="169" t="s">
        <v>35</v>
      </c>
      <c r="F201" s="169" t="s">
        <v>11</v>
      </c>
      <c r="G201" s="169" t="s">
        <v>19</v>
      </c>
      <c r="H201" s="169" t="s">
        <v>5129</v>
      </c>
      <c r="I201" s="169" t="s">
        <v>760</v>
      </c>
      <c r="J201" s="169" t="s">
        <v>13</v>
      </c>
      <c r="K201" s="169" t="s">
        <v>17</v>
      </c>
      <c r="L201" s="170" t="s">
        <v>6309</v>
      </c>
      <c r="M201" s="170" t="s">
        <v>6310</v>
      </c>
      <c r="N201" s="158" t="s">
        <v>1091</v>
      </c>
      <c r="O201" s="159" t="s">
        <v>1080</v>
      </c>
      <c r="P201" s="169">
        <v>60</v>
      </c>
      <c r="Q201" s="169">
        <v>5</v>
      </c>
      <c r="R201" s="171" t="s">
        <v>2504</v>
      </c>
      <c r="S201" s="173" t="s">
        <v>8174</v>
      </c>
      <c r="T201" s="172"/>
      <c r="U201" s="315">
        <v>44348</v>
      </c>
      <c r="V201" s="315">
        <v>44377</v>
      </c>
      <c r="W201" s="319">
        <v>4812300010</v>
      </c>
      <c r="X201" s="315">
        <v>44377</v>
      </c>
      <c r="Y201" s="178"/>
      <c r="Z201" s="178"/>
      <c r="AA201" s="178"/>
      <c r="AB201" s="178"/>
      <c r="AC201" s="172" t="s">
        <v>1562</v>
      </c>
      <c r="AD201" s="178"/>
      <c r="AE201" s="178"/>
      <c r="AF201" s="178"/>
      <c r="AG201" s="178"/>
      <c r="AH201" s="178"/>
      <c r="AI201" s="178"/>
      <c r="AJ201" s="178"/>
      <c r="AK201" s="156" t="s">
        <v>6073</v>
      </c>
      <c r="AL201" s="173" t="s">
        <v>8174</v>
      </c>
      <c r="AM201" s="177" t="s">
        <v>8175</v>
      </c>
      <c r="AN201" s="170" t="s">
        <v>1209</v>
      </c>
      <c r="AO201" s="170" t="s">
        <v>5829</v>
      </c>
      <c r="AP201" s="170"/>
    </row>
    <row r="202" spans="1:42" s="120" customFormat="1" ht="30" customHeight="1">
      <c r="A202" s="169" t="s">
        <v>5419</v>
      </c>
      <c r="B202" s="169" t="s">
        <v>4999</v>
      </c>
      <c r="C202" s="169" t="s">
        <v>5002</v>
      </c>
      <c r="D202" s="169" t="s">
        <v>5130</v>
      </c>
      <c r="E202" s="169" t="s">
        <v>35</v>
      </c>
      <c r="F202" s="169" t="s">
        <v>11</v>
      </c>
      <c r="G202" s="169" t="s">
        <v>19</v>
      </c>
      <c r="H202" s="169" t="s">
        <v>5131</v>
      </c>
      <c r="I202" s="169" t="s">
        <v>760</v>
      </c>
      <c r="J202" s="169" t="s">
        <v>13</v>
      </c>
      <c r="K202" s="169" t="s">
        <v>17</v>
      </c>
      <c r="L202" s="170" t="s">
        <v>6309</v>
      </c>
      <c r="M202" s="170" t="s">
        <v>6311</v>
      </c>
      <c r="N202" s="158" t="s">
        <v>1079</v>
      </c>
      <c r="O202" s="159" t="s">
        <v>1704</v>
      </c>
      <c r="P202" s="169">
        <v>130</v>
      </c>
      <c r="Q202" s="169">
        <v>4</v>
      </c>
      <c r="R202" s="171" t="s">
        <v>2504</v>
      </c>
      <c r="S202" s="173" t="s">
        <v>8174</v>
      </c>
      <c r="T202" s="172"/>
      <c r="U202" s="315">
        <v>44348</v>
      </c>
      <c r="V202" s="315">
        <v>44377</v>
      </c>
      <c r="W202" s="319">
        <v>4812300011</v>
      </c>
      <c r="X202" s="315">
        <v>44377</v>
      </c>
      <c r="Y202" s="178"/>
      <c r="Z202" s="178"/>
      <c r="AA202" s="178"/>
      <c r="AB202" s="178"/>
      <c r="AC202" s="172" t="s">
        <v>1562</v>
      </c>
      <c r="AD202" s="178"/>
      <c r="AE202" s="178"/>
      <c r="AF202" s="178"/>
      <c r="AG202" s="178"/>
      <c r="AH202" s="178"/>
      <c r="AI202" s="178"/>
      <c r="AJ202" s="178"/>
      <c r="AK202" s="156" t="s">
        <v>6073</v>
      </c>
      <c r="AL202" s="173" t="s">
        <v>8174</v>
      </c>
      <c r="AM202" s="177" t="s">
        <v>8175</v>
      </c>
      <c r="AN202" s="170" t="s">
        <v>1209</v>
      </c>
      <c r="AO202" s="170" t="s">
        <v>5829</v>
      </c>
      <c r="AP202" s="170"/>
    </row>
    <row r="203" spans="1:42" s="120" customFormat="1" ht="30" customHeight="1">
      <c r="A203" s="169" t="s">
        <v>5419</v>
      </c>
      <c r="B203" s="169" t="s">
        <v>4999</v>
      </c>
      <c r="C203" s="169" t="s">
        <v>5002</v>
      </c>
      <c r="D203" s="169" t="s">
        <v>5132</v>
      </c>
      <c r="E203" s="169" t="s">
        <v>35</v>
      </c>
      <c r="F203" s="169" t="s">
        <v>11</v>
      </c>
      <c r="G203" s="169" t="s">
        <v>19</v>
      </c>
      <c r="H203" s="169" t="s">
        <v>5133</v>
      </c>
      <c r="I203" s="169" t="s">
        <v>760</v>
      </c>
      <c r="J203" s="169" t="s">
        <v>13</v>
      </c>
      <c r="K203" s="169" t="s">
        <v>14</v>
      </c>
      <c r="L203" s="170" t="s">
        <v>6309</v>
      </c>
      <c r="M203" s="170" t="s">
        <v>6312</v>
      </c>
      <c r="N203" s="158" t="s">
        <v>1079</v>
      </c>
      <c r="O203" s="159" t="s">
        <v>1704</v>
      </c>
      <c r="P203" s="169">
        <v>50</v>
      </c>
      <c r="Q203" s="169">
        <v>4.5</v>
      </c>
      <c r="R203" s="171" t="s">
        <v>2504</v>
      </c>
      <c r="S203" s="173" t="s">
        <v>8174</v>
      </c>
      <c r="T203" s="172"/>
      <c r="U203" s="315">
        <v>44348</v>
      </c>
      <c r="V203" s="315">
        <v>44377</v>
      </c>
      <c r="W203" s="320">
        <v>4812300012</v>
      </c>
      <c r="X203" s="315">
        <v>44377</v>
      </c>
      <c r="Y203" s="178"/>
      <c r="Z203" s="178"/>
      <c r="AA203" s="178"/>
      <c r="AB203" s="178"/>
      <c r="AC203" s="172" t="s">
        <v>1562</v>
      </c>
      <c r="AD203" s="178"/>
      <c r="AE203" s="178"/>
      <c r="AF203" s="178"/>
      <c r="AG203" s="178"/>
      <c r="AH203" s="178"/>
      <c r="AI203" s="178"/>
      <c r="AJ203" s="178"/>
      <c r="AK203" s="156" t="s">
        <v>6073</v>
      </c>
      <c r="AL203" s="173" t="s">
        <v>8174</v>
      </c>
      <c r="AM203" s="177" t="s">
        <v>8175</v>
      </c>
      <c r="AN203" s="170" t="s">
        <v>1209</v>
      </c>
      <c r="AO203" s="170" t="s">
        <v>5829</v>
      </c>
      <c r="AP203" s="170"/>
    </row>
    <row r="204" spans="1:42" s="120" customFormat="1" ht="30" customHeight="1">
      <c r="A204" s="169" t="s">
        <v>5419</v>
      </c>
      <c r="B204" s="169" t="s">
        <v>4999</v>
      </c>
      <c r="C204" s="169" t="s">
        <v>5002</v>
      </c>
      <c r="D204" s="169" t="s">
        <v>5134</v>
      </c>
      <c r="E204" s="169" t="s">
        <v>35</v>
      </c>
      <c r="F204" s="169" t="s">
        <v>11</v>
      </c>
      <c r="G204" s="169" t="s">
        <v>19</v>
      </c>
      <c r="H204" s="169" t="s">
        <v>5135</v>
      </c>
      <c r="I204" s="169" t="s">
        <v>760</v>
      </c>
      <c r="J204" s="169" t="s">
        <v>13</v>
      </c>
      <c r="K204" s="169" t="s">
        <v>14</v>
      </c>
      <c r="L204" s="170" t="s">
        <v>6309</v>
      </c>
      <c r="M204" s="170" t="s">
        <v>6313</v>
      </c>
      <c r="N204" s="158" t="s">
        <v>1079</v>
      </c>
      <c r="O204" s="159" t="s">
        <v>1704</v>
      </c>
      <c r="P204" s="169">
        <v>200</v>
      </c>
      <c r="Q204" s="169">
        <v>4.5</v>
      </c>
      <c r="R204" s="171" t="s">
        <v>2504</v>
      </c>
      <c r="S204" s="173" t="s">
        <v>8174</v>
      </c>
      <c r="T204" s="172"/>
      <c r="U204" s="315">
        <v>44348</v>
      </c>
      <c r="V204" s="315">
        <v>44377</v>
      </c>
      <c r="W204" s="320">
        <v>4812300013</v>
      </c>
      <c r="X204" s="315">
        <v>44377</v>
      </c>
      <c r="Y204" s="178"/>
      <c r="Z204" s="178"/>
      <c r="AA204" s="178"/>
      <c r="AB204" s="178"/>
      <c r="AC204" s="172" t="s">
        <v>1562</v>
      </c>
      <c r="AD204" s="178"/>
      <c r="AE204" s="178"/>
      <c r="AF204" s="178"/>
      <c r="AG204" s="178"/>
      <c r="AH204" s="178"/>
      <c r="AI204" s="178"/>
      <c r="AJ204" s="178"/>
      <c r="AK204" s="156" t="s">
        <v>6073</v>
      </c>
      <c r="AL204" s="173" t="s">
        <v>8174</v>
      </c>
      <c r="AM204" s="177" t="s">
        <v>8175</v>
      </c>
      <c r="AN204" s="170" t="s">
        <v>1209</v>
      </c>
      <c r="AO204" s="170" t="s">
        <v>5829</v>
      </c>
      <c r="AP204" s="170"/>
    </row>
    <row r="205" spans="1:42" s="120" customFormat="1" ht="30" customHeight="1">
      <c r="A205" s="169" t="s">
        <v>5419</v>
      </c>
      <c r="B205" s="169" t="s">
        <v>4999</v>
      </c>
      <c r="C205" s="169" t="s">
        <v>5002</v>
      </c>
      <c r="D205" s="169" t="s">
        <v>5136</v>
      </c>
      <c r="E205" s="169" t="s">
        <v>35</v>
      </c>
      <c r="F205" s="169" t="s">
        <v>11</v>
      </c>
      <c r="G205" s="169" t="s">
        <v>19</v>
      </c>
      <c r="H205" s="169" t="s">
        <v>5137</v>
      </c>
      <c r="I205" s="169" t="s">
        <v>760</v>
      </c>
      <c r="J205" s="169" t="s">
        <v>13</v>
      </c>
      <c r="K205" s="169" t="s">
        <v>17</v>
      </c>
      <c r="L205" s="170" t="s">
        <v>6309</v>
      </c>
      <c r="M205" s="170" t="s">
        <v>6314</v>
      </c>
      <c r="N205" s="158" t="s">
        <v>1079</v>
      </c>
      <c r="O205" s="159" t="s">
        <v>1704</v>
      </c>
      <c r="P205" s="169">
        <v>150</v>
      </c>
      <c r="Q205" s="169">
        <v>4.5</v>
      </c>
      <c r="R205" s="171" t="s">
        <v>2504</v>
      </c>
      <c r="S205" s="173" t="s">
        <v>8174</v>
      </c>
      <c r="T205" s="172"/>
      <c r="U205" s="315">
        <v>44348</v>
      </c>
      <c r="V205" s="315">
        <v>44377</v>
      </c>
      <c r="W205" s="319">
        <v>4812300014</v>
      </c>
      <c r="X205" s="315">
        <v>44377</v>
      </c>
      <c r="Y205" s="178"/>
      <c r="Z205" s="178"/>
      <c r="AA205" s="178"/>
      <c r="AB205" s="178"/>
      <c r="AC205" s="172" t="s">
        <v>1562</v>
      </c>
      <c r="AD205" s="178"/>
      <c r="AE205" s="178"/>
      <c r="AF205" s="178"/>
      <c r="AG205" s="178"/>
      <c r="AH205" s="178"/>
      <c r="AI205" s="178"/>
      <c r="AJ205" s="178"/>
      <c r="AK205" s="156" t="s">
        <v>6073</v>
      </c>
      <c r="AL205" s="173" t="s">
        <v>8174</v>
      </c>
      <c r="AM205" s="177" t="s">
        <v>8175</v>
      </c>
      <c r="AN205" s="170" t="s">
        <v>1086</v>
      </c>
      <c r="AO205" s="170" t="s">
        <v>5829</v>
      </c>
      <c r="AP205" s="170"/>
    </row>
    <row r="206" spans="1:42" s="120" customFormat="1" ht="30" customHeight="1">
      <c r="A206" s="169" t="s">
        <v>5419</v>
      </c>
      <c r="B206" s="169" t="s">
        <v>4999</v>
      </c>
      <c r="C206" s="169" t="s">
        <v>5002</v>
      </c>
      <c r="D206" s="169" t="s">
        <v>5138</v>
      </c>
      <c r="E206" s="169" t="s">
        <v>35</v>
      </c>
      <c r="F206" s="169" t="s">
        <v>15</v>
      </c>
      <c r="G206" s="169" t="s">
        <v>19</v>
      </c>
      <c r="H206" s="169" t="s">
        <v>5139</v>
      </c>
      <c r="I206" s="169" t="s">
        <v>760</v>
      </c>
      <c r="J206" s="169" t="s">
        <v>13</v>
      </c>
      <c r="K206" s="169" t="s">
        <v>17</v>
      </c>
      <c r="L206" s="170" t="s">
        <v>6309</v>
      </c>
      <c r="M206" s="170" t="s">
        <v>6315</v>
      </c>
      <c r="N206" s="158" t="s">
        <v>1091</v>
      </c>
      <c r="O206" s="159" t="s">
        <v>1080</v>
      </c>
      <c r="P206" s="169">
        <v>180</v>
      </c>
      <c r="Q206" s="169">
        <v>10</v>
      </c>
      <c r="R206" s="171" t="s">
        <v>2504</v>
      </c>
      <c r="S206" s="173" t="s">
        <v>8174</v>
      </c>
      <c r="T206" s="172"/>
      <c r="U206" s="315">
        <v>44348</v>
      </c>
      <c r="V206" s="315">
        <v>44377</v>
      </c>
      <c r="W206" s="319">
        <v>4812900140</v>
      </c>
      <c r="X206" s="315">
        <v>44377</v>
      </c>
      <c r="Y206" s="178"/>
      <c r="Z206" s="178"/>
      <c r="AA206" s="178"/>
      <c r="AB206" s="178"/>
      <c r="AC206" s="172" t="s">
        <v>1562</v>
      </c>
      <c r="AD206" s="178"/>
      <c r="AE206" s="178"/>
      <c r="AF206" s="178"/>
      <c r="AG206" s="178"/>
      <c r="AH206" s="178"/>
      <c r="AI206" s="178"/>
      <c r="AJ206" s="178"/>
      <c r="AK206" s="156" t="s">
        <v>6073</v>
      </c>
      <c r="AL206" s="173" t="s">
        <v>8174</v>
      </c>
      <c r="AM206" s="177" t="s">
        <v>8175</v>
      </c>
      <c r="AN206" s="170" t="s">
        <v>1209</v>
      </c>
      <c r="AO206" s="170" t="s">
        <v>5829</v>
      </c>
      <c r="AP206" s="170"/>
    </row>
    <row r="207" spans="1:42" s="120" customFormat="1" ht="30" customHeight="1">
      <c r="A207" s="169" t="s">
        <v>5419</v>
      </c>
      <c r="B207" s="169" t="s">
        <v>4999</v>
      </c>
      <c r="C207" s="169" t="s">
        <v>5142</v>
      </c>
      <c r="D207" s="169" t="s">
        <v>5143</v>
      </c>
      <c r="E207" s="169" t="s">
        <v>35</v>
      </c>
      <c r="F207" s="169" t="s">
        <v>15</v>
      </c>
      <c r="G207" s="169" t="s">
        <v>19</v>
      </c>
      <c r="H207" s="169" t="s">
        <v>5144</v>
      </c>
      <c r="I207" s="169" t="s">
        <v>760</v>
      </c>
      <c r="J207" s="169" t="s">
        <v>13</v>
      </c>
      <c r="K207" s="169" t="s">
        <v>17</v>
      </c>
      <c r="L207" s="170" t="s">
        <v>6309</v>
      </c>
      <c r="M207" s="170" t="s">
        <v>6316</v>
      </c>
      <c r="N207" s="158" t="s">
        <v>1079</v>
      </c>
      <c r="O207" s="159" t="s">
        <v>1704</v>
      </c>
      <c r="P207" s="169">
        <v>140</v>
      </c>
      <c r="Q207" s="169">
        <v>4.5</v>
      </c>
      <c r="R207" s="171" t="s">
        <v>2504</v>
      </c>
      <c r="S207" s="173" t="s">
        <v>8174</v>
      </c>
      <c r="T207" s="172"/>
      <c r="U207" s="315">
        <v>44348</v>
      </c>
      <c r="V207" s="315">
        <v>44377</v>
      </c>
      <c r="W207" s="319">
        <v>4812900142</v>
      </c>
      <c r="X207" s="315">
        <v>44377</v>
      </c>
      <c r="Y207" s="178"/>
      <c r="Z207" s="178"/>
      <c r="AA207" s="178"/>
      <c r="AB207" s="178"/>
      <c r="AC207" s="172" t="s">
        <v>1562</v>
      </c>
      <c r="AD207" s="178"/>
      <c r="AE207" s="178"/>
      <c r="AF207" s="178"/>
      <c r="AG207" s="178"/>
      <c r="AH207" s="178"/>
      <c r="AI207" s="178"/>
      <c r="AJ207" s="178"/>
      <c r="AK207" s="156" t="s">
        <v>6073</v>
      </c>
      <c r="AL207" s="173" t="s">
        <v>8174</v>
      </c>
      <c r="AM207" s="177" t="s">
        <v>8175</v>
      </c>
      <c r="AN207" s="170" t="s">
        <v>1209</v>
      </c>
      <c r="AO207" s="170" t="s">
        <v>5829</v>
      </c>
      <c r="AP207" s="170"/>
    </row>
    <row r="208" spans="1:42" s="120" customFormat="1" ht="30" customHeight="1">
      <c r="A208" s="169" t="s">
        <v>5419</v>
      </c>
      <c r="B208" s="169" t="s">
        <v>4999</v>
      </c>
      <c r="C208" s="169" t="s">
        <v>5002</v>
      </c>
      <c r="D208" s="169" t="s">
        <v>5140</v>
      </c>
      <c r="E208" s="169" t="s">
        <v>35</v>
      </c>
      <c r="F208" s="169" t="s">
        <v>15</v>
      </c>
      <c r="G208" s="169" t="s">
        <v>19</v>
      </c>
      <c r="H208" s="169" t="s">
        <v>5141</v>
      </c>
      <c r="I208" s="169" t="s">
        <v>760</v>
      </c>
      <c r="J208" s="169" t="s">
        <v>13</v>
      </c>
      <c r="K208" s="169" t="s">
        <v>17</v>
      </c>
      <c r="L208" s="170" t="s">
        <v>6309</v>
      </c>
      <c r="M208" s="170" t="s">
        <v>6315</v>
      </c>
      <c r="N208" s="158" t="s">
        <v>1079</v>
      </c>
      <c r="O208" s="159" t="s">
        <v>1704</v>
      </c>
      <c r="P208" s="169">
        <v>180</v>
      </c>
      <c r="Q208" s="169">
        <v>10</v>
      </c>
      <c r="R208" s="171" t="s">
        <v>2504</v>
      </c>
      <c r="S208" s="173" t="s">
        <v>8174</v>
      </c>
      <c r="T208" s="172"/>
      <c r="U208" s="315">
        <v>44348</v>
      </c>
      <c r="V208" s="315">
        <v>44377</v>
      </c>
      <c r="W208" s="319">
        <v>4812900141</v>
      </c>
      <c r="X208" s="315">
        <v>44377</v>
      </c>
      <c r="Y208" s="178"/>
      <c r="Z208" s="178"/>
      <c r="AA208" s="178"/>
      <c r="AB208" s="178"/>
      <c r="AC208" s="172" t="s">
        <v>1562</v>
      </c>
      <c r="AD208" s="178"/>
      <c r="AE208" s="178"/>
      <c r="AF208" s="178"/>
      <c r="AG208" s="178"/>
      <c r="AH208" s="178"/>
      <c r="AI208" s="178"/>
      <c r="AJ208" s="178"/>
      <c r="AK208" s="156" t="s">
        <v>6073</v>
      </c>
      <c r="AL208" s="173" t="s">
        <v>8174</v>
      </c>
      <c r="AM208" s="177" t="s">
        <v>8175</v>
      </c>
      <c r="AN208" s="170" t="s">
        <v>1209</v>
      </c>
      <c r="AO208" s="170" t="s">
        <v>5829</v>
      </c>
      <c r="AP208" s="170"/>
    </row>
    <row r="209" spans="1:42" s="120" customFormat="1" ht="30" customHeight="1">
      <c r="A209" s="169" t="s">
        <v>5419</v>
      </c>
      <c r="B209" s="169" t="s">
        <v>4999</v>
      </c>
      <c r="C209" s="169" t="s">
        <v>5142</v>
      </c>
      <c r="D209" s="169" t="s">
        <v>5145</v>
      </c>
      <c r="E209" s="169" t="s">
        <v>35</v>
      </c>
      <c r="F209" s="169" t="s">
        <v>11</v>
      </c>
      <c r="G209" s="169" t="s">
        <v>19</v>
      </c>
      <c r="H209" s="169" t="s">
        <v>5146</v>
      </c>
      <c r="I209" s="169" t="s">
        <v>760</v>
      </c>
      <c r="J209" s="169" t="s">
        <v>13</v>
      </c>
      <c r="K209" s="169" t="s">
        <v>17</v>
      </c>
      <c r="L209" s="170" t="s">
        <v>6317</v>
      </c>
      <c r="M209" s="170" t="s">
        <v>6318</v>
      </c>
      <c r="N209" s="158" t="s">
        <v>1091</v>
      </c>
      <c r="O209" s="159" t="s">
        <v>1080</v>
      </c>
      <c r="P209" s="169">
        <v>170</v>
      </c>
      <c r="Q209" s="169">
        <v>5.4</v>
      </c>
      <c r="R209" s="171" t="s">
        <v>2504</v>
      </c>
      <c r="S209" s="173" t="s">
        <v>8174</v>
      </c>
      <c r="T209" s="172"/>
      <c r="U209" s="315">
        <v>44348</v>
      </c>
      <c r="V209" s="315">
        <v>44377</v>
      </c>
      <c r="W209" s="321">
        <v>4817000264</v>
      </c>
      <c r="X209" s="315">
        <v>44377</v>
      </c>
      <c r="Y209" s="178"/>
      <c r="Z209" s="178"/>
      <c r="AA209" s="178"/>
      <c r="AB209" s="178"/>
      <c r="AC209" s="172" t="s">
        <v>1562</v>
      </c>
      <c r="AD209" s="178"/>
      <c r="AE209" s="178"/>
      <c r="AF209" s="178"/>
      <c r="AG209" s="178"/>
      <c r="AH209" s="178"/>
      <c r="AI209" s="178"/>
      <c r="AJ209" s="178"/>
      <c r="AK209" s="156" t="s">
        <v>6073</v>
      </c>
      <c r="AL209" s="173" t="s">
        <v>8174</v>
      </c>
      <c r="AM209" s="177" t="s">
        <v>8175</v>
      </c>
      <c r="AN209" s="170" t="s">
        <v>1209</v>
      </c>
      <c r="AO209" s="170" t="s">
        <v>5829</v>
      </c>
      <c r="AP209" s="170"/>
    </row>
    <row r="210" spans="1:42" s="120" customFormat="1" ht="30" customHeight="1">
      <c r="A210" s="169" t="s">
        <v>5419</v>
      </c>
      <c r="B210" s="169" t="s">
        <v>4999</v>
      </c>
      <c r="C210" s="169" t="s">
        <v>5142</v>
      </c>
      <c r="D210" s="169" t="s">
        <v>5147</v>
      </c>
      <c r="E210" s="169" t="s">
        <v>35</v>
      </c>
      <c r="F210" s="169" t="s">
        <v>11</v>
      </c>
      <c r="G210" s="169" t="s">
        <v>19</v>
      </c>
      <c r="H210" s="169" t="s">
        <v>5148</v>
      </c>
      <c r="I210" s="169" t="s">
        <v>760</v>
      </c>
      <c r="J210" s="169" t="s">
        <v>13</v>
      </c>
      <c r="K210" s="169" t="s">
        <v>17</v>
      </c>
      <c r="L210" s="170" t="s">
        <v>6317</v>
      </c>
      <c r="M210" s="170" t="s">
        <v>6319</v>
      </c>
      <c r="N210" s="158" t="s">
        <v>1079</v>
      </c>
      <c r="O210" s="159" t="s">
        <v>1704</v>
      </c>
      <c r="P210" s="169">
        <v>150</v>
      </c>
      <c r="Q210" s="169">
        <v>5</v>
      </c>
      <c r="R210" s="171" t="s">
        <v>2504</v>
      </c>
      <c r="S210" s="173" t="s">
        <v>8174</v>
      </c>
      <c r="T210" s="172"/>
      <c r="U210" s="315">
        <v>44348</v>
      </c>
      <c r="V210" s="315">
        <v>44377</v>
      </c>
      <c r="W210" s="321">
        <v>4817000265</v>
      </c>
      <c r="X210" s="315">
        <v>44377</v>
      </c>
      <c r="Y210" s="178"/>
      <c r="Z210" s="178"/>
      <c r="AA210" s="178"/>
      <c r="AB210" s="178"/>
      <c r="AC210" s="172" t="s">
        <v>1562</v>
      </c>
      <c r="AD210" s="178"/>
      <c r="AE210" s="178"/>
      <c r="AF210" s="178"/>
      <c r="AG210" s="178"/>
      <c r="AH210" s="178"/>
      <c r="AI210" s="178"/>
      <c r="AJ210" s="178"/>
      <c r="AK210" s="156" t="s">
        <v>6073</v>
      </c>
      <c r="AL210" s="173" t="s">
        <v>8174</v>
      </c>
      <c r="AM210" s="177" t="s">
        <v>8175</v>
      </c>
      <c r="AN210" s="170" t="s">
        <v>1209</v>
      </c>
      <c r="AO210" s="170" t="s">
        <v>5829</v>
      </c>
      <c r="AP210" s="170"/>
    </row>
    <row r="211" spans="1:42" s="120" customFormat="1" ht="30" customHeight="1">
      <c r="A211" s="169" t="s">
        <v>5419</v>
      </c>
      <c r="B211" s="169" t="s">
        <v>4999</v>
      </c>
      <c r="C211" s="169" t="s">
        <v>5142</v>
      </c>
      <c r="D211" s="169" t="s">
        <v>5149</v>
      </c>
      <c r="E211" s="169" t="s">
        <v>35</v>
      </c>
      <c r="F211" s="169" t="s">
        <v>11</v>
      </c>
      <c r="G211" s="169" t="s">
        <v>19</v>
      </c>
      <c r="H211" s="169" t="s">
        <v>5150</v>
      </c>
      <c r="I211" s="169" t="s">
        <v>760</v>
      </c>
      <c r="J211" s="169" t="s">
        <v>13</v>
      </c>
      <c r="K211" s="169" t="s">
        <v>17</v>
      </c>
      <c r="L211" s="170" t="s">
        <v>6317</v>
      </c>
      <c r="M211" s="170" t="s">
        <v>6320</v>
      </c>
      <c r="N211" s="158" t="s">
        <v>1091</v>
      </c>
      <c r="O211" s="159" t="s">
        <v>1080</v>
      </c>
      <c r="P211" s="169">
        <v>120</v>
      </c>
      <c r="Q211" s="169">
        <v>7</v>
      </c>
      <c r="R211" s="171" t="s">
        <v>2504</v>
      </c>
      <c r="S211" s="173" t="s">
        <v>8174</v>
      </c>
      <c r="T211" s="172"/>
      <c r="U211" s="315">
        <v>44348</v>
      </c>
      <c r="V211" s="315">
        <v>44377</v>
      </c>
      <c r="W211" s="319">
        <v>4812700161</v>
      </c>
      <c r="X211" s="315">
        <v>44377</v>
      </c>
      <c r="Y211" s="178"/>
      <c r="Z211" s="178"/>
      <c r="AA211" s="178"/>
      <c r="AB211" s="178"/>
      <c r="AC211" s="172" t="s">
        <v>1562</v>
      </c>
      <c r="AD211" s="178"/>
      <c r="AE211" s="178"/>
      <c r="AF211" s="178"/>
      <c r="AG211" s="178"/>
      <c r="AH211" s="178"/>
      <c r="AI211" s="178"/>
      <c r="AJ211" s="178"/>
      <c r="AK211" s="156" t="s">
        <v>6073</v>
      </c>
      <c r="AL211" s="173" t="s">
        <v>8174</v>
      </c>
      <c r="AM211" s="177" t="s">
        <v>8175</v>
      </c>
      <c r="AN211" s="170" t="s">
        <v>1209</v>
      </c>
      <c r="AO211" s="170" t="s">
        <v>5829</v>
      </c>
      <c r="AP211" s="170"/>
    </row>
    <row r="212" spans="1:42" s="120" customFormat="1" ht="30" customHeight="1">
      <c r="A212" s="169" t="s">
        <v>5419</v>
      </c>
      <c r="B212" s="169" t="s">
        <v>4999</v>
      </c>
      <c r="C212" s="169" t="s">
        <v>5142</v>
      </c>
      <c r="D212" s="169" t="s">
        <v>5151</v>
      </c>
      <c r="E212" s="169" t="s">
        <v>35</v>
      </c>
      <c r="F212" s="169" t="s">
        <v>11</v>
      </c>
      <c r="G212" s="169" t="s">
        <v>19</v>
      </c>
      <c r="H212" s="169" t="s">
        <v>5152</v>
      </c>
      <c r="I212" s="169" t="s">
        <v>760</v>
      </c>
      <c r="J212" s="169" t="s">
        <v>13</v>
      </c>
      <c r="K212" s="169" t="s">
        <v>17</v>
      </c>
      <c r="L212" s="170" t="s">
        <v>6317</v>
      </c>
      <c r="M212" s="170" t="s">
        <v>6321</v>
      </c>
      <c r="N212" s="158" t="s">
        <v>1079</v>
      </c>
      <c r="O212" s="159" t="s">
        <v>1704</v>
      </c>
      <c r="P212" s="169">
        <v>220</v>
      </c>
      <c r="Q212" s="169">
        <v>6</v>
      </c>
      <c r="R212" s="171" t="s">
        <v>2504</v>
      </c>
      <c r="S212" s="173" t="s">
        <v>8174</v>
      </c>
      <c r="T212" s="172"/>
      <c r="U212" s="315">
        <v>44348</v>
      </c>
      <c r="V212" s="315">
        <v>44377</v>
      </c>
      <c r="W212" s="321">
        <v>4817000266</v>
      </c>
      <c r="X212" s="315">
        <v>44377</v>
      </c>
      <c r="Y212" s="178"/>
      <c r="Z212" s="178"/>
      <c r="AA212" s="178"/>
      <c r="AB212" s="178"/>
      <c r="AC212" s="172" t="s">
        <v>1562</v>
      </c>
      <c r="AD212" s="178"/>
      <c r="AE212" s="178"/>
      <c r="AF212" s="178"/>
      <c r="AG212" s="178"/>
      <c r="AH212" s="178"/>
      <c r="AI212" s="178"/>
      <c r="AJ212" s="178"/>
      <c r="AK212" s="156" t="s">
        <v>6073</v>
      </c>
      <c r="AL212" s="173" t="s">
        <v>8174</v>
      </c>
      <c r="AM212" s="177" t="s">
        <v>8175</v>
      </c>
      <c r="AN212" s="170" t="s">
        <v>1209</v>
      </c>
      <c r="AO212" s="170" t="s">
        <v>5829</v>
      </c>
      <c r="AP212" s="170"/>
    </row>
    <row r="213" spans="1:42" s="120" customFormat="1" ht="30" customHeight="1">
      <c r="A213" s="169" t="s">
        <v>5419</v>
      </c>
      <c r="B213" s="169" t="s">
        <v>4999</v>
      </c>
      <c r="C213" s="169" t="s">
        <v>5068</v>
      </c>
      <c r="D213" s="169" t="s">
        <v>5256</v>
      </c>
      <c r="E213" s="169" t="s">
        <v>35</v>
      </c>
      <c r="F213" s="169" t="s">
        <v>15</v>
      </c>
      <c r="G213" s="169" t="s">
        <v>19</v>
      </c>
      <c r="H213" s="169" t="s">
        <v>5257</v>
      </c>
      <c r="I213" s="169" t="s">
        <v>760</v>
      </c>
      <c r="J213" s="169" t="s">
        <v>13</v>
      </c>
      <c r="K213" s="169" t="s">
        <v>17</v>
      </c>
      <c r="L213" s="170" t="s">
        <v>6244</v>
      </c>
      <c r="M213" s="170" t="s">
        <v>6322</v>
      </c>
      <c r="N213" s="158" t="s">
        <v>1079</v>
      </c>
      <c r="O213" s="159" t="s">
        <v>1704</v>
      </c>
      <c r="P213" s="169">
        <v>55</v>
      </c>
      <c r="Q213" s="169">
        <v>16</v>
      </c>
      <c r="R213" s="171" t="s">
        <v>2504</v>
      </c>
      <c r="S213" s="173" t="s">
        <v>8174</v>
      </c>
      <c r="T213" s="172"/>
      <c r="U213" s="315">
        <v>44348</v>
      </c>
      <c r="V213" s="315">
        <v>44377</v>
      </c>
      <c r="W213" s="170">
        <v>4817000221</v>
      </c>
      <c r="X213" s="315">
        <v>44377</v>
      </c>
      <c r="Y213" s="178"/>
      <c r="Z213" s="178"/>
      <c r="AA213" s="178"/>
      <c r="AB213" s="178"/>
      <c r="AC213" s="172" t="s">
        <v>1562</v>
      </c>
      <c r="AD213" s="178"/>
      <c r="AE213" s="178"/>
      <c r="AF213" s="178"/>
      <c r="AG213" s="178"/>
      <c r="AH213" s="178"/>
      <c r="AI213" s="178"/>
      <c r="AJ213" s="178"/>
      <c r="AK213" s="156" t="s">
        <v>6073</v>
      </c>
      <c r="AL213" s="173" t="s">
        <v>8174</v>
      </c>
      <c r="AM213" s="177" t="s">
        <v>8175</v>
      </c>
      <c r="AN213" s="170" t="s">
        <v>1086</v>
      </c>
      <c r="AO213" s="170" t="s">
        <v>5829</v>
      </c>
      <c r="AP213" s="170"/>
    </row>
    <row r="214" spans="1:42" s="120" customFormat="1" ht="30" customHeight="1">
      <c r="A214" s="169" t="s">
        <v>5419</v>
      </c>
      <c r="B214" s="169" t="s">
        <v>4999</v>
      </c>
      <c r="C214" s="169" t="s">
        <v>5142</v>
      </c>
      <c r="D214" s="169" t="s">
        <v>5153</v>
      </c>
      <c r="E214" s="169" t="s">
        <v>35</v>
      </c>
      <c r="F214" s="169" t="s">
        <v>11</v>
      </c>
      <c r="G214" s="169" t="s">
        <v>19</v>
      </c>
      <c r="H214" s="169" t="s">
        <v>5154</v>
      </c>
      <c r="I214" s="169" t="s">
        <v>760</v>
      </c>
      <c r="J214" s="169" t="s">
        <v>13</v>
      </c>
      <c r="K214" s="169" t="s">
        <v>17</v>
      </c>
      <c r="L214" s="170" t="s">
        <v>6317</v>
      </c>
      <c r="M214" s="170" t="s">
        <v>6323</v>
      </c>
      <c r="N214" s="158" t="s">
        <v>1091</v>
      </c>
      <c r="O214" s="159" t="s">
        <v>1080</v>
      </c>
      <c r="P214" s="169">
        <v>110</v>
      </c>
      <c r="Q214" s="169">
        <v>7</v>
      </c>
      <c r="R214" s="171" t="s">
        <v>2504</v>
      </c>
      <c r="S214" s="173" t="s">
        <v>8174</v>
      </c>
      <c r="T214" s="172"/>
      <c r="U214" s="315">
        <v>44348</v>
      </c>
      <c r="V214" s="315">
        <v>44377</v>
      </c>
      <c r="W214" s="321">
        <v>4817000267</v>
      </c>
      <c r="X214" s="315">
        <v>44377</v>
      </c>
      <c r="Y214" s="178"/>
      <c r="Z214" s="178"/>
      <c r="AA214" s="178"/>
      <c r="AB214" s="178"/>
      <c r="AC214" s="172" t="s">
        <v>1562</v>
      </c>
      <c r="AD214" s="178"/>
      <c r="AE214" s="178"/>
      <c r="AF214" s="178"/>
      <c r="AG214" s="178"/>
      <c r="AH214" s="178"/>
      <c r="AI214" s="178"/>
      <c r="AJ214" s="178"/>
      <c r="AK214" s="156" t="s">
        <v>6073</v>
      </c>
      <c r="AL214" s="173" t="s">
        <v>8174</v>
      </c>
      <c r="AM214" s="177" t="s">
        <v>8175</v>
      </c>
      <c r="AN214" s="170" t="s">
        <v>1209</v>
      </c>
      <c r="AO214" s="170" t="s">
        <v>5829</v>
      </c>
      <c r="AP214" s="170"/>
    </row>
    <row r="215" spans="1:42" s="120" customFormat="1" ht="30" customHeight="1">
      <c r="A215" s="169" t="s">
        <v>5419</v>
      </c>
      <c r="B215" s="169" t="s">
        <v>4999</v>
      </c>
      <c r="C215" s="169" t="s">
        <v>5010</v>
      </c>
      <c r="D215" s="169" t="s">
        <v>5155</v>
      </c>
      <c r="E215" s="169" t="s">
        <v>35</v>
      </c>
      <c r="F215" s="169" t="s">
        <v>11</v>
      </c>
      <c r="G215" s="169" t="s">
        <v>19</v>
      </c>
      <c r="H215" s="169" t="s">
        <v>5156</v>
      </c>
      <c r="I215" s="169" t="s">
        <v>760</v>
      </c>
      <c r="J215" s="169" t="s">
        <v>13</v>
      </c>
      <c r="K215" s="169" t="s">
        <v>17</v>
      </c>
      <c r="L215" s="170" t="s">
        <v>6317</v>
      </c>
      <c r="M215" s="170" t="s">
        <v>6324</v>
      </c>
      <c r="N215" s="158" t="s">
        <v>1079</v>
      </c>
      <c r="O215" s="159" t="s">
        <v>1704</v>
      </c>
      <c r="P215" s="169">
        <v>80</v>
      </c>
      <c r="Q215" s="169">
        <v>6</v>
      </c>
      <c r="R215" s="171" t="s">
        <v>2504</v>
      </c>
      <c r="S215" s="173" t="s">
        <v>8174</v>
      </c>
      <c r="T215" s="172"/>
      <c r="U215" s="315">
        <v>44348</v>
      </c>
      <c r="V215" s="315">
        <v>44377</v>
      </c>
      <c r="W215" s="319">
        <v>4812700164</v>
      </c>
      <c r="X215" s="315">
        <v>44377</v>
      </c>
      <c r="Y215" s="178"/>
      <c r="Z215" s="178"/>
      <c r="AA215" s="178"/>
      <c r="AB215" s="178"/>
      <c r="AC215" s="172" t="s">
        <v>1562</v>
      </c>
      <c r="AD215" s="178"/>
      <c r="AE215" s="178"/>
      <c r="AF215" s="178"/>
      <c r="AG215" s="178"/>
      <c r="AH215" s="178"/>
      <c r="AI215" s="178"/>
      <c r="AJ215" s="178"/>
      <c r="AK215" s="156" t="s">
        <v>6073</v>
      </c>
      <c r="AL215" s="173" t="s">
        <v>8174</v>
      </c>
      <c r="AM215" s="177" t="s">
        <v>8175</v>
      </c>
      <c r="AN215" s="170" t="s">
        <v>1209</v>
      </c>
      <c r="AO215" s="170" t="s">
        <v>5829</v>
      </c>
      <c r="AP215" s="170"/>
    </row>
    <row r="216" spans="1:42" s="120" customFormat="1" ht="30" customHeight="1">
      <c r="A216" s="169" t="s">
        <v>5419</v>
      </c>
      <c r="B216" s="169" t="s">
        <v>4999</v>
      </c>
      <c r="C216" s="169" t="s">
        <v>5010</v>
      </c>
      <c r="D216" s="169" t="s">
        <v>5157</v>
      </c>
      <c r="E216" s="169" t="s">
        <v>35</v>
      </c>
      <c r="F216" s="169" t="s">
        <v>15</v>
      </c>
      <c r="G216" s="169" t="s">
        <v>19</v>
      </c>
      <c r="H216" s="169" t="s">
        <v>5158</v>
      </c>
      <c r="I216" s="169" t="s">
        <v>760</v>
      </c>
      <c r="J216" s="169" t="s">
        <v>13</v>
      </c>
      <c r="K216" s="169" t="s">
        <v>17</v>
      </c>
      <c r="L216" s="170" t="s">
        <v>6317</v>
      </c>
      <c r="M216" s="170" t="s">
        <v>6325</v>
      </c>
      <c r="N216" s="158" t="s">
        <v>1079</v>
      </c>
      <c r="O216" s="159" t="s">
        <v>1704</v>
      </c>
      <c r="P216" s="169">
        <v>250</v>
      </c>
      <c r="Q216" s="169">
        <v>6</v>
      </c>
      <c r="R216" s="171" t="s">
        <v>2504</v>
      </c>
      <c r="S216" s="173" t="s">
        <v>8174</v>
      </c>
      <c r="T216" s="172"/>
      <c r="U216" s="315">
        <v>44348</v>
      </c>
      <c r="V216" s="315">
        <v>44377</v>
      </c>
      <c r="W216" s="319">
        <v>4873000186</v>
      </c>
      <c r="X216" s="315">
        <v>44377</v>
      </c>
      <c r="Y216" s="178"/>
      <c r="Z216" s="178"/>
      <c r="AA216" s="178"/>
      <c r="AB216" s="178"/>
      <c r="AC216" s="172" t="s">
        <v>1562</v>
      </c>
      <c r="AD216" s="178"/>
      <c r="AE216" s="178"/>
      <c r="AF216" s="178"/>
      <c r="AG216" s="178"/>
      <c r="AH216" s="178"/>
      <c r="AI216" s="178"/>
      <c r="AJ216" s="178"/>
      <c r="AK216" s="156" t="s">
        <v>6073</v>
      </c>
      <c r="AL216" s="173" t="s">
        <v>8174</v>
      </c>
      <c r="AM216" s="177" t="s">
        <v>8175</v>
      </c>
      <c r="AN216" s="170" t="s">
        <v>1209</v>
      </c>
      <c r="AO216" s="170" t="s">
        <v>5829</v>
      </c>
      <c r="AP216" s="170"/>
    </row>
    <row r="217" spans="1:42" s="120" customFormat="1" ht="30" customHeight="1">
      <c r="A217" s="169" t="s">
        <v>5419</v>
      </c>
      <c r="B217" s="169" t="s">
        <v>4999</v>
      </c>
      <c r="C217" s="169" t="s">
        <v>5010</v>
      </c>
      <c r="D217" s="169" t="s">
        <v>2828</v>
      </c>
      <c r="E217" s="169" t="s">
        <v>35</v>
      </c>
      <c r="F217" s="169" t="s">
        <v>15</v>
      </c>
      <c r="G217" s="169" t="s">
        <v>19</v>
      </c>
      <c r="H217" s="169" t="s">
        <v>5159</v>
      </c>
      <c r="I217" s="169" t="s">
        <v>760</v>
      </c>
      <c r="J217" s="169" t="s">
        <v>13</v>
      </c>
      <c r="K217" s="169" t="s">
        <v>17</v>
      </c>
      <c r="L217" s="170" t="s">
        <v>6317</v>
      </c>
      <c r="M217" s="170" t="s">
        <v>6326</v>
      </c>
      <c r="N217" s="158" t="s">
        <v>1091</v>
      </c>
      <c r="O217" s="159" t="s">
        <v>1080</v>
      </c>
      <c r="P217" s="169">
        <v>100</v>
      </c>
      <c r="Q217" s="169">
        <v>6</v>
      </c>
      <c r="R217" s="171" t="s">
        <v>2504</v>
      </c>
      <c r="S217" s="173" t="s">
        <v>8174</v>
      </c>
      <c r="T217" s="172"/>
      <c r="U217" s="315">
        <v>44348</v>
      </c>
      <c r="V217" s="315">
        <v>44377</v>
      </c>
      <c r="W217" s="319">
        <v>4873000187</v>
      </c>
      <c r="X217" s="315">
        <v>44377</v>
      </c>
      <c r="Y217" s="178"/>
      <c r="Z217" s="178"/>
      <c r="AA217" s="178"/>
      <c r="AB217" s="178"/>
      <c r="AC217" s="172" t="s">
        <v>1562</v>
      </c>
      <c r="AD217" s="178"/>
      <c r="AE217" s="178"/>
      <c r="AF217" s="178"/>
      <c r="AG217" s="178"/>
      <c r="AH217" s="178"/>
      <c r="AI217" s="178"/>
      <c r="AJ217" s="178"/>
      <c r="AK217" s="156" t="s">
        <v>6073</v>
      </c>
      <c r="AL217" s="173" t="s">
        <v>8174</v>
      </c>
      <c r="AM217" s="177" t="s">
        <v>8175</v>
      </c>
      <c r="AN217" s="170" t="s">
        <v>1209</v>
      </c>
      <c r="AO217" s="170" t="s">
        <v>5829</v>
      </c>
      <c r="AP217" s="170"/>
    </row>
    <row r="218" spans="1:42" s="120" customFormat="1" ht="30" customHeight="1">
      <c r="A218" s="169" t="s">
        <v>5419</v>
      </c>
      <c r="B218" s="169" t="s">
        <v>4999</v>
      </c>
      <c r="C218" s="169" t="s">
        <v>5010</v>
      </c>
      <c r="D218" s="169" t="s">
        <v>5160</v>
      </c>
      <c r="E218" s="169" t="s">
        <v>35</v>
      </c>
      <c r="F218" s="169" t="s">
        <v>15</v>
      </c>
      <c r="G218" s="169" t="s">
        <v>19</v>
      </c>
      <c r="H218" s="169" t="s">
        <v>5161</v>
      </c>
      <c r="I218" s="169" t="s">
        <v>760</v>
      </c>
      <c r="J218" s="169" t="s">
        <v>13</v>
      </c>
      <c r="K218" s="169" t="s">
        <v>17</v>
      </c>
      <c r="L218" s="170" t="s">
        <v>6317</v>
      </c>
      <c r="M218" s="170" t="s">
        <v>6327</v>
      </c>
      <c r="N218" s="158" t="s">
        <v>1079</v>
      </c>
      <c r="O218" s="159" t="s">
        <v>1704</v>
      </c>
      <c r="P218" s="169">
        <v>70</v>
      </c>
      <c r="Q218" s="169">
        <v>6</v>
      </c>
      <c r="R218" s="171" t="s">
        <v>2504</v>
      </c>
      <c r="S218" s="173" t="s">
        <v>8174</v>
      </c>
      <c r="T218" s="172"/>
      <c r="U218" s="315">
        <v>44348</v>
      </c>
      <c r="V218" s="315">
        <v>44377</v>
      </c>
      <c r="W218" s="321">
        <v>4817000268</v>
      </c>
      <c r="X218" s="315">
        <v>44377</v>
      </c>
      <c r="Y218" s="178"/>
      <c r="Z218" s="178"/>
      <c r="AA218" s="178"/>
      <c r="AB218" s="178"/>
      <c r="AC218" s="172" t="s">
        <v>1562</v>
      </c>
      <c r="AD218" s="178"/>
      <c r="AE218" s="178"/>
      <c r="AF218" s="178"/>
      <c r="AG218" s="178"/>
      <c r="AH218" s="178"/>
      <c r="AI218" s="178"/>
      <c r="AJ218" s="178"/>
      <c r="AK218" s="156" t="s">
        <v>6073</v>
      </c>
      <c r="AL218" s="173" t="s">
        <v>8174</v>
      </c>
      <c r="AM218" s="177" t="s">
        <v>8175</v>
      </c>
      <c r="AN218" s="170" t="s">
        <v>1209</v>
      </c>
      <c r="AO218" s="170" t="s">
        <v>5829</v>
      </c>
      <c r="AP218" s="170"/>
    </row>
    <row r="219" spans="1:42" s="120" customFormat="1" ht="30" customHeight="1">
      <c r="A219" s="169" t="s">
        <v>5419</v>
      </c>
      <c r="B219" s="169" t="s">
        <v>4999</v>
      </c>
      <c r="C219" s="169" t="s">
        <v>5011</v>
      </c>
      <c r="D219" s="169" t="s">
        <v>5162</v>
      </c>
      <c r="E219" s="169" t="s">
        <v>35</v>
      </c>
      <c r="F219" s="169" t="s">
        <v>11</v>
      </c>
      <c r="G219" s="169" t="s">
        <v>19</v>
      </c>
      <c r="H219" s="169" t="s">
        <v>5163</v>
      </c>
      <c r="I219" s="169" t="s">
        <v>760</v>
      </c>
      <c r="J219" s="169" t="s">
        <v>13</v>
      </c>
      <c r="K219" s="169" t="s">
        <v>17</v>
      </c>
      <c r="L219" s="170" t="s">
        <v>6328</v>
      </c>
      <c r="M219" s="170" t="s">
        <v>6329</v>
      </c>
      <c r="N219" s="158" t="s">
        <v>1091</v>
      </c>
      <c r="O219" s="159" t="s">
        <v>1080</v>
      </c>
      <c r="P219" s="169">
        <v>200</v>
      </c>
      <c r="Q219" s="169">
        <v>8</v>
      </c>
      <c r="R219" s="171" t="s">
        <v>2504</v>
      </c>
      <c r="S219" s="173" t="s">
        <v>8174</v>
      </c>
      <c r="T219" s="172"/>
      <c r="U219" s="315">
        <v>44348</v>
      </c>
      <c r="V219" s="315">
        <v>44377</v>
      </c>
      <c r="W219" s="319">
        <v>4873000185</v>
      </c>
      <c r="X219" s="315">
        <v>44377</v>
      </c>
      <c r="Y219" s="178"/>
      <c r="Z219" s="178"/>
      <c r="AA219" s="178"/>
      <c r="AB219" s="178"/>
      <c r="AC219" s="172" t="s">
        <v>1562</v>
      </c>
      <c r="AD219" s="178"/>
      <c r="AE219" s="178"/>
      <c r="AF219" s="178"/>
      <c r="AG219" s="178"/>
      <c r="AH219" s="178"/>
      <c r="AI219" s="178"/>
      <c r="AJ219" s="178"/>
      <c r="AK219" s="156" t="s">
        <v>6073</v>
      </c>
      <c r="AL219" s="173" t="s">
        <v>8174</v>
      </c>
      <c r="AM219" s="177" t="s">
        <v>8175</v>
      </c>
      <c r="AN219" s="170" t="s">
        <v>1209</v>
      </c>
      <c r="AO219" s="170" t="s">
        <v>5829</v>
      </c>
      <c r="AP219" s="170"/>
    </row>
    <row r="220" spans="1:42" s="120" customFormat="1" ht="30" customHeight="1">
      <c r="A220" s="169" t="s">
        <v>5419</v>
      </c>
      <c r="B220" s="169" t="s">
        <v>4999</v>
      </c>
      <c r="C220" s="169" t="s">
        <v>5010</v>
      </c>
      <c r="D220" s="169" t="s">
        <v>5164</v>
      </c>
      <c r="E220" s="169" t="s">
        <v>35</v>
      </c>
      <c r="F220" s="169" t="s">
        <v>11</v>
      </c>
      <c r="G220" s="169" t="s">
        <v>19</v>
      </c>
      <c r="H220" s="169" t="s">
        <v>5165</v>
      </c>
      <c r="I220" s="169" t="s">
        <v>760</v>
      </c>
      <c r="J220" s="169" t="s">
        <v>13</v>
      </c>
      <c r="K220" s="169" t="s">
        <v>14</v>
      </c>
      <c r="L220" s="170" t="s">
        <v>6328</v>
      </c>
      <c r="M220" s="170" t="s">
        <v>6330</v>
      </c>
      <c r="N220" s="158" t="s">
        <v>1091</v>
      </c>
      <c r="O220" s="159" t="s">
        <v>1080</v>
      </c>
      <c r="P220" s="169">
        <v>140</v>
      </c>
      <c r="Q220" s="169">
        <v>10</v>
      </c>
      <c r="R220" s="171" t="s">
        <v>2504</v>
      </c>
      <c r="S220" s="173" t="s">
        <v>8174</v>
      </c>
      <c r="T220" s="172"/>
      <c r="U220" s="315">
        <v>44348</v>
      </c>
      <c r="V220" s="315">
        <v>44377</v>
      </c>
      <c r="W220" s="170">
        <v>4873000210</v>
      </c>
      <c r="X220" s="315">
        <v>44377</v>
      </c>
      <c r="Y220" s="178"/>
      <c r="Z220" s="178"/>
      <c r="AA220" s="178"/>
      <c r="AB220" s="178"/>
      <c r="AC220" s="172" t="s">
        <v>1562</v>
      </c>
      <c r="AD220" s="178"/>
      <c r="AE220" s="178"/>
      <c r="AF220" s="178"/>
      <c r="AG220" s="178"/>
      <c r="AH220" s="178"/>
      <c r="AI220" s="178"/>
      <c r="AJ220" s="178"/>
      <c r="AK220" s="156" t="s">
        <v>6073</v>
      </c>
      <c r="AL220" s="173" t="s">
        <v>8174</v>
      </c>
      <c r="AM220" s="177" t="s">
        <v>8175</v>
      </c>
      <c r="AN220" s="170" t="s">
        <v>1209</v>
      </c>
      <c r="AO220" s="170" t="s">
        <v>5829</v>
      </c>
      <c r="AP220" s="170"/>
    </row>
    <row r="221" spans="1:42" s="120" customFormat="1" ht="30" customHeight="1">
      <c r="A221" s="169" t="s">
        <v>5419</v>
      </c>
      <c r="B221" s="169" t="s">
        <v>4999</v>
      </c>
      <c r="C221" s="169" t="s">
        <v>5003</v>
      </c>
      <c r="D221" s="169" t="s">
        <v>5168</v>
      </c>
      <c r="E221" s="169" t="s">
        <v>35</v>
      </c>
      <c r="F221" s="169" t="s">
        <v>11</v>
      </c>
      <c r="G221" s="169" t="s">
        <v>19</v>
      </c>
      <c r="H221" s="169" t="s">
        <v>5169</v>
      </c>
      <c r="I221" s="169" t="s">
        <v>760</v>
      </c>
      <c r="J221" s="169" t="s">
        <v>13</v>
      </c>
      <c r="K221" s="169" t="s">
        <v>26</v>
      </c>
      <c r="L221" s="170" t="s">
        <v>6328</v>
      </c>
      <c r="M221" s="170" t="s">
        <v>6331</v>
      </c>
      <c r="N221" s="158" t="s">
        <v>1091</v>
      </c>
      <c r="O221" s="159" t="s">
        <v>1080</v>
      </c>
      <c r="P221" s="169">
        <v>40</v>
      </c>
      <c r="Q221" s="169">
        <v>7</v>
      </c>
      <c r="R221" s="171" t="s">
        <v>2504</v>
      </c>
      <c r="S221" s="173" t="s">
        <v>8174</v>
      </c>
      <c r="T221" s="172"/>
      <c r="U221" s="315">
        <v>44348</v>
      </c>
      <c r="V221" s="315">
        <v>44377</v>
      </c>
      <c r="W221" s="170">
        <v>4873000212</v>
      </c>
      <c r="X221" s="315">
        <v>44377</v>
      </c>
      <c r="Y221" s="178"/>
      <c r="Z221" s="178"/>
      <c r="AA221" s="178"/>
      <c r="AB221" s="178"/>
      <c r="AC221" s="172" t="s">
        <v>1562</v>
      </c>
      <c r="AD221" s="178"/>
      <c r="AE221" s="178"/>
      <c r="AF221" s="178"/>
      <c r="AG221" s="178"/>
      <c r="AH221" s="178"/>
      <c r="AI221" s="178"/>
      <c r="AJ221" s="178"/>
      <c r="AK221" s="156" t="s">
        <v>6073</v>
      </c>
      <c r="AL221" s="173" t="s">
        <v>8174</v>
      </c>
      <c r="AM221" s="177" t="s">
        <v>8175</v>
      </c>
      <c r="AN221" s="170" t="s">
        <v>1209</v>
      </c>
      <c r="AO221" s="170" t="s">
        <v>5829</v>
      </c>
      <c r="AP221" s="170"/>
    </row>
    <row r="222" spans="1:42" s="120" customFormat="1" ht="30" customHeight="1">
      <c r="A222" s="169" t="s">
        <v>5419</v>
      </c>
      <c r="B222" s="169" t="s">
        <v>4999</v>
      </c>
      <c r="C222" s="169" t="s">
        <v>5010</v>
      </c>
      <c r="D222" s="169" t="s">
        <v>5166</v>
      </c>
      <c r="E222" s="169" t="s">
        <v>35</v>
      </c>
      <c r="F222" s="169" t="s">
        <v>18</v>
      </c>
      <c r="G222" s="169" t="s">
        <v>19</v>
      </c>
      <c r="H222" s="169" t="s">
        <v>5167</v>
      </c>
      <c r="I222" s="169" t="s">
        <v>760</v>
      </c>
      <c r="J222" s="169" t="s">
        <v>13</v>
      </c>
      <c r="K222" s="169" t="s">
        <v>26</v>
      </c>
      <c r="L222" s="170" t="s">
        <v>6328</v>
      </c>
      <c r="M222" s="170" t="s">
        <v>6332</v>
      </c>
      <c r="N222" s="158" t="s">
        <v>1091</v>
      </c>
      <c r="O222" s="159" t="s">
        <v>1080</v>
      </c>
      <c r="P222" s="169">
        <v>50</v>
      </c>
      <c r="Q222" s="169">
        <v>7</v>
      </c>
      <c r="R222" s="171" t="s">
        <v>2504</v>
      </c>
      <c r="S222" s="173" t="s">
        <v>8174</v>
      </c>
      <c r="T222" s="172"/>
      <c r="U222" s="315">
        <v>44348</v>
      </c>
      <c r="V222" s="315">
        <v>44377</v>
      </c>
      <c r="W222" s="170">
        <v>4873000211</v>
      </c>
      <c r="X222" s="315">
        <v>44377</v>
      </c>
      <c r="Y222" s="178"/>
      <c r="Z222" s="178"/>
      <c r="AA222" s="178"/>
      <c r="AB222" s="178"/>
      <c r="AC222" s="172" t="s">
        <v>1562</v>
      </c>
      <c r="AD222" s="178"/>
      <c r="AE222" s="178"/>
      <c r="AF222" s="178"/>
      <c r="AG222" s="178"/>
      <c r="AH222" s="178"/>
      <c r="AI222" s="178"/>
      <c r="AJ222" s="178"/>
      <c r="AK222" s="156" t="s">
        <v>6073</v>
      </c>
      <c r="AL222" s="173" t="s">
        <v>8174</v>
      </c>
      <c r="AM222" s="177" t="s">
        <v>8175</v>
      </c>
      <c r="AN222" s="170" t="s">
        <v>1209</v>
      </c>
      <c r="AO222" s="170" t="s">
        <v>5829</v>
      </c>
      <c r="AP222" s="170"/>
    </row>
    <row r="223" spans="1:42" s="120" customFormat="1" ht="30" customHeight="1">
      <c r="A223" s="169" t="s">
        <v>5419</v>
      </c>
      <c r="B223" s="169" t="s">
        <v>4999</v>
      </c>
      <c r="C223" s="169" t="s">
        <v>5003</v>
      </c>
      <c r="D223" s="169" t="s">
        <v>5168</v>
      </c>
      <c r="E223" s="169" t="s">
        <v>35</v>
      </c>
      <c r="F223" s="169" t="s">
        <v>11</v>
      </c>
      <c r="G223" s="169" t="s">
        <v>19</v>
      </c>
      <c r="H223" s="169" t="s">
        <v>5170</v>
      </c>
      <c r="I223" s="169" t="s">
        <v>760</v>
      </c>
      <c r="J223" s="169" t="s">
        <v>13</v>
      </c>
      <c r="K223" s="169" t="s">
        <v>26</v>
      </c>
      <c r="L223" s="170" t="s">
        <v>6328</v>
      </c>
      <c r="M223" s="170" t="s">
        <v>6331</v>
      </c>
      <c r="N223" s="158" t="s">
        <v>1079</v>
      </c>
      <c r="O223" s="159" t="s">
        <v>1704</v>
      </c>
      <c r="P223" s="169">
        <v>40</v>
      </c>
      <c r="Q223" s="169">
        <v>7</v>
      </c>
      <c r="R223" s="171" t="s">
        <v>2504</v>
      </c>
      <c r="S223" s="173" t="s">
        <v>8174</v>
      </c>
      <c r="T223" s="172"/>
      <c r="U223" s="315">
        <v>44348</v>
      </c>
      <c r="V223" s="315">
        <v>44377</v>
      </c>
      <c r="W223" s="170">
        <v>4873000213</v>
      </c>
      <c r="X223" s="315">
        <v>44377</v>
      </c>
      <c r="Y223" s="178"/>
      <c r="Z223" s="178"/>
      <c r="AA223" s="178"/>
      <c r="AB223" s="178"/>
      <c r="AC223" s="172" t="s">
        <v>1562</v>
      </c>
      <c r="AD223" s="178"/>
      <c r="AE223" s="178"/>
      <c r="AF223" s="178"/>
      <c r="AG223" s="178"/>
      <c r="AH223" s="178"/>
      <c r="AI223" s="178"/>
      <c r="AJ223" s="178"/>
      <c r="AK223" s="156" t="s">
        <v>6073</v>
      </c>
      <c r="AL223" s="173" t="s">
        <v>8174</v>
      </c>
      <c r="AM223" s="177" t="s">
        <v>8175</v>
      </c>
      <c r="AN223" s="170" t="s">
        <v>1209</v>
      </c>
      <c r="AO223" s="170" t="s">
        <v>5829</v>
      </c>
      <c r="AP223" s="170"/>
    </row>
    <row r="224" spans="1:42" s="120" customFormat="1" ht="30" customHeight="1">
      <c r="A224" s="169" t="s">
        <v>5419</v>
      </c>
      <c r="B224" s="169" t="s">
        <v>4999</v>
      </c>
      <c r="C224" s="169" t="s">
        <v>5003</v>
      </c>
      <c r="D224" s="169" t="s">
        <v>5171</v>
      </c>
      <c r="E224" s="169" t="s">
        <v>35</v>
      </c>
      <c r="F224" s="169" t="s">
        <v>15</v>
      </c>
      <c r="G224" s="169" t="s">
        <v>19</v>
      </c>
      <c r="H224" s="169" t="s">
        <v>5172</v>
      </c>
      <c r="I224" s="169" t="s">
        <v>760</v>
      </c>
      <c r="J224" s="169" t="s">
        <v>13</v>
      </c>
      <c r="K224" s="169" t="s">
        <v>26</v>
      </c>
      <c r="L224" s="170" t="s">
        <v>6328</v>
      </c>
      <c r="M224" s="170" t="s">
        <v>6333</v>
      </c>
      <c r="N224" s="158" t="s">
        <v>1091</v>
      </c>
      <c r="O224" s="159" t="s">
        <v>1080</v>
      </c>
      <c r="P224" s="169">
        <v>75</v>
      </c>
      <c r="Q224" s="169">
        <v>6</v>
      </c>
      <c r="R224" s="171" t="s">
        <v>2504</v>
      </c>
      <c r="S224" s="173" t="s">
        <v>8174</v>
      </c>
      <c r="T224" s="172"/>
      <c r="U224" s="315">
        <v>44348</v>
      </c>
      <c r="V224" s="315">
        <v>44377</v>
      </c>
      <c r="W224" s="170">
        <v>4873000219</v>
      </c>
      <c r="X224" s="315">
        <v>44377</v>
      </c>
      <c r="Y224" s="178"/>
      <c r="Z224" s="178"/>
      <c r="AA224" s="178"/>
      <c r="AB224" s="178"/>
      <c r="AC224" s="172" t="s">
        <v>1562</v>
      </c>
      <c r="AD224" s="178"/>
      <c r="AE224" s="178"/>
      <c r="AF224" s="178"/>
      <c r="AG224" s="178"/>
      <c r="AH224" s="178"/>
      <c r="AI224" s="178"/>
      <c r="AJ224" s="178"/>
      <c r="AK224" s="156" t="s">
        <v>6073</v>
      </c>
      <c r="AL224" s="173" t="s">
        <v>8174</v>
      </c>
      <c r="AM224" s="177" t="s">
        <v>8175</v>
      </c>
      <c r="AN224" s="170" t="s">
        <v>1209</v>
      </c>
      <c r="AO224" s="170" t="s">
        <v>5829</v>
      </c>
      <c r="AP224" s="170"/>
    </row>
    <row r="225" spans="1:42" s="120" customFormat="1" ht="30" customHeight="1">
      <c r="A225" s="169" t="s">
        <v>5419</v>
      </c>
      <c r="B225" s="169" t="s">
        <v>4999</v>
      </c>
      <c r="C225" s="169" t="s">
        <v>5068</v>
      </c>
      <c r="D225" s="169" t="s">
        <v>5258</v>
      </c>
      <c r="E225" s="169" t="s">
        <v>35</v>
      </c>
      <c r="F225" s="169" t="s">
        <v>15</v>
      </c>
      <c r="G225" s="169" t="s">
        <v>19</v>
      </c>
      <c r="H225" s="169" t="s">
        <v>5259</v>
      </c>
      <c r="I225" s="169" t="s">
        <v>760</v>
      </c>
      <c r="J225" s="169" t="s">
        <v>13</v>
      </c>
      <c r="K225" s="169" t="s">
        <v>17</v>
      </c>
      <c r="L225" s="170" t="s">
        <v>6244</v>
      </c>
      <c r="M225" s="170" t="s">
        <v>6334</v>
      </c>
      <c r="N225" s="158" t="s">
        <v>1091</v>
      </c>
      <c r="O225" s="159" t="s">
        <v>1080</v>
      </c>
      <c r="P225" s="169">
        <v>100</v>
      </c>
      <c r="Q225" s="169">
        <v>8</v>
      </c>
      <c r="R225" s="171" t="s">
        <v>2504</v>
      </c>
      <c r="S225" s="173" t="s">
        <v>8174</v>
      </c>
      <c r="T225" s="172"/>
      <c r="U225" s="315">
        <v>44348</v>
      </c>
      <c r="V225" s="315">
        <v>44377</v>
      </c>
      <c r="W225" s="170">
        <v>4817000222</v>
      </c>
      <c r="X225" s="315">
        <v>44377</v>
      </c>
      <c r="Y225" s="178"/>
      <c r="Z225" s="178"/>
      <c r="AA225" s="178"/>
      <c r="AB225" s="178"/>
      <c r="AC225" s="172" t="s">
        <v>1562</v>
      </c>
      <c r="AD225" s="178"/>
      <c r="AE225" s="178"/>
      <c r="AF225" s="178"/>
      <c r="AG225" s="178"/>
      <c r="AH225" s="178"/>
      <c r="AI225" s="178"/>
      <c r="AJ225" s="178"/>
      <c r="AK225" s="156" t="s">
        <v>6073</v>
      </c>
      <c r="AL225" s="173" t="s">
        <v>8174</v>
      </c>
      <c r="AM225" s="177" t="s">
        <v>8175</v>
      </c>
      <c r="AN225" s="170" t="s">
        <v>1086</v>
      </c>
      <c r="AO225" s="170" t="s">
        <v>5829</v>
      </c>
      <c r="AP225" s="170"/>
    </row>
    <row r="226" spans="1:42" s="120" customFormat="1" ht="30" customHeight="1">
      <c r="A226" s="169" t="s">
        <v>5419</v>
      </c>
      <c r="B226" s="169" t="s">
        <v>4999</v>
      </c>
      <c r="C226" s="169" t="s">
        <v>5003</v>
      </c>
      <c r="D226" s="169" t="s">
        <v>5173</v>
      </c>
      <c r="E226" s="169" t="s">
        <v>35</v>
      </c>
      <c r="F226" s="169" t="s">
        <v>15</v>
      </c>
      <c r="G226" s="169" t="s">
        <v>19</v>
      </c>
      <c r="H226" s="169" t="s">
        <v>5174</v>
      </c>
      <c r="I226" s="169" t="s">
        <v>760</v>
      </c>
      <c r="J226" s="169" t="s">
        <v>13</v>
      </c>
      <c r="K226" s="169" t="s">
        <v>26</v>
      </c>
      <c r="L226" s="170" t="s">
        <v>6328</v>
      </c>
      <c r="M226" s="170" t="s">
        <v>6333</v>
      </c>
      <c r="N226" s="158" t="s">
        <v>1079</v>
      </c>
      <c r="O226" s="159" t="s">
        <v>1704</v>
      </c>
      <c r="P226" s="169">
        <v>75</v>
      </c>
      <c r="Q226" s="169">
        <v>6</v>
      </c>
      <c r="R226" s="171" t="s">
        <v>2504</v>
      </c>
      <c r="S226" s="173" t="s">
        <v>8174</v>
      </c>
      <c r="T226" s="172"/>
      <c r="U226" s="315">
        <v>44348</v>
      </c>
      <c r="V226" s="315">
        <v>44377</v>
      </c>
      <c r="W226" s="319">
        <v>4873000215</v>
      </c>
      <c r="X226" s="315">
        <v>44377</v>
      </c>
      <c r="Y226" s="178"/>
      <c r="Z226" s="178"/>
      <c r="AA226" s="178"/>
      <c r="AB226" s="178"/>
      <c r="AC226" s="172" t="s">
        <v>1562</v>
      </c>
      <c r="AD226" s="178"/>
      <c r="AE226" s="178"/>
      <c r="AF226" s="178"/>
      <c r="AG226" s="178"/>
      <c r="AH226" s="178"/>
      <c r="AI226" s="178"/>
      <c r="AJ226" s="178"/>
      <c r="AK226" s="156" t="s">
        <v>6073</v>
      </c>
      <c r="AL226" s="173" t="s">
        <v>8174</v>
      </c>
      <c r="AM226" s="177" t="s">
        <v>8175</v>
      </c>
      <c r="AN226" s="170" t="s">
        <v>1209</v>
      </c>
      <c r="AO226" s="170" t="s">
        <v>5829</v>
      </c>
      <c r="AP226" s="170"/>
    </row>
    <row r="227" spans="1:42" s="120" customFormat="1" ht="30" customHeight="1">
      <c r="A227" s="169" t="s">
        <v>5419</v>
      </c>
      <c r="B227" s="169" t="s">
        <v>4999</v>
      </c>
      <c r="C227" s="169" t="s">
        <v>5003</v>
      </c>
      <c r="D227" s="169" t="s">
        <v>5175</v>
      </c>
      <c r="E227" s="169" t="s">
        <v>35</v>
      </c>
      <c r="F227" s="169" t="s">
        <v>11</v>
      </c>
      <c r="G227" s="169" t="s">
        <v>19</v>
      </c>
      <c r="H227" s="169" t="s">
        <v>5176</v>
      </c>
      <c r="I227" s="169" t="s">
        <v>760</v>
      </c>
      <c r="J227" s="169" t="s">
        <v>13</v>
      </c>
      <c r="K227" s="169" t="s">
        <v>17</v>
      </c>
      <c r="L227" s="170" t="s">
        <v>6335</v>
      </c>
      <c r="M227" s="170" t="s">
        <v>6336</v>
      </c>
      <c r="N227" s="158" t="s">
        <v>1079</v>
      </c>
      <c r="O227" s="159" t="s">
        <v>1704</v>
      </c>
      <c r="P227" s="169">
        <v>140</v>
      </c>
      <c r="Q227" s="169">
        <v>5</v>
      </c>
      <c r="R227" s="171" t="s">
        <v>2504</v>
      </c>
      <c r="S227" s="173" t="s">
        <v>8174</v>
      </c>
      <c r="T227" s="172"/>
      <c r="U227" s="315">
        <v>44348</v>
      </c>
      <c r="V227" s="315">
        <v>44377</v>
      </c>
      <c r="W227" s="321">
        <v>4817000269</v>
      </c>
      <c r="X227" s="315">
        <v>44377</v>
      </c>
      <c r="Y227" s="178"/>
      <c r="Z227" s="178"/>
      <c r="AA227" s="178"/>
      <c r="AB227" s="178"/>
      <c r="AC227" s="172" t="s">
        <v>1562</v>
      </c>
      <c r="AD227" s="178"/>
      <c r="AE227" s="178"/>
      <c r="AF227" s="178"/>
      <c r="AG227" s="178"/>
      <c r="AH227" s="178"/>
      <c r="AI227" s="178"/>
      <c r="AJ227" s="178"/>
      <c r="AK227" s="156" t="s">
        <v>6073</v>
      </c>
      <c r="AL227" s="173" t="s">
        <v>8174</v>
      </c>
      <c r="AM227" s="177" t="s">
        <v>8175</v>
      </c>
      <c r="AN227" s="170" t="s">
        <v>1209</v>
      </c>
      <c r="AO227" s="170" t="s">
        <v>5829</v>
      </c>
      <c r="AP227" s="170"/>
    </row>
    <row r="228" spans="1:42" s="120" customFormat="1" ht="30" customHeight="1">
      <c r="A228" s="169" t="s">
        <v>5419</v>
      </c>
      <c r="B228" s="169" t="s">
        <v>4999</v>
      </c>
      <c r="C228" s="169" t="s">
        <v>5003</v>
      </c>
      <c r="D228" s="169" t="s">
        <v>5181</v>
      </c>
      <c r="E228" s="169" t="s">
        <v>35</v>
      </c>
      <c r="F228" s="169" t="s">
        <v>15</v>
      </c>
      <c r="G228" s="169" t="s">
        <v>19</v>
      </c>
      <c r="H228" s="169" t="s">
        <v>5182</v>
      </c>
      <c r="I228" s="169" t="s">
        <v>760</v>
      </c>
      <c r="J228" s="169" t="s">
        <v>13</v>
      </c>
      <c r="K228" s="169" t="s">
        <v>26</v>
      </c>
      <c r="L228" s="170" t="s">
        <v>6328</v>
      </c>
      <c r="M228" s="170" t="s">
        <v>6337</v>
      </c>
      <c r="N228" s="158" t="s">
        <v>1091</v>
      </c>
      <c r="O228" s="159" t="s">
        <v>1080</v>
      </c>
      <c r="P228" s="169">
        <v>70</v>
      </c>
      <c r="Q228" s="169">
        <v>6</v>
      </c>
      <c r="R228" s="171" t="s">
        <v>2504</v>
      </c>
      <c r="S228" s="173" t="s">
        <v>8174</v>
      </c>
      <c r="T228" s="172"/>
      <c r="U228" s="315">
        <v>44348</v>
      </c>
      <c r="V228" s="315">
        <v>44377</v>
      </c>
      <c r="W228" s="319">
        <v>4885000289</v>
      </c>
      <c r="X228" s="315">
        <v>44377</v>
      </c>
      <c r="Y228" s="178"/>
      <c r="Z228" s="178"/>
      <c r="AA228" s="178"/>
      <c r="AB228" s="178"/>
      <c r="AC228" s="172" t="s">
        <v>1562</v>
      </c>
      <c r="AD228" s="178"/>
      <c r="AE228" s="178"/>
      <c r="AF228" s="178"/>
      <c r="AG228" s="178"/>
      <c r="AH228" s="178"/>
      <c r="AI228" s="178"/>
      <c r="AJ228" s="178"/>
      <c r="AK228" s="156" t="s">
        <v>6073</v>
      </c>
      <c r="AL228" s="173" t="s">
        <v>8174</v>
      </c>
      <c r="AM228" s="177" t="s">
        <v>8175</v>
      </c>
      <c r="AN228" s="170" t="s">
        <v>1209</v>
      </c>
      <c r="AO228" s="170" t="s">
        <v>5829</v>
      </c>
      <c r="AP228" s="170"/>
    </row>
    <row r="229" spans="1:42" s="120" customFormat="1" ht="30" customHeight="1">
      <c r="A229" s="169" t="s">
        <v>5419</v>
      </c>
      <c r="B229" s="169" t="s">
        <v>4999</v>
      </c>
      <c r="C229" s="169" t="s">
        <v>5003</v>
      </c>
      <c r="D229" s="169" t="s">
        <v>5177</v>
      </c>
      <c r="E229" s="169" t="s">
        <v>35</v>
      </c>
      <c r="F229" s="169" t="s">
        <v>16</v>
      </c>
      <c r="G229" s="169" t="s">
        <v>19</v>
      </c>
      <c r="H229" s="169" t="s">
        <v>5178</v>
      </c>
      <c r="I229" s="169" t="s">
        <v>760</v>
      </c>
      <c r="J229" s="169" t="s">
        <v>13</v>
      </c>
      <c r="K229" s="169" t="s">
        <v>26</v>
      </c>
      <c r="L229" s="170" t="s">
        <v>6328</v>
      </c>
      <c r="M229" s="170" t="s">
        <v>6338</v>
      </c>
      <c r="N229" s="158" t="s">
        <v>1091</v>
      </c>
      <c r="O229" s="159" t="s">
        <v>1080</v>
      </c>
      <c r="P229" s="169">
        <v>310</v>
      </c>
      <c r="Q229" s="169">
        <v>5</v>
      </c>
      <c r="R229" s="171" t="s">
        <v>2504</v>
      </c>
      <c r="S229" s="173" t="s">
        <v>8174</v>
      </c>
      <c r="T229" s="172"/>
      <c r="U229" s="315">
        <v>44348</v>
      </c>
      <c r="V229" s="315">
        <v>44377</v>
      </c>
      <c r="W229" s="174">
        <v>4817000270</v>
      </c>
      <c r="X229" s="315">
        <v>44377</v>
      </c>
      <c r="Y229" s="178"/>
      <c r="Z229" s="178"/>
      <c r="AA229" s="178"/>
      <c r="AB229" s="178"/>
      <c r="AC229" s="172" t="s">
        <v>1562</v>
      </c>
      <c r="AD229" s="178"/>
      <c r="AE229" s="178"/>
      <c r="AF229" s="178"/>
      <c r="AG229" s="178"/>
      <c r="AH229" s="178"/>
      <c r="AI229" s="178"/>
      <c r="AJ229" s="178"/>
      <c r="AK229" s="156" t="s">
        <v>6073</v>
      </c>
      <c r="AL229" s="173" t="s">
        <v>8174</v>
      </c>
      <c r="AM229" s="177" t="s">
        <v>8175</v>
      </c>
      <c r="AN229" s="170" t="s">
        <v>1209</v>
      </c>
      <c r="AO229" s="170" t="s">
        <v>5829</v>
      </c>
      <c r="AP229" s="170"/>
    </row>
    <row r="230" spans="1:42" s="120" customFormat="1" ht="30" customHeight="1">
      <c r="A230" s="169" t="s">
        <v>5419</v>
      </c>
      <c r="B230" s="169" t="s">
        <v>4999</v>
      </c>
      <c r="C230" s="169" t="s">
        <v>5003</v>
      </c>
      <c r="D230" s="169" t="s">
        <v>5179</v>
      </c>
      <c r="E230" s="169" t="s">
        <v>35</v>
      </c>
      <c r="F230" s="169" t="s">
        <v>11</v>
      </c>
      <c r="G230" s="169" t="s">
        <v>19</v>
      </c>
      <c r="H230" s="169" t="s">
        <v>5180</v>
      </c>
      <c r="I230" s="169" t="s">
        <v>760</v>
      </c>
      <c r="J230" s="169" t="s">
        <v>13</v>
      </c>
      <c r="K230" s="169" t="s">
        <v>26</v>
      </c>
      <c r="L230" s="170" t="s">
        <v>6339</v>
      </c>
      <c r="M230" s="170" t="s">
        <v>6340</v>
      </c>
      <c r="N230" s="158" t="s">
        <v>1091</v>
      </c>
      <c r="O230" s="159" t="s">
        <v>1704</v>
      </c>
      <c r="P230" s="169">
        <v>150</v>
      </c>
      <c r="Q230" s="169">
        <v>6</v>
      </c>
      <c r="R230" s="322" t="s">
        <v>6341</v>
      </c>
      <c r="S230" s="173" t="s">
        <v>8174</v>
      </c>
      <c r="T230" s="323"/>
      <c r="U230" s="315">
        <v>44348</v>
      </c>
      <c r="V230" s="315">
        <v>44377</v>
      </c>
      <c r="W230" s="170">
        <v>4873000218</v>
      </c>
      <c r="X230" s="315">
        <v>44377</v>
      </c>
      <c r="Y230" s="323"/>
      <c r="Z230" s="323"/>
      <c r="AA230" s="323"/>
      <c r="AB230" s="323"/>
      <c r="AC230" s="323" t="s">
        <v>1547</v>
      </c>
      <c r="AD230" s="323"/>
      <c r="AE230" s="323"/>
      <c r="AF230" s="323"/>
      <c r="AG230" s="323"/>
      <c r="AH230" s="323"/>
      <c r="AI230" s="323"/>
      <c r="AJ230" s="323"/>
      <c r="AK230" s="156" t="s">
        <v>6073</v>
      </c>
      <c r="AL230" s="173" t="s">
        <v>8174</v>
      </c>
      <c r="AM230" s="177" t="s">
        <v>8175</v>
      </c>
      <c r="AN230" s="170" t="s">
        <v>6342</v>
      </c>
      <c r="AO230" s="170" t="s">
        <v>1996</v>
      </c>
      <c r="AP230" s="170"/>
    </row>
    <row r="231" spans="1:42" s="120" customFormat="1" ht="30" customHeight="1">
      <c r="A231" s="169" t="s">
        <v>5419</v>
      </c>
      <c r="B231" s="169" t="s">
        <v>4999</v>
      </c>
      <c r="C231" s="169" t="s">
        <v>5003</v>
      </c>
      <c r="D231" s="169" t="s">
        <v>5181</v>
      </c>
      <c r="E231" s="169" t="s">
        <v>35</v>
      </c>
      <c r="F231" s="169" t="s">
        <v>15</v>
      </c>
      <c r="G231" s="169" t="s">
        <v>19</v>
      </c>
      <c r="H231" s="169" t="s">
        <v>5183</v>
      </c>
      <c r="I231" s="169" t="s">
        <v>760</v>
      </c>
      <c r="J231" s="169" t="s">
        <v>13</v>
      </c>
      <c r="K231" s="169" t="s">
        <v>26</v>
      </c>
      <c r="L231" s="170" t="s">
        <v>6339</v>
      </c>
      <c r="M231" s="170" t="s">
        <v>6337</v>
      </c>
      <c r="N231" s="158" t="s">
        <v>1079</v>
      </c>
      <c r="O231" s="159" t="s">
        <v>1080</v>
      </c>
      <c r="P231" s="169">
        <v>70</v>
      </c>
      <c r="Q231" s="169">
        <v>6</v>
      </c>
      <c r="R231" s="322" t="s">
        <v>6341</v>
      </c>
      <c r="S231" s="173" t="s">
        <v>8174</v>
      </c>
      <c r="T231" s="323"/>
      <c r="U231" s="315">
        <v>44348</v>
      </c>
      <c r="V231" s="315">
        <v>44377</v>
      </c>
      <c r="W231" s="170">
        <v>4885000287</v>
      </c>
      <c r="X231" s="315">
        <v>44377</v>
      </c>
      <c r="Y231" s="323"/>
      <c r="Z231" s="323"/>
      <c r="AA231" s="323"/>
      <c r="AB231" s="323"/>
      <c r="AC231" s="323" t="s">
        <v>1547</v>
      </c>
      <c r="AD231" s="323"/>
      <c r="AE231" s="323"/>
      <c r="AF231" s="323"/>
      <c r="AG231" s="323"/>
      <c r="AH231" s="323"/>
      <c r="AI231" s="323"/>
      <c r="AJ231" s="323"/>
      <c r="AK231" s="156" t="s">
        <v>6073</v>
      </c>
      <c r="AL231" s="173" t="s">
        <v>8174</v>
      </c>
      <c r="AM231" s="177" t="s">
        <v>8175</v>
      </c>
      <c r="AN231" s="170" t="s">
        <v>6342</v>
      </c>
      <c r="AO231" s="170" t="s">
        <v>1996</v>
      </c>
      <c r="AP231" s="170"/>
    </row>
    <row r="232" spans="1:42" s="120" customFormat="1" ht="30" customHeight="1">
      <c r="A232" s="169" t="s">
        <v>5419</v>
      </c>
      <c r="B232" s="169" t="s">
        <v>4999</v>
      </c>
      <c r="C232" s="169" t="s">
        <v>5003</v>
      </c>
      <c r="D232" s="169" t="s">
        <v>5184</v>
      </c>
      <c r="E232" s="169" t="s">
        <v>35</v>
      </c>
      <c r="F232" s="169" t="s">
        <v>15</v>
      </c>
      <c r="G232" s="169" t="s">
        <v>19</v>
      </c>
      <c r="H232" s="169" t="s">
        <v>5185</v>
      </c>
      <c r="I232" s="169" t="s">
        <v>760</v>
      </c>
      <c r="J232" s="169" t="s">
        <v>13</v>
      </c>
      <c r="K232" s="169" t="s">
        <v>26</v>
      </c>
      <c r="L232" s="170" t="s">
        <v>6339</v>
      </c>
      <c r="M232" s="170" t="s">
        <v>6343</v>
      </c>
      <c r="N232" s="158" t="s">
        <v>1091</v>
      </c>
      <c r="O232" s="159" t="s">
        <v>1704</v>
      </c>
      <c r="P232" s="169">
        <v>260</v>
      </c>
      <c r="Q232" s="169">
        <v>5</v>
      </c>
      <c r="R232" s="322" t="s">
        <v>6341</v>
      </c>
      <c r="S232" s="173" t="s">
        <v>8174</v>
      </c>
      <c r="T232" s="323"/>
      <c r="U232" s="315">
        <v>44348</v>
      </c>
      <c r="V232" s="315">
        <v>44377</v>
      </c>
      <c r="W232" s="170">
        <v>4885000288</v>
      </c>
      <c r="X232" s="315">
        <v>44377</v>
      </c>
      <c r="Y232" s="323"/>
      <c r="Z232" s="323"/>
      <c r="AA232" s="323"/>
      <c r="AB232" s="323"/>
      <c r="AC232" s="323" t="s">
        <v>1547</v>
      </c>
      <c r="AD232" s="323"/>
      <c r="AE232" s="323"/>
      <c r="AF232" s="323"/>
      <c r="AG232" s="323"/>
      <c r="AH232" s="323"/>
      <c r="AI232" s="323"/>
      <c r="AJ232" s="323"/>
      <c r="AK232" s="156" t="s">
        <v>6073</v>
      </c>
      <c r="AL232" s="173" t="s">
        <v>8174</v>
      </c>
      <c r="AM232" s="177" t="s">
        <v>8175</v>
      </c>
      <c r="AN232" s="170" t="s">
        <v>6342</v>
      </c>
      <c r="AO232" s="170" t="s">
        <v>1996</v>
      </c>
      <c r="AP232" s="170"/>
    </row>
    <row r="233" spans="1:42" s="120" customFormat="1" ht="30" customHeight="1">
      <c r="A233" s="169" t="s">
        <v>5419</v>
      </c>
      <c r="B233" s="169" t="s">
        <v>4999</v>
      </c>
      <c r="C233" s="169" t="s">
        <v>5003</v>
      </c>
      <c r="D233" s="169" t="s">
        <v>5186</v>
      </c>
      <c r="E233" s="169" t="s">
        <v>35</v>
      </c>
      <c r="F233" s="169" t="s">
        <v>11</v>
      </c>
      <c r="G233" s="169" t="s">
        <v>19</v>
      </c>
      <c r="H233" s="169" t="s">
        <v>5187</v>
      </c>
      <c r="I233" s="169" t="s">
        <v>760</v>
      </c>
      <c r="J233" s="169" t="s">
        <v>13</v>
      </c>
      <c r="K233" s="169" t="s">
        <v>26</v>
      </c>
      <c r="L233" s="170" t="s">
        <v>6339</v>
      </c>
      <c r="M233" s="170" t="s">
        <v>6344</v>
      </c>
      <c r="N233" s="158" t="s">
        <v>1091</v>
      </c>
      <c r="O233" s="159" t="s">
        <v>1704</v>
      </c>
      <c r="P233" s="169">
        <v>210</v>
      </c>
      <c r="Q233" s="169">
        <v>5</v>
      </c>
      <c r="R233" s="322" t="s">
        <v>6341</v>
      </c>
      <c r="S233" s="173" t="s">
        <v>8174</v>
      </c>
      <c r="T233" s="323"/>
      <c r="U233" s="315">
        <v>44348</v>
      </c>
      <c r="V233" s="315">
        <v>44377</v>
      </c>
      <c r="W233" s="170">
        <v>4885000286</v>
      </c>
      <c r="X233" s="315">
        <v>44377</v>
      </c>
      <c r="Y233" s="323"/>
      <c r="Z233" s="323"/>
      <c r="AA233" s="323"/>
      <c r="AB233" s="323"/>
      <c r="AC233" s="323" t="s">
        <v>1547</v>
      </c>
      <c r="AD233" s="323"/>
      <c r="AE233" s="323"/>
      <c r="AF233" s="323"/>
      <c r="AG233" s="323"/>
      <c r="AH233" s="323"/>
      <c r="AI233" s="323"/>
      <c r="AJ233" s="323"/>
      <c r="AK233" s="156" t="s">
        <v>6073</v>
      </c>
      <c r="AL233" s="173" t="s">
        <v>8174</v>
      </c>
      <c r="AM233" s="177" t="s">
        <v>8175</v>
      </c>
      <c r="AN233" s="170" t="s">
        <v>6342</v>
      </c>
      <c r="AO233" s="170" t="s">
        <v>1996</v>
      </c>
      <c r="AP233" s="170"/>
    </row>
    <row r="234" spans="1:42" s="120" customFormat="1" ht="30" customHeight="1">
      <c r="A234" s="169" t="s">
        <v>5419</v>
      </c>
      <c r="B234" s="169" t="s">
        <v>4999</v>
      </c>
      <c r="C234" s="169" t="s">
        <v>5003</v>
      </c>
      <c r="D234" s="169" t="s">
        <v>5188</v>
      </c>
      <c r="E234" s="169" t="s">
        <v>35</v>
      </c>
      <c r="F234" s="169" t="s">
        <v>11</v>
      </c>
      <c r="G234" s="169" t="s">
        <v>19</v>
      </c>
      <c r="H234" s="169" t="s">
        <v>5189</v>
      </c>
      <c r="I234" s="169" t="s">
        <v>760</v>
      </c>
      <c r="J234" s="169" t="s">
        <v>13</v>
      </c>
      <c r="K234" s="169" t="s">
        <v>26</v>
      </c>
      <c r="L234" s="170" t="s">
        <v>6339</v>
      </c>
      <c r="M234" s="170" t="s">
        <v>6345</v>
      </c>
      <c r="N234" s="158" t="s">
        <v>1079</v>
      </c>
      <c r="O234" s="159" t="s">
        <v>1080</v>
      </c>
      <c r="P234" s="169">
        <v>70</v>
      </c>
      <c r="Q234" s="169">
        <v>5</v>
      </c>
      <c r="R234" s="322" t="s">
        <v>6341</v>
      </c>
      <c r="S234" s="173" t="s">
        <v>8174</v>
      </c>
      <c r="T234" s="323"/>
      <c r="U234" s="315">
        <v>44348</v>
      </c>
      <c r="V234" s="315">
        <v>44377</v>
      </c>
      <c r="W234" s="170">
        <v>4885000290</v>
      </c>
      <c r="X234" s="315">
        <v>44377</v>
      </c>
      <c r="Y234" s="323"/>
      <c r="Z234" s="323"/>
      <c r="AA234" s="323"/>
      <c r="AB234" s="323"/>
      <c r="AC234" s="323" t="s">
        <v>1547</v>
      </c>
      <c r="AD234" s="323"/>
      <c r="AE234" s="323"/>
      <c r="AF234" s="323"/>
      <c r="AG234" s="323"/>
      <c r="AH234" s="323"/>
      <c r="AI234" s="323"/>
      <c r="AJ234" s="323"/>
      <c r="AK234" s="156" t="s">
        <v>6073</v>
      </c>
      <c r="AL234" s="173" t="s">
        <v>8174</v>
      </c>
      <c r="AM234" s="177" t="s">
        <v>8175</v>
      </c>
      <c r="AN234" s="170" t="s">
        <v>6342</v>
      </c>
      <c r="AO234" s="170" t="s">
        <v>1996</v>
      </c>
      <c r="AP234" s="170"/>
    </row>
    <row r="235" spans="1:42" s="120" customFormat="1" ht="30" customHeight="1">
      <c r="A235" s="169" t="s">
        <v>5419</v>
      </c>
      <c r="B235" s="169" t="s">
        <v>4999</v>
      </c>
      <c r="C235" s="169" t="s">
        <v>5003</v>
      </c>
      <c r="D235" s="169" t="s">
        <v>6346</v>
      </c>
      <c r="E235" s="169" t="s">
        <v>35</v>
      </c>
      <c r="F235" s="169" t="s">
        <v>11</v>
      </c>
      <c r="G235" s="169" t="s">
        <v>19</v>
      </c>
      <c r="H235" s="169" t="s">
        <v>5190</v>
      </c>
      <c r="I235" s="169" t="s">
        <v>760</v>
      </c>
      <c r="J235" s="169" t="s">
        <v>13</v>
      </c>
      <c r="K235" s="169" t="s">
        <v>26</v>
      </c>
      <c r="L235" s="170" t="s">
        <v>6339</v>
      </c>
      <c r="M235" s="170" t="s">
        <v>6347</v>
      </c>
      <c r="N235" s="158" t="s">
        <v>1079</v>
      </c>
      <c r="O235" s="159" t="s">
        <v>1080</v>
      </c>
      <c r="P235" s="169">
        <v>140</v>
      </c>
      <c r="Q235" s="169">
        <v>5</v>
      </c>
      <c r="R235" s="322" t="s">
        <v>6341</v>
      </c>
      <c r="S235" s="173" t="s">
        <v>8174</v>
      </c>
      <c r="T235" s="323"/>
      <c r="U235" s="315">
        <v>44348</v>
      </c>
      <c r="V235" s="315">
        <v>44377</v>
      </c>
      <c r="W235" s="170">
        <v>4817000140</v>
      </c>
      <c r="X235" s="315">
        <v>44377</v>
      </c>
      <c r="Y235" s="323"/>
      <c r="Z235" s="323"/>
      <c r="AA235" s="323"/>
      <c r="AB235" s="323"/>
      <c r="AC235" s="323" t="s">
        <v>1547</v>
      </c>
      <c r="AD235" s="323"/>
      <c r="AE235" s="323"/>
      <c r="AF235" s="323"/>
      <c r="AG235" s="323"/>
      <c r="AH235" s="323"/>
      <c r="AI235" s="323"/>
      <c r="AJ235" s="323"/>
      <c r="AK235" s="156" t="s">
        <v>6073</v>
      </c>
      <c r="AL235" s="173" t="s">
        <v>8174</v>
      </c>
      <c r="AM235" s="177" t="s">
        <v>8175</v>
      </c>
      <c r="AN235" s="170" t="s">
        <v>6342</v>
      </c>
      <c r="AO235" s="170" t="s">
        <v>1996</v>
      </c>
      <c r="AP235" s="170"/>
    </row>
    <row r="236" spans="1:42" s="120" customFormat="1" ht="30" customHeight="1">
      <c r="A236" s="169" t="s">
        <v>5419</v>
      </c>
      <c r="B236" s="169" t="s">
        <v>4999</v>
      </c>
      <c r="C236" s="169" t="s">
        <v>5068</v>
      </c>
      <c r="D236" s="169" t="s">
        <v>5258</v>
      </c>
      <c r="E236" s="169" t="s">
        <v>35</v>
      </c>
      <c r="F236" s="169" t="s">
        <v>15</v>
      </c>
      <c r="G236" s="169" t="s">
        <v>19</v>
      </c>
      <c r="H236" s="169" t="s">
        <v>5260</v>
      </c>
      <c r="I236" s="169" t="s">
        <v>760</v>
      </c>
      <c r="J236" s="169" t="s">
        <v>13</v>
      </c>
      <c r="K236" s="169" t="s">
        <v>17</v>
      </c>
      <c r="L236" s="170" t="s">
        <v>6348</v>
      </c>
      <c r="M236" s="170" t="s">
        <v>6349</v>
      </c>
      <c r="N236" s="158" t="s">
        <v>1079</v>
      </c>
      <c r="O236" s="159" t="s">
        <v>1080</v>
      </c>
      <c r="P236" s="169">
        <v>102</v>
      </c>
      <c r="Q236" s="169">
        <v>20</v>
      </c>
      <c r="R236" s="322" t="s">
        <v>6341</v>
      </c>
      <c r="S236" s="173" t="s">
        <v>8174</v>
      </c>
      <c r="T236" s="323"/>
      <c r="U236" s="315">
        <v>44348</v>
      </c>
      <c r="V236" s="315">
        <v>44377</v>
      </c>
      <c r="W236" s="170">
        <v>4817000223</v>
      </c>
      <c r="X236" s="315">
        <v>44377</v>
      </c>
      <c r="Y236" s="323"/>
      <c r="Z236" s="323"/>
      <c r="AA236" s="323"/>
      <c r="AB236" s="323"/>
      <c r="AC236" s="323" t="s">
        <v>1547</v>
      </c>
      <c r="AD236" s="323"/>
      <c r="AE236" s="323"/>
      <c r="AF236" s="323"/>
      <c r="AG236" s="323"/>
      <c r="AH236" s="323"/>
      <c r="AI236" s="323"/>
      <c r="AJ236" s="323"/>
      <c r="AK236" s="156" t="s">
        <v>6073</v>
      </c>
      <c r="AL236" s="173" t="s">
        <v>8174</v>
      </c>
      <c r="AM236" s="177" t="s">
        <v>8175</v>
      </c>
      <c r="AN236" s="170" t="s">
        <v>1996</v>
      </c>
      <c r="AO236" s="170" t="s">
        <v>1996</v>
      </c>
      <c r="AP236" s="170"/>
    </row>
    <row r="237" spans="1:42" s="120" customFormat="1" ht="30" customHeight="1">
      <c r="A237" s="169" t="s">
        <v>5419</v>
      </c>
      <c r="B237" s="169" t="s">
        <v>4999</v>
      </c>
      <c r="C237" s="169" t="s">
        <v>5003</v>
      </c>
      <c r="D237" s="169" t="s">
        <v>5191</v>
      </c>
      <c r="E237" s="169" t="s">
        <v>35</v>
      </c>
      <c r="F237" s="169" t="s">
        <v>11</v>
      </c>
      <c r="G237" s="169" t="s">
        <v>19</v>
      </c>
      <c r="H237" s="169" t="s">
        <v>5192</v>
      </c>
      <c r="I237" s="169" t="s">
        <v>760</v>
      </c>
      <c r="J237" s="169" t="s">
        <v>13</v>
      </c>
      <c r="K237" s="169" t="s">
        <v>26</v>
      </c>
      <c r="L237" s="170" t="s">
        <v>6339</v>
      </c>
      <c r="M237" s="170" t="s">
        <v>6350</v>
      </c>
      <c r="N237" s="158" t="s">
        <v>1091</v>
      </c>
      <c r="O237" s="159" t="s">
        <v>1704</v>
      </c>
      <c r="P237" s="169">
        <v>95</v>
      </c>
      <c r="Q237" s="169">
        <v>5</v>
      </c>
      <c r="R237" s="322" t="s">
        <v>6341</v>
      </c>
      <c r="S237" s="173" t="s">
        <v>8174</v>
      </c>
      <c r="T237" s="323"/>
      <c r="U237" s="315">
        <v>44348</v>
      </c>
      <c r="V237" s="315">
        <v>44377</v>
      </c>
      <c r="W237" s="170">
        <v>4817000141</v>
      </c>
      <c r="X237" s="315">
        <v>44377</v>
      </c>
      <c r="Y237" s="323"/>
      <c r="Z237" s="323"/>
      <c r="AA237" s="323"/>
      <c r="AB237" s="323"/>
      <c r="AC237" s="323" t="s">
        <v>1547</v>
      </c>
      <c r="AD237" s="323"/>
      <c r="AE237" s="323"/>
      <c r="AF237" s="323"/>
      <c r="AG237" s="323"/>
      <c r="AH237" s="323"/>
      <c r="AI237" s="323"/>
      <c r="AJ237" s="323"/>
      <c r="AK237" s="156" t="s">
        <v>6073</v>
      </c>
      <c r="AL237" s="173" t="s">
        <v>8174</v>
      </c>
      <c r="AM237" s="177" t="s">
        <v>8175</v>
      </c>
      <c r="AN237" s="170" t="s">
        <v>6342</v>
      </c>
      <c r="AO237" s="170" t="s">
        <v>1996</v>
      </c>
      <c r="AP237" s="170"/>
    </row>
    <row r="238" spans="1:42" s="120" customFormat="1" ht="30" customHeight="1">
      <c r="A238" s="169" t="s">
        <v>5419</v>
      </c>
      <c r="B238" s="169" t="s">
        <v>4999</v>
      </c>
      <c r="C238" s="169" t="s">
        <v>5003</v>
      </c>
      <c r="D238" s="169" t="s">
        <v>5193</v>
      </c>
      <c r="E238" s="169" t="s">
        <v>35</v>
      </c>
      <c r="F238" s="169" t="s">
        <v>11</v>
      </c>
      <c r="G238" s="169" t="s">
        <v>19</v>
      </c>
      <c r="H238" s="169" t="s">
        <v>5194</v>
      </c>
      <c r="I238" s="169" t="s">
        <v>760</v>
      </c>
      <c r="J238" s="169" t="s">
        <v>13</v>
      </c>
      <c r="K238" s="169" t="s">
        <v>26</v>
      </c>
      <c r="L238" s="170" t="s">
        <v>6339</v>
      </c>
      <c r="M238" s="170" t="s">
        <v>6350</v>
      </c>
      <c r="N238" s="158" t="s">
        <v>1079</v>
      </c>
      <c r="O238" s="159" t="s">
        <v>1080</v>
      </c>
      <c r="P238" s="169">
        <v>95</v>
      </c>
      <c r="Q238" s="169">
        <v>5</v>
      </c>
      <c r="R238" s="322" t="s">
        <v>6341</v>
      </c>
      <c r="S238" s="173" t="s">
        <v>8174</v>
      </c>
      <c r="T238" s="323"/>
      <c r="U238" s="315">
        <v>44348</v>
      </c>
      <c r="V238" s="315">
        <v>44377</v>
      </c>
      <c r="W238" s="170">
        <v>4817000145</v>
      </c>
      <c r="X238" s="315">
        <v>44377</v>
      </c>
      <c r="Y238" s="323"/>
      <c r="Z238" s="323"/>
      <c r="AA238" s="323"/>
      <c r="AB238" s="323"/>
      <c r="AC238" s="323" t="s">
        <v>1547</v>
      </c>
      <c r="AD238" s="323"/>
      <c r="AE238" s="323"/>
      <c r="AF238" s="323"/>
      <c r="AG238" s="323"/>
      <c r="AH238" s="323"/>
      <c r="AI238" s="323"/>
      <c r="AJ238" s="323"/>
      <c r="AK238" s="156" t="s">
        <v>6073</v>
      </c>
      <c r="AL238" s="173" t="s">
        <v>8174</v>
      </c>
      <c r="AM238" s="177" t="s">
        <v>8175</v>
      </c>
      <c r="AN238" s="170" t="s">
        <v>6342</v>
      </c>
      <c r="AO238" s="170" t="s">
        <v>1996</v>
      </c>
      <c r="AP238" s="170"/>
    </row>
    <row r="239" spans="1:42" s="120" customFormat="1" ht="30" customHeight="1">
      <c r="A239" s="169" t="s">
        <v>5419</v>
      </c>
      <c r="B239" s="169" t="s">
        <v>4999</v>
      </c>
      <c r="C239" s="169" t="s">
        <v>5003</v>
      </c>
      <c r="D239" s="169" t="s">
        <v>5195</v>
      </c>
      <c r="E239" s="169" t="s">
        <v>35</v>
      </c>
      <c r="F239" s="169" t="s">
        <v>11</v>
      </c>
      <c r="G239" s="169" t="s">
        <v>19</v>
      </c>
      <c r="H239" s="169" t="s">
        <v>5196</v>
      </c>
      <c r="I239" s="169" t="s">
        <v>760</v>
      </c>
      <c r="J239" s="169" t="s">
        <v>13</v>
      </c>
      <c r="K239" s="169" t="s">
        <v>17</v>
      </c>
      <c r="L239" s="170" t="s">
        <v>6351</v>
      </c>
      <c r="M239" s="170" t="s">
        <v>6352</v>
      </c>
      <c r="N239" s="158" t="s">
        <v>1091</v>
      </c>
      <c r="O239" s="159" t="s">
        <v>1704</v>
      </c>
      <c r="P239" s="169">
        <v>120</v>
      </c>
      <c r="Q239" s="169">
        <v>8</v>
      </c>
      <c r="R239" s="322" t="s">
        <v>6341</v>
      </c>
      <c r="S239" s="173" t="s">
        <v>8174</v>
      </c>
      <c r="T239" s="323"/>
      <c r="U239" s="315">
        <v>44348</v>
      </c>
      <c r="V239" s="315">
        <v>44377</v>
      </c>
      <c r="W239" s="170">
        <v>4817000146</v>
      </c>
      <c r="X239" s="315">
        <v>44377</v>
      </c>
      <c r="Y239" s="323"/>
      <c r="Z239" s="323"/>
      <c r="AA239" s="323"/>
      <c r="AB239" s="323"/>
      <c r="AC239" s="323" t="s">
        <v>1547</v>
      </c>
      <c r="AD239" s="323"/>
      <c r="AE239" s="323"/>
      <c r="AF239" s="323"/>
      <c r="AG239" s="323"/>
      <c r="AH239" s="323"/>
      <c r="AI239" s="323"/>
      <c r="AJ239" s="323"/>
      <c r="AK239" s="156" t="s">
        <v>6073</v>
      </c>
      <c r="AL239" s="173" t="s">
        <v>8174</v>
      </c>
      <c r="AM239" s="177" t="s">
        <v>8175</v>
      </c>
      <c r="AN239" s="170" t="s">
        <v>6342</v>
      </c>
      <c r="AO239" s="170" t="s">
        <v>1996</v>
      </c>
      <c r="AP239" s="170"/>
    </row>
    <row r="240" spans="1:42" s="120" customFormat="1" ht="30" customHeight="1">
      <c r="A240" s="169" t="s">
        <v>5419</v>
      </c>
      <c r="B240" s="169" t="s">
        <v>4999</v>
      </c>
      <c r="C240" s="169" t="s">
        <v>5003</v>
      </c>
      <c r="D240" s="169" t="s">
        <v>5197</v>
      </c>
      <c r="E240" s="169" t="s">
        <v>35</v>
      </c>
      <c r="F240" s="169" t="s">
        <v>11</v>
      </c>
      <c r="G240" s="169" t="s">
        <v>19</v>
      </c>
      <c r="H240" s="169" t="s">
        <v>5198</v>
      </c>
      <c r="I240" s="169" t="s">
        <v>760</v>
      </c>
      <c r="J240" s="169" t="s">
        <v>13</v>
      </c>
      <c r="K240" s="169" t="s">
        <v>17</v>
      </c>
      <c r="L240" s="170" t="s">
        <v>6351</v>
      </c>
      <c r="M240" s="170" t="s">
        <v>6352</v>
      </c>
      <c r="N240" s="158" t="s">
        <v>1079</v>
      </c>
      <c r="O240" s="159" t="s">
        <v>1080</v>
      </c>
      <c r="P240" s="169">
        <v>120</v>
      </c>
      <c r="Q240" s="169">
        <v>8</v>
      </c>
      <c r="R240" s="322" t="s">
        <v>6341</v>
      </c>
      <c r="S240" s="173" t="s">
        <v>8174</v>
      </c>
      <c r="T240" s="323"/>
      <c r="U240" s="315">
        <v>44348</v>
      </c>
      <c r="V240" s="315">
        <v>44377</v>
      </c>
      <c r="W240" s="170">
        <v>4817000147</v>
      </c>
      <c r="X240" s="315">
        <v>44377</v>
      </c>
      <c r="Y240" s="323"/>
      <c r="Z240" s="323"/>
      <c r="AA240" s="323"/>
      <c r="AB240" s="323"/>
      <c r="AC240" s="323" t="s">
        <v>1547</v>
      </c>
      <c r="AD240" s="323"/>
      <c r="AE240" s="323"/>
      <c r="AF240" s="323"/>
      <c r="AG240" s="323"/>
      <c r="AH240" s="323"/>
      <c r="AI240" s="323"/>
      <c r="AJ240" s="323"/>
      <c r="AK240" s="156" t="s">
        <v>6073</v>
      </c>
      <c r="AL240" s="173" t="s">
        <v>8174</v>
      </c>
      <c r="AM240" s="177" t="s">
        <v>8175</v>
      </c>
      <c r="AN240" s="170" t="s">
        <v>6342</v>
      </c>
      <c r="AO240" s="170" t="s">
        <v>1996</v>
      </c>
      <c r="AP240" s="170"/>
    </row>
    <row r="241" spans="1:42" s="120" customFormat="1" ht="30" customHeight="1">
      <c r="A241" s="169" t="s">
        <v>5419</v>
      </c>
      <c r="B241" s="169" t="s">
        <v>4999</v>
      </c>
      <c r="C241" s="169" t="s">
        <v>5003</v>
      </c>
      <c r="D241" s="169" t="s">
        <v>5199</v>
      </c>
      <c r="E241" s="169" t="s">
        <v>35</v>
      </c>
      <c r="F241" s="169" t="s">
        <v>11</v>
      </c>
      <c r="G241" s="169" t="s">
        <v>19</v>
      </c>
      <c r="H241" s="169" t="s">
        <v>5200</v>
      </c>
      <c r="I241" s="169" t="s">
        <v>760</v>
      </c>
      <c r="J241" s="169" t="s">
        <v>13</v>
      </c>
      <c r="K241" s="169" t="s">
        <v>26</v>
      </c>
      <c r="L241" s="170" t="s">
        <v>6339</v>
      </c>
      <c r="M241" s="170" t="s">
        <v>6353</v>
      </c>
      <c r="N241" s="158" t="s">
        <v>1079</v>
      </c>
      <c r="O241" s="159" t="s">
        <v>1080</v>
      </c>
      <c r="P241" s="169">
        <v>120</v>
      </c>
      <c r="Q241" s="169">
        <v>5.5</v>
      </c>
      <c r="R241" s="322" t="s">
        <v>6341</v>
      </c>
      <c r="S241" s="173" t="s">
        <v>8174</v>
      </c>
      <c r="T241" s="323"/>
      <c r="U241" s="315">
        <v>44348</v>
      </c>
      <c r="V241" s="315">
        <v>44377</v>
      </c>
      <c r="W241" s="170">
        <v>4817000148</v>
      </c>
      <c r="X241" s="315">
        <v>44377</v>
      </c>
      <c r="Y241" s="323"/>
      <c r="Z241" s="323"/>
      <c r="AA241" s="323"/>
      <c r="AB241" s="323"/>
      <c r="AC241" s="323" t="s">
        <v>1547</v>
      </c>
      <c r="AD241" s="323"/>
      <c r="AE241" s="323"/>
      <c r="AF241" s="323"/>
      <c r="AG241" s="323"/>
      <c r="AH241" s="323"/>
      <c r="AI241" s="323"/>
      <c r="AJ241" s="323"/>
      <c r="AK241" s="156" t="s">
        <v>6073</v>
      </c>
      <c r="AL241" s="173" t="s">
        <v>8174</v>
      </c>
      <c r="AM241" s="177" t="s">
        <v>8175</v>
      </c>
      <c r="AN241" s="170" t="s">
        <v>6342</v>
      </c>
      <c r="AO241" s="170" t="s">
        <v>1996</v>
      </c>
      <c r="AP241" s="170"/>
    </row>
    <row r="242" spans="1:42" s="120" customFormat="1" ht="30" customHeight="1">
      <c r="A242" s="169" t="s">
        <v>5419</v>
      </c>
      <c r="B242" s="169" t="s">
        <v>4999</v>
      </c>
      <c r="C242" s="169" t="s">
        <v>5003</v>
      </c>
      <c r="D242" s="169" t="s">
        <v>5201</v>
      </c>
      <c r="E242" s="169" t="s">
        <v>35</v>
      </c>
      <c r="F242" s="169" t="s">
        <v>11</v>
      </c>
      <c r="G242" s="169" t="s">
        <v>19</v>
      </c>
      <c r="H242" s="169" t="s">
        <v>5202</v>
      </c>
      <c r="I242" s="169" t="s">
        <v>760</v>
      </c>
      <c r="J242" s="169" t="s">
        <v>13</v>
      </c>
      <c r="K242" s="169" t="s">
        <v>26</v>
      </c>
      <c r="L242" s="170" t="s">
        <v>6339</v>
      </c>
      <c r="M242" s="170" t="s">
        <v>6354</v>
      </c>
      <c r="N242" s="158" t="s">
        <v>1079</v>
      </c>
      <c r="O242" s="159" t="s">
        <v>1080</v>
      </c>
      <c r="P242" s="169">
        <v>40</v>
      </c>
      <c r="Q242" s="169">
        <v>4</v>
      </c>
      <c r="R242" s="322" t="s">
        <v>6341</v>
      </c>
      <c r="S242" s="173" t="s">
        <v>8174</v>
      </c>
      <c r="T242" s="323"/>
      <c r="U242" s="315">
        <v>44348</v>
      </c>
      <c r="V242" s="315">
        <v>44377</v>
      </c>
      <c r="W242" s="170">
        <v>4817000197</v>
      </c>
      <c r="X242" s="315">
        <v>44377</v>
      </c>
      <c r="Y242" s="323"/>
      <c r="Z242" s="323"/>
      <c r="AA242" s="323"/>
      <c r="AB242" s="323"/>
      <c r="AC242" s="323" t="s">
        <v>1547</v>
      </c>
      <c r="AD242" s="323"/>
      <c r="AE242" s="323"/>
      <c r="AF242" s="323"/>
      <c r="AG242" s="323"/>
      <c r="AH242" s="323"/>
      <c r="AI242" s="323"/>
      <c r="AJ242" s="323"/>
      <c r="AK242" s="156" t="s">
        <v>6073</v>
      </c>
      <c r="AL242" s="173" t="s">
        <v>8174</v>
      </c>
      <c r="AM242" s="177" t="s">
        <v>8175</v>
      </c>
      <c r="AN242" s="170" t="s">
        <v>6342</v>
      </c>
      <c r="AO242" s="170" t="s">
        <v>1996</v>
      </c>
      <c r="AP242" s="170"/>
    </row>
    <row r="243" spans="1:42" s="120" customFormat="1" ht="30" customHeight="1">
      <c r="A243" s="169" t="s">
        <v>5419</v>
      </c>
      <c r="B243" s="169" t="s">
        <v>4999</v>
      </c>
      <c r="C243" s="169" t="s">
        <v>5003</v>
      </c>
      <c r="D243" s="169" t="s">
        <v>5203</v>
      </c>
      <c r="E243" s="169" t="s">
        <v>35</v>
      </c>
      <c r="F243" s="169" t="s">
        <v>11</v>
      </c>
      <c r="G243" s="169" t="s">
        <v>19</v>
      </c>
      <c r="H243" s="169" t="s">
        <v>5204</v>
      </c>
      <c r="I243" s="169" t="s">
        <v>760</v>
      </c>
      <c r="J243" s="169" t="s">
        <v>13</v>
      </c>
      <c r="K243" s="169" t="s">
        <v>26</v>
      </c>
      <c r="L243" s="170" t="s">
        <v>6339</v>
      </c>
      <c r="M243" s="170" t="s">
        <v>6355</v>
      </c>
      <c r="N243" s="158" t="s">
        <v>1079</v>
      </c>
      <c r="O243" s="159" t="s">
        <v>1080</v>
      </c>
      <c r="P243" s="169">
        <v>170</v>
      </c>
      <c r="Q243" s="169">
        <v>5</v>
      </c>
      <c r="R243" s="322" t="s">
        <v>6341</v>
      </c>
      <c r="S243" s="173" t="s">
        <v>8174</v>
      </c>
      <c r="T243" s="323"/>
      <c r="U243" s="315">
        <v>44348</v>
      </c>
      <c r="V243" s="315">
        <v>44377</v>
      </c>
      <c r="W243" s="170">
        <v>4817000157</v>
      </c>
      <c r="X243" s="315">
        <v>44377</v>
      </c>
      <c r="Y243" s="323"/>
      <c r="Z243" s="323"/>
      <c r="AA243" s="323"/>
      <c r="AB243" s="323"/>
      <c r="AC243" s="323" t="s">
        <v>1547</v>
      </c>
      <c r="AD243" s="323"/>
      <c r="AE243" s="323"/>
      <c r="AF243" s="323"/>
      <c r="AG243" s="323"/>
      <c r="AH243" s="323"/>
      <c r="AI243" s="323"/>
      <c r="AJ243" s="323"/>
      <c r="AK243" s="156" t="s">
        <v>6073</v>
      </c>
      <c r="AL243" s="173" t="s">
        <v>8174</v>
      </c>
      <c r="AM243" s="177" t="s">
        <v>8175</v>
      </c>
      <c r="AN243" s="170" t="s">
        <v>6342</v>
      </c>
      <c r="AO243" s="170" t="s">
        <v>1996</v>
      </c>
      <c r="AP243" s="170"/>
    </row>
    <row r="244" spans="1:42" s="120" customFormat="1" ht="30" customHeight="1">
      <c r="A244" s="169" t="s">
        <v>5419</v>
      </c>
      <c r="B244" s="169" t="s">
        <v>4999</v>
      </c>
      <c r="C244" s="169" t="s">
        <v>5003</v>
      </c>
      <c r="D244" s="169" t="s">
        <v>5205</v>
      </c>
      <c r="E244" s="169" t="s">
        <v>35</v>
      </c>
      <c r="F244" s="169" t="s">
        <v>16</v>
      </c>
      <c r="G244" s="169" t="s">
        <v>19</v>
      </c>
      <c r="H244" s="169" t="s">
        <v>5206</v>
      </c>
      <c r="I244" s="169" t="s">
        <v>760</v>
      </c>
      <c r="J244" s="169" t="s">
        <v>13</v>
      </c>
      <c r="K244" s="169" t="s">
        <v>26</v>
      </c>
      <c r="L244" s="170" t="s">
        <v>6339</v>
      </c>
      <c r="M244" s="170" t="s">
        <v>6356</v>
      </c>
      <c r="N244" s="158" t="s">
        <v>1079</v>
      </c>
      <c r="O244" s="159" t="s">
        <v>1080</v>
      </c>
      <c r="P244" s="169">
        <v>240</v>
      </c>
      <c r="Q244" s="169">
        <v>4</v>
      </c>
      <c r="R244" s="322" t="s">
        <v>6341</v>
      </c>
      <c r="S244" s="173" t="s">
        <v>8174</v>
      </c>
      <c r="T244" s="323"/>
      <c r="U244" s="315">
        <v>44348</v>
      </c>
      <c r="V244" s="315">
        <v>44377</v>
      </c>
      <c r="W244" s="170">
        <v>4817000198</v>
      </c>
      <c r="X244" s="315">
        <v>44377</v>
      </c>
      <c r="Y244" s="323"/>
      <c r="Z244" s="323"/>
      <c r="AA244" s="323"/>
      <c r="AB244" s="323"/>
      <c r="AC244" s="323" t="s">
        <v>1547</v>
      </c>
      <c r="AD244" s="323"/>
      <c r="AE244" s="323"/>
      <c r="AF244" s="323"/>
      <c r="AG244" s="323"/>
      <c r="AH244" s="323"/>
      <c r="AI244" s="323"/>
      <c r="AJ244" s="323"/>
      <c r="AK244" s="156" t="s">
        <v>6073</v>
      </c>
      <c r="AL244" s="173" t="s">
        <v>8174</v>
      </c>
      <c r="AM244" s="177" t="s">
        <v>8175</v>
      </c>
      <c r="AN244" s="170" t="s">
        <v>6342</v>
      </c>
      <c r="AO244" s="170" t="s">
        <v>1996</v>
      </c>
      <c r="AP244" s="170"/>
    </row>
    <row r="245" spans="1:42" s="120" customFormat="1" ht="30" customHeight="1">
      <c r="A245" s="169" t="s">
        <v>5419</v>
      </c>
      <c r="B245" s="169" t="s">
        <v>4999</v>
      </c>
      <c r="C245" s="169" t="s">
        <v>5003</v>
      </c>
      <c r="D245" s="169" t="s">
        <v>5207</v>
      </c>
      <c r="E245" s="169" t="s">
        <v>35</v>
      </c>
      <c r="F245" s="169" t="s">
        <v>18</v>
      </c>
      <c r="G245" s="169" t="s">
        <v>19</v>
      </c>
      <c r="H245" s="169" t="s">
        <v>5208</v>
      </c>
      <c r="I245" s="169" t="s">
        <v>760</v>
      </c>
      <c r="J245" s="169" t="s">
        <v>13</v>
      </c>
      <c r="K245" s="169" t="s">
        <v>17</v>
      </c>
      <c r="L245" s="170" t="s">
        <v>6357</v>
      </c>
      <c r="M245" s="170" t="s">
        <v>6358</v>
      </c>
      <c r="N245" s="158" t="s">
        <v>1091</v>
      </c>
      <c r="O245" s="159" t="s">
        <v>1704</v>
      </c>
      <c r="P245" s="169">
        <v>20</v>
      </c>
      <c r="Q245" s="169">
        <v>7</v>
      </c>
      <c r="R245" s="322" t="s">
        <v>6341</v>
      </c>
      <c r="S245" s="173" t="s">
        <v>8174</v>
      </c>
      <c r="T245" s="323"/>
      <c r="U245" s="315">
        <v>44348</v>
      </c>
      <c r="V245" s="315">
        <v>44377</v>
      </c>
      <c r="W245" s="170">
        <v>4817000158</v>
      </c>
      <c r="X245" s="315">
        <v>44377</v>
      </c>
      <c r="Y245" s="323"/>
      <c r="Z245" s="323"/>
      <c r="AA245" s="323"/>
      <c r="AB245" s="323"/>
      <c r="AC245" s="323" t="s">
        <v>1547</v>
      </c>
      <c r="AD245" s="323"/>
      <c r="AE245" s="323"/>
      <c r="AF245" s="323"/>
      <c r="AG245" s="323"/>
      <c r="AH245" s="323"/>
      <c r="AI245" s="323"/>
      <c r="AJ245" s="323"/>
      <c r="AK245" s="156" t="s">
        <v>6073</v>
      </c>
      <c r="AL245" s="173" t="s">
        <v>8174</v>
      </c>
      <c r="AM245" s="177" t="s">
        <v>8175</v>
      </c>
      <c r="AN245" s="170" t="s">
        <v>6342</v>
      </c>
      <c r="AO245" s="170" t="s">
        <v>1996</v>
      </c>
      <c r="AP245" s="170"/>
    </row>
    <row r="246" spans="1:42" s="120" customFormat="1" ht="30" customHeight="1">
      <c r="A246" s="169" t="s">
        <v>5419</v>
      </c>
      <c r="B246" s="169" t="s">
        <v>4999</v>
      </c>
      <c r="C246" s="169" t="s">
        <v>5003</v>
      </c>
      <c r="D246" s="169" t="s">
        <v>5207</v>
      </c>
      <c r="E246" s="169" t="s">
        <v>35</v>
      </c>
      <c r="F246" s="169" t="s">
        <v>18</v>
      </c>
      <c r="G246" s="169" t="s">
        <v>19</v>
      </c>
      <c r="H246" s="169" t="s">
        <v>5209</v>
      </c>
      <c r="I246" s="169" t="s">
        <v>760</v>
      </c>
      <c r="J246" s="169" t="s">
        <v>13</v>
      </c>
      <c r="K246" s="169" t="s">
        <v>17</v>
      </c>
      <c r="L246" s="170" t="s">
        <v>6357</v>
      </c>
      <c r="M246" s="170" t="s">
        <v>6358</v>
      </c>
      <c r="N246" s="158" t="s">
        <v>1079</v>
      </c>
      <c r="O246" s="159" t="s">
        <v>1080</v>
      </c>
      <c r="P246" s="169">
        <v>20</v>
      </c>
      <c r="Q246" s="169">
        <v>7</v>
      </c>
      <c r="R246" s="322" t="s">
        <v>6341</v>
      </c>
      <c r="S246" s="173" t="s">
        <v>8174</v>
      </c>
      <c r="T246" s="323"/>
      <c r="U246" s="315">
        <v>44348</v>
      </c>
      <c r="V246" s="315">
        <v>44377</v>
      </c>
      <c r="W246" s="170">
        <v>4817000199</v>
      </c>
      <c r="X246" s="315">
        <v>44377</v>
      </c>
      <c r="Y246" s="323"/>
      <c r="Z246" s="323"/>
      <c r="AA246" s="323"/>
      <c r="AB246" s="323"/>
      <c r="AC246" s="323" t="s">
        <v>1547</v>
      </c>
      <c r="AD246" s="323"/>
      <c r="AE246" s="323"/>
      <c r="AF246" s="323"/>
      <c r="AG246" s="323"/>
      <c r="AH246" s="323"/>
      <c r="AI246" s="323"/>
      <c r="AJ246" s="323"/>
      <c r="AK246" s="156" t="s">
        <v>6073</v>
      </c>
      <c r="AL246" s="173" t="s">
        <v>8174</v>
      </c>
      <c r="AM246" s="177" t="s">
        <v>8175</v>
      </c>
      <c r="AN246" s="170" t="s">
        <v>6342</v>
      </c>
      <c r="AO246" s="170" t="s">
        <v>1996</v>
      </c>
      <c r="AP246" s="170"/>
    </row>
    <row r="247" spans="1:42" s="120" customFormat="1" ht="30" customHeight="1">
      <c r="A247" s="169" t="s">
        <v>5419</v>
      </c>
      <c r="B247" s="169" t="s">
        <v>4999</v>
      </c>
      <c r="C247" s="169" t="s">
        <v>5068</v>
      </c>
      <c r="D247" s="169" t="s">
        <v>5261</v>
      </c>
      <c r="E247" s="169" t="s">
        <v>35</v>
      </c>
      <c r="F247" s="169" t="s">
        <v>15</v>
      </c>
      <c r="G247" s="169" t="s">
        <v>19</v>
      </c>
      <c r="H247" s="169" t="s">
        <v>5262</v>
      </c>
      <c r="I247" s="169" t="s">
        <v>760</v>
      </c>
      <c r="J247" s="169" t="s">
        <v>13</v>
      </c>
      <c r="K247" s="169" t="s">
        <v>17</v>
      </c>
      <c r="L247" s="170" t="s">
        <v>6348</v>
      </c>
      <c r="M247" s="170" t="s">
        <v>6359</v>
      </c>
      <c r="N247" s="158" t="s">
        <v>1079</v>
      </c>
      <c r="O247" s="159" t="s">
        <v>1080</v>
      </c>
      <c r="P247" s="169">
        <v>108</v>
      </c>
      <c r="Q247" s="169">
        <v>19</v>
      </c>
      <c r="R247" s="322" t="s">
        <v>6341</v>
      </c>
      <c r="S247" s="173" t="s">
        <v>8174</v>
      </c>
      <c r="T247" s="323"/>
      <c r="U247" s="315">
        <v>44348</v>
      </c>
      <c r="V247" s="315">
        <v>44377</v>
      </c>
      <c r="W247" s="170">
        <v>4817000224</v>
      </c>
      <c r="X247" s="315">
        <v>44377</v>
      </c>
      <c r="Y247" s="323"/>
      <c r="Z247" s="323"/>
      <c r="AA247" s="323"/>
      <c r="AB247" s="323"/>
      <c r="AC247" s="323" t="s">
        <v>1547</v>
      </c>
      <c r="AD247" s="323"/>
      <c r="AE247" s="323"/>
      <c r="AF247" s="323"/>
      <c r="AG247" s="323"/>
      <c r="AH247" s="323"/>
      <c r="AI247" s="323"/>
      <c r="AJ247" s="323"/>
      <c r="AK247" s="156" t="s">
        <v>6073</v>
      </c>
      <c r="AL247" s="173" t="s">
        <v>8174</v>
      </c>
      <c r="AM247" s="177" t="s">
        <v>8175</v>
      </c>
      <c r="AN247" s="170" t="s">
        <v>1996</v>
      </c>
      <c r="AO247" s="170" t="s">
        <v>1996</v>
      </c>
      <c r="AP247" s="170"/>
    </row>
    <row r="248" spans="1:42" s="120" customFormat="1" ht="30" customHeight="1">
      <c r="A248" s="169" t="s">
        <v>5419</v>
      </c>
      <c r="B248" s="169" t="s">
        <v>4999</v>
      </c>
      <c r="C248" s="169" t="s">
        <v>5003</v>
      </c>
      <c r="D248" s="169" t="s">
        <v>5210</v>
      </c>
      <c r="E248" s="169" t="s">
        <v>35</v>
      </c>
      <c r="F248" s="169" t="s">
        <v>18</v>
      </c>
      <c r="G248" s="169" t="s">
        <v>19</v>
      </c>
      <c r="H248" s="169" t="s">
        <v>5211</v>
      </c>
      <c r="I248" s="169" t="s">
        <v>760</v>
      </c>
      <c r="J248" s="169" t="s">
        <v>13</v>
      </c>
      <c r="K248" s="169" t="s">
        <v>26</v>
      </c>
      <c r="L248" s="170" t="s">
        <v>6357</v>
      </c>
      <c r="M248" s="170" t="s">
        <v>6360</v>
      </c>
      <c r="N248" s="158" t="s">
        <v>1091</v>
      </c>
      <c r="O248" s="159" t="s">
        <v>1704</v>
      </c>
      <c r="P248" s="169">
        <v>25</v>
      </c>
      <c r="Q248" s="169">
        <v>7</v>
      </c>
      <c r="R248" s="322" t="s">
        <v>6341</v>
      </c>
      <c r="S248" s="173" t="s">
        <v>8174</v>
      </c>
      <c r="T248" s="323"/>
      <c r="U248" s="315">
        <v>44348</v>
      </c>
      <c r="V248" s="315">
        <v>44377</v>
      </c>
      <c r="W248" s="170">
        <v>4817000160</v>
      </c>
      <c r="X248" s="315">
        <v>44377</v>
      </c>
      <c r="Y248" s="323"/>
      <c r="Z248" s="323"/>
      <c r="AA248" s="323"/>
      <c r="AB248" s="323"/>
      <c r="AC248" s="323" t="s">
        <v>1547</v>
      </c>
      <c r="AD248" s="323"/>
      <c r="AE248" s="323"/>
      <c r="AF248" s="323"/>
      <c r="AG248" s="323"/>
      <c r="AH248" s="323"/>
      <c r="AI248" s="323"/>
      <c r="AJ248" s="323"/>
      <c r="AK248" s="156" t="s">
        <v>6073</v>
      </c>
      <c r="AL248" s="173" t="s">
        <v>8174</v>
      </c>
      <c r="AM248" s="177" t="s">
        <v>8175</v>
      </c>
      <c r="AN248" s="170" t="s">
        <v>6342</v>
      </c>
      <c r="AO248" s="170" t="s">
        <v>1996</v>
      </c>
      <c r="AP248" s="170"/>
    </row>
    <row r="249" spans="1:42" s="120" customFormat="1" ht="30" customHeight="1">
      <c r="A249" s="169" t="s">
        <v>5419</v>
      </c>
      <c r="B249" s="169" t="s">
        <v>4999</v>
      </c>
      <c r="C249" s="169" t="s">
        <v>5003</v>
      </c>
      <c r="D249" s="169" t="s">
        <v>5212</v>
      </c>
      <c r="E249" s="169" t="s">
        <v>35</v>
      </c>
      <c r="F249" s="169" t="s">
        <v>18</v>
      </c>
      <c r="G249" s="169" t="s">
        <v>19</v>
      </c>
      <c r="H249" s="169" t="s">
        <v>5213</v>
      </c>
      <c r="I249" s="169" t="s">
        <v>760</v>
      </c>
      <c r="J249" s="169" t="s">
        <v>13</v>
      </c>
      <c r="K249" s="169" t="s">
        <v>26</v>
      </c>
      <c r="L249" s="170" t="s">
        <v>6357</v>
      </c>
      <c r="M249" s="170" t="s">
        <v>6361</v>
      </c>
      <c r="N249" s="158" t="s">
        <v>1079</v>
      </c>
      <c r="O249" s="159" t="s">
        <v>1080</v>
      </c>
      <c r="P249" s="169">
        <v>30</v>
      </c>
      <c r="Q249" s="169">
        <v>7</v>
      </c>
      <c r="R249" s="322" t="s">
        <v>6341</v>
      </c>
      <c r="S249" s="173" t="s">
        <v>8174</v>
      </c>
      <c r="T249" s="323"/>
      <c r="U249" s="315">
        <v>44348</v>
      </c>
      <c r="V249" s="315">
        <v>44377</v>
      </c>
      <c r="W249" s="170">
        <v>4817000162</v>
      </c>
      <c r="X249" s="315">
        <v>44377</v>
      </c>
      <c r="Y249" s="323"/>
      <c r="Z249" s="323"/>
      <c r="AA249" s="323"/>
      <c r="AB249" s="323"/>
      <c r="AC249" s="323" t="s">
        <v>1547</v>
      </c>
      <c r="AD249" s="323"/>
      <c r="AE249" s="323"/>
      <c r="AF249" s="323"/>
      <c r="AG249" s="323"/>
      <c r="AH249" s="323"/>
      <c r="AI249" s="323"/>
      <c r="AJ249" s="323"/>
      <c r="AK249" s="156" t="s">
        <v>6073</v>
      </c>
      <c r="AL249" s="173" t="s">
        <v>8174</v>
      </c>
      <c r="AM249" s="177" t="s">
        <v>8175</v>
      </c>
      <c r="AN249" s="170" t="s">
        <v>6342</v>
      </c>
      <c r="AO249" s="170" t="s">
        <v>1996</v>
      </c>
      <c r="AP249" s="170"/>
    </row>
    <row r="250" spans="1:42" s="120" customFormat="1" ht="30" customHeight="1">
      <c r="A250" s="169" t="s">
        <v>5419</v>
      </c>
      <c r="B250" s="169" t="s">
        <v>4999</v>
      </c>
      <c r="C250" s="169" t="s">
        <v>5003</v>
      </c>
      <c r="D250" s="169" t="s">
        <v>5214</v>
      </c>
      <c r="E250" s="169" t="s">
        <v>35</v>
      </c>
      <c r="F250" s="169" t="s">
        <v>16</v>
      </c>
      <c r="G250" s="169" t="s">
        <v>19</v>
      </c>
      <c r="H250" s="169" t="s">
        <v>5215</v>
      </c>
      <c r="I250" s="169" t="s">
        <v>760</v>
      </c>
      <c r="J250" s="169" t="s">
        <v>13</v>
      </c>
      <c r="K250" s="169" t="s">
        <v>26</v>
      </c>
      <c r="L250" s="170" t="s">
        <v>6357</v>
      </c>
      <c r="M250" s="170" t="s">
        <v>6362</v>
      </c>
      <c r="N250" s="158" t="s">
        <v>1091</v>
      </c>
      <c r="O250" s="159" t="s">
        <v>1704</v>
      </c>
      <c r="P250" s="169">
        <v>70</v>
      </c>
      <c r="Q250" s="169">
        <v>4</v>
      </c>
      <c r="R250" s="322" t="s">
        <v>6341</v>
      </c>
      <c r="S250" s="173" t="s">
        <v>8174</v>
      </c>
      <c r="T250" s="323"/>
      <c r="U250" s="315">
        <v>44348</v>
      </c>
      <c r="V250" s="315">
        <v>44377</v>
      </c>
      <c r="W250" s="170">
        <v>4817000200</v>
      </c>
      <c r="X250" s="315">
        <v>44377</v>
      </c>
      <c r="Y250" s="323"/>
      <c r="Z250" s="323"/>
      <c r="AA250" s="323"/>
      <c r="AB250" s="323"/>
      <c r="AC250" s="323" t="s">
        <v>1547</v>
      </c>
      <c r="AD250" s="323"/>
      <c r="AE250" s="323"/>
      <c r="AF250" s="323"/>
      <c r="AG250" s="323"/>
      <c r="AH250" s="323"/>
      <c r="AI250" s="323"/>
      <c r="AJ250" s="323"/>
      <c r="AK250" s="156" t="s">
        <v>6073</v>
      </c>
      <c r="AL250" s="173" t="s">
        <v>8174</v>
      </c>
      <c r="AM250" s="177" t="s">
        <v>8175</v>
      </c>
      <c r="AN250" s="170" t="s">
        <v>6342</v>
      </c>
      <c r="AO250" s="170" t="s">
        <v>1996</v>
      </c>
      <c r="AP250" s="170"/>
    </row>
    <row r="251" spans="1:42" s="120" customFormat="1" ht="30" customHeight="1">
      <c r="A251" s="169" t="s">
        <v>5419</v>
      </c>
      <c r="B251" s="169" t="s">
        <v>4999</v>
      </c>
      <c r="C251" s="169" t="s">
        <v>5003</v>
      </c>
      <c r="D251" s="169" t="s">
        <v>5214</v>
      </c>
      <c r="E251" s="169" t="s">
        <v>35</v>
      </c>
      <c r="F251" s="169" t="s">
        <v>16</v>
      </c>
      <c r="G251" s="169" t="s">
        <v>19</v>
      </c>
      <c r="H251" s="169" t="s">
        <v>5216</v>
      </c>
      <c r="I251" s="169" t="s">
        <v>760</v>
      </c>
      <c r="J251" s="169" t="s">
        <v>13</v>
      </c>
      <c r="K251" s="169" t="s">
        <v>26</v>
      </c>
      <c r="L251" s="170" t="s">
        <v>6357</v>
      </c>
      <c r="M251" s="170" t="s">
        <v>6363</v>
      </c>
      <c r="N251" s="158" t="s">
        <v>1079</v>
      </c>
      <c r="O251" s="159" t="s">
        <v>1080</v>
      </c>
      <c r="P251" s="169">
        <v>160</v>
      </c>
      <c r="Q251" s="169">
        <v>4</v>
      </c>
      <c r="R251" s="322" t="s">
        <v>6341</v>
      </c>
      <c r="S251" s="173" t="s">
        <v>8174</v>
      </c>
      <c r="T251" s="323"/>
      <c r="U251" s="315">
        <v>44348</v>
      </c>
      <c r="V251" s="315">
        <v>44377</v>
      </c>
      <c r="W251" s="170">
        <v>4817000201</v>
      </c>
      <c r="X251" s="315">
        <v>44377</v>
      </c>
      <c r="Y251" s="323"/>
      <c r="Z251" s="323"/>
      <c r="AA251" s="323"/>
      <c r="AB251" s="323"/>
      <c r="AC251" s="323" t="s">
        <v>1547</v>
      </c>
      <c r="AD251" s="323"/>
      <c r="AE251" s="323"/>
      <c r="AF251" s="323"/>
      <c r="AG251" s="323"/>
      <c r="AH251" s="323"/>
      <c r="AI251" s="323"/>
      <c r="AJ251" s="323"/>
      <c r="AK251" s="156" t="s">
        <v>6073</v>
      </c>
      <c r="AL251" s="173" t="s">
        <v>8174</v>
      </c>
      <c r="AM251" s="177" t="s">
        <v>8175</v>
      </c>
      <c r="AN251" s="170" t="s">
        <v>6342</v>
      </c>
      <c r="AO251" s="170" t="s">
        <v>1996</v>
      </c>
      <c r="AP251" s="170"/>
    </row>
    <row r="252" spans="1:42" s="120" customFormat="1" ht="30" customHeight="1">
      <c r="A252" s="169" t="s">
        <v>5419</v>
      </c>
      <c r="B252" s="169" t="s">
        <v>4999</v>
      </c>
      <c r="C252" s="169" t="s">
        <v>5003</v>
      </c>
      <c r="D252" s="169" t="s">
        <v>5217</v>
      </c>
      <c r="E252" s="169" t="s">
        <v>35</v>
      </c>
      <c r="F252" s="169" t="s">
        <v>11</v>
      </c>
      <c r="G252" s="169" t="s">
        <v>19</v>
      </c>
      <c r="H252" s="169" t="s">
        <v>5218</v>
      </c>
      <c r="I252" s="169" t="s">
        <v>760</v>
      </c>
      <c r="J252" s="169" t="s">
        <v>13</v>
      </c>
      <c r="K252" s="169" t="s">
        <v>26</v>
      </c>
      <c r="L252" s="170" t="s">
        <v>6357</v>
      </c>
      <c r="M252" s="170" t="s">
        <v>6364</v>
      </c>
      <c r="N252" s="158" t="s">
        <v>1079</v>
      </c>
      <c r="O252" s="159" t="s">
        <v>1080</v>
      </c>
      <c r="P252" s="169">
        <v>70</v>
      </c>
      <c r="Q252" s="169">
        <v>5</v>
      </c>
      <c r="R252" s="322" t="s">
        <v>6341</v>
      </c>
      <c r="S252" s="173" t="s">
        <v>8174</v>
      </c>
      <c r="T252" s="323"/>
      <c r="U252" s="315">
        <v>44348</v>
      </c>
      <c r="V252" s="315">
        <v>44377</v>
      </c>
      <c r="W252" s="170">
        <v>4817000164</v>
      </c>
      <c r="X252" s="315">
        <v>44377</v>
      </c>
      <c r="Y252" s="323"/>
      <c r="Z252" s="323"/>
      <c r="AA252" s="323"/>
      <c r="AB252" s="323"/>
      <c r="AC252" s="323" t="s">
        <v>1547</v>
      </c>
      <c r="AD252" s="323"/>
      <c r="AE252" s="323"/>
      <c r="AF252" s="323"/>
      <c r="AG252" s="323"/>
      <c r="AH252" s="323"/>
      <c r="AI252" s="323"/>
      <c r="AJ252" s="323"/>
      <c r="AK252" s="156" t="s">
        <v>6073</v>
      </c>
      <c r="AL252" s="173" t="s">
        <v>8174</v>
      </c>
      <c r="AM252" s="177" t="s">
        <v>8175</v>
      </c>
      <c r="AN252" s="170" t="s">
        <v>6342</v>
      </c>
      <c r="AO252" s="170" t="s">
        <v>1996</v>
      </c>
      <c r="AP252" s="170"/>
    </row>
    <row r="253" spans="1:42" s="120" customFormat="1" ht="30" customHeight="1">
      <c r="A253" s="169" t="s">
        <v>5419</v>
      </c>
      <c r="B253" s="169" t="s">
        <v>4999</v>
      </c>
      <c r="C253" s="169" t="s">
        <v>5003</v>
      </c>
      <c r="D253" s="169" t="s">
        <v>5219</v>
      </c>
      <c r="E253" s="169" t="s">
        <v>35</v>
      </c>
      <c r="F253" s="169" t="s">
        <v>18</v>
      </c>
      <c r="G253" s="169" t="s">
        <v>19</v>
      </c>
      <c r="H253" s="169" t="s">
        <v>5220</v>
      </c>
      <c r="I253" s="169" t="s">
        <v>760</v>
      </c>
      <c r="J253" s="169" t="s">
        <v>13</v>
      </c>
      <c r="K253" s="169" t="s">
        <v>26</v>
      </c>
      <c r="L253" s="170" t="s">
        <v>6357</v>
      </c>
      <c r="M253" s="170" t="s">
        <v>6365</v>
      </c>
      <c r="N253" s="158" t="s">
        <v>1091</v>
      </c>
      <c r="O253" s="159" t="s">
        <v>1704</v>
      </c>
      <c r="P253" s="169">
        <v>20</v>
      </c>
      <c r="Q253" s="169">
        <v>7</v>
      </c>
      <c r="R253" s="322" t="s">
        <v>6341</v>
      </c>
      <c r="S253" s="173" t="s">
        <v>8174</v>
      </c>
      <c r="T253" s="323"/>
      <c r="U253" s="315">
        <v>44348</v>
      </c>
      <c r="V253" s="315">
        <v>44377</v>
      </c>
      <c r="W253" s="170">
        <v>4817000165</v>
      </c>
      <c r="X253" s="315">
        <v>44377</v>
      </c>
      <c r="Y253" s="323"/>
      <c r="Z253" s="323"/>
      <c r="AA253" s="323"/>
      <c r="AB253" s="323"/>
      <c r="AC253" s="323" t="s">
        <v>1547</v>
      </c>
      <c r="AD253" s="323"/>
      <c r="AE253" s="323"/>
      <c r="AF253" s="323"/>
      <c r="AG253" s="323"/>
      <c r="AH253" s="323"/>
      <c r="AI253" s="323"/>
      <c r="AJ253" s="323"/>
      <c r="AK253" s="156" t="s">
        <v>6073</v>
      </c>
      <c r="AL253" s="173" t="s">
        <v>8174</v>
      </c>
      <c r="AM253" s="177" t="s">
        <v>8175</v>
      </c>
      <c r="AN253" s="170" t="s">
        <v>6342</v>
      </c>
      <c r="AO253" s="170" t="s">
        <v>1996</v>
      </c>
      <c r="AP253" s="170"/>
    </row>
    <row r="254" spans="1:42" s="120" customFormat="1" ht="30" customHeight="1">
      <c r="A254" s="169" t="s">
        <v>5419</v>
      </c>
      <c r="B254" s="169" t="s">
        <v>4999</v>
      </c>
      <c r="C254" s="169" t="s">
        <v>5003</v>
      </c>
      <c r="D254" s="169" t="s">
        <v>5219</v>
      </c>
      <c r="E254" s="169" t="s">
        <v>35</v>
      </c>
      <c r="F254" s="169" t="s">
        <v>18</v>
      </c>
      <c r="G254" s="169" t="s">
        <v>19</v>
      </c>
      <c r="H254" s="169" t="s">
        <v>5221</v>
      </c>
      <c r="I254" s="169" t="s">
        <v>760</v>
      </c>
      <c r="J254" s="169" t="s">
        <v>13</v>
      </c>
      <c r="K254" s="169" t="s">
        <v>26</v>
      </c>
      <c r="L254" s="170" t="s">
        <v>6357</v>
      </c>
      <c r="M254" s="170" t="s">
        <v>6366</v>
      </c>
      <c r="N254" s="158" t="s">
        <v>1079</v>
      </c>
      <c r="O254" s="159" t="s">
        <v>1080</v>
      </c>
      <c r="P254" s="169">
        <v>15</v>
      </c>
      <c r="Q254" s="169">
        <v>7</v>
      </c>
      <c r="R254" s="322" t="s">
        <v>6341</v>
      </c>
      <c r="S254" s="173" t="s">
        <v>8174</v>
      </c>
      <c r="T254" s="323"/>
      <c r="U254" s="315">
        <v>44348</v>
      </c>
      <c r="V254" s="315">
        <v>44377</v>
      </c>
      <c r="W254" s="170">
        <v>4817000167</v>
      </c>
      <c r="X254" s="315">
        <v>44377</v>
      </c>
      <c r="Y254" s="323"/>
      <c r="Z254" s="323"/>
      <c r="AA254" s="323"/>
      <c r="AB254" s="323"/>
      <c r="AC254" s="323" t="s">
        <v>1547</v>
      </c>
      <c r="AD254" s="323"/>
      <c r="AE254" s="323"/>
      <c r="AF254" s="323"/>
      <c r="AG254" s="323"/>
      <c r="AH254" s="323"/>
      <c r="AI254" s="323"/>
      <c r="AJ254" s="323"/>
      <c r="AK254" s="156" t="s">
        <v>6073</v>
      </c>
      <c r="AL254" s="173" t="s">
        <v>8174</v>
      </c>
      <c r="AM254" s="177" t="s">
        <v>8175</v>
      </c>
      <c r="AN254" s="170" t="s">
        <v>6342</v>
      </c>
      <c r="AO254" s="170" t="s">
        <v>1996</v>
      </c>
      <c r="AP254" s="170"/>
    </row>
    <row r="255" spans="1:42" s="120" customFormat="1" ht="30" customHeight="1">
      <c r="A255" s="169" t="s">
        <v>5419</v>
      </c>
      <c r="B255" s="169" t="s">
        <v>4999</v>
      </c>
      <c r="C255" s="169" t="s">
        <v>5003</v>
      </c>
      <c r="D255" s="169" t="s">
        <v>5222</v>
      </c>
      <c r="E255" s="169" t="s">
        <v>35</v>
      </c>
      <c r="F255" s="169" t="s">
        <v>18</v>
      </c>
      <c r="G255" s="169" t="s">
        <v>19</v>
      </c>
      <c r="H255" s="169" t="s">
        <v>5223</v>
      </c>
      <c r="I255" s="169" t="s">
        <v>760</v>
      </c>
      <c r="J255" s="169" t="s">
        <v>13</v>
      </c>
      <c r="K255" s="169" t="s">
        <v>26</v>
      </c>
      <c r="L255" s="170" t="s">
        <v>6357</v>
      </c>
      <c r="M255" s="170" t="s">
        <v>6367</v>
      </c>
      <c r="N255" s="158" t="s">
        <v>1091</v>
      </c>
      <c r="O255" s="159" t="s">
        <v>1704</v>
      </c>
      <c r="P255" s="169">
        <v>10</v>
      </c>
      <c r="Q255" s="169">
        <v>7</v>
      </c>
      <c r="R255" s="322" t="s">
        <v>6341</v>
      </c>
      <c r="S255" s="173" t="s">
        <v>8174</v>
      </c>
      <c r="T255" s="323"/>
      <c r="U255" s="315">
        <v>44348</v>
      </c>
      <c r="V255" s="315">
        <v>44377</v>
      </c>
      <c r="W255" s="170">
        <v>4817000170</v>
      </c>
      <c r="X255" s="315">
        <v>44377</v>
      </c>
      <c r="Y255" s="323"/>
      <c r="Z255" s="323"/>
      <c r="AA255" s="323"/>
      <c r="AB255" s="323"/>
      <c r="AC255" s="323" t="s">
        <v>1547</v>
      </c>
      <c r="AD255" s="323"/>
      <c r="AE255" s="323"/>
      <c r="AF255" s="323"/>
      <c r="AG255" s="323"/>
      <c r="AH255" s="323"/>
      <c r="AI255" s="323"/>
      <c r="AJ255" s="323"/>
      <c r="AK255" s="156" t="s">
        <v>6073</v>
      </c>
      <c r="AL255" s="173" t="s">
        <v>8174</v>
      </c>
      <c r="AM255" s="177" t="s">
        <v>8175</v>
      </c>
      <c r="AN255" s="170" t="s">
        <v>6342</v>
      </c>
      <c r="AO255" s="170" t="s">
        <v>1996</v>
      </c>
      <c r="AP255" s="170"/>
    </row>
    <row r="256" spans="1:42" s="120" customFormat="1" ht="30" customHeight="1">
      <c r="A256" s="169" t="s">
        <v>5419</v>
      </c>
      <c r="B256" s="169" t="s">
        <v>4999</v>
      </c>
      <c r="C256" s="169" t="s">
        <v>5003</v>
      </c>
      <c r="D256" s="169" t="s">
        <v>5224</v>
      </c>
      <c r="E256" s="169" t="s">
        <v>35</v>
      </c>
      <c r="F256" s="169" t="s">
        <v>18</v>
      </c>
      <c r="G256" s="169" t="s">
        <v>19</v>
      </c>
      <c r="H256" s="169" t="s">
        <v>5225</v>
      </c>
      <c r="I256" s="169" t="s">
        <v>760</v>
      </c>
      <c r="J256" s="169" t="s">
        <v>13</v>
      </c>
      <c r="K256" s="169" t="s">
        <v>26</v>
      </c>
      <c r="L256" s="170" t="s">
        <v>6357</v>
      </c>
      <c r="M256" s="170" t="s">
        <v>6368</v>
      </c>
      <c r="N256" s="158" t="s">
        <v>1079</v>
      </c>
      <c r="O256" s="159" t="s">
        <v>1080</v>
      </c>
      <c r="P256" s="169">
        <v>20</v>
      </c>
      <c r="Q256" s="169">
        <v>7</v>
      </c>
      <c r="R256" s="322" t="s">
        <v>6341</v>
      </c>
      <c r="S256" s="173" t="s">
        <v>8174</v>
      </c>
      <c r="T256" s="323"/>
      <c r="U256" s="315">
        <v>44348</v>
      </c>
      <c r="V256" s="315">
        <v>44377</v>
      </c>
      <c r="W256" s="170">
        <v>4817000172</v>
      </c>
      <c r="X256" s="315">
        <v>44377</v>
      </c>
      <c r="Y256" s="323"/>
      <c r="Z256" s="323"/>
      <c r="AA256" s="323"/>
      <c r="AB256" s="323"/>
      <c r="AC256" s="323" t="s">
        <v>1547</v>
      </c>
      <c r="AD256" s="323"/>
      <c r="AE256" s="323"/>
      <c r="AF256" s="323"/>
      <c r="AG256" s="323"/>
      <c r="AH256" s="323"/>
      <c r="AI256" s="323"/>
      <c r="AJ256" s="323"/>
      <c r="AK256" s="156" t="s">
        <v>6073</v>
      </c>
      <c r="AL256" s="173" t="s">
        <v>8174</v>
      </c>
      <c r="AM256" s="177" t="s">
        <v>8175</v>
      </c>
      <c r="AN256" s="170" t="s">
        <v>6342</v>
      </c>
      <c r="AO256" s="170" t="s">
        <v>1996</v>
      </c>
      <c r="AP256" s="170"/>
    </row>
    <row r="257" spans="1:42" s="120" customFormat="1" ht="30" customHeight="1">
      <c r="A257" s="169" t="s">
        <v>5419</v>
      </c>
      <c r="B257" s="169" t="s">
        <v>4999</v>
      </c>
      <c r="C257" s="169" t="s">
        <v>5003</v>
      </c>
      <c r="D257" s="169" t="s">
        <v>5226</v>
      </c>
      <c r="E257" s="169" t="s">
        <v>35</v>
      </c>
      <c r="F257" s="169" t="s">
        <v>18</v>
      </c>
      <c r="G257" s="169" t="s">
        <v>19</v>
      </c>
      <c r="H257" s="169" t="s">
        <v>5227</v>
      </c>
      <c r="I257" s="169" t="s">
        <v>760</v>
      </c>
      <c r="J257" s="169" t="s">
        <v>13</v>
      </c>
      <c r="K257" s="169" t="s">
        <v>26</v>
      </c>
      <c r="L257" s="170" t="s">
        <v>6357</v>
      </c>
      <c r="M257" s="170" t="s">
        <v>6369</v>
      </c>
      <c r="N257" s="158" t="s">
        <v>1091</v>
      </c>
      <c r="O257" s="159" t="s">
        <v>1704</v>
      </c>
      <c r="P257" s="169">
        <v>10</v>
      </c>
      <c r="Q257" s="169">
        <v>7</v>
      </c>
      <c r="R257" s="322" t="s">
        <v>6341</v>
      </c>
      <c r="S257" s="173" t="s">
        <v>8174</v>
      </c>
      <c r="T257" s="323"/>
      <c r="U257" s="315">
        <v>44348</v>
      </c>
      <c r="V257" s="315">
        <v>44377</v>
      </c>
      <c r="W257" s="170">
        <v>4817000173</v>
      </c>
      <c r="X257" s="315">
        <v>44377</v>
      </c>
      <c r="Y257" s="323"/>
      <c r="Z257" s="323"/>
      <c r="AA257" s="323"/>
      <c r="AB257" s="323"/>
      <c r="AC257" s="323" t="s">
        <v>1547</v>
      </c>
      <c r="AD257" s="323"/>
      <c r="AE257" s="323"/>
      <c r="AF257" s="323"/>
      <c r="AG257" s="323"/>
      <c r="AH257" s="323"/>
      <c r="AI257" s="323"/>
      <c r="AJ257" s="323"/>
      <c r="AK257" s="156" t="s">
        <v>6073</v>
      </c>
      <c r="AL257" s="173" t="s">
        <v>8174</v>
      </c>
      <c r="AM257" s="177" t="s">
        <v>8175</v>
      </c>
      <c r="AN257" s="170" t="s">
        <v>6342</v>
      </c>
      <c r="AO257" s="170" t="s">
        <v>1996</v>
      </c>
      <c r="AP257" s="170"/>
    </row>
    <row r="258" spans="1:42" s="120" customFormat="1" ht="30" customHeight="1">
      <c r="A258" s="169" t="s">
        <v>5419</v>
      </c>
      <c r="B258" s="169" t="s">
        <v>4999</v>
      </c>
      <c r="C258" s="169" t="s">
        <v>5068</v>
      </c>
      <c r="D258" s="169" t="s">
        <v>5263</v>
      </c>
      <c r="E258" s="169" t="s">
        <v>35</v>
      </c>
      <c r="F258" s="169" t="s">
        <v>15</v>
      </c>
      <c r="G258" s="169" t="s">
        <v>19</v>
      </c>
      <c r="H258" s="169" t="s">
        <v>5264</v>
      </c>
      <c r="I258" s="169" t="s">
        <v>760</v>
      </c>
      <c r="J258" s="169" t="s">
        <v>13</v>
      </c>
      <c r="K258" s="169" t="s">
        <v>17</v>
      </c>
      <c r="L258" s="170" t="s">
        <v>6348</v>
      </c>
      <c r="M258" s="170" t="s">
        <v>6370</v>
      </c>
      <c r="N258" s="158" t="s">
        <v>1091</v>
      </c>
      <c r="O258" s="159" t="s">
        <v>1704</v>
      </c>
      <c r="P258" s="169">
        <v>90</v>
      </c>
      <c r="Q258" s="169">
        <v>10</v>
      </c>
      <c r="R258" s="322" t="s">
        <v>6341</v>
      </c>
      <c r="S258" s="173" t="s">
        <v>8174</v>
      </c>
      <c r="T258" s="323"/>
      <c r="U258" s="315">
        <v>44348</v>
      </c>
      <c r="V258" s="315">
        <v>44377</v>
      </c>
      <c r="W258" s="170">
        <v>4817000225</v>
      </c>
      <c r="X258" s="315">
        <v>44377</v>
      </c>
      <c r="Y258" s="323"/>
      <c r="Z258" s="323"/>
      <c r="AA258" s="323"/>
      <c r="AB258" s="323"/>
      <c r="AC258" s="323" t="s">
        <v>1547</v>
      </c>
      <c r="AD258" s="323"/>
      <c r="AE258" s="323"/>
      <c r="AF258" s="323"/>
      <c r="AG258" s="323"/>
      <c r="AH258" s="323"/>
      <c r="AI258" s="323"/>
      <c r="AJ258" s="323"/>
      <c r="AK258" s="156" t="s">
        <v>6073</v>
      </c>
      <c r="AL258" s="173" t="s">
        <v>8174</v>
      </c>
      <c r="AM258" s="177" t="s">
        <v>8175</v>
      </c>
      <c r="AN258" s="170" t="s">
        <v>1996</v>
      </c>
      <c r="AO258" s="170" t="s">
        <v>1996</v>
      </c>
      <c r="AP258" s="170"/>
    </row>
    <row r="259" spans="1:42" s="120" customFormat="1" ht="30" customHeight="1">
      <c r="A259" s="169" t="s">
        <v>5419</v>
      </c>
      <c r="B259" s="169" t="s">
        <v>4999</v>
      </c>
      <c r="C259" s="169" t="s">
        <v>5003</v>
      </c>
      <c r="D259" s="169" t="s">
        <v>5226</v>
      </c>
      <c r="E259" s="169" t="s">
        <v>35</v>
      </c>
      <c r="F259" s="169" t="s">
        <v>18</v>
      </c>
      <c r="G259" s="169" t="s">
        <v>19</v>
      </c>
      <c r="H259" s="169" t="s">
        <v>5228</v>
      </c>
      <c r="I259" s="169" t="s">
        <v>760</v>
      </c>
      <c r="J259" s="169" t="s">
        <v>13</v>
      </c>
      <c r="K259" s="169" t="s">
        <v>26</v>
      </c>
      <c r="L259" s="170" t="s">
        <v>6357</v>
      </c>
      <c r="M259" s="170" t="s">
        <v>6371</v>
      </c>
      <c r="N259" s="158" t="s">
        <v>1079</v>
      </c>
      <c r="O259" s="159" t="s">
        <v>1080</v>
      </c>
      <c r="P259" s="169">
        <v>15</v>
      </c>
      <c r="Q259" s="169">
        <v>7</v>
      </c>
      <c r="R259" s="322" t="s">
        <v>6341</v>
      </c>
      <c r="S259" s="173" t="s">
        <v>8174</v>
      </c>
      <c r="T259" s="323"/>
      <c r="U259" s="315">
        <v>44348</v>
      </c>
      <c r="V259" s="315">
        <v>44377</v>
      </c>
      <c r="W259" s="170">
        <v>4817000174</v>
      </c>
      <c r="X259" s="315">
        <v>44377</v>
      </c>
      <c r="Y259" s="323"/>
      <c r="Z259" s="323"/>
      <c r="AA259" s="323"/>
      <c r="AB259" s="323"/>
      <c r="AC259" s="323" t="s">
        <v>1547</v>
      </c>
      <c r="AD259" s="323"/>
      <c r="AE259" s="323"/>
      <c r="AF259" s="323"/>
      <c r="AG259" s="323"/>
      <c r="AH259" s="323"/>
      <c r="AI259" s="323"/>
      <c r="AJ259" s="323"/>
      <c r="AK259" s="156" t="s">
        <v>6073</v>
      </c>
      <c r="AL259" s="173" t="s">
        <v>8174</v>
      </c>
      <c r="AM259" s="177" t="s">
        <v>8175</v>
      </c>
      <c r="AN259" s="170" t="s">
        <v>6342</v>
      </c>
      <c r="AO259" s="170" t="s">
        <v>1996</v>
      </c>
      <c r="AP259" s="170"/>
    </row>
    <row r="260" spans="1:42" s="120" customFormat="1" ht="30" customHeight="1">
      <c r="A260" s="169" t="s">
        <v>5419</v>
      </c>
      <c r="B260" s="169" t="s">
        <v>4999</v>
      </c>
      <c r="C260" s="169" t="s">
        <v>5003</v>
      </c>
      <c r="D260" s="169" t="s">
        <v>5229</v>
      </c>
      <c r="E260" s="169" t="s">
        <v>35</v>
      </c>
      <c r="F260" s="169" t="s">
        <v>18</v>
      </c>
      <c r="G260" s="169" t="s">
        <v>19</v>
      </c>
      <c r="H260" s="169" t="s">
        <v>5230</v>
      </c>
      <c r="I260" s="169" t="s">
        <v>760</v>
      </c>
      <c r="J260" s="169" t="s">
        <v>13</v>
      </c>
      <c r="K260" s="169" t="s">
        <v>26</v>
      </c>
      <c r="L260" s="170" t="s">
        <v>6357</v>
      </c>
      <c r="M260" s="170" t="s">
        <v>6372</v>
      </c>
      <c r="N260" s="158" t="s">
        <v>1079</v>
      </c>
      <c r="O260" s="159" t="s">
        <v>1080</v>
      </c>
      <c r="P260" s="169">
        <v>30</v>
      </c>
      <c r="Q260" s="169">
        <v>7</v>
      </c>
      <c r="R260" s="322" t="s">
        <v>6341</v>
      </c>
      <c r="S260" s="173" t="s">
        <v>8174</v>
      </c>
      <c r="T260" s="323"/>
      <c r="U260" s="315">
        <v>44348</v>
      </c>
      <c r="V260" s="315">
        <v>44377</v>
      </c>
      <c r="W260" s="170">
        <v>4817000175</v>
      </c>
      <c r="X260" s="315">
        <v>44377</v>
      </c>
      <c r="Y260" s="323"/>
      <c r="Z260" s="323"/>
      <c r="AA260" s="323"/>
      <c r="AB260" s="323"/>
      <c r="AC260" s="323" t="s">
        <v>1547</v>
      </c>
      <c r="AD260" s="323"/>
      <c r="AE260" s="323"/>
      <c r="AF260" s="323"/>
      <c r="AG260" s="323"/>
      <c r="AH260" s="323"/>
      <c r="AI260" s="323"/>
      <c r="AJ260" s="323"/>
      <c r="AK260" s="156" t="s">
        <v>6073</v>
      </c>
      <c r="AL260" s="173" t="s">
        <v>8174</v>
      </c>
      <c r="AM260" s="177" t="s">
        <v>8175</v>
      </c>
      <c r="AN260" s="170" t="s">
        <v>6342</v>
      </c>
      <c r="AO260" s="170" t="s">
        <v>1996</v>
      </c>
      <c r="AP260" s="170"/>
    </row>
    <row r="261" spans="1:42" s="120" customFormat="1" ht="30" customHeight="1">
      <c r="A261" s="169" t="s">
        <v>5419</v>
      </c>
      <c r="B261" s="169" t="s">
        <v>4999</v>
      </c>
      <c r="C261" s="169" t="s">
        <v>5003</v>
      </c>
      <c r="D261" s="169" t="s">
        <v>5231</v>
      </c>
      <c r="E261" s="169" t="s">
        <v>35</v>
      </c>
      <c r="F261" s="169" t="s">
        <v>18</v>
      </c>
      <c r="G261" s="169" t="s">
        <v>19</v>
      </c>
      <c r="H261" s="169" t="s">
        <v>5232</v>
      </c>
      <c r="I261" s="169" t="s">
        <v>760</v>
      </c>
      <c r="J261" s="169" t="s">
        <v>13</v>
      </c>
      <c r="K261" s="169" t="s">
        <v>17</v>
      </c>
      <c r="L261" s="170" t="s">
        <v>6357</v>
      </c>
      <c r="M261" s="170" t="s">
        <v>6373</v>
      </c>
      <c r="N261" s="158" t="s">
        <v>1091</v>
      </c>
      <c r="O261" s="159" t="s">
        <v>1704</v>
      </c>
      <c r="P261" s="169">
        <v>40</v>
      </c>
      <c r="Q261" s="169">
        <v>3</v>
      </c>
      <c r="R261" s="322" t="s">
        <v>6341</v>
      </c>
      <c r="S261" s="173" t="s">
        <v>8174</v>
      </c>
      <c r="T261" s="323"/>
      <c r="U261" s="315">
        <v>44348</v>
      </c>
      <c r="V261" s="315">
        <v>44377</v>
      </c>
      <c r="W261" s="170">
        <v>4817000202</v>
      </c>
      <c r="X261" s="315">
        <v>44377</v>
      </c>
      <c r="Y261" s="323"/>
      <c r="Z261" s="323"/>
      <c r="AA261" s="323"/>
      <c r="AB261" s="323"/>
      <c r="AC261" s="323" t="s">
        <v>1547</v>
      </c>
      <c r="AD261" s="323"/>
      <c r="AE261" s="323"/>
      <c r="AF261" s="323"/>
      <c r="AG261" s="323"/>
      <c r="AH261" s="323"/>
      <c r="AI261" s="323"/>
      <c r="AJ261" s="323"/>
      <c r="AK261" s="156" t="s">
        <v>6073</v>
      </c>
      <c r="AL261" s="173" t="s">
        <v>8174</v>
      </c>
      <c r="AM261" s="177" t="s">
        <v>8175</v>
      </c>
      <c r="AN261" s="170" t="s">
        <v>6342</v>
      </c>
      <c r="AO261" s="170" t="s">
        <v>1996</v>
      </c>
      <c r="AP261" s="170"/>
    </row>
    <row r="262" spans="1:42" s="120" customFormat="1" ht="30" customHeight="1">
      <c r="A262" s="169" t="s">
        <v>5419</v>
      </c>
      <c r="B262" s="169" t="s">
        <v>5004</v>
      </c>
      <c r="C262" s="169" t="s">
        <v>5005</v>
      </c>
      <c r="D262" s="169" t="s">
        <v>6374</v>
      </c>
      <c r="E262" s="169" t="s">
        <v>35</v>
      </c>
      <c r="F262" s="169" t="s">
        <v>18</v>
      </c>
      <c r="G262" s="169" t="s">
        <v>19</v>
      </c>
      <c r="H262" s="169" t="s">
        <v>5358</v>
      </c>
      <c r="I262" s="169" t="s">
        <v>760</v>
      </c>
      <c r="J262" s="169" t="s">
        <v>13</v>
      </c>
      <c r="K262" s="169" t="s">
        <v>17</v>
      </c>
      <c r="L262" s="170" t="s">
        <v>6357</v>
      </c>
      <c r="M262" s="170" t="s">
        <v>6375</v>
      </c>
      <c r="N262" s="158" t="s">
        <v>1091</v>
      </c>
      <c r="O262" s="159" t="s">
        <v>1704</v>
      </c>
      <c r="P262" s="169">
        <v>5</v>
      </c>
      <c r="Q262" s="169">
        <v>7</v>
      </c>
      <c r="R262" s="322" t="s">
        <v>6341</v>
      </c>
      <c r="S262" s="173" t="s">
        <v>8172</v>
      </c>
      <c r="T262" s="323"/>
      <c r="U262" s="315">
        <v>44348</v>
      </c>
      <c r="V262" s="315">
        <v>44377</v>
      </c>
      <c r="W262" s="170">
        <v>4824000077</v>
      </c>
      <c r="X262" s="315">
        <v>44377</v>
      </c>
      <c r="Y262" s="323"/>
      <c r="Z262" s="323"/>
      <c r="AA262" s="323"/>
      <c r="AB262" s="323"/>
      <c r="AC262" s="323" t="s">
        <v>1547</v>
      </c>
      <c r="AD262" s="323"/>
      <c r="AE262" s="323"/>
      <c r="AF262" s="323"/>
      <c r="AG262" s="323"/>
      <c r="AH262" s="323"/>
      <c r="AI262" s="323"/>
      <c r="AJ262" s="323"/>
      <c r="AK262" s="156" t="s">
        <v>6073</v>
      </c>
      <c r="AL262" s="173" t="s">
        <v>8172</v>
      </c>
      <c r="AM262" s="177" t="s">
        <v>8173</v>
      </c>
      <c r="AN262" s="170" t="s">
        <v>6342</v>
      </c>
      <c r="AO262" s="170" t="s">
        <v>1996</v>
      </c>
      <c r="AP262" s="170"/>
    </row>
    <row r="263" spans="1:42" s="120" customFormat="1" ht="30" customHeight="1">
      <c r="A263" s="169" t="s">
        <v>5419</v>
      </c>
      <c r="B263" s="169" t="s">
        <v>5004</v>
      </c>
      <c r="C263" s="169" t="s">
        <v>5005</v>
      </c>
      <c r="D263" s="169" t="s">
        <v>5357</v>
      </c>
      <c r="E263" s="169" t="s">
        <v>35</v>
      </c>
      <c r="F263" s="169" t="s">
        <v>18</v>
      </c>
      <c r="G263" s="169" t="s">
        <v>19</v>
      </c>
      <c r="H263" s="169" t="s">
        <v>5359</v>
      </c>
      <c r="I263" s="169" t="s">
        <v>760</v>
      </c>
      <c r="J263" s="169" t="s">
        <v>13</v>
      </c>
      <c r="K263" s="169" t="s">
        <v>17</v>
      </c>
      <c r="L263" s="170" t="s">
        <v>6357</v>
      </c>
      <c r="M263" s="170" t="s">
        <v>6375</v>
      </c>
      <c r="N263" s="158" t="s">
        <v>1079</v>
      </c>
      <c r="O263" s="159" t="s">
        <v>1080</v>
      </c>
      <c r="P263" s="169">
        <v>5</v>
      </c>
      <c r="Q263" s="169">
        <v>7</v>
      </c>
      <c r="R263" s="322" t="s">
        <v>6341</v>
      </c>
      <c r="S263" s="173" t="s">
        <v>8172</v>
      </c>
      <c r="T263" s="323"/>
      <c r="U263" s="315">
        <v>44348</v>
      </c>
      <c r="V263" s="315">
        <v>44377</v>
      </c>
      <c r="W263" s="170">
        <v>4824000078</v>
      </c>
      <c r="X263" s="315">
        <v>44377</v>
      </c>
      <c r="Y263" s="323"/>
      <c r="Z263" s="323"/>
      <c r="AA263" s="323"/>
      <c r="AB263" s="323"/>
      <c r="AC263" s="323" t="s">
        <v>1547</v>
      </c>
      <c r="AD263" s="323"/>
      <c r="AE263" s="323"/>
      <c r="AF263" s="323"/>
      <c r="AG263" s="323"/>
      <c r="AH263" s="323"/>
      <c r="AI263" s="323"/>
      <c r="AJ263" s="323"/>
      <c r="AK263" s="156" t="s">
        <v>6073</v>
      </c>
      <c r="AL263" s="173" t="s">
        <v>8172</v>
      </c>
      <c r="AM263" s="177" t="s">
        <v>8173</v>
      </c>
      <c r="AN263" s="170" t="s">
        <v>6342</v>
      </c>
      <c r="AO263" s="170" t="s">
        <v>1996</v>
      </c>
      <c r="AP263" s="170"/>
    </row>
    <row r="264" spans="1:42" s="120" customFormat="1" ht="30" customHeight="1">
      <c r="A264" s="169" t="s">
        <v>5419</v>
      </c>
      <c r="B264" s="169" t="s">
        <v>5004</v>
      </c>
      <c r="C264" s="169" t="s">
        <v>5005</v>
      </c>
      <c r="D264" s="169" t="s">
        <v>5360</v>
      </c>
      <c r="E264" s="169" t="s">
        <v>35</v>
      </c>
      <c r="F264" s="169" t="s">
        <v>18</v>
      </c>
      <c r="G264" s="169" t="s">
        <v>19</v>
      </c>
      <c r="H264" s="169" t="s">
        <v>5361</v>
      </c>
      <c r="I264" s="169" t="s">
        <v>760</v>
      </c>
      <c r="J264" s="169" t="s">
        <v>13</v>
      </c>
      <c r="K264" s="169" t="s">
        <v>17</v>
      </c>
      <c r="L264" s="170" t="s">
        <v>6357</v>
      </c>
      <c r="M264" s="170" t="s">
        <v>6376</v>
      </c>
      <c r="N264" s="158" t="s">
        <v>1091</v>
      </c>
      <c r="O264" s="159" t="s">
        <v>1704</v>
      </c>
      <c r="P264" s="169">
        <v>25</v>
      </c>
      <c r="Q264" s="169">
        <v>5</v>
      </c>
      <c r="R264" s="322" t="s">
        <v>6341</v>
      </c>
      <c r="S264" s="173" t="s">
        <v>8172</v>
      </c>
      <c r="T264" s="323"/>
      <c r="U264" s="315">
        <v>44348</v>
      </c>
      <c r="V264" s="315">
        <v>44377</v>
      </c>
      <c r="W264" s="170">
        <v>4824000079</v>
      </c>
      <c r="X264" s="315">
        <v>44377</v>
      </c>
      <c r="Y264" s="323"/>
      <c r="Z264" s="323"/>
      <c r="AA264" s="323"/>
      <c r="AB264" s="323"/>
      <c r="AC264" s="323" t="s">
        <v>1547</v>
      </c>
      <c r="AD264" s="323"/>
      <c r="AE264" s="323"/>
      <c r="AF264" s="323"/>
      <c r="AG264" s="323"/>
      <c r="AH264" s="323"/>
      <c r="AI264" s="323"/>
      <c r="AJ264" s="323"/>
      <c r="AK264" s="156" t="s">
        <v>6073</v>
      </c>
      <c r="AL264" s="173" t="s">
        <v>8172</v>
      </c>
      <c r="AM264" s="177" t="s">
        <v>8173</v>
      </c>
      <c r="AN264" s="170" t="s">
        <v>6342</v>
      </c>
      <c r="AO264" s="170" t="s">
        <v>1996</v>
      </c>
      <c r="AP264" s="170"/>
    </row>
    <row r="265" spans="1:42" s="120" customFormat="1" ht="30" customHeight="1">
      <c r="A265" s="169" t="s">
        <v>5419</v>
      </c>
      <c r="B265" s="169" t="s">
        <v>5004</v>
      </c>
      <c r="C265" s="169" t="s">
        <v>5005</v>
      </c>
      <c r="D265" s="169" t="s">
        <v>5360</v>
      </c>
      <c r="E265" s="169" t="s">
        <v>35</v>
      </c>
      <c r="F265" s="169" t="s">
        <v>18</v>
      </c>
      <c r="G265" s="169" t="s">
        <v>19</v>
      </c>
      <c r="H265" s="169" t="s">
        <v>5362</v>
      </c>
      <c r="I265" s="169" t="s">
        <v>760</v>
      </c>
      <c r="J265" s="169" t="s">
        <v>13</v>
      </c>
      <c r="K265" s="169" t="s">
        <v>17</v>
      </c>
      <c r="L265" s="170" t="s">
        <v>6357</v>
      </c>
      <c r="M265" s="170" t="s">
        <v>6377</v>
      </c>
      <c r="N265" s="158" t="s">
        <v>1079</v>
      </c>
      <c r="O265" s="159" t="s">
        <v>1080</v>
      </c>
      <c r="P265" s="169">
        <v>5</v>
      </c>
      <c r="Q265" s="169">
        <v>7</v>
      </c>
      <c r="R265" s="322" t="s">
        <v>6341</v>
      </c>
      <c r="S265" s="173" t="s">
        <v>8172</v>
      </c>
      <c r="T265" s="323"/>
      <c r="U265" s="315">
        <v>44348</v>
      </c>
      <c r="V265" s="315">
        <v>44377</v>
      </c>
      <c r="W265" s="170">
        <v>4824000080</v>
      </c>
      <c r="X265" s="315">
        <v>44377</v>
      </c>
      <c r="Y265" s="323"/>
      <c r="Z265" s="323"/>
      <c r="AA265" s="323"/>
      <c r="AB265" s="323"/>
      <c r="AC265" s="323" t="s">
        <v>1547</v>
      </c>
      <c r="AD265" s="323"/>
      <c r="AE265" s="323"/>
      <c r="AF265" s="323"/>
      <c r="AG265" s="323"/>
      <c r="AH265" s="323"/>
      <c r="AI265" s="323"/>
      <c r="AJ265" s="323"/>
      <c r="AK265" s="156" t="s">
        <v>6073</v>
      </c>
      <c r="AL265" s="173" t="s">
        <v>8172</v>
      </c>
      <c r="AM265" s="177" t="s">
        <v>8173</v>
      </c>
      <c r="AN265" s="170" t="s">
        <v>6342</v>
      </c>
      <c r="AO265" s="170" t="s">
        <v>1996</v>
      </c>
      <c r="AP265" s="170"/>
    </row>
    <row r="266" spans="1:42" s="120" customFormat="1" ht="30" customHeight="1">
      <c r="A266" s="169" t="s">
        <v>5419</v>
      </c>
      <c r="B266" s="169" t="s">
        <v>5004</v>
      </c>
      <c r="C266" s="169" t="s">
        <v>5005</v>
      </c>
      <c r="D266" s="169" t="s">
        <v>5363</v>
      </c>
      <c r="E266" s="169" t="s">
        <v>35</v>
      </c>
      <c r="F266" s="169" t="s">
        <v>18</v>
      </c>
      <c r="G266" s="169" t="s">
        <v>19</v>
      </c>
      <c r="H266" s="169" t="s">
        <v>5364</v>
      </c>
      <c r="I266" s="169" t="s">
        <v>760</v>
      </c>
      <c r="J266" s="169" t="s">
        <v>13</v>
      </c>
      <c r="K266" s="169" t="s">
        <v>26</v>
      </c>
      <c r="L266" s="170" t="s">
        <v>6378</v>
      </c>
      <c r="M266" s="170" t="s">
        <v>6379</v>
      </c>
      <c r="N266" s="158" t="s">
        <v>1091</v>
      </c>
      <c r="O266" s="159" t="s">
        <v>1704</v>
      </c>
      <c r="P266" s="169">
        <v>80</v>
      </c>
      <c r="Q266" s="169">
        <v>4</v>
      </c>
      <c r="R266" s="322" t="s">
        <v>6341</v>
      </c>
      <c r="S266" s="173" t="s">
        <v>8172</v>
      </c>
      <c r="T266" s="323"/>
      <c r="U266" s="315">
        <v>44348</v>
      </c>
      <c r="V266" s="315">
        <v>44377</v>
      </c>
      <c r="W266" s="170">
        <v>4824000100</v>
      </c>
      <c r="X266" s="315">
        <v>44377</v>
      </c>
      <c r="Y266" s="323"/>
      <c r="Z266" s="323"/>
      <c r="AA266" s="323"/>
      <c r="AB266" s="323"/>
      <c r="AC266" s="323" t="s">
        <v>1547</v>
      </c>
      <c r="AD266" s="323"/>
      <c r="AE266" s="323"/>
      <c r="AF266" s="323"/>
      <c r="AG266" s="323"/>
      <c r="AH266" s="323"/>
      <c r="AI266" s="323"/>
      <c r="AJ266" s="323"/>
      <c r="AK266" s="156" t="s">
        <v>6073</v>
      </c>
      <c r="AL266" s="173" t="s">
        <v>8172</v>
      </c>
      <c r="AM266" s="177" t="s">
        <v>8173</v>
      </c>
      <c r="AN266" s="170" t="s">
        <v>6342</v>
      </c>
      <c r="AO266" s="170" t="s">
        <v>1996</v>
      </c>
      <c r="AP266" s="170"/>
    </row>
    <row r="267" spans="1:42" s="120" customFormat="1" ht="30" customHeight="1">
      <c r="A267" s="169" t="s">
        <v>5419</v>
      </c>
      <c r="B267" s="169" t="s">
        <v>5004</v>
      </c>
      <c r="C267" s="169" t="s">
        <v>5005</v>
      </c>
      <c r="D267" s="169" t="s">
        <v>5365</v>
      </c>
      <c r="E267" s="169" t="s">
        <v>35</v>
      </c>
      <c r="F267" s="169" t="s">
        <v>11</v>
      </c>
      <c r="G267" s="169" t="s">
        <v>19</v>
      </c>
      <c r="H267" s="169" t="s">
        <v>5366</v>
      </c>
      <c r="I267" s="169" t="s">
        <v>760</v>
      </c>
      <c r="J267" s="169" t="s">
        <v>13</v>
      </c>
      <c r="K267" s="169" t="s">
        <v>26</v>
      </c>
      <c r="L267" s="170" t="s">
        <v>6378</v>
      </c>
      <c r="M267" s="170" t="s">
        <v>6380</v>
      </c>
      <c r="N267" s="158" t="s">
        <v>1091</v>
      </c>
      <c r="O267" s="159" t="s">
        <v>1704</v>
      </c>
      <c r="P267" s="169">
        <v>110</v>
      </c>
      <c r="Q267" s="169">
        <v>3</v>
      </c>
      <c r="R267" s="322" t="s">
        <v>6341</v>
      </c>
      <c r="S267" s="173" t="s">
        <v>8172</v>
      </c>
      <c r="T267" s="323"/>
      <c r="U267" s="315">
        <v>44348</v>
      </c>
      <c r="V267" s="315">
        <v>44377</v>
      </c>
      <c r="W267" s="170">
        <v>4824000101</v>
      </c>
      <c r="X267" s="315">
        <v>44377</v>
      </c>
      <c r="Y267" s="323"/>
      <c r="Z267" s="323"/>
      <c r="AA267" s="323"/>
      <c r="AB267" s="323"/>
      <c r="AC267" s="323" t="s">
        <v>1547</v>
      </c>
      <c r="AD267" s="323"/>
      <c r="AE267" s="323"/>
      <c r="AF267" s="323"/>
      <c r="AG267" s="323"/>
      <c r="AH267" s="323"/>
      <c r="AI267" s="323"/>
      <c r="AJ267" s="323"/>
      <c r="AK267" s="156" t="s">
        <v>6073</v>
      </c>
      <c r="AL267" s="173" t="s">
        <v>8172</v>
      </c>
      <c r="AM267" s="177" t="s">
        <v>8173</v>
      </c>
      <c r="AN267" s="170" t="s">
        <v>6342</v>
      </c>
      <c r="AO267" s="170" t="s">
        <v>1996</v>
      </c>
      <c r="AP267" s="170"/>
    </row>
    <row r="268" spans="1:42" s="120" customFormat="1" ht="30" customHeight="1">
      <c r="A268" s="169" t="s">
        <v>5419</v>
      </c>
      <c r="B268" s="169" t="s">
        <v>4999</v>
      </c>
      <c r="C268" s="169" t="s">
        <v>5068</v>
      </c>
      <c r="D268" s="169" t="s">
        <v>5265</v>
      </c>
      <c r="E268" s="169" t="s">
        <v>35</v>
      </c>
      <c r="F268" s="169" t="s">
        <v>15</v>
      </c>
      <c r="G268" s="169" t="s">
        <v>19</v>
      </c>
      <c r="H268" s="169" t="s">
        <v>5266</v>
      </c>
      <c r="I268" s="169" t="s">
        <v>760</v>
      </c>
      <c r="J268" s="169" t="s">
        <v>13</v>
      </c>
      <c r="K268" s="169" t="s">
        <v>17</v>
      </c>
      <c r="L268" s="170" t="s">
        <v>6348</v>
      </c>
      <c r="M268" s="170" t="s">
        <v>6381</v>
      </c>
      <c r="N268" s="158" t="s">
        <v>1079</v>
      </c>
      <c r="O268" s="159" t="s">
        <v>1080</v>
      </c>
      <c r="P268" s="169">
        <v>70</v>
      </c>
      <c r="Q268" s="169">
        <v>10</v>
      </c>
      <c r="R268" s="322" t="s">
        <v>6341</v>
      </c>
      <c r="S268" s="173" t="s">
        <v>8174</v>
      </c>
      <c r="T268" s="323"/>
      <c r="U268" s="315">
        <v>44348</v>
      </c>
      <c r="V268" s="315">
        <v>44377</v>
      </c>
      <c r="W268" s="170">
        <v>4817000226</v>
      </c>
      <c r="X268" s="315">
        <v>44377</v>
      </c>
      <c r="Y268" s="323"/>
      <c r="Z268" s="323"/>
      <c r="AA268" s="323"/>
      <c r="AB268" s="323"/>
      <c r="AC268" s="323" t="s">
        <v>1547</v>
      </c>
      <c r="AD268" s="323"/>
      <c r="AE268" s="323"/>
      <c r="AF268" s="323"/>
      <c r="AG268" s="323"/>
      <c r="AH268" s="323"/>
      <c r="AI268" s="323"/>
      <c r="AJ268" s="323"/>
      <c r="AK268" s="156" t="s">
        <v>6073</v>
      </c>
      <c r="AL268" s="173" t="s">
        <v>8174</v>
      </c>
      <c r="AM268" s="177" t="s">
        <v>8175</v>
      </c>
      <c r="AN268" s="170" t="s">
        <v>1996</v>
      </c>
      <c r="AO268" s="170" t="s">
        <v>1996</v>
      </c>
      <c r="AP268" s="170"/>
    </row>
    <row r="269" spans="1:42" s="120" customFormat="1" ht="30" customHeight="1">
      <c r="A269" s="169" t="s">
        <v>5419</v>
      </c>
      <c r="B269" s="169" t="s">
        <v>5004</v>
      </c>
      <c r="C269" s="169" t="s">
        <v>5005</v>
      </c>
      <c r="D269" s="169" t="s">
        <v>5365</v>
      </c>
      <c r="E269" s="169" t="s">
        <v>35</v>
      </c>
      <c r="F269" s="169" t="s">
        <v>11</v>
      </c>
      <c r="G269" s="169" t="s">
        <v>19</v>
      </c>
      <c r="H269" s="169" t="s">
        <v>5367</v>
      </c>
      <c r="I269" s="169" t="s">
        <v>760</v>
      </c>
      <c r="J269" s="169" t="s">
        <v>13</v>
      </c>
      <c r="K269" s="169" t="s">
        <v>17</v>
      </c>
      <c r="L269" s="170" t="s">
        <v>6378</v>
      </c>
      <c r="M269" s="170" t="s">
        <v>6380</v>
      </c>
      <c r="N269" s="158" t="s">
        <v>1079</v>
      </c>
      <c r="O269" s="159" t="s">
        <v>1080</v>
      </c>
      <c r="P269" s="169">
        <v>110</v>
      </c>
      <c r="Q269" s="169">
        <v>3</v>
      </c>
      <c r="R269" s="322" t="s">
        <v>6341</v>
      </c>
      <c r="S269" s="173" t="s">
        <v>8172</v>
      </c>
      <c r="T269" s="323"/>
      <c r="U269" s="315">
        <v>44348</v>
      </c>
      <c r="V269" s="315">
        <v>44377</v>
      </c>
      <c r="W269" s="170">
        <v>4824000096</v>
      </c>
      <c r="X269" s="315">
        <v>44377</v>
      </c>
      <c r="Y269" s="323"/>
      <c r="Z269" s="323"/>
      <c r="AA269" s="323"/>
      <c r="AB269" s="323"/>
      <c r="AC269" s="323" t="s">
        <v>1547</v>
      </c>
      <c r="AD269" s="323"/>
      <c r="AE269" s="323"/>
      <c r="AF269" s="323"/>
      <c r="AG269" s="323"/>
      <c r="AH269" s="323"/>
      <c r="AI269" s="323"/>
      <c r="AJ269" s="323"/>
      <c r="AK269" s="156" t="s">
        <v>6073</v>
      </c>
      <c r="AL269" s="173" t="s">
        <v>8172</v>
      </c>
      <c r="AM269" s="177" t="s">
        <v>8173</v>
      </c>
      <c r="AN269" s="170" t="s">
        <v>6342</v>
      </c>
      <c r="AO269" s="170" t="s">
        <v>1996</v>
      </c>
      <c r="AP269" s="170"/>
    </row>
    <row r="270" spans="1:42" s="120" customFormat="1" ht="30" customHeight="1">
      <c r="A270" s="169" t="s">
        <v>5419</v>
      </c>
      <c r="B270" s="169" t="s">
        <v>5004</v>
      </c>
      <c r="C270" s="169" t="s">
        <v>5005</v>
      </c>
      <c r="D270" s="169" t="s">
        <v>5368</v>
      </c>
      <c r="E270" s="169" t="s">
        <v>35</v>
      </c>
      <c r="F270" s="169" t="s">
        <v>16</v>
      </c>
      <c r="G270" s="169" t="s">
        <v>19</v>
      </c>
      <c r="H270" s="169" t="s">
        <v>5369</v>
      </c>
      <c r="I270" s="169" t="s">
        <v>760</v>
      </c>
      <c r="J270" s="169" t="s">
        <v>13</v>
      </c>
      <c r="K270" s="169" t="s">
        <v>14</v>
      </c>
      <c r="L270" s="170" t="s">
        <v>6378</v>
      </c>
      <c r="M270" s="170" t="s">
        <v>6382</v>
      </c>
      <c r="N270" s="158" t="s">
        <v>1091</v>
      </c>
      <c r="O270" s="159" t="s">
        <v>1704</v>
      </c>
      <c r="P270" s="169">
        <v>110</v>
      </c>
      <c r="Q270" s="169">
        <v>4</v>
      </c>
      <c r="R270" s="322" t="s">
        <v>6341</v>
      </c>
      <c r="S270" s="173" t="s">
        <v>8172</v>
      </c>
      <c r="T270" s="323"/>
      <c r="U270" s="315">
        <v>44348</v>
      </c>
      <c r="V270" s="315">
        <v>44377</v>
      </c>
      <c r="W270" s="170">
        <v>4824000097</v>
      </c>
      <c r="X270" s="315">
        <v>44377</v>
      </c>
      <c r="Y270" s="323"/>
      <c r="Z270" s="323"/>
      <c r="AA270" s="323"/>
      <c r="AB270" s="323"/>
      <c r="AC270" s="323" t="s">
        <v>1547</v>
      </c>
      <c r="AD270" s="323"/>
      <c r="AE270" s="323"/>
      <c r="AF270" s="323"/>
      <c r="AG270" s="323"/>
      <c r="AH270" s="323"/>
      <c r="AI270" s="323"/>
      <c r="AJ270" s="323"/>
      <c r="AK270" s="156" t="s">
        <v>6073</v>
      </c>
      <c r="AL270" s="173" t="s">
        <v>8172</v>
      </c>
      <c r="AM270" s="177" t="s">
        <v>8173</v>
      </c>
      <c r="AN270" s="170" t="s">
        <v>6342</v>
      </c>
      <c r="AO270" s="170" t="s">
        <v>1996</v>
      </c>
      <c r="AP270" s="170"/>
    </row>
    <row r="271" spans="1:42" s="120" customFormat="1" ht="30" customHeight="1">
      <c r="A271" s="169" t="s">
        <v>5419</v>
      </c>
      <c r="B271" s="169" t="s">
        <v>5004</v>
      </c>
      <c r="C271" s="169" t="s">
        <v>5005</v>
      </c>
      <c r="D271" s="169" t="s">
        <v>5370</v>
      </c>
      <c r="E271" s="169" t="s">
        <v>35</v>
      </c>
      <c r="F271" s="169" t="s">
        <v>11</v>
      </c>
      <c r="G271" s="169" t="s">
        <v>19</v>
      </c>
      <c r="H271" s="169" t="s">
        <v>5371</v>
      </c>
      <c r="I271" s="169" t="s">
        <v>760</v>
      </c>
      <c r="J271" s="169" t="s">
        <v>13</v>
      </c>
      <c r="K271" s="169" t="s">
        <v>17</v>
      </c>
      <c r="L271" s="170" t="s">
        <v>6378</v>
      </c>
      <c r="M271" s="170" t="s">
        <v>6383</v>
      </c>
      <c r="N271" s="158" t="s">
        <v>1079</v>
      </c>
      <c r="O271" s="159" t="s">
        <v>1080</v>
      </c>
      <c r="P271" s="169">
        <v>105</v>
      </c>
      <c r="Q271" s="169">
        <v>5.5</v>
      </c>
      <c r="R271" s="322" t="s">
        <v>6341</v>
      </c>
      <c r="S271" s="173" t="s">
        <v>8172</v>
      </c>
      <c r="T271" s="323"/>
      <c r="U271" s="315">
        <v>44348</v>
      </c>
      <c r="V271" s="315">
        <v>44377</v>
      </c>
      <c r="W271" s="170">
        <v>4824000081</v>
      </c>
      <c r="X271" s="315">
        <v>44377</v>
      </c>
      <c r="Y271" s="323"/>
      <c r="Z271" s="323"/>
      <c r="AA271" s="323"/>
      <c r="AB271" s="323"/>
      <c r="AC271" s="323" t="s">
        <v>1547</v>
      </c>
      <c r="AD271" s="323"/>
      <c r="AE271" s="323"/>
      <c r="AF271" s="323"/>
      <c r="AG271" s="323"/>
      <c r="AH271" s="323"/>
      <c r="AI271" s="323"/>
      <c r="AJ271" s="323"/>
      <c r="AK271" s="156" t="s">
        <v>6073</v>
      </c>
      <c r="AL271" s="173" t="s">
        <v>8172</v>
      </c>
      <c r="AM271" s="177" t="s">
        <v>8173</v>
      </c>
      <c r="AN271" s="170" t="s">
        <v>6342</v>
      </c>
      <c r="AO271" s="170" t="s">
        <v>1996</v>
      </c>
      <c r="AP271" s="170"/>
    </row>
    <row r="272" spans="1:42" s="120" customFormat="1" ht="30" customHeight="1">
      <c r="A272" s="169" t="s">
        <v>5419</v>
      </c>
      <c r="B272" s="169" t="s">
        <v>5004</v>
      </c>
      <c r="C272" s="169" t="s">
        <v>5005</v>
      </c>
      <c r="D272" s="169" t="s">
        <v>5372</v>
      </c>
      <c r="E272" s="169" t="s">
        <v>35</v>
      </c>
      <c r="F272" s="169" t="s">
        <v>15</v>
      </c>
      <c r="G272" s="169" t="s">
        <v>19</v>
      </c>
      <c r="H272" s="169" t="s">
        <v>5373</v>
      </c>
      <c r="I272" s="169" t="s">
        <v>760</v>
      </c>
      <c r="J272" s="169" t="s">
        <v>13</v>
      </c>
      <c r="K272" s="169" t="s">
        <v>17</v>
      </c>
      <c r="L272" s="170" t="s">
        <v>6378</v>
      </c>
      <c r="M272" s="170" t="s">
        <v>6384</v>
      </c>
      <c r="N272" s="158" t="s">
        <v>1091</v>
      </c>
      <c r="O272" s="159" t="s">
        <v>1704</v>
      </c>
      <c r="P272" s="169">
        <v>145</v>
      </c>
      <c r="Q272" s="169">
        <v>7.5</v>
      </c>
      <c r="R272" s="322" t="s">
        <v>6341</v>
      </c>
      <c r="S272" s="173" t="s">
        <v>8172</v>
      </c>
      <c r="T272" s="323"/>
      <c r="U272" s="315">
        <v>44348</v>
      </c>
      <c r="V272" s="315">
        <v>44377</v>
      </c>
      <c r="W272" s="170">
        <v>4824000082</v>
      </c>
      <c r="X272" s="315">
        <v>44377</v>
      </c>
      <c r="Y272" s="323"/>
      <c r="Z272" s="323"/>
      <c r="AA272" s="323"/>
      <c r="AB272" s="323"/>
      <c r="AC272" s="323" t="s">
        <v>1547</v>
      </c>
      <c r="AD272" s="323"/>
      <c r="AE272" s="323"/>
      <c r="AF272" s="323"/>
      <c r="AG272" s="323"/>
      <c r="AH272" s="323"/>
      <c r="AI272" s="323"/>
      <c r="AJ272" s="323"/>
      <c r="AK272" s="156" t="s">
        <v>6073</v>
      </c>
      <c r="AL272" s="173" t="s">
        <v>8172</v>
      </c>
      <c r="AM272" s="177" t="s">
        <v>8173</v>
      </c>
      <c r="AN272" s="170" t="s">
        <v>6342</v>
      </c>
      <c r="AO272" s="170" t="s">
        <v>1996</v>
      </c>
      <c r="AP272" s="170"/>
    </row>
    <row r="273" spans="1:42" s="120" customFormat="1" ht="30" customHeight="1">
      <c r="A273" s="169" t="s">
        <v>5419</v>
      </c>
      <c r="B273" s="169" t="s">
        <v>5004</v>
      </c>
      <c r="C273" s="169" t="s">
        <v>5005</v>
      </c>
      <c r="D273" s="169" t="s">
        <v>5372</v>
      </c>
      <c r="E273" s="169" t="s">
        <v>35</v>
      </c>
      <c r="F273" s="169" t="s">
        <v>11</v>
      </c>
      <c r="G273" s="169" t="s">
        <v>19</v>
      </c>
      <c r="H273" s="169" t="s">
        <v>5374</v>
      </c>
      <c r="I273" s="169" t="s">
        <v>760</v>
      </c>
      <c r="J273" s="169" t="s">
        <v>13</v>
      </c>
      <c r="K273" s="169" t="s">
        <v>17</v>
      </c>
      <c r="L273" s="170" t="s">
        <v>6378</v>
      </c>
      <c r="M273" s="170" t="s">
        <v>6385</v>
      </c>
      <c r="N273" s="158" t="s">
        <v>1079</v>
      </c>
      <c r="O273" s="159" t="s">
        <v>1080</v>
      </c>
      <c r="P273" s="169">
        <v>100</v>
      </c>
      <c r="Q273" s="169">
        <v>4</v>
      </c>
      <c r="R273" s="322" t="s">
        <v>6341</v>
      </c>
      <c r="S273" s="173" t="s">
        <v>8172</v>
      </c>
      <c r="T273" s="323"/>
      <c r="U273" s="315">
        <v>44348</v>
      </c>
      <c r="V273" s="315">
        <v>44377</v>
      </c>
      <c r="W273" s="170">
        <v>4824000098</v>
      </c>
      <c r="X273" s="315">
        <v>44377</v>
      </c>
      <c r="Y273" s="323"/>
      <c r="Z273" s="323"/>
      <c r="AA273" s="323"/>
      <c r="AB273" s="323"/>
      <c r="AC273" s="323" t="s">
        <v>1547</v>
      </c>
      <c r="AD273" s="323"/>
      <c r="AE273" s="323"/>
      <c r="AF273" s="323"/>
      <c r="AG273" s="323"/>
      <c r="AH273" s="323"/>
      <c r="AI273" s="323"/>
      <c r="AJ273" s="323"/>
      <c r="AK273" s="156" t="s">
        <v>6073</v>
      </c>
      <c r="AL273" s="173" t="s">
        <v>8172</v>
      </c>
      <c r="AM273" s="177" t="s">
        <v>8173</v>
      </c>
      <c r="AN273" s="170" t="s">
        <v>6342</v>
      </c>
      <c r="AO273" s="170" t="s">
        <v>1996</v>
      </c>
      <c r="AP273" s="170"/>
    </row>
    <row r="274" spans="1:42" s="120" customFormat="1" ht="30" customHeight="1">
      <c r="A274" s="169" t="s">
        <v>5419</v>
      </c>
      <c r="B274" s="169" t="s">
        <v>5004</v>
      </c>
      <c r="C274" s="169" t="s">
        <v>5005</v>
      </c>
      <c r="D274" s="169" t="s">
        <v>6386</v>
      </c>
      <c r="E274" s="169" t="s">
        <v>35</v>
      </c>
      <c r="F274" s="169" t="s">
        <v>16</v>
      </c>
      <c r="G274" s="169" t="s">
        <v>19</v>
      </c>
      <c r="H274" s="169" t="s">
        <v>5375</v>
      </c>
      <c r="I274" s="169" t="s">
        <v>760</v>
      </c>
      <c r="J274" s="169" t="s">
        <v>13</v>
      </c>
      <c r="K274" s="169" t="s">
        <v>17</v>
      </c>
      <c r="L274" s="170" t="s">
        <v>6378</v>
      </c>
      <c r="M274" s="170" t="s">
        <v>6387</v>
      </c>
      <c r="N274" s="158" t="s">
        <v>1091</v>
      </c>
      <c r="O274" s="159" t="s">
        <v>1704</v>
      </c>
      <c r="P274" s="169">
        <v>55</v>
      </c>
      <c r="Q274" s="169">
        <v>5</v>
      </c>
      <c r="R274" s="322" t="s">
        <v>6341</v>
      </c>
      <c r="S274" s="173" t="s">
        <v>8172</v>
      </c>
      <c r="T274" s="323"/>
      <c r="U274" s="315">
        <v>44348</v>
      </c>
      <c r="V274" s="315">
        <v>44377</v>
      </c>
      <c r="W274" s="170">
        <v>4824000083</v>
      </c>
      <c r="X274" s="315">
        <v>44377</v>
      </c>
      <c r="Y274" s="323"/>
      <c r="Z274" s="323"/>
      <c r="AA274" s="323"/>
      <c r="AB274" s="323"/>
      <c r="AC274" s="323" t="s">
        <v>1547</v>
      </c>
      <c r="AD274" s="323"/>
      <c r="AE274" s="323"/>
      <c r="AF274" s="323"/>
      <c r="AG274" s="323"/>
      <c r="AH274" s="323"/>
      <c r="AI274" s="323"/>
      <c r="AJ274" s="323"/>
      <c r="AK274" s="156" t="s">
        <v>6073</v>
      </c>
      <c r="AL274" s="173" t="s">
        <v>8172</v>
      </c>
      <c r="AM274" s="177" t="s">
        <v>8173</v>
      </c>
      <c r="AN274" s="170" t="s">
        <v>6342</v>
      </c>
      <c r="AO274" s="170" t="s">
        <v>1996</v>
      </c>
      <c r="AP274" s="170"/>
    </row>
    <row r="275" spans="1:42" s="120" customFormat="1" ht="30" customHeight="1">
      <c r="A275" s="169" t="s">
        <v>5419</v>
      </c>
      <c r="B275" s="169" t="s">
        <v>5004</v>
      </c>
      <c r="C275" s="169" t="s">
        <v>5005</v>
      </c>
      <c r="D275" s="169" t="s">
        <v>6388</v>
      </c>
      <c r="E275" s="169" t="s">
        <v>35</v>
      </c>
      <c r="F275" s="169" t="s">
        <v>11</v>
      </c>
      <c r="G275" s="169" t="s">
        <v>19</v>
      </c>
      <c r="H275" s="169" t="s">
        <v>5376</v>
      </c>
      <c r="I275" s="169" t="s">
        <v>760</v>
      </c>
      <c r="J275" s="169" t="s">
        <v>13</v>
      </c>
      <c r="K275" s="169" t="s">
        <v>17</v>
      </c>
      <c r="L275" s="170" t="s">
        <v>6378</v>
      </c>
      <c r="M275" s="170" t="s">
        <v>6389</v>
      </c>
      <c r="N275" s="158" t="s">
        <v>1079</v>
      </c>
      <c r="O275" s="159" t="s">
        <v>1080</v>
      </c>
      <c r="P275" s="169">
        <v>60</v>
      </c>
      <c r="Q275" s="169">
        <v>5</v>
      </c>
      <c r="R275" s="322" t="s">
        <v>6341</v>
      </c>
      <c r="S275" s="173" t="s">
        <v>8172</v>
      </c>
      <c r="T275" s="323"/>
      <c r="U275" s="315">
        <v>44348</v>
      </c>
      <c r="V275" s="315">
        <v>44377</v>
      </c>
      <c r="W275" s="170">
        <v>4824000084</v>
      </c>
      <c r="X275" s="315">
        <v>44377</v>
      </c>
      <c r="Y275" s="323"/>
      <c r="Z275" s="323"/>
      <c r="AA275" s="323"/>
      <c r="AB275" s="323"/>
      <c r="AC275" s="323" t="s">
        <v>1547</v>
      </c>
      <c r="AD275" s="323"/>
      <c r="AE275" s="323"/>
      <c r="AF275" s="323"/>
      <c r="AG275" s="323"/>
      <c r="AH275" s="323"/>
      <c r="AI275" s="323"/>
      <c r="AJ275" s="323"/>
      <c r="AK275" s="156" t="s">
        <v>6073</v>
      </c>
      <c r="AL275" s="173" t="s">
        <v>8172</v>
      </c>
      <c r="AM275" s="177" t="s">
        <v>8173</v>
      </c>
      <c r="AN275" s="170" t="s">
        <v>6342</v>
      </c>
      <c r="AO275" s="170" t="s">
        <v>1996</v>
      </c>
      <c r="AP275" s="170"/>
    </row>
    <row r="276" spans="1:42" s="120" customFormat="1" ht="30" customHeight="1">
      <c r="A276" s="169" t="s">
        <v>5419</v>
      </c>
      <c r="B276" s="169" t="s">
        <v>5004</v>
      </c>
      <c r="C276" s="169" t="s">
        <v>5005</v>
      </c>
      <c r="D276" s="169" t="s">
        <v>5377</v>
      </c>
      <c r="E276" s="169" t="s">
        <v>35</v>
      </c>
      <c r="F276" s="169" t="s">
        <v>16</v>
      </c>
      <c r="G276" s="169" t="s">
        <v>19</v>
      </c>
      <c r="H276" s="169" t="s">
        <v>5378</v>
      </c>
      <c r="I276" s="169" t="s">
        <v>760</v>
      </c>
      <c r="J276" s="169" t="s">
        <v>13</v>
      </c>
      <c r="K276" s="169" t="s">
        <v>17</v>
      </c>
      <c r="L276" s="170" t="s">
        <v>6390</v>
      </c>
      <c r="M276" s="170" t="s">
        <v>6391</v>
      </c>
      <c r="N276" s="158" t="s">
        <v>1091</v>
      </c>
      <c r="O276" s="159" t="s">
        <v>1704</v>
      </c>
      <c r="P276" s="169">
        <v>100</v>
      </c>
      <c r="Q276" s="169">
        <v>5</v>
      </c>
      <c r="R276" s="322" t="s">
        <v>6341</v>
      </c>
      <c r="S276" s="173" t="s">
        <v>8172</v>
      </c>
      <c r="T276" s="323"/>
      <c r="U276" s="315">
        <v>44348</v>
      </c>
      <c r="V276" s="315">
        <v>44377</v>
      </c>
      <c r="W276" s="170">
        <v>4824000086</v>
      </c>
      <c r="X276" s="315">
        <v>44377</v>
      </c>
      <c r="Y276" s="323"/>
      <c r="Z276" s="323"/>
      <c r="AA276" s="323"/>
      <c r="AB276" s="323"/>
      <c r="AC276" s="323" t="s">
        <v>1547</v>
      </c>
      <c r="AD276" s="323"/>
      <c r="AE276" s="323"/>
      <c r="AF276" s="323"/>
      <c r="AG276" s="323"/>
      <c r="AH276" s="323"/>
      <c r="AI276" s="323"/>
      <c r="AJ276" s="323"/>
      <c r="AK276" s="156" t="s">
        <v>6073</v>
      </c>
      <c r="AL276" s="173" t="s">
        <v>8172</v>
      </c>
      <c r="AM276" s="177" t="s">
        <v>8173</v>
      </c>
      <c r="AN276" s="170" t="s">
        <v>6342</v>
      </c>
      <c r="AO276" s="170" t="s">
        <v>1996</v>
      </c>
      <c r="AP276" s="170"/>
    </row>
    <row r="277" spans="1:42" s="120" customFormat="1" ht="30" customHeight="1">
      <c r="A277" s="169" t="s">
        <v>5419</v>
      </c>
      <c r="B277" s="169" t="s">
        <v>5682</v>
      </c>
      <c r="C277" s="169" t="s">
        <v>4089</v>
      </c>
      <c r="D277" s="169" t="s">
        <v>4475</v>
      </c>
      <c r="E277" s="169" t="s">
        <v>35</v>
      </c>
      <c r="F277" s="169" t="s">
        <v>18</v>
      </c>
      <c r="G277" s="169" t="s">
        <v>19</v>
      </c>
      <c r="H277" s="169" t="s">
        <v>5684</v>
      </c>
      <c r="I277" s="169" t="s">
        <v>760</v>
      </c>
      <c r="J277" s="169" t="s">
        <v>13</v>
      </c>
      <c r="K277" s="169" t="s">
        <v>17</v>
      </c>
      <c r="L277" s="170" t="s">
        <v>6392</v>
      </c>
      <c r="M277" s="170" t="s">
        <v>6393</v>
      </c>
      <c r="N277" s="158" t="s">
        <v>1079</v>
      </c>
      <c r="O277" s="159" t="s">
        <v>1080</v>
      </c>
      <c r="P277" s="169">
        <v>400</v>
      </c>
      <c r="Q277" s="169">
        <v>21</v>
      </c>
      <c r="R277" s="322" t="s">
        <v>6341</v>
      </c>
      <c r="S277" s="314" t="s">
        <v>8165</v>
      </c>
      <c r="T277" s="323"/>
      <c r="U277" s="315">
        <v>44348</v>
      </c>
      <c r="V277" s="315">
        <v>44377</v>
      </c>
      <c r="W277" s="170">
        <v>4812100101</v>
      </c>
      <c r="X277" s="315">
        <v>44377</v>
      </c>
      <c r="Y277" s="323"/>
      <c r="Z277" s="323"/>
      <c r="AA277" s="323"/>
      <c r="AB277" s="323"/>
      <c r="AC277" s="323" t="s">
        <v>1547</v>
      </c>
      <c r="AD277" s="323"/>
      <c r="AE277" s="323"/>
      <c r="AF277" s="323"/>
      <c r="AG277" s="323"/>
      <c r="AH277" s="323"/>
      <c r="AI277" s="323"/>
      <c r="AJ277" s="323"/>
      <c r="AK277" s="156" t="s">
        <v>6073</v>
      </c>
      <c r="AL277" s="314" t="s">
        <v>8165</v>
      </c>
      <c r="AM277" s="317" t="s">
        <v>8166</v>
      </c>
      <c r="AN277" s="170" t="s">
        <v>1996</v>
      </c>
      <c r="AO277" s="170" t="s">
        <v>1996</v>
      </c>
      <c r="AP277" s="170"/>
    </row>
    <row r="278" spans="1:42" s="120" customFormat="1" ht="30" customHeight="1">
      <c r="A278" s="169" t="s">
        <v>5419</v>
      </c>
      <c r="B278" s="169" t="s">
        <v>4999</v>
      </c>
      <c r="C278" s="169" t="s">
        <v>5002</v>
      </c>
      <c r="D278" s="169" t="s">
        <v>5267</v>
      </c>
      <c r="E278" s="169" t="s">
        <v>35</v>
      </c>
      <c r="F278" s="169" t="s">
        <v>15</v>
      </c>
      <c r="G278" s="169" t="s">
        <v>19</v>
      </c>
      <c r="H278" s="169" t="s">
        <v>5268</v>
      </c>
      <c r="I278" s="169" t="s">
        <v>760</v>
      </c>
      <c r="J278" s="169" t="s">
        <v>13</v>
      </c>
      <c r="K278" s="169" t="s">
        <v>17</v>
      </c>
      <c r="L278" s="170" t="s">
        <v>6348</v>
      </c>
      <c r="M278" s="170" t="s">
        <v>6394</v>
      </c>
      <c r="N278" s="158" t="s">
        <v>1079</v>
      </c>
      <c r="O278" s="159" t="s">
        <v>1080</v>
      </c>
      <c r="P278" s="169">
        <v>54</v>
      </c>
      <c r="Q278" s="169">
        <v>14</v>
      </c>
      <c r="R278" s="322" t="s">
        <v>6341</v>
      </c>
      <c r="S278" s="173" t="s">
        <v>8174</v>
      </c>
      <c r="T278" s="323"/>
      <c r="U278" s="315">
        <v>44348</v>
      </c>
      <c r="V278" s="315">
        <v>44377</v>
      </c>
      <c r="W278" s="170">
        <v>4817000227</v>
      </c>
      <c r="X278" s="315">
        <v>44377</v>
      </c>
      <c r="Y278" s="323"/>
      <c r="Z278" s="323"/>
      <c r="AA278" s="323"/>
      <c r="AB278" s="323"/>
      <c r="AC278" s="323" t="s">
        <v>1547</v>
      </c>
      <c r="AD278" s="323"/>
      <c r="AE278" s="323"/>
      <c r="AF278" s="323"/>
      <c r="AG278" s="323"/>
      <c r="AH278" s="323"/>
      <c r="AI278" s="323"/>
      <c r="AJ278" s="323"/>
      <c r="AK278" s="156" t="s">
        <v>6073</v>
      </c>
      <c r="AL278" s="173" t="s">
        <v>8174</v>
      </c>
      <c r="AM278" s="177" t="s">
        <v>8175</v>
      </c>
      <c r="AN278" s="170" t="s">
        <v>1996</v>
      </c>
      <c r="AO278" s="170" t="s">
        <v>1996</v>
      </c>
      <c r="AP278" s="170"/>
    </row>
    <row r="279" spans="1:42" s="120" customFormat="1" ht="30" customHeight="1">
      <c r="A279" s="169" t="s">
        <v>5419</v>
      </c>
      <c r="B279" s="169" t="s">
        <v>5004</v>
      </c>
      <c r="C279" s="169" t="s">
        <v>5005</v>
      </c>
      <c r="D279" s="169" t="s">
        <v>5379</v>
      </c>
      <c r="E279" s="169" t="s">
        <v>35</v>
      </c>
      <c r="F279" s="169" t="s">
        <v>16</v>
      </c>
      <c r="G279" s="169" t="s">
        <v>19</v>
      </c>
      <c r="H279" s="169" t="s">
        <v>5380</v>
      </c>
      <c r="I279" s="169" t="s">
        <v>760</v>
      </c>
      <c r="J279" s="169" t="s">
        <v>13</v>
      </c>
      <c r="K279" s="169" t="s">
        <v>17</v>
      </c>
      <c r="L279" s="170" t="s">
        <v>6390</v>
      </c>
      <c r="M279" s="170" t="s">
        <v>6395</v>
      </c>
      <c r="N279" s="158" t="s">
        <v>1091</v>
      </c>
      <c r="O279" s="159" t="s">
        <v>1704</v>
      </c>
      <c r="P279" s="169">
        <v>50</v>
      </c>
      <c r="Q279" s="169">
        <v>5</v>
      </c>
      <c r="R279" s="322" t="s">
        <v>6341</v>
      </c>
      <c r="S279" s="173" t="s">
        <v>8172</v>
      </c>
      <c r="T279" s="323"/>
      <c r="U279" s="315">
        <v>44348</v>
      </c>
      <c r="V279" s="315">
        <v>44377</v>
      </c>
      <c r="W279" s="170">
        <v>4824000087</v>
      </c>
      <c r="X279" s="315">
        <v>44377</v>
      </c>
      <c r="Y279" s="323"/>
      <c r="Z279" s="323"/>
      <c r="AA279" s="323"/>
      <c r="AB279" s="323"/>
      <c r="AC279" s="323" t="s">
        <v>1547</v>
      </c>
      <c r="AD279" s="323"/>
      <c r="AE279" s="323"/>
      <c r="AF279" s="323"/>
      <c r="AG279" s="323"/>
      <c r="AH279" s="323"/>
      <c r="AI279" s="323"/>
      <c r="AJ279" s="323"/>
      <c r="AK279" s="156" t="s">
        <v>6073</v>
      </c>
      <c r="AL279" s="173" t="s">
        <v>8172</v>
      </c>
      <c r="AM279" s="177" t="s">
        <v>8173</v>
      </c>
      <c r="AN279" s="170" t="s">
        <v>6342</v>
      </c>
      <c r="AO279" s="170" t="s">
        <v>1996</v>
      </c>
      <c r="AP279" s="170"/>
    </row>
    <row r="280" spans="1:42" s="120" customFormat="1" ht="30" customHeight="1">
      <c r="A280" s="169" t="s">
        <v>5419</v>
      </c>
      <c r="B280" s="169" t="s">
        <v>5004</v>
      </c>
      <c r="C280" s="169" t="s">
        <v>5005</v>
      </c>
      <c r="D280" s="169" t="s">
        <v>5381</v>
      </c>
      <c r="E280" s="169" t="s">
        <v>35</v>
      </c>
      <c r="F280" s="169" t="s">
        <v>16</v>
      </c>
      <c r="G280" s="169" t="s">
        <v>19</v>
      </c>
      <c r="H280" s="169" t="s">
        <v>5382</v>
      </c>
      <c r="I280" s="169" t="s">
        <v>760</v>
      </c>
      <c r="J280" s="169" t="s">
        <v>13</v>
      </c>
      <c r="K280" s="169" t="s">
        <v>17</v>
      </c>
      <c r="L280" s="170" t="s">
        <v>6390</v>
      </c>
      <c r="M280" s="170" t="s">
        <v>6396</v>
      </c>
      <c r="N280" s="158" t="s">
        <v>1091</v>
      </c>
      <c r="O280" s="159" t="s">
        <v>1704</v>
      </c>
      <c r="P280" s="169">
        <v>75</v>
      </c>
      <c r="Q280" s="169">
        <v>5</v>
      </c>
      <c r="R280" s="322" t="s">
        <v>6341</v>
      </c>
      <c r="S280" s="173" t="s">
        <v>8172</v>
      </c>
      <c r="T280" s="323"/>
      <c r="U280" s="315">
        <v>44348</v>
      </c>
      <c r="V280" s="315">
        <v>44377</v>
      </c>
      <c r="W280" s="170">
        <v>4824000088</v>
      </c>
      <c r="X280" s="315">
        <v>44377</v>
      </c>
      <c r="Y280" s="323"/>
      <c r="Z280" s="323"/>
      <c r="AA280" s="323"/>
      <c r="AB280" s="323"/>
      <c r="AC280" s="323" t="s">
        <v>1547</v>
      </c>
      <c r="AD280" s="323"/>
      <c r="AE280" s="323"/>
      <c r="AF280" s="323"/>
      <c r="AG280" s="323"/>
      <c r="AH280" s="323"/>
      <c r="AI280" s="323"/>
      <c r="AJ280" s="323"/>
      <c r="AK280" s="156" t="s">
        <v>6073</v>
      </c>
      <c r="AL280" s="173" t="s">
        <v>8172</v>
      </c>
      <c r="AM280" s="177" t="s">
        <v>8173</v>
      </c>
      <c r="AN280" s="170" t="s">
        <v>6342</v>
      </c>
      <c r="AO280" s="170" t="s">
        <v>1996</v>
      </c>
      <c r="AP280" s="170"/>
    </row>
    <row r="281" spans="1:42" s="120" customFormat="1" ht="30" customHeight="1">
      <c r="A281" s="169" t="s">
        <v>5419</v>
      </c>
      <c r="B281" s="169" t="s">
        <v>5004</v>
      </c>
      <c r="C281" s="169" t="s">
        <v>5005</v>
      </c>
      <c r="D281" s="169" t="s">
        <v>5383</v>
      </c>
      <c r="E281" s="169" t="s">
        <v>35</v>
      </c>
      <c r="F281" s="169" t="s">
        <v>11</v>
      </c>
      <c r="G281" s="169" t="s">
        <v>19</v>
      </c>
      <c r="H281" s="169" t="s">
        <v>5384</v>
      </c>
      <c r="I281" s="169" t="s">
        <v>760</v>
      </c>
      <c r="J281" s="169" t="s">
        <v>13</v>
      </c>
      <c r="K281" s="169" t="s">
        <v>17</v>
      </c>
      <c r="L281" s="170" t="s">
        <v>6390</v>
      </c>
      <c r="M281" s="170" t="s">
        <v>6397</v>
      </c>
      <c r="N281" s="158" t="s">
        <v>1091</v>
      </c>
      <c r="O281" s="159" t="s">
        <v>1704</v>
      </c>
      <c r="P281" s="169">
        <v>110</v>
      </c>
      <c r="Q281" s="169">
        <v>5</v>
      </c>
      <c r="R281" s="322" t="s">
        <v>6341</v>
      </c>
      <c r="S281" s="173" t="s">
        <v>8172</v>
      </c>
      <c r="T281" s="323"/>
      <c r="U281" s="315">
        <v>44348</v>
      </c>
      <c r="V281" s="315">
        <v>44377</v>
      </c>
      <c r="W281" s="170">
        <v>4824000089</v>
      </c>
      <c r="X281" s="315">
        <v>44377</v>
      </c>
      <c r="Y281" s="323"/>
      <c r="Z281" s="323"/>
      <c r="AA281" s="323"/>
      <c r="AB281" s="323"/>
      <c r="AC281" s="323" t="s">
        <v>1547</v>
      </c>
      <c r="AD281" s="323"/>
      <c r="AE281" s="323"/>
      <c r="AF281" s="323"/>
      <c r="AG281" s="323"/>
      <c r="AH281" s="323"/>
      <c r="AI281" s="323"/>
      <c r="AJ281" s="323"/>
      <c r="AK281" s="156" t="s">
        <v>6073</v>
      </c>
      <c r="AL281" s="173" t="s">
        <v>8172</v>
      </c>
      <c r="AM281" s="177" t="s">
        <v>8173</v>
      </c>
      <c r="AN281" s="170" t="s">
        <v>6342</v>
      </c>
      <c r="AO281" s="170" t="s">
        <v>1996</v>
      </c>
      <c r="AP281" s="170"/>
    </row>
    <row r="282" spans="1:42" s="120" customFormat="1" ht="30" customHeight="1">
      <c r="A282" s="169" t="s">
        <v>5419</v>
      </c>
      <c r="B282" s="169" t="s">
        <v>5004</v>
      </c>
      <c r="C282" s="169" t="s">
        <v>5005</v>
      </c>
      <c r="D282" s="169" t="s">
        <v>5385</v>
      </c>
      <c r="E282" s="169" t="s">
        <v>35</v>
      </c>
      <c r="F282" s="169" t="s">
        <v>16</v>
      </c>
      <c r="G282" s="169" t="s">
        <v>19</v>
      </c>
      <c r="H282" s="169" t="s">
        <v>5386</v>
      </c>
      <c r="I282" s="169" t="s">
        <v>760</v>
      </c>
      <c r="J282" s="169" t="s">
        <v>13</v>
      </c>
      <c r="K282" s="169" t="s">
        <v>17</v>
      </c>
      <c r="L282" s="170" t="s">
        <v>6390</v>
      </c>
      <c r="M282" s="170" t="s">
        <v>6398</v>
      </c>
      <c r="N282" s="158" t="s">
        <v>1091</v>
      </c>
      <c r="O282" s="159" t="s">
        <v>1704</v>
      </c>
      <c r="P282" s="169">
        <v>70</v>
      </c>
      <c r="Q282" s="169">
        <v>5</v>
      </c>
      <c r="R282" s="322" t="s">
        <v>6341</v>
      </c>
      <c r="S282" s="173" t="s">
        <v>8172</v>
      </c>
      <c r="T282" s="323"/>
      <c r="U282" s="315">
        <v>44348</v>
      </c>
      <c r="V282" s="315">
        <v>44377</v>
      </c>
      <c r="W282" s="170">
        <v>4824000090</v>
      </c>
      <c r="X282" s="315">
        <v>44377</v>
      </c>
      <c r="Y282" s="323"/>
      <c r="Z282" s="323"/>
      <c r="AA282" s="323"/>
      <c r="AB282" s="323"/>
      <c r="AC282" s="323" t="s">
        <v>1547</v>
      </c>
      <c r="AD282" s="323"/>
      <c r="AE282" s="323"/>
      <c r="AF282" s="323"/>
      <c r="AG282" s="323"/>
      <c r="AH282" s="323"/>
      <c r="AI282" s="323"/>
      <c r="AJ282" s="323"/>
      <c r="AK282" s="156" t="s">
        <v>6073</v>
      </c>
      <c r="AL282" s="173" t="s">
        <v>8172</v>
      </c>
      <c r="AM282" s="177" t="s">
        <v>8173</v>
      </c>
      <c r="AN282" s="170" t="s">
        <v>6342</v>
      </c>
      <c r="AO282" s="170" t="s">
        <v>1996</v>
      </c>
      <c r="AP282" s="170"/>
    </row>
    <row r="283" spans="1:42" s="120" customFormat="1" ht="30" customHeight="1">
      <c r="A283" s="169" t="s">
        <v>5419</v>
      </c>
      <c r="B283" s="169" t="s">
        <v>5004</v>
      </c>
      <c r="C283" s="169" t="s">
        <v>5005</v>
      </c>
      <c r="D283" s="169" t="s">
        <v>5387</v>
      </c>
      <c r="E283" s="169" t="s">
        <v>35</v>
      </c>
      <c r="F283" s="169" t="s">
        <v>11</v>
      </c>
      <c r="G283" s="169" t="s">
        <v>19</v>
      </c>
      <c r="H283" s="169" t="s">
        <v>5388</v>
      </c>
      <c r="I283" s="169" t="s">
        <v>760</v>
      </c>
      <c r="J283" s="169" t="s">
        <v>13</v>
      </c>
      <c r="K283" s="169" t="s">
        <v>17</v>
      </c>
      <c r="L283" s="170" t="s">
        <v>6390</v>
      </c>
      <c r="M283" s="170" t="s">
        <v>6399</v>
      </c>
      <c r="N283" s="158" t="s">
        <v>1091</v>
      </c>
      <c r="O283" s="159" t="s">
        <v>1704</v>
      </c>
      <c r="P283" s="169">
        <v>75</v>
      </c>
      <c r="Q283" s="169">
        <v>5.5</v>
      </c>
      <c r="R283" s="322" t="s">
        <v>6341</v>
      </c>
      <c r="S283" s="173" t="s">
        <v>8172</v>
      </c>
      <c r="T283" s="323"/>
      <c r="U283" s="315">
        <v>44348</v>
      </c>
      <c r="V283" s="315">
        <v>44377</v>
      </c>
      <c r="W283" s="170">
        <v>4824000091</v>
      </c>
      <c r="X283" s="315">
        <v>44377</v>
      </c>
      <c r="Y283" s="323"/>
      <c r="Z283" s="323"/>
      <c r="AA283" s="323"/>
      <c r="AB283" s="323"/>
      <c r="AC283" s="323" t="s">
        <v>1547</v>
      </c>
      <c r="AD283" s="323"/>
      <c r="AE283" s="323"/>
      <c r="AF283" s="323"/>
      <c r="AG283" s="323"/>
      <c r="AH283" s="323"/>
      <c r="AI283" s="323"/>
      <c r="AJ283" s="323"/>
      <c r="AK283" s="156" t="s">
        <v>6073</v>
      </c>
      <c r="AL283" s="173" t="s">
        <v>8172</v>
      </c>
      <c r="AM283" s="177" t="s">
        <v>8173</v>
      </c>
      <c r="AN283" s="170" t="s">
        <v>6342</v>
      </c>
      <c r="AO283" s="170" t="s">
        <v>1996</v>
      </c>
      <c r="AP283" s="170"/>
    </row>
    <row r="284" spans="1:42" s="120" customFormat="1" ht="30" customHeight="1">
      <c r="A284" s="169" t="s">
        <v>5419</v>
      </c>
      <c r="B284" s="169" t="s">
        <v>5004</v>
      </c>
      <c r="C284" s="169" t="s">
        <v>5005</v>
      </c>
      <c r="D284" s="169" t="s">
        <v>5389</v>
      </c>
      <c r="E284" s="169" t="s">
        <v>35</v>
      </c>
      <c r="F284" s="169" t="s">
        <v>11</v>
      </c>
      <c r="G284" s="169" t="s">
        <v>19</v>
      </c>
      <c r="H284" s="169" t="s">
        <v>5390</v>
      </c>
      <c r="I284" s="169" t="s">
        <v>760</v>
      </c>
      <c r="J284" s="169" t="s">
        <v>13</v>
      </c>
      <c r="K284" s="169" t="s">
        <v>17</v>
      </c>
      <c r="L284" s="170" t="s">
        <v>6390</v>
      </c>
      <c r="M284" s="170" t="s">
        <v>6400</v>
      </c>
      <c r="N284" s="158" t="s">
        <v>1079</v>
      </c>
      <c r="O284" s="159" t="s">
        <v>1080</v>
      </c>
      <c r="P284" s="169">
        <v>50</v>
      </c>
      <c r="Q284" s="169">
        <v>6.5</v>
      </c>
      <c r="R284" s="322" t="s">
        <v>6341</v>
      </c>
      <c r="S284" s="173" t="s">
        <v>8172</v>
      </c>
      <c r="T284" s="323"/>
      <c r="U284" s="315">
        <v>44348</v>
      </c>
      <c r="V284" s="315">
        <v>44377</v>
      </c>
      <c r="W284" s="170">
        <v>4824000092</v>
      </c>
      <c r="X284" s="315">
        <v>44377</v>
      </c>
      <c r="Y284" s="323"/>
      <c r="Z284" s="323"/>
      <c r="AA284" s="323"/>
      <c r="AB284" s="323"/>
      <c r="AC284" s="323" t="s">
        <v>1547</v>
      </c>
      <c r="AD284" s="323"/>
      <c r="AE284" s="323"/>
      <c r="AF284" s="323"/>
      <c r="AG284" s="323"/>
      <c r="AH284" s="323"/>
      <c r="AI284" s="323"/>
      <c r="AJ284" s="323"/>
      <c r="AK284" s="156" t="s">
        <v>6073</v>
      </c>
      <c r="AL284" s="173" t="s">
        <v>8172</v>
      </c>
      <c r="AM284" s="177" t="s">
        <v>8173</v>
      </c>
      <c r="AN284" s="170" t="s">
        <v>6342</v>
      </c>
      <c r="AO284" s="170" t="s">
        <v>1996</v>
      </c>
      <c r="AP284" s="170"/>
    </row>
    <row r="285" spans="1:42" s="120" customFormat="1" ht="30" customHeight="1">
      <c r="A285" s="169" t="s">
        <v>5419</v>
      </c>
      <c r="B285" s="169" t="s">
        <v>4999</v>
      </c>
      <c r="C285" s="169" t="s">
        <v>5002</v>
      </c>
      <c r="D285" s="169" t="s">
        <v>5269</v>
      </c>
      <c r="E285" s="169" t="s">
        <v>35</v>
      </c>
      <c r="F285" s="169" t="s">
        <v>15</v>
      </c>
      <c r="G285" s="169" t="s">
        <v>19</v>
      </c>
      <c r="H285" s="169" t="s">
        <v>5270</v>
      </c>
      <c r="I285" s="169" t="s">
        <v>760</v>
      </c>
      <c r="J285" s="169" t="s">
        <v>13</v>
      </c>
      <c r="K285" s="169" t="s">
        <v>17</v>
      </c>
      <c r="L285" s="170" t="s">
        <v>6348</v>
      </c>
      <c r="M285" s="170" t="s">
        <v>6401</v>
      </c>
      <c r="N285" s="158" t="s">
        <v>1091</v>
      </c>
      <c r="O285" s="159" t="s">
        <v>1704</v>
      </c>
      <c r="P285" s="169">
        <v>120</v>
      </c>
      <c r="Q285" s="169">
        <v>13</v>
      </c>
      <c r="R285" s="322" t="s">
        <v>6341</v>
      </c>
      <c r="S285" s="173" t="s">
        <v>8174</v>
      </c>
      <c r="T285" s="323"/>
      <c r="U285" s="315">
        <v>44348</v>
      </c>
      <c r="V285" s="315">
        <v>44377</v>
      </c>
      <c r="W285" s="170">
        <v>4817000228</v>
      </c>
      <c r="X285" s="315">
        <v>44377</v>
      </c>
      <c r="Y285" s="323"/>
      <c r="Z285" s="323"/>
      <c r="AA285" s="323"/>
      <c r="AB285" s="323"/>
      <c r="AC285" s="323" t="s">
        <v>1547</v>
      </c>
      <c r="AD285" s="323"/>
      <c r="AE285" s="323"/>
      <c r="AF285" s="323"/>
      <c r="AG285" s="323"/>
      <c r="AH285" s="323"/>
      <c r="AI285" s="323"/>
      <c r="AJ285" s="323"/>
      <c r="AK285" s="156" t="s">
        <v>6073</v>
      </c>
      <c r="AL285" s="173" t="s">
        <v>8174</v>
      </c>
      <c r="AM285" s="177" t="s">
        <v>8175</v>
      </c>
      <c r="AN285" s="170" t="s">
        <v>1996</v>
      </c>
      <c r="AO285" s="170" t="s">
        <v>1996</v>
      </c>
      <c r="AP285" s="170"/>
    </row>
    <row r="286" spans="1:42" s="120" customFormat="1" ht="30" customHeight="1">
      <c r="A286" s="169" t="s">
        <v>5419</v>
      </c>
      <c r="B286" s="169" t="s">
        <v>5004</v>
      </c>
      <c r="C286" s="169" t="s">
        <v>5005</v>
      </c>
      <c r="D286" s="169" t="s">
        <v>5389</v>
      </c>
      <c r="E286" s="169" t="s">
        <v>35</v>
      </c>
      <c r="F286" s="169" t="s">
        <v>16</v>
      </c>
      <c r="G286" s="169" t="s">
        <v>19</v>
      </c>
      <c r="H286" s="169" t="s">
        <v>5391</v>
      </c>
      <c r="I286" s="169" t="s">
        <v>760</v>
      </c>
      <c r="J286" s="169" t="s">
        <v>13</v>
      </c>
      <c r="K286" s="169" t="s">
        <v>17</v>
      </c>
      <c r="L286" s="170" t="s">
        <v>6390</v>
      </c>
      <c r="M286" s="170" t="s">
        <v>6402</v>
      </c>
      <c r="N286" s="158" t="s">
        <v>1091</v>
      </c>
      <c r="O286" s="159" t="s">
        <v>1704</v>
      </c>
      <c r="P286" s="169">
        <v>30</v>
      </c>
      <c r="Q286" s="169">
        <v>6</v>
      </c>
      <c r="R286" s="322" t="s">
        <v>6341</v>
      </c>
      <c r="S286" s="173" t="s">
        <v>8172</v>
      </c>
      <c r="T286" s="323"/>
      <c r="U286" s="315">
        <v>44348</v>
      </c>
      <c r="V286" s="315">
        <v>44377</v>
      </c>
      <c r="W286" s="170">
        <v>4824000093</v>
      </c>
      <c r="X286" s="315">
        <v>44377</v>
      </c>
      <c r="Y286" s="323"/>
      <c r="Z286" s="323"/>
      <c r="AA286" s="323"/>
      <c r="AB286" s="323"/>
      <c r="AC286" s="323" t="s">
        <v>1547</v>
      </c>
      <c r="AD286" s="323"/>
      <c r="AE286" s="323"/>
      <c r="AF286" s="323"/>
      <c r="AG286" s="323"/>
      <c r="AH286" s="323"/>
      <c r="AI286" s="323"/>
      <c r="AJ286" s="323"/>
      <c r="AK286" s="156" t="s">
        <v>6073</v>
      </c>
      <c r="AL286" s="173" t="s">
        <v>8172</v>
      </c>
      <c r="AM286" s="177" t="s">
        <v>8173</v>
      </c>
      <c r="AN286" s="170" t="s">
        <v>6342</v>
      </c>
      <c r="AO286" s="170" t="s">
        <v>1996</v>
      </c>
      <c r="AP286" s="170"/>
    </row>
    <row r="287" spans="1:42" s="120" customFormat="1" ht="30" customHeight="1">
      <c r="A287" s="169" t="s">
        <v>5419</v>
      </c>
      <c r="B287" s="169" t="s">
        <v>5004</v>
      </c>
      <c r="C287" s="169" t="s">
        <v>5005</v>
      </c>
      <c r="D287" s="169" t="s">
        <v>5392</v>
      </c>
      <c r="E287" s="169" t="s">
        <v>35</v>
      </c>
      <c r="F287" s="169" t="s">
        <v>11</v>
      </c>
      <c r="G287" s="169" t="s">
        <v>19</v>
      </c>
      <c r="H287" s="169" t="s">
        <v>5393</v>
      </c>
      <c r="I287" s="169" t="s">
        <v>760</v>
      </c>
      <c r="J287" s="169" t="s">
        <v>13</v>
      </c>
      <c r="K287" s="169" t="s">
        <v>17</v>
      </c>
      <c r="L287" s="170" t="s">
        <v>6390</v>
      </c>
      <c r="M287" s="170" t="s">
        <v>6403</v>
      </c>
      <c r="N287" s="158" t="s">
        <v>1091</v>
      </c>
      <c r="O287" s="159" t="s">
        <v>1704</v>
      </c>
      <c r="P287" s="169">
        <v>65</v>
      </c>
      <c r="Q287" s="169">
        <v>5</v>
      </c>
      <c r="R287" s="322" t="s">
        <v>6341</v>
      </c>
      <c r="S287" s="173" t="s">
        <v>8172</v>
      </c>
      <c r="T287" s="323"/>
      <c r="U287" s="315">
        <v>44348</v>
      </c>
      <c r="V287" s="315">
        <v>44377</v>
      </c>
      <c r="W287" s="170">
        <v>4824000094</v>
      </c>
      <c r="X287" s="315">
        <v>44377</v>
      </c>
      <c r="Y287" s="323"/>
      <c r="Z287" s="323"/>
      <c r="AA287" s="323"/>
      <c r="AB287" s="323"/>
      <c r="AC287" s="323" t="s">
        <v>1547</v>
      </c>
      <c r="AD287" s="323"/>
      <c r="AE287" s="323"/>
      <c r="AF287" s="323"/>
      <c r="AG287" s="323"/>
      <c r="AH287" s="323"/>
      <c r="AI287" s="323"/>
      <c r="AJ287" s="323"/>
      <c r="AK287" s="156" t="s">
        <v>6073</v>
      </c>
      <c r="AL287" s="173" t="s">
        <v>8172</v>
      </c>
      <c r="AM287" s="177" t="s">
        <v>8173</v>
      </c>
      <c r="AN287" s="170" t="s">
        <v>6342</v>
      </c>
      <c r="AO287" s="170" t="s">
        <v>1996</v>
      </c>
      <c r="AP287" s="170"/>
    </row>
    <row r="288" spans="1:42" s="120" customFormat="1" ht="30" customHeight="1">
      <c r="A288" s="169" t="s">
        <v>5419</v>
      </c>
      <c r="B288" s="169" t="s">
        <v>5004</v>
      </c>
      <c r="C288" s="169" t="s">
        <v>5005</v>
      </c>
      <c r="D288" s="169" t="s">
        <v>5392</v>
      </c>
      <c r="E288" s="169" t="s">
        <v>35</v>
      </c>
      <c r="F288" s="169" t="s">
        <v>11</v>
      </c>
      <c r="G288" s="169" t="s">
        <v>19</v>
      </c>
      <c r="H288" s="169" t="s">
        <v>5394</v>
      </c>
      <c r="I288" s="169" t="s">
        <v>760</v>
      </c>
      <c r="J288" s="169" t="s">
        <v>13</v>
      </c>
      <c r="K288" s="169" t="s">
        <v>17</v>
      </c>
      <c r="L288" s="170" t="s">
        <v>6390</v>
      </c>
      <c r="M288" s="170" t="s">
        <v>6404</v>
      </c>
      <c r="N288" s="158" t="s">
        <v>1079</v>
      </c>
      <c r="O288" s="159" t="s">
        <v>1080</v>
      </c>
      <c r="P288" s="169">
        <v>45</v>
      </c>
      <c r="Q288" s="169">
        <v>5</v>
      </c>
      <c r="R288" s="322" t="s">
        <v>6341</v>
      </c>
      <c r="S288" s="173" t="s">
        <v>8172</v>
      </c>
      <c r="T288" s="323"/>
      <c r="U288" s="315">
        <v>44348</v>
      </c>
      <c r="V288" s="315">
        <v>44377</v>
      </c>
      <c r="W288" s="170">
        <v>4824000095</v>
      </c>
      <c r="X288" s="315">
        <v>44377</v>
      </c>
      <c r="Y288" s="323"/>
      <c r="Z288" s="323"/>
      <c r="AA288" s="323"/>
      <c r="AB288" s="323"/>
      <c r="AC288" s="323" t="s">
        <v>1547</v>
      </c>
      <c r="AD288" s="323"/>
      <c r="AE288" s="323"/>
      <c r="AF288" s="323"/>
      <c r="AG288" s="323"/>
      <c r="AH288" s="323"/>
      <c r="AI288" s="323"/>
      <c r="AJ288" s="323"/>
      <c r="AK288" s="156" t="s">
        <v>6073</v>
      </c>
      <c r="AL288" s="173" t="s">
        <v>8172</v>
      </c>
      <c r="AM288" s="177" t="s">
        <v>8173</v>
      </c>
      <c r="AN288" s="170" t="s">
        <v>6342</v>
      </c>
      <c r="AO288" s="170" t="s">
        <v>1996</v>
      </c>
      <c r="AP288" s="170"/>
    </row>
    <row r="289" spans="1:42" s="120" customFormat="1" ht="30" customHeight="1">
      <c r="A289" s="169" t="s">
        <v>5419</v>
      </c>
      <c r="B289" s="169" t="s">
        <v>5006</v>
      </c>
      <c r="C289" s="169" t="s">
        <v>5019</v>
      </c>
      <c r="D289" s="169" t="s">
        <v>5562</v>
      </c>
      <c r="E289" s="169" t="s">
        <v>35</v>
      </c>
      <c r="F289" s="169" t="s">
        <v>18</v>
      </c>
      <c r="G289" s="169" t="s">
        <v>19</v>
      </c>
      <c r="H289" s="169" t="s">
        <v>5563</v>
      </c>
      <c r="I289" s="169" t="s">
        <v>760</v>
      </c>
      <c r="J289" s="169" t="s">
        <v>13</v>
      </c>
      <c r="K289" s="169" t="s">
        <v>17</v>
      </c>
      <c r="L289" s="170" t="s">
        <v>6390</v>
      </c>
      <c r="M289" s="170" t="s">
        <v>6405</v>
      </c>
      <c r="N289" s="158" t="s">
        <v>1091</v>
      </c>
      <c r="O289" s="159" t="s">
        <v>1704</v>
      </c>
      <c r="P289" s="169">
        <v>50</v>
      </c>
      <c r="Q289" s="169">
        <v>5</v>
      </c>
      <c r="R289" s="322" t="s">
        <v>6341</v>
      </c>
      <c r="S289" s="173" t="s">
        <v>8172</v>
      </c>
      <c r="T289" s="323"/>
      <c r="U289" s="315">
        <v>44348</v>
      </c>
      <c r="V289" s="315">
        <v>44377</v>
      </c>
      <c r="W289" s="170">
        <v>4885000213</v>
      </c>
      <c r="X289" s="315">
        <v>44377</v>
      </c>
      <c r="Y289" s="323"/>
      <c r="Z289" s="323"/>
      <c r="AA289" s="323"/>
      <c r="AB289" s="323"/>
      <c r="AC289" s="323" t="s">
        <v>1547</v>
      </c>
      <c r="AD289" s="323"/>
      <c r="AE289" s="323"/>
      <c r="AF289" s="323"/>
      <c r="AG289" s="323"/>
      <c r="AH289" s="323"/>
      <c r="AI289" s="323"/>
      <c r="AJ289" s="323"/>
      <c r="AK289" s="156" t="s">
        <v>6073</v>
      </c>
      <c r="AL289" s="173" t="s">
        <v>8172</v>
      </c>
      <c r="AM289" s="177" t="s">
        <v>8173</v>
      </c>
      <c r="AN289" s="170" t="s">
        <v>6342</v>
      </c>
      <c r="AO289" s="170" t="s">
        <v>1996</v>
      </c>
      <c r="AP289" s="170"/>
    </row>
    <row r="290" spans="1:42" s="120" customFormat="1" ht="30" customHeight="1">
      <c r="A290" s="169" t="s">
        <v>5419</v>
      </c>
      <c r="B290" s="169" t="s">
        <v>5006</v>
      </c>
      <c r="C290" s="169" t="s">
        <v>5019</v>
      </c>
      <c r="D290" s="169" t="s">
        <v>5564</v>
      </c>
      <c r="E290" s="169" t="s">
        <v>35</v>
      </c>
      <c r="F290" s="169" t="s">
        <v>11</v>
      </c>
      <c r="G290" s="169" t="s">
        <v>19</v>
      </c>
      <c r="H290" s="169" t="s">
        <v>5565</v>
      </c>
      <c r="I290" s="169" t="s">
        <v>760</v>
      </c>
      <c r="J290" s="169" t="s">
        <v>13</v>
      </c>
      <c r="K290" s="169" t="s">
        <v>17</v>
      </c>
      <c r="L290" s="170" t="s">
        <v>6390</v>
      </c>
      <c r="M290" s="170" t="s">
        <v>6406</v>
      </c>
      <c r="N290" s="158" t="s">
        <v>1091</v>
      </c>
      <c r="O290" s="159" t="s">
        <v>1704</v>
      </c>
      <c r="P290" s="169">
        <v>130</v>
      </c>
      <c r="Q290" s="169">
        <v>5</v>
      </c>
      <c r="R290" s="322" t="s">
        <v>6341</v>
      </c>
      <c r="S290" s="173" t="s">
        <v>8172</v>
      </c>
      <c r="T290" s="323"/>
      <c r="U290" s="315">
        <v>44348</v>
      </c>
      <c r="V290" s="315">
        <v>44377</v>
      </c>
      <c r="W290" s="170">
        <v>4885000214</v>
      </c>
      <c r="X290" s="315">
        <v>44377</v>
      </c>
      <c r="Y290" s="323"/>
      <c r="Z290" s="323"/>
      <c r="AA290" s="323"/>
      <c r="AB290" s="323"/>
      <c r="AC290" s="323" t="s">
        <v>1547</v>
      </c>
      <c r="AD290" s="323"/>
      <c r="AE290" s="323"/>
      <c r="AF290" s="323"/>
      <c r="AG290" s="323"/>
      <c r="AH290" s="323"/>
      <c r="AI290" s="323"/>
      <c r="AJ290" s="323"/>
      <c r="AK290" s="156" t="s">
        <v>6073</v>
      </c>
      <c r="AL290" s="173" t="s">
        <v>8172</v>
      </c>
      <c r="AM290" s="177" t="s">
        <v>8173</v>
      </c>
      <c r="AN290" s="170" t="s">
        <v>6342</v>
      </c>
      <c r="AO290" s="170" t="s">
        <v>1996</v>
      </c>
      <c r="AP290" s="170"/>
    </row>
    <row r="291" spans="1:42" s="120" customFormat="1" ht="30" customHeight="1">
      <c r="A291" s="169" t="s">
        <v>5419</v>
      </c>
      <c r="B291" s="169" t="s">
        <v>5006</v>
      </c>
      <c r="C291" s="169" t="s">
        <v>5019</v>
      </c>
      <c r="D291" s="169" t="s">
        <v>5566</v>
      </c>
      <c r="E291" s="169" t="s">
        <v>35</v>
      </c>
      <c r="F291" s="169" t="s">
        <v>11</v>
      </c>
      <c r="G291" s="169" t="s">
        <v>19</v>
      </c>
      <c r="H291" s="169" t="s">
        <v>5567</v>
      </c>
      <c r="I291" s="169" t="s">
        <v>760</v>
      </c>
      <c r="J291" s="169" t="s">
        <v>13</v>
      </c>
      <c r="K291" s="169" t="s">
        <v>17</v>
      </c>
      <c r="L291" s="170" t="s">
        <v>6390</v>
      </c>
      <c r="M291" s="170" t="s">
        <v>6407</v>
      </c>
      <c r="N291" s="158" t="s">
        <v>1079</v>
      </c>
      <c r="O291" s="159" t="s">
        <v>1080</v>
      </c>
      <c r="P291" s="169">
        <v>110</v>
      </c>
      <c r="Q291" s="169">
        <v>5</v>
      </c>
      <c r="R291" s="322" t="s">
        <v>6341</v>
      </c>
      <c r="S291" s="173" t="s">
        <v>8172</v>
      </c>
      <c r="T291" s="323"/>
      <c r="U291" s="315">
        <v>44348</v>
      </c>
      <c r="V291" s="315">
        <v>44377</v>
      </c>
      <c r="W291" s="170">
        <v>4885000215</v>
      </c>
      <c r="X291" s="315">
        <v>44377</v>
      </c>
      <c r="Y291" s="323"/>
      <c r="Z291" s="323"/>
      <c r="AA291" s="323"/>
      <c r="AB291" s="323"/>
      <c r="AC291" s="323" t="s">
        <v>1547</v>
      </c>
      <c r="AD291" s="323"/>
      <c r="AE291" s="323"/>
      <c r="AF291" s="323"/>
      <c r="AG291" s="323"/>
      <c r="AH291" s="323"/>
      <c r="AI291" s="323"/>
      <c r="AJ291" s="323"/>
      <c r="AK291" s="156" t="s">
        <v>6073</v>
      </c>
      <c r="AL291" s="173" t="s">
        <v>8172</v>
      </c>
      <c r="AM291" s="177" t="s">
        <v>8173</v>
      </c>
      <c r="AN291" s="170" t="s">
        <v>6342</v>
      </c>
      <c r="AO291" s="170" t="s">
        <v>1996</v>
      </c>
      <c r="AP291" s="170"/>
    </row>
    <row r="292" spans="1:42" s="120" customFormat="1" ht="30" customHeight="1">
      <c r="A292" s="169" t="s">
        <v>5419</v>
      </c>
      <c r="B292" s="169" t="s">
        <v>5006</v>
      </c>
      <c r="C292" s="169" t="s">
        <v>5019</v>
      </c>
      <c r="D292" s="169" t="s">
        <v>5568</v>
      </c>
      <c r="E292" s="169" t="s">
        <v>35</v>
      </c>
      <c r="F292" s="169" t="s">
        <v>11</v>
      </c>
      <c r="G292" s="169" t="s">
        <v>19</v>
      </c>
      <c r="H292" s="169" t="s">
        <v>5569</v>
      </c>
      <c r="I292" s="169" t="s">
        <v>760</v>
      </c>
      <c r="J292" s="169" t="s">
        <v>13</v>
      </c>
      <c r="K292" s="169" t="s">
        <v>17</v>
      </c>
      <c r="L292" s="170" t="s">
        <v>6390</v>
      </c>
      <c r="M292" s="170" t="s">
        <v>6408</v>
      </c>
      <c r="N292" s="158" t="s">
        <v>1091</v>
      </c>
      <c r="O292" s="159" t="s">
        <v>1704</v>
      </c>
      <c r="P292" s="169">
        <v>100</v>
      </c>
      <c r="Q292" s="169">
        <v>5</v>
      </c>
      <c r="R292" s="322" t="s">
        <v>6341</v>
      </c>
      <c r="S292" s="173" t="s">
        <v>8172</v>
      </c>
      <c r="T292" s="323"/>
      <c r="U292" s="315">
        <v>44348</v>
      </c>
      <c r="V292" s="315">
        <v>44377</v>
      </c>
      <c r="W292" s="170">
        <v>4885000216</v>
      </c>
      <c r="X292" s="315">
        <v>44377</v>
      </c>
      <c r="Y292" s="323"/>
      <c r="Z292" s="323"/>
      <c r="AA292" s="323"/>
      <c r="AB292" s="323"/>
      <c r="AC292" s="323" t="s">
        <v>1547</v>
      </c>
      <c r="AD292" s="323"/>
      <c r="AE292" s="323"/>
      <c r="AF292" s="323"/>
      <c r="AG292" s="323"/>
      <c r="AH292" s="323"/>
      <c r="AI292" s="323"/>
      <c r="AJ292" s="323"/>
      <c r="AK292" s="156" t="s">
        <v>6073</v>
      </c>
      <c r="AL292" s="173" t="s">
        <v>8172</v>
      </c>
      <c r="AM292" s="177" t="s">
        <v>8173</v>
      </c>
      <c r="AN292" s="170" t="s">
        <v>6342</v>
      </c>
      <c r="AO292" s="170" t="s">
        <v>1996</v>
      </c>
      <c r="AP292" s="170"/>
    </row>
    <row r="293" spans="1:42" s="120" customFormat="1" ht="30" customHeight="1">
      <c r="A293" s="169" t="s">
        <v>5419</v>
      </c>
      <c r="B293" s="169" t="s">
        <v>5006</v>
      </c>
      <c r="C293" s="169" t="s">
        <v>5019</v>
      </c>
      <c r="D293" s="169" t="s">
        <v>5570</v>
      </c>
      <c r="E293" s="169" t="s">
        <v>35</v>
      </c>
      <c r="F293" s="169" t="s">
        <v>16</v>
      </c>
      <c r="G293" s="169" t="s">
        <v>19</v>
      </c>
      <c r="H293" s="169" t="s">
        <v>5571</v>
      </c>
      <c r="I293" s="169" t="s">
        <v>760</v>
      </c>
      <c r="J293" s="169" t="s">
        <v>13</v>
      </c>
      <c r="K293" s="169" t="s">
        <v>17</v>
      </c>
      <c r="L293" s="170" t="s">
        <v>6409</v>
      </c>
      <c r="M293" s="170" t="s">
        <v>6410</v>
      </c>
      <c r="N293" s="158" t="s">
        <v>1091</v>
      </c>
      <c r="O293" s="159" t="s">
        <v>1704</v>
      </c>
      <c r="P293" s="169">
        <v>70</v>
      </c>
      <c r="Q293" s="169">
        <v>5</v>
      </c>
      <c r="R293" s="322" t="s">
        <v>6341</v>
      </c>
      <c r="S293" s="173" t="s">
        <v>8172</v>
      </c>
      <c r="T293" s="323"/>
      <c r="U293" s="315">
        <v>44348</v>
      </c>
      <c r="V293" s="315">
        <v>44377</v>
      </c>
      <c r="W293" s="170">
        <v>4885000217</v>
      </c>
      <c r="X293" s="315">
        <v>44377</v>
      </c>
      <c r="Y293" s="323"/>
      <c r="Z293" s="323"/>
      <c r="AA293" s="323"/>
      <c r="AB293" s="323"/>
      <c r="AC293" s="323" t="s">
        <v>1547</v>
      </c>
      <c r="AD293" s="323"/>
      <c r="AE293" s="323"/>
      <c r="AF293" s="323"/>
      <c r="AG293" s="323"/>
      <c r="AH293" s="323"/>
      <c r="AI293" s="323"/>
      <c r="AJ293" s="323"/>
      <c r="AK293" s="156" t="s">
        <v>6073</v>
      </c>
      <c r="AL293" s="173" t="s">
        <v>8172</v>
      </c>
      <c r="AM293" s="177" t="s">
        <v>8173</v>
      </c>
      <c r="AN293" s="170" t="s">
        <v>6342</v>
      </c>
      <c r="AO293" s="170" t="s">
        <v>1996</v>
      </c>
      <c r="AP293" s="170"/>
    </row>
    <row r="294" spans="1:42" s="120" customFormat="1" ht="30" customHeight="1">
      <c r="A294" s="169" t="s">
        <v>5419</v>
      </c>
      <c r="B294" s="169" t="s">
        <v>5006</v>
      </c>
      <c r="C294" s="169" t="s">
        <v>5019</v>
      </c>
      <c r="D294" s="169" t="s">
        <v>5572</v>
      </c>
      <c r="E294" s="169" t="s">
        <v>35</v>
      </c>
      <c r="F294" s="169" t="s">
        <v>18</v>
      </c>
      <c r="G294" s="169" t="s">
        <v>19</v>
      </c>
      <c r="H294" s="169" t="s">
        <v>5573</v>
      </c>
      <c r="I294" s="169" t="s">
        <v>760</v>
      </c>
      <c r="J294" s="169" t="s">
        <v>13</v>
      </c>
      <c r="K294" s="169" t="s">
        <v>17</v>
      </c>
      <c r="L294" s="170" t="s">
        <v>6409</v>
      </c>
      <c r="M294" s="170" t="s">
        <v>6411</v>
      </c>
      <c r="N294" s="158" t="s">
        <v>1091</v>
      </c>
      <c r="O294" s="159" t="s">
        <v>1704</v>
      </c>
      <c r="P294" s="169">
        <v>135</v>
      </c>
      <c r="Q294" s="169">
        <v>5</v>
      </c>
      <c r="R294" s="322" t="s">
        <v>6341</v>
      </c>
      <c r="S294" s="173" t="s">
        <v>8172</v>
      </c>
      <c r="T294" s="323"/>
      <c r="U294" s="315">
        <v>44348</v>
      </c>
      <c r="V294" s="315">
        <v>44377</v>
      </c>
      <c r="W294" s="170">
        <v>4885000218</v>
      </c>
      <c r="X294" s="315">
        <v>44377</v>
      </c>
      <c r="Y294" s="323"/>
      <c r="Z294" s="323"/>
      <c r="AA294" s="323"/>
      <c r="AB294" s="323"/>
      <c r="AC294" s="323" t="s">
        <v>1547</v>
      </c>
      <c r="AD294" s="323"/>
      <c r="AE294" s="323"/>
      <c r="AF294" s="323"/>
      <c r="AG294" s="323"/>
      <c r="AH294" s="323"/>
      <c r="AI294" s="323"/>
      <c r="AJ294" s="323"/>
      <c r="AK294" s="156" t="s">
        <v>6073</v>
      </c>
      <c r="AL294" s="173" t="s">
        <v>8172</v>
      </c>
      <c r="AM294" s="177" t="s">
        <v>8173</v>
      </c>
      <c r="AN294" s="170" t="s">
        <v>6342</v>
      </c>
      <c r="AO294" s="170" t="s">
        <v>1996</v>
      </c>
      <c r="AP294" s="170"/>
    </row>
    <row r="295" spans="1:42" s="120" customFormat="1" ht="30" customHeight="1">
      <c r="A295" s="169" t="s">
        <v>5419</v>
      </c>
      <c r="B295" s="169" t="s">
        <v>5006</v>
      </c>
      <c r="C295" s="169" t="s">
        <v>5019</v>
      </c>
      <c r="D295" s="169" t="s">
        <v>5574</v>
      </c>
      <c r="E295" s="169" t="s">
        <v>35</v>
      </c>
      <c r="F295" s="169" t="s">
        <v>11</v>
      </c>
      <c r="G295" s="169" t="s">
        <v>19</v>
      </c>
      <c r="H295" s="169" t="s">
        <v>5575</v>
      </c>
      <c r="I295" s="169" t="s">
        <v>760</v>
      </c>
      <c r="J295" s="169" t="s">
        <v>13</v>
      </c>
      <c r="K295" s="169" t="s">
        <v>17</v>
      </c>
      <c r="L295" s="170" t="s">
        <v>6409</v>
      </c>
      <c r="M295" s="170" t="s">
        <v>6411</v>
      </c>
      <c r="N295" s="158" t="s">
        <v>1079</v>
      </c>
      <c r="O295" s="159" t="s">
        <v>1080</v>
      </c>
      <c r="P295" s="169">
        <v>135</v>
      </c>
      <c r="Q295" s="169">
        <v>5</v>
      </c>
      <c r="R295" s="322" t="s">
        <v>6341</v>
      </c>
      <c r="S295" s="173" t="s">
        <v>8172</v>
      </c>
      <c r="T295" s="323"/>
      <c r="U295" s="315">
        <v>44348</v>
      </c>
      <c r="V295" s="315">
        <v>44377</v>
      </c>
      <c r="W295" s="170">
        <v>4885000219</v>
      </c>
      <c r="X295" s="315">
        <v>44377</v>
      </c>
      <c r="Y295" s="323"/>
      <c r="Z295" s="323"/>
      <c r="AA295" s="323"/>
      <c r="AB295" s="323"/>
      <c r="AC295" s="323" t="s">
        <v>1547</v>
      </c>
      <c r="AD295" s="323"/>
      <c r="AE295" s="323"/>
      <c r="AF295" s="323"/>
      <c r="AG295" s="323"/>
      <c r="AH295" s="323"/>
      <c r="AI295" s="323"/>
      <c r="AJ295" s="323"/>
      <c r="AK295" s="156" t="s">
        <v>6073</v>
      </c>
      <c r="AL295" s="173" t="s">
        <v>8172</v>
      </c>
      <c r="AM295" s="177" t="s">
        <v>8173</v>
      </c>
      <c r="AN295" s="170" t="s">
        <v>6342</v>
      </c>
      <c r="AO295" s="170" t="s">
        <v>1996</v>
      </c>
      <c r="AP295" s="170"/>
    </row>
    <row r="296" spans="1:42" s="120" customFormat="1" ht="30" customHeight="1">
      <c r="A296" s="169" t="s">
        <v>5419</v>
      </c>
      <c r="B296" s="169" t="s">
        <v>4999</v>
      </c>
      <c r="C296" s="169" t="s">
        <v>5002</v>
      </c>
      <c r="D296" s="169" t="s">
        <v>5271</v>
      </c>
      <c r="E296" s="169" t="s">
        <v>35</v>
      </c>
      <c r="F296" s="169" t="s">
        <v>15</v>
      </c>
      <c r="G296" s="169" t="s">
        <v>19</v>
      </c>
      <c r="H296" s="169" t="s">
        <v>5272</v>
      </c>
      <c r="I296" s="169" t="s">
        <v>760</v>
      </c>
      <c r="J296" s="169" t="s">
        <v>13</v>
      </c>
      <c r="K296" s="169" t="s">
        <v>17</v>
      </c>
      <c r="L296" s="170" t="s">
        <v>6348</v>
      </c>
      <c r="M296" s="170" t="s">
        <v>6412</v>
      </c>
      <c r="N296" s="158" t="s">
        <v>1079</v>
      </c>
      <c r="O296" s="159" t="s">
        <v>1080</v>
      </c>
      <c r="P296" s="169">
        <v>106</v>
      </c>
      <c r="Q296" s="169">
        <v>14</v>
      </c>
      <c r="R296" s="322" t="s">
        <v>6341</v>
      </c>
      <c r="S296" s="173" t="s">
        <v>8174</v>
      </c>
      <c r="T296" s="323"/>
      <c r="U296" s="315">
        <v>44348</v>
      </c>
      <c r="V296" s="315">
        <v>44377</v>
      </c>
      <c r="W296" s="170">
        <v>4817000229</v>
      </c>
      <c r="X296" s="315">
        <v>44377</v>
      </c>
      <c r="Y296" s="323"/>
      <c r="Z296" s="323"/>
      <c r="AA296" s="323"/>
      <c r="AB296" s="323"/>
      <c r="AC296" s="323" t="s">
        <v>1547</v>
      </c>
      <c r="AD296" s="323"/>
      <c r="AE296" s="323"/>
      <c r="AF296" s="323"/>
      <c r="AG296" s="323"/>
      <c r="AH296" s="323"/>
      <c r="AI296" s="323"/>
      <c r="AJ296" s="323"/>
      <c r="AK296" s="156" t="s">
        <v>6073</v>
      </c>
      <c r="AL296" s="173" t="s">
        <v>8174</v>
      </c>
      <c r="AM296" s="177" t="s">
        <v>8175</v>
      </c>
      <c r="AN296" s="170" t="s">
        <v>1996</v>
      </c>
      <c r="AO296" s="170" t="s">
        <v>1996</v>
      </c>
      <c r="AP296" s="170"/>
    </row>
    <row r="297" spans="1:42" s="120" customFormat="1" ht="30" customHeight="1">
      <c r="A297" s="169" t="s">
        <v>5419</v>
      </c>
      <c r="B297" s="169" t="s">
        <v>5006</v>
      </c>
      <c r="C297" s="169" t="s">
        <v>5019</v>
      </c>
      <c r="D297" s="169" t="s">
        <v>5576</v>
      </c>
      <c r="E297" s="169" t="s">
        <v>35</v>
      </c>
      <c r="F297" s="169" t="s">
        <v>11</v>
      </c>
      <c r="G297" s="169" t="s">
        <v>19</v>
      </c>
      <c r="H297" s="169" t="s">
        <v>5577</v>
      </c>
      <c r="I297" s="169" t="s">
        <v>760</v>
      </c>
      <c r="J297" s="169" t="s">
        <v>13</v>
      </c>
      <c r="K297" s="169" t="s">
        <v>17</v>
      </c>
      <c r="L297" s="170" t="s">
        <v>6409</v>
      </c>
      <c r="M297" s="170" t="s">
        <v>6413</v>
      </c>
      <c r="N297" s="158" t="s">
        <v>1091</v>
      </c>
      <c r="O297" s="159" t="s">
        <v>1704</v>
      </c>
      <c r="P297" s="169">
        <v>110</v>
      </c>
      <c r="Q297" s="169">
        <v>5</v>
      </c>
      <c r="R297" s="322" t="s">
        <v>6341</v>
      </c>
      <c r="S297" s="173" t="s">
        <v>8172</v>
      </c>
      <c r="T297" s="323"/>
      <c r="U297" s="315">
        <v>44348</v>
      </c>
      <c r="V297" s="315">
        <v>44377</v>
      </c>
      <c r="W297" s="170">
        <v>4885000220</v>
      </c>
      <c r="X297" s="315">
        <v>44377</v>
      </c>
      <c r="Y297" s="323"/>
      <c r="Z297" s="323"/>
      <c r="AA297" s="323"/>
      <c r="AB297" s="323"/>
      <c r="AC297" s="323" t="s">
        <v>1547</v>
      </c>
      <c r="AD297" s="323"/>
      <c r="AE297" s="323"/>
      <c r="AF297" s="323"/>
      <c r="AG297" s="323"/>
      <c r="AH297" s="323"/>
      <c r="AI297" s="323"/>
      <c r="AJ297" s="323"/>
      <c r="AK297" s="156" t="s">
        <v>6073</v>
      </c>
      <c r="AL297" s="173" t="s">
        <v>8172</v>
      </c>
      <c r="AM297" s="177" t="s">
        <v>8173</v>
      </c>
      <c r="AN297" s="170" t="s">
        <v>6342</v>
      </c>
      <c r="AO297" s="170" t="s">
        <v>1996</v>
      </c>
      <c r="AP297" s="170"/>
    </row>
    <row r="298" spans="1:42" s="120" customFormat="1" ht="30" customHeight="1">
      <c r="A298" s="169" t="s">
        <v>5419</v>
      </c>
      <c r="B298" s="169" t="s">
        <v>5006</v>
      </c>
      <c r="C298" s="169" t="s">
        <v>5019</v>
      </c>
      <c r="D298" s="169" t="s">
        <v>5578</v>
      </c>
      <c r="E298" s="169" t="s">
        <v>35</v>
      </c>
      <c r="F298" s="169" t="s">
        <v>11</v>
      </c>
      <c r="G298" s="169" t="s">
        <v>19</v>
      </c>
      <c r="H298" s="169" t="s">
        <v>5579</v>
      </c>
      <c r="I298" s="169" t="s">
        <v>760</v>
      </c>
      <c r="J298" s="169" t="s">
        <v>13</v>
      </c>
      <c r="K298" s="169" t="s">
        <v>17</v>
      </c>
      <c r="L298" s="170" t="s">
        <v>6409</v>
      </c>
      <c r="M298" s="170" t="s">
        <v>6414</v>
      </c>
      <c r="N298" s="158" t="s">
        <v>1091</v>
      </c>
      <c r="O298" s="159" t="s">
        <v>1704</v>
      </c>
      <c r="P298" s="169">
        <v>150</v>
      </c>
      <c r="Q298" s="169">
        <v>4.5</v>
      </c>
      <c r="R298" s="322" t="s">
        <v>6341</v>
      </c>
      <c r="S298" s="173" t="s">
        <v>8172</v>
      </c>
      <c r="T298" s="323"/>
      <c r="U298" s="315">
        <v>44348</v>
      </c>
      <c r="V298" s="315">
        <v>44377</v>
      </c>
      <c r="W298" s="170">
        <v>4885000221</v>
      </c>
      <c r="X298" s="315">
        <v>44377</v>
      </c>
      <c r="Y298" s="323"/>
      <c r="Z298" s="323"/>
      <c r="AA298" s="323"/>
      <c r="AB298" s="323"/>
      <c r="AC298" s="323" t="s">
        <v>1547</v>
      </c>
      <c r="AD298" s="323"/>
      <c r="AE298" s="323"/>
      <c r="AF298" s="323"/>
      <c r="AG298" s="323"/>
      <c r="AH298" s="323"/>
      <c r="AI298" s="323"/>
      <c r="AJ298" s="323"/>
      <c r="AK298" s="156" t="s">
        <v>6073</v>
      </c>
      <c r="AL298" s="173" t="s">
        <v>8172</v>
      </c>
      <c r="AM298" s="177" t="s">
        <v>8173</v>
      </c>
      <c r="AN298" s="170" t="s">
        <v>6342</v>
      </c>
      <c r="AO298" s="170" t="s">
        <v>1996</v>
      </c>
      <c r="AP298" s="170"/>
    </row>
    <row r="299" spans="1:42" s="120" customFormat="1" ht="30" customHeight="1">
      <c r="A299" s="169" t="s">
        <v>5419</v>
      </c>
      <c r="B299" s="169" t="s">
        <v>5006</v>
      </c>
      <c r="C299" s="169" t="s">
        <v>5019</v>
      </c>
      <c r="D299" s="169" t="s">
        <v>5578</v>
      </c>
      <c r="E299" s="169" t="s">
        <v>35</v>
      </c>
      <c r="F299" s="169" t="s">
        <v>16</v>
      </c>
      <c r="G299" s="169" t="s">
        <v>19</v>
      </c>
      <c r="H299" s="169" t="s">
        <v>5580</v>
      </c>
      <c r="I299" s="169" t="s">
        <v>760</v>
      </c>
      <c r="J299" s="169" t="s">
        <v>13</v>
      </c>
      <c r="K299" s="169" t="s">
        <v>17</v>
      </c>
      <c r="L299" s="170" t="s">
        <v>6409</v>
      </c>
      <c r="M299" s="170" t="s">
        <v>6414</v>
      </c>
      <c r="N299" s="158" t="s">
        <v>1079</v>
      </c>
      <c r="O299" s="159" t="s">
        <v>1080</v>
      </c>
      <c r="P299" s="169">
        <v>150</v>
      </c>
      <c r="Q299" s="169">
        <v>4.5</v>
      </c>
      <c r="R299" s="322" t="s">
        <v>6341</v>
      </c>
      <c r="S299" s="173" t="s">
        <v>8172</v>
      </c>
      <c r="T299" s="323"/>
      <c r="U299" s="315">
        <v>44348</v>
      </c>
      <c r="V299" s="315">
        <v>44377</v>
      </c>
      <c r="W299" s="170">
        <v>4885000222</v>
      </c>
      <c r="X299" s="315">
        <v>44377</v>
      </c>
      <c r="Y299" s="323"/>
      <c r="Z299" s="323"/>
      <c r="AA299" s="323"/>
      <c r="AB299" s="323"/>
      <c r="AC299" s="323" t="s">
        <v>1547</v>
      </c>
      <c r="AD299" s="323"/>
      <c r="AE299" s="323"/>
      <c r="AF299" s="323"/>
      <c r="AG299" s="323"/>
      <c r="AH299" s="323"/>
      <c r="AI299" s="323"/>
      <c r="AJ299" s="323"/>
      <c r="AK299" s="156" t="s">
        <v>6073</v>
      </c>
      <c r="AL299" s="173" t="s">
        <v>8172</v>
      </c>
      <c r="AM299" s="177" t="s">
        <v>8173</v>
      </c>
      <c r="AN299" s="170" t="s">
        <v>6342</v>
      </c>
      <c r="AO299" s="170" t="s">
        <v>1996</v>
      </c>
      <c r="AP299" s="170"/>
    </row>
    <row r="300" spans="1:42" s="120" customFormat="1" ht="30" customHeight="1">
      <c r="A300" s="169" t="s">
        <v>5419</v>
      </c>
      <c r="B300" s="169" t="s">
        <v>5006</v>
      </c>
      <c r="C300" s="169" t="s">
        <v>5019</v>
      </c>
      <c r="D300" s="169" t="s">
        <v>5581</v>
      </c>
      <c r="E300" s="169" t="s">
        <v>35</v>
      </c>
      <c r="F300" s="169" t="s">
        <v>11</v>
      </c>
      <c r="G300" s="169" t="s">
        <v>19</v>
      </c>
      <c r="H300" s="169" t="s">
        <v>5582</v>
      </c>
      <c r="I300" s="169" t="s">
        <v>760</v>
      </c>
      <c r="J300" s="169" t="s">
        <v>13</v>
      </c>
      <c r="K300" s="169" t="s">
        <v>17</v>
      </c>
      <c r="L300" s="170" t="s">
        <v>6409</v>
      </c>
      <c r="M300" s="170" t="s">
        <v>6415</v>
      </c>
      <c r="N300" s="158" t="s">
        <v>1091</v>
      </c>
      <c r="O300" s="159" t="s">
        <v>1704</v>
      </c>
      <c r="P300" s="169">
        <v>300</v>
      </c>
      <c r="Q300" s="169">
        <v>5.5</v>
      </c>
      <c r="R300" s="322" t="s">
        <v>6341</v>
      </c>
      <c r="S300" s="173" t="s">
        <v>8172</v>
      </c>
      <c r="T300" s="323"/>
      <c r="U300" s="315">
        <v>44348</v>
      </c>
      <c r="V300" s="315">
        <v>44377</v>
      </c>
      <c r="W300" s="170">
        <v>4885000223</v>
      </c>
      <c r="X300" s="315">
        <v>44377</v>
      </c>
      <c r="Y300" s="323"/>
      <c r="Z300" s="323"/>
      <c r="AA300" s="323"/>
      <c r="AB300" s="323"/>
      <c r="AC300" s="323" t="s">
        <v>1547</v>
      </c>
      <c r="AD300" s="323"/>
      <c r="AE300" s="323"/>
      <c r="AF300" s="323"/>
      <c r="AG300" s="323"/>
      <c r="AH300" s="323"/>
      <c r="AI300" s="323"/>
      <c r="AJ300" s="323"/>
      <c r="AK300" s="156" t="s">
        <v>6073</v>
      </c>
      <c r="AL300" s="173" t="s">
        <v>8172</v>
      </c>
      <c r="AM300" s="177" t="s">
        <v>8173</v>
      </c>
      <c r="AN300" s="170" t="s">
        <v>6342</v>
      </c>
      <c r="AO300" s="170" t="s">
        <v>1996</v>
      </c>
      <c r="AP300" s="170"/>
    </row>
    <row r="301" spans="1:42" s="120" customFormat="1" ht="30" customHeight="1">
      <c r="A301" s="169" t="s">
        <v>5419</v>
      </c>
      <c r="B301" s="169" t="s">
        <v>5006</v>
      </c>
      <c r="C301" s="169" t="s">
        <v>5019</v>
      </c>
      <c r="D301" s="169" t="s">
        <v>5581</v>
      </c>
      <c r="E301" s="169" t="s">
        <v>35</v>
      </c>
      <c r="F301" s="169" t="s">
        <v>11</v>
      </c>
      <c r="G301" s="169" t="s">
        <v>19</v>
      </c>
      <c r="H301" s="169" t="s">
        <v>5583</v>
      </c>
      <c r="I301" s="169" t="s">
        <v>760</v>
      </c>
      <c r="J301" s="169" t="s">
        <v>13</v>
      </c>
      <c r="K301" s="169" t="s">
        <v>17</v>
      </c>
      <c r="L301" s="170" t="s">
        <v>6409</v>
      </c>
      <c r="M301" s="170" t="s">
        <v>6415</v>
      </c>
      <c r="N301" s="158" t="s">
        <v>1079</v>
      </c>
      <c r="O301" s="159" t="s">
        <v>1080</v>
      </c>
      <c r="P301" s="169">
        <v>300</v>
      </c>
      <c r="Q301" s="169">
        <v>5.5</v>
      </c>
      <c r="R301" s="322" t="s">
        <v>6341</v>
      </c>
      <c r="S301" s="173" t="s">
        <v>8172</v>
      </c>
      <c r="T301" s="323"/>
      <c r="U301" s="315">
        <v>44348</v>
      </c>
      <c r="V301" s="315">
        <v>44377</v>
      </c>
      <c r="W301" s="170">
        <v>4885000224</v>
      </c>
      <c r="X301" s="315">
        <v>44377</v>
      </c>
      <c r="Y301" s="323"/>
      <c r="Z301" s="323"/>
      <c r="AA301" s="323"/>
      <c r="AB301" s="323"/>
      <c r="AC301" s="323" t="s">
        <v>1547</v>
      </c>
      <c r="AD301" s="323"/>
      <c r="AE301" s="323"/>
      <c r="AF301" s="323"/>
      <c r="AG301" s="323"/>
      <c r="AH301" s="323"/>
      <c r="AI301" s="323"/>
      <c r="AJ301" s="323"/>
      <c r="AK301" s="156" t="s">
        <v>6073</v>
      </c>
      <c r="AL301" s="173" t="s">
        <v>8172</v>
      </c>
      <c r="AM301" s="177" t="s">
        <v>8173</v>
      </c>
      <c r="AN301" s="170" t="s">
        <v>6342</v>
      </c>
      <c r="AO301" s="170" t="s">
        <v>1996</v>
      </c>
      <c r="AP301" s="170"/>
    </row>
    <row r="302" spans="1:42" s="120" customFormat="1" ht="30" customHeight="1">
      <c r="A302" s="169" t="s">
        <v>5419</v>
      </c>
      <c r="B302" s="169" t="s">
        <v>5006</v>
      </c>
      <c r="C302" s="169" t="s">
        <v>5021</v>
      </c>
      <c r="D302" s="169" t="s">
        <v>5584</v>
      </c>
      <c r="E302" s="169" t="s">
        <v>35</v>
      </c>
      <c r="F302" s="169" t="s">
        <v>11</v>
      </c>
      <c r="G302" s="169" t="s">
        <v>19</v>
      </c>
      <c r="H302" s="169" t="s">
        <v>5585</v>
      </c>
      <c r="I302" s="169" t="s">
        <v>760</v>
      </c>
      <c r="J302" s="169" t="s">
        <v>13</v>
      </c>
      <c r="K302" s="169" t="s">
        <v>17</v>
      </c>
      <c r="L302" s="170" t="s">
        <v>6409</v>
      </c>
      <c r="M302" s="170" t="s">
        <v>6416</v>
      </c>
      <c r="N302" s="158" t="s">
        <v>1079</v>
      </c>
      <c r="O302" s="159" t="s">
        <v>1080</v>
      </c>
      <c r="P302" s="169">
        <v>280</v>
      </c>
      <c r="Q302" s="169">
        <v>5.5</v>
      </c>
      <c r="R302" s="322" t="s">
        <v>6341</v>
      </c>
      <c r="S302" s="173" t="s">
        <v>8172</v>
      </c>
      <c r="T302" s="323"/>
      <c r="U302" s="315">
        <v>44348</v>
      </c>
      <c r="V302" s="315">
        <v>44377</v>
      </c>
      <c r="W302" s="170">
        <v>4885000225</v>
      </c>
      <c r="X302" s="315">
        <v>44377</v>
      </c>
      <c r="Y302" s="323"/>
      <c r="Z302" s="323"/>
      <c r="AA302" s="323"/>
      <c r="AB302" s="323"/>
      <c r="AC302" s="323" t="s">
        <v>1547</v>
      </c>
      <c r="AD302" s="323"/>
      <c r="AE302" s="323"/>
      <c r="AF302" s="323"/>
      <c r="AG302" s="323"/>
      <c r="AH302" s="323"/>
      <c r="AI302" s="323"/>
      <c r="AJ302" s="323"/>
      <c r="AK302" s="156" t="s">
        <v>6073</v>
      </c>
      <c r="AL302" s="173" t="s">
        <v>8172</v>
      </c>
      <c r="AM302" s="177" t="s">
        <v>8173</v>
      </c>
      <c r="AN302" s="170" t="s">
        <v>6342</v>
      </c>
      <c r="AO302" s="170" t="s">
        <v>1996</v>
      </c>
      <c r="AP302" s="170"/>
    </row>
    <row r="303" spans="1:42" s="120" customFormat="1" ht="30" customHeight="1">
      <c r="A303" s="169" t="s">
        <v>5419</v>
      </c>
      <c r="B303" s="169" t="s">
        <v>5006</v>
      </c>
      <c r="C303" s="169" t="s">
        <v>5021</v>
      </c>
      <c r="D303" s="169" t="s">
        <v>5586</v>
      </c>
      <c r="E303" s="169" t="s">
        <v>35</v>
      </c>
      <c r="F303" s="169" t="s">
        <v>11</v>
      </c>
      <c r="G303" s="169" t="s">
        <v>19</v>
      </c>
      <c r="H303" s="169" t="s">
        <v>5587</v>
      </c>
      <c r="I303" s="169" t="s">
        <v>760</v>
      </c>
      <c r="J303" s="169" t="s">
        <v>13</v>
      </c>
      <c r="K303" s="169" t="s">
        <v>17</v>
      </c>
      <c r="L303" s="170" t="s">
        <v>6409</v>
      </c>
      <c r="M303" s="170" t="s">
        <v>6417</v>
      </c>
      <c r="N303" s="158" t="s">
        <v>1079</v>
      </c>
      <c r="O303" s="159" t="s">
        <v>1080</v>
      </c>
      <c r="P303" s="169">
        <v>70</v>
      </c>
      <c r="Q303" s="169">
        <v>6</v>
      </c>
      <c r="R303" s="322" t="s">
        <v>6341</v>
      </c>
      <c r="S303" s="173" t="s">
        <v>8172</v>
      </c>
      <c r="T303" s="323"/>
      <c r="U303" s="315">
        <v>44348</v>
      </c>
      <c r="V303" s="315">
        <v>44377</v>
      </c>
      <c r="W303" s="170">
        <v>4885000226</v>
      </c>
      <c r="X303" s="315">
        <v>44377</v>
      </c>
      <c r="Y303" s="323"/>
      <c r="Z303" s="323"/>
      <c r="AA303" s="323"/>
      <c r="AB303" s="323"/>
      <c r="AC303" s="323" t="s">
        <v>1547</v>
      </c>
      <c r="AD303" s="323"/>
      <c r="AE303" s="323"/>
      <c r="AF303" s="323"/>
      <c r="AG303" s="323"/>
      <c r="AH303" s="323"/>
      <c r="AI303" s="323"/>
      <c r="AJ303" s="323"/>
      <c r="AK303" s="156" t="s">
        <v>6073</v>
      </c>
      <c r="AL303" s="173" t="s">
        <v>8172</v>
      </c>
      <c r="AM303" s="177" t="s">
        <v>8173</v>
      </c>
      <c r="AN303" s="170" t="s">
        <v>6342</v>
      </c>
      <c r="AO303" s="170" t="s">
        <v>1996</v>
      </c>
      <c r="AP303" s="170"/>
    </row>
    <row r="304" spans="1:42" s="120" customFormat="1" ht="30" customHeight="1">
      <c r="A304" s="169" t="s">
        <v>5419</v>
      </c>
      <c r="B304" s="169" t="s">
        <v>5006</v>
      </c>
      <c r="C304" s="169" t="s">
        <v>5021</v>
      </c>
      <c r="D304" s="169" t="s">
        <v>5588</v>
      </c>
      <c r="E304" s="169" t="s">
        <v>35</v>
      </c>
      <c r="F304" s="169" t="s">
        <v>11</v>
      </c>
      <c r="G304" s="169" t="s">
        <v>19</v>
      </c>
      <c r="H304" s="169" t="s">
        <v>5589</v>
      </c>
      <c r="I304" s="169" t="s">
        <v>760</v>
      </c>
      <c r="J304" s="169" t="s">
        <v>13</v>
      </c>
      <c r="K304" s="169" t="s">
        <v>17</v>
      </c>
      <c r="L304" s="170" t="s">
        <v>6409</v>
      </c>
      <c r="M304" s="170" t="s">
        <v>6418</v>
      </c>
      <c r="N304" s="158" t="s">
        <v>1079</v>
      </c>
      <c r="O304" s="159" t="s">
        <v>1080</v>
      </c>
      <c r="P304" s="169">
        <v>50</v>
      </c>
      <c r="Q304" s="169">
        <v>3</v>
      </c>
      <c r="R304" s="322" t="s">
        <v>6341</v>
      </c>
      <c r="S304" s="173" t="s">
        <v>8172</v>
      </c>
      <c r="T304" s="323"/>
      <c r="U304" s="315">
        <v>44348</v>
      </c>
      <c r="V304" s="315">
        <v>44377</v>
      </c>
      <c r="W304" s="170">
        <v>4885000227</v>
      </c>
      <c r="X304" s="315">
        <v>44377</v>
      </c>
      <c r="Y304" s="323"/>
      <c r="Z304" s="323"/>
      <c r="AA304" s="323"/>
      <c r="AB304" s="323"/>
      <c r="AC304" s="323" t="s">
        <v>1547</v>
      </c>
      <c r="AD304" s="323"/>
      <c r="AE304" s="323"/>
      <c r="AF304" s="323"/>
      <c r="AG304" s="323"/>
      <c r="AH304" s="323"/>
      <c r="AI304" s="323"/>
      <c r="AJ304" s="323"/>
      <c r="AK304" s="156" t="s">
        <v>6073</v>
      </c>
      <c r="AL304" s="173" t="s">
        <v>8172</v>
      </c>
      <c r="AM304" s="177" t="s">
        <v>8173</v>
      </c>
      <c r="AN304" s="170" t="s">
        <v>6342</v>
      </c>
      <c r="AO304" s="170" t="s">
        <v>1996</v>
      </c>
      <c r="AP304" s="170"/>
    </row>
    <row r="305" spans="1:42" s="120" customFormat="1" ht="30" customHeight="1">
      <c r="A305" s="169" t="s">
        <v>5419</v>
      </c>
      <c r="B305" s="169" t="s">
        <v>5006</v>
      </c>
      <c r="C305" s="169" t="s">
        <v>5021</v>
      </c>
      <c r="D305" s="169" t="s">
        <v>5590</v>
      </c>
      <c r="E305" s="169" t="s">
        <v>35</v>
      </c>
      <c r="F305" s="169" t="s">
        <v>11</v>
      </c>
      <c r="G305" s="169" t="s">
        <v>19</v>
      </c>
      <c r="H305" s="169" t="s">
        <v>5591</v>
      </c>
      <c r="I305" s="169" t="s">
        <v>760</v>
      </c>
      <c r="J305" s="169" t="s">
        <v>13</v>
      </c>
      <c r="K305" s="169" t="s">
        <v>17</v>
      </c>
      <c r="L305" s="170" t="s">
        <v>6419</v>
      </c>
      <c r="M305" s="170" t="s">
        <v>6420</v>
      </c>
      <c r="N305" s="158" t="s">
        <v>1079</v>
      </c>
      <c r="O305" s="159" t="s">
        <v>1080</v>
      </c>
      <c r="P305" s="169">
        <v>160</v>
      </c>
      <c r="Q305" s="169">
        <v>7</v>
      </c>
      <c r="R305" s="322" t="s">
        <v>6341</v>
      </c>
      <c r="S305" s="173" t="s">
        <v>8172</v>
      </c>
      <c r="T305" s="323"/>
      <c r="U305" s="315">
        <v>44348</v>
      </c>
      <c r="V305" s="315">
        <v>44377</v>
      </c>
      <c r="W305" s="170">
        <v>4885000228</v>
      </c>
      <c r="X305" s="315">
        <v>44377</v>
      </c>
      <c r="Y305" s="323"/>
      <c r="Z305" s="323"/>
      <c r="AA305" s="323"/>
      <c r="AB305" s="323"/>
      <c r="AC305" s="323" t="s">
        <v>1547</v>
      </c>
      <c r="AD305" s="323"/>
      <c r="AE305" s="323"/>
      <c r="AF305" s="323"/>
      <c r="AG305" s="323"/>
      <c r="AH305" s="323"/>
      <c r="AI305" s="323"/>
      <c r="AJ305" s="323"/>
      <c r="AK305" s="156" t="s">
        <v>6073</v>
      </c>
      <c r="AL305" s="173" t="s">
        <v>8172</v>
      </c>
      <c r="AM305" s="177" t="s">
        <v>8173</v>
      </c>
      <c r="AN305" s="170" t="s">
        <v>6342</v>
      </c>
      <c r="AO305" s="170" t="s">
        <v>1996</v>
      </c>
      <c r="AP305" s="170"/>
    </row>
    <row r="306" spans="1:42" s="120" customFormat="1" ht="30" customHeight="1">
      <c r="A306" s="169" t="s">
        <v>5419</v>
      </c>
      <c r="B306" s="169" t="s">
        <v>4999</v>
      </c>
      <c r="C306" s="169" t="s">
        <v>5002</v>
      </c>
      <c r="D306" s="169" t="s">
        <v>5274</v>
      </c>
      <c r="E306" s="169" t="s">
        <v>35</v>
      </c>
      <c r="F306" s="169" t="s">
        <v>15</v>
      </c>
      <c r="G306" s="169" t="s">
        <v>19</v>
      </c>
      <c r="H306" s="169" t="s">
        <v>5273</v>
      </c>
      <c r="I306" s="169" t="s">
        <v>760</v>
      </c>
      <c r="J306" s="169" t="s">
        <v>13</v>
      </c>
      <c r="K306" s="169" t="s">
        <v>17</v>
      </c>
      <c r="L306" s="170" t="s">
        <v>6348</v>
      </c>
      <c r="M306" s="170" t="s">
        <v>6421</v>
      </c>
      <c r="N306" s="158" t="s">
        <v>1091</v>
      </c>
      <c r="O306" s="159" t="s">
        <v>1704</v>
      </c>
      <c r="P306" s="169">
        <v>40</v>
      </c>
      <c r="Q306" s="169">
        <v>7</v>
      </c>
      <c r="R306" s="322" t="s">
        <v>6341</v>
      </c>
      <c r="S306" s="173" t="s">
        <v>8174</v>
      </c>
      <c r="T306" s="323"/>
      <c r="U306" s="315">
        <v>44348</v>
      </c>
      <c r="V306" s="315">
        <v>44377</v>
      </c>
      <c r="W306" s="170">
        <v>4817000230</v>
      </c>
      <c r="X306" s="315">
        <v>44377</v>
      </c>
      <c r="Y306" s="323"/>
      <c r="Z306" s="323"/>
      <c r="AA306" s="323"/>
      <c r="AB306" s="323"/>
      <c r="AC306" s="323" t="s">
        <v>1547</v>
      </c>
      <c r="AD306" s="323"/>
      <c r="AE306" s="323"/>
      <c r="AF306" s="323"/>
      <c r="AG306" s="323"/>
      <c r="AH306" s="323"/>
      <c r="AI306" s="323"/>
      <c r="AJ306" s="323"/>
      <c r="AK306" s="156" t="s">
        <v>6073</v>
      </c>
      <c r="AL306" s="173" t="s">
        <v>8174</v>
      </c>
      <c r="AM306" s="177" t="s">
        <v>8175</v>
      </c>
      <c r="AN306" s="170" t="s">
        <v>1996</v>
      </c>
      <c r="AO306" s="170" t="s">
        <v>1996</v>
      </c>
      <c r="AP306" s="174"/>
    </row>
    <row r="307" spans="1:42" s="120" customFormat="1" ht="30" customHeight="1">
      <c r="A307" s="169" t="s">
        <v>5419</v>
      </c>
      <c r="B307" s="169" t="s">
        <v>5006</v>
      </c>
      <c r="C307" s="169" t="s">
        <v>5021</v>
      </c>
      <c r="D307" s="169" t="s">
        <v>5592</v>
      </c>
      <c r="E307" s="169" t="s">
        <v>35</v>
      </c>
      <c r="F307" s="169" t="s">
        <v>11</v>
      </c>
      <c r="G307" s="169" t="s">
        <v>19</v>
      </c>
      <c r="H307" s="169" t="s">
        <v>5593</v>
      </c>
      <c r="I307" s="169" t="s">
        <v>760</v>
      </c>
      <c r="J307" s="169" t="s">
        <v>13</v>
      </c>
      <c r="K307" s="169" t="s">
        <v>17</v>
      </c>
      <c r="L307" s="170" t="s">
        <v>6419</v>
      </c>
      <c r="M307" s="170" t="s">
        <v>6422</v>
      </c>
      <c r="N307" s="158" t="s">
        <v>1079</v>
      </c>
      <c r="O307" s="159" t="s">
        <v>1080</v>
      </c>
      <c r="P307" s="169">
        <v>250</v>
      </c>
      <c r="Q307" s="169">
        <v>5.5</v>
      </c>
      <c r="R307" s="322" t="s">
        <v>6341</v>
      </c>
      <c r="S307" s="173" t="s">
        <v>8172</v>
      </c>
      <c r="T307" s="323"/>
      <c r="U307" s="315">
        <v>44348</v>
      </c>
      <c r="V307" s="315">
        <v>44377</v>
      </c>
      <c r="W307" s="170">
        <v>4885000229</v>
      </c>
      <c r="X307" s="315">
        <v>44377</v>
      </c>
      <c r="Y307" s="323"/>
      <c r="Z307" s="323"/>
      <c r="AA307" s="323"/>
      <c r="AB307" s="323"/>
      <c r="AC307" s="323" t="s">
        <v>1547</v>
      </c>
      <c r="AD307" s="323"/>
      <c r="AE307" s="323"/>
      <c r="AF307" s="323"/>
      <c r="AG307" s="323"/>
      <c r="AH307" s="323"/>
      <c r="AI307" s="323"/>
      <c r="AJ307" s="323"/>
      <c r="AK307" s="156" t="s">
        <v>6073</v>
      </c>
      <c r="AL307" s="173" t="s">
        <v>8172</v>
      </c>
      <c r="AM307" s="177" t="s">
        <v>8173</v>
      </c>
      <c r="AN307" s="170" t="s">
        <v>6342</v>
      </c>
      <c r="AO307" s="170" t="s">
        <v>1996</v>
      </c>
      <c r="AP307" s="170"/>
    </row>
    <row r="308" spans="1:42" s="120" customFormat="1" ht="30" customHeight="1">
      <c r="A308" s="169" t="s">
        <v>5419</v>
      </c>
      <c r="B308" s="169" t="s">
        <v>5006</v>
      </c>
      <c r="C308" s="169" t="s">
        <v>5021</v>
      </c>
      <c r="D308" s="169" t="s">
        <v>5594</v>
      </c>
      <c r="E308" s="169" t="s">
        <v>35</v>
      </c>
      <c r="F308" s="169" t="s">
        <v>11</v>
      </c>
      <c r="G308" s="169" t="s">
        <v>19</v>
      </c>
      <c r="H308" s="169" t="s">
        <v>5595</v>
      </c>
      <c r="I308" s="169" t="s">
        <v>760</v>
      </c>
      <c r="J308" s="169" t="s">
        <v>13</v>
      </c>
      <c r="K308" s="169" t="s">
        <v>17</v>
      </c>
      <c r="L308" s="170" t="s">
        <v>6419</v>
      </c>
      <c r="M308" s="170" t="s">
        <v>6423</v>
      </c>
      <c r="N308" s="158" t="s">
        <v>1091</v>
      </c>
      <c r="O308" s="159" t="s">
        <v>1704</v>
      </c>
      <c r="P308" s="169">
        <v>30</v>
      </c>
      <c r="Q308" s="169">
        <v>6</v>
      </c>
      <c r="R308" s="322" t="s">
        <v>6341</v>
      </c>
      <c r="S308" s="173" t="s">
        <v>8172</v>
      </c>
      <c r="T308" s="323"/>
      <c r="U308" s="315">
        <v>44348</v>
      </c>
      <c r="V308" s="315">
        <v>44377</v>
      </c>
      <c r="W308" s="170">
        <v>4885000230</v>
      </c>
      <c r="X308" s="315">
        <v>44377</v>
      </c>
      <c r="Y308" s="323"/>
      <c r="Z308" s="323"/>
      <c r="AA308" s="323"/>
      <c r="AB308" s="323"/>
      <c r="AC308" s="323" t="s">
        <v>1547</v>
      </c>
      <c r="AD308" s="323"/>
      <c r="AE308" s="323"/>
      <c r="AF308" s="323"/>
      <c r="AG308" s="323"/>
      <c r="AH308" s="323"/>
      <c r="AI308" s="323"/>
      <c r="AJ308" s="323"/>
      <c r="AK308" s="156" t="s">
        <v>6073</v>
      </c>
      <c r="AL308" s="173" t="s">
        <v>8172</v>
      </c>
      <c r="AM308" s="177" t="s">
        <v>8173</v>
      </c>
      <c r="AN308" s="170" t="s">
        <v>6342</v>
      </c>
      <c r="AO308" s="170" t="s">
        <v>1996</v>
      </c>
      <c r="AP308" s="170"/>
    </row>
    <row r="309" spans="1:42" s="120" customFormat="1" ht="30" customHeight="1">
      <c r="A309" s="169" t="s">
        <v>5419</v>
      </c>
      <c r="B309" s="169" t="s">
        <v>5006</v>
      </c>
      <c r="C309" s="169" t="s">
        <v>5021</v>
      </c>
      <c r="D309" s="169" t="s">
        <v>5594</v>
      </c>
      <c r="E309" s="169" t="s">
        <v>35</v>
      </c>
      <c r="F309" s="169" t="s">
        <v>11</v>
      </c>
      <c r="G309" s="169" t="s">
        <v>19</v>
      </c>
      <c r="H309" s="169" t="s">
        <v>5596</v>
      </c>
      <c r="I309" s="169" t="s">
        <v>760</v>
      </c>
      <c r="J309" s="169" t="s">
        <v>13</v>
      </c>
      <c r="K309" s="169" t="s">
        <v>17</v>
      </c>
      <c r="L309" s="170" t="s">
        <v>6419</v>
      </c>
      <c r="M309" s="170" t="s">
        <v>6424</v>
      </c>
      <c r="N309" s="158" t="s">
        <v>1079</v>
      </c>
      <c r="O309" s="159" t="s">
        <v>1080</v>
      </c>
      <c r="P309" s="169">
        <v>130</v>
      </c>
      <c r="Q309" s="169">
        <v>6</v>
      </c>
      <c r="R309" s="322" t="s">
        <v>6341</v>
      </c>
      <c r="S309" s="173" t="s">
        <v>8172</v>
      </c>
      <c r="T309" s="323"/>
      <c r="U309" s="315">
        <v>44348</v>
      </c>
      <c r="V309" s="315">
        <v>44377</v>
      </c>
      <c r="W309" s="170">
        <v>4885000231</v>
      </c>
      <c r="X309" s="315">
        <v>44377</v>
      </c>
      <c r="Y309" s="323"/>
      <c r="Z309" s="323"/>
      <c r="AA309" s="323"/>
      <c r="AB309" s="323"/>
      <c r="AC309" s="323" t="s">
        <v>1547</v>
      </c>
      <c r="AD309" s="323"/>
      <c r="AE309" s="323"/>
      <c r="AF309" s="323"/>
      <c r="AG309" s="323"/>
      <c r="AH309" s="323"/>
      <c r="AI309" s="323"/>
      <c r="AJ309" s="323"/>
      <c r="AK309" s="156" t="s">
        <v>6073</v>
      </c>
      <c r="AL309" s="173" t="s">
        <v>8172</v>
      </c>
      <c r="AM309" s="177" t="s">
        <v>8173</v>
      </c>
      <c r="AN309" s="170" t="s">
        <v>6342</v>
      </c>
      <c r="AO309" s="170" t="s">
        <v>1996</v>
      </c>
      <c r="AP309" s="170"/>
    </row>
    <row r="310" spans="1:42" s="120" customFormat="1" ht="30" customHeight="1">
      <c r="A310" s="169" t="s">
        <v>5419</v>
      </c>
      <c r="B310" s="169" t="s">
        <v>5006</v>
      </c>
      <c r="C310" s="169" t="s">
        <v>5021</v>
      </c>
      <c r="D310" s="169" t="s">
        <v>5597</v>
      </c>
      <c r="E310" s="169" t="s">
        <v>35</v>
      </c>
      <c r="F310" s="169" t="s">
        <v>11</v>
      </c>
      <c r="G310" s="169" t="s">
        <v>19</v>
      </c>
      <c r="H310" s="169" t="s">
        <v>5598</v>
      </c>
      <c r="I310" s="169" t="s">
        <v>760</v>
      </c>
      <c r="J310" s="169" t="s">
        <v>13</v>
      </c>
      <c r="K310" s="169" t="s">
        <v>17</v>
      </c>
      <c r="L310" s="170" t="s">
        <v>6419</v>
      </c>
      <c r="M310" s="170" t="s">
        <v>6425</v>
      </c>
      <c r="N310" s="158" t="s">
        <v>1079</v>
      </c>
      <c r="O310" s="159" t="s">
        <v>1080</v>
      </c>
      <c r="P310" s="169">
        <v>70</v>
      </c>
      <c r="Q310" s="169">
        <v>5</v>
      </c>
      <c r="R310" s="322" t="s">
        <v>6341</v>
      </c>
      <c r="S310" s="173" t="s">
        <v>8172</v>
      </c>
      <c r="T310" s="323"/>
      <c r="U310" s="315">
        <v>44348</v>
      </c>
      <c r="V310" s="315">
        <v>44377</v>
      </c>
      <c r="W310" s="170">
        <v>4885000232</v>
      </c>
      <c r="X310" s="315">
        <v>44377</v>
      </c>
      <c r="Y310" s="323"/>
      <c r="Z310" s="323"/>
      <c r="AA310" s="323"/>
      <c r="AB310" s="323"/>
      <c r="AC310" s="323" t="s">
        <v>1547</v>
      </c>
      <c r="AD310" s="323"/>
      <c r="AE310" s="323"/>
      <c r="AF310" s="323"/>
      <c r="AG310" s="323"/>
      <c r="AH310" s="323"/>
      <c r="AI310" s="323"/>
      <c r="AJ310" s="323"/>
      <c r="AK310" s="156" t="s">
        <v>6073</v>
      </c>
      <c r="AL310" s="173" t="s">
        <v>8172</v>
      </c>
      <c r="AM310" s="177" t="s">
        <v>8173</v>
      </c>
      <c r="AN310" s="170" t="s">
        <v>6342</v>
      </c>
      <c r="AO310" s="170" t="s">
        <v>1996</v>
      </c>
      <c r="AP310" s="170"/>
    </row>
    <row r="311" spans="1:42" s="120" customFormat="1" ht="30" customHeight="1">
      <c r="A311" s="169" t="s">
        <v>5419</v>
      </c>
      <c r="B311" s="169" t="s">
        <v>5006</v>
      </c>
      <c r="C311" s="169" t="s">
        <v>5021</v>
      </c>
      <c r="D311" s="169" t="s">
        <v>5599</v>
      </c>
      <c r="E311" s="169" t="s">
        <v>35</v>
      </c>
      <c r="F311" s="169" t="s">
        <v>11</v>
      </c>
      <c r="G311" s="169" t="s">
        <v>19</v>
      </c>
      <c r="H311" s="169" t="s">
        <v>5600</v>
      </c>
      <c r="I311" s="169" t="s">
        <v>760</v>
      </c>
      <c r="J311" s="169" t="s">
        <v>13</v>
      </c>
      <c r="K311" s="169" t="s">
        <v>17</v>
      </c>
      <c r="L311" s="170" t="s">
        <v>6419</v>
      </c>
      <c r="M311" s="170" t="s">
        <v>6426</v>
      </c>
      <c r="N311" s="158" t="s">
        <v>1091</v>
      </c>
      <c r="O311" s="159" t="s">
        <v>1704</v>
      </c>
      <c r="P311" s="169">
        <v>100</v>
      </c>
      <c r="Q311" s="169">
        <v>5</v>
      </c>
      <c r="R311" s="322" t="s">
        <v>6341</v>
      </c>
      <c r="S311" s="173" t="s">
        <v>8172</v>
      </c>
      <c r="T311" s="323"/>
      <c r="U311" s="315">
        <v>44348</v>
      </c>
      <c r="V311" s="315">
        <v>44377</v>
      </c>
      <c r="W311" s="170">
        <v>4885000233</v>
      </c>
      <c r="X311" s="315">
        <v>44377</v>
      </c>
      <c r="Y311" s="323"/>
      <c r="Z311" s="323"/>
      <c r="AA311" s="323"/>
      <c r="AB311" s="323"/>
      <c r="AC311" s="323" t="s">
        <v>1547</v>
      </c>
      <c r="AD311" s="323"/>
      <c r="AE311" s="323"/>
      <c r="AF311" s="323"/>
      <c r="AG311" s="323"/>
      <c r="AH311" s="323"/>
      <c r="AI311" s="323"/>
      <c r="AJ311" s="323"/>
      <c r="AK311" s="156" t="s">
        <v>6073</v>
      </c>
      <c r="AL311" s="173" t="s">
        <v>8172</v>
      </c>
      <c r="AM311" s="177" t="s">
        <v>8173</v>
      </c>
      <c r="AN311" s="170" t="s">
        <v>6342</v>
      </c>
      <c r="AO311" s="170" t="s">
        <v>1996</v>
      </c>
      <c r="AP311" s="170"/>
    </row>
    <row r="312" spans="1:42" s="120" customFormat="1" ht="30" customHeight="1">
      <c r="A312" s="169" t="s">
        <v>5419</v>
      </c>
      <c r="B312" s="169" t="s">
        <v>5006</v>
      </c>
      <c r="C312" s="169" t="s">
        <v>5021</v>
      </c>
      <c r="D312" s="169" t="s">
        <v>5601</v>
      </c>
      <c r="E312" s="169" t="s">
        <v>35</v>
      </c>
      <c r="F312" s="169" t="s">
        <v>11</v>
      </c>
      <c r="G312" s="169" t="s">
        <v>19</v>
      </c>
      <c r="H312" s="169" t="s">
        <v>5602</v>
      </c>
      <c r="I312" s="169" t="s">
        <v>760</v>
      </c>
      <c r="J312" s="169" t="s">
        <v>13</v>
      </c>
      <c r="K312" s="169" t="s">
        <v>17</v>
      </c>
      <c r="L312" s="170" t="s">
        <v>6419</v>
      </c>
      <c r="M312" s="170" t="s">
        <v>6427</v>
      </c>
      <c r="N312" s="158" t="s">
        <v>1079</v>
      </c>
      <c r="O312" s="159" t="s">
        <v>1080</v>
      </c>
      <c r="P312" s="169">
        <v>300</v>
      </c>
      <c r="Q312" s="169">
        <v>3.5</v>
      </c>
      <c r="R312" s="322" t="s">
        <v>6341</v>
      </c>
      <c r="S312" s="173" t="s">
        <v>8172</v>
      </c>
      <c r="T312" s="323"/>
      <c r="U312" s="315">
        <v>44348</v>
      </c>
      <c r="V312" s="315">
        <v>44377</v>
      </c>
      <c r="W312" s="170">
        <v>4885000234</v>
      </c>
      <c r="X312" s="315">
        <v>44377</v>
      </c>
      <c r="Y312" s="323"/>
      <c r="Z312" s="323"/>
      <c r="AA312" s="323"/>
      <c r="AB312" s="323"/>
      <c r="AC312" s="323" t="s">
        <v>1547</v>
      </c>
      <c r="AD312" s="323"/>
      <c r="AE312" s="323"/>
      <c r="AF312" s="323"/>
      <c r="AG312" s="323"/>
      <c r="AH312" s="323"/>
      <c r="AI312" s="323"/>
      <c r="AJ312" s="323"/>
      <c r="AK312" s="156" t="s">
        <v>6073</v>
      </c>
      <c r="AL312" s="173" t="s">
        <v>8172</v>
      </c>
      <c r="AM312" s="177" t="s">
        <v>8173</v>
      </c>
      <c r="AN312" s="170" t="s">
        <v>6342</v>
      </c>
      <c r="AO312" s="170" t="s">
        <v>1996</v>
      </c>
      <c r="AP312" s="170"/>
    </row>
    <row r="313" spans="1:42" s="120" customFormat="1" ht="30" customHeight="1">
      <c r="A313" s="169" t="s">
        <v>5419</v>
      </c>
      <c r="B313" s="169" t="s">
        <v>5006</v>
      </c>
      <c r="C313" s="169" t="s">
        <v>5021</v>
      </c>
      <c r="D313" s="169" t="s">
        <v>5601</v>
      </c>
      <c r="E313" s="169" t="s">
        <v>35</v>
      </c>
      <c r="F313" s="169" t="s">
        <v>11</v>
      </c>
      <c r="G313" s="169" t="s">
        <v>19</v>
      </c>
      <c r="H313" s="169" t="s">
        <v>5603</v>
      </c>
      <c r="I313" s="169" t="s">
        <v>760</v>
      </c>
      <c r="J313" s="169" t="s">
        <v>13</v>
      </c>
      <c r="K313" s="169" t="s">
        <v>17</v>
      </c>
      <c r="L313" s="170" t="s">
        <v>6419</v>
      </c>
      <c r="M313" s="170" t="s">
        <v>6428</v>
      </c>
      <c r="N313" s="158" t="s">
        <v>1091</v>
      </c>
      <c r="O313" s="159" t="s">
        <v>1704</v>
      </c>
      <c r="P313" s="169">
        <v>180</v>
      </c>
      <c r="Q313" s="169">
        <v>4</v>
      </c>
      <c r="R313" s="322" t="s">
        <v>6341</v>
      </c>
      <c r="S313" s="173" t="s">
        <v>8172</v>
      </c>
      <c r="T313" s="323"/>
      <c r="U313" s="315">
        <v>44348</v>
      </c>
      <c r="V313" s="315">
        <v>44377</v>
      </c>
      <c r="W313" s="170">
        <v>4885000235</v>
      </c>
      <c r="X313" s="315">
        <v>44377</v>
      </c>
      <c r="Y313" s="323"/>
      <c r="Z313" s="323"/>
      <c r="AA313" s="323"/>
      <c r="AB313" s="323"/>
      <c r="AC313" s="323" t="s">
        <v>1547</v>
      </c>
      <c r="AD313" s="323"/>
      <c r="AE313" s="323"/>
      <c r="AF313" s="323"/>
      <c r="AG313" s="323"/>
      <c r="AH313" s="323"/>
      <c r="AI313" s="323"/>
      <c r="AJ313" s="323"/>
      <c r="AK313" s="156" t="s">
        <v>6073</v>
      </c>
      <c r="AL313" s="173" t="s">
        <v>8172</v>
      </c>
      <c r="AM313" s="177" t="s">
        <v>8173</v>
      </c>
      <c r="AN313" s="170" t="s">
        <v>6342</v>
      </c>
      <c r="AO313" s="170" t="s">
        <v>1996</v>
      </c>
      <c r="AP313" s="170"/>
    </row>
    <row r="314" spans="1:42" s="120" customFormat="1" ht="30" customHeight="1">
      <c r="A314" s="169" t="s">
        <v>5419</v>
      </c>
      <c r="B314" s="169" t="s">
        <v>5006</v>
      </c>
      <c r="C314" s="169" t="s">
        <v>5021</v>
      </c>
      <c r="D314" s="169" t="s">
        <v>5604</v>
      </c>
      <c r="E314" s="169" t="s">
        <v>35</v>
      </c>
      <c r="F314" s="169" t="s">
        <v>11</v>
      </c>
      <c r="G314" s="169" t="s">
        <v>19</v>
      </c>
      <c r="H314" s="169" t="s">
        <v>5605</v>
      </c>
      <c r="I314" s="169" t="s">
        <v>760</v>
      </c>
      <c r="J314" s="169" t="s">
        <v>13</v>
      </c>
      <c r="K314" s="169" t="s">
        <v>17</v>
      </c>
      <c r="L314" s="170" t="s">
        <v>6419</v>
      </c>
      <c r="M314" s="170" t="s">
        <v>6429</v>
      </c>
      <c r="N314" s="158" t="s">
        <v>1079</v>
      </c>
      <c r="O314" s="159" t="s">
        <v>1080</v>
      </c>
      <c r="P314" s="169">
        <v>180</v>
      </c>
      <c r="Q314" s="169">
        <v>6.5</v>
      </c>
      <c r="R314" s="322" t="s">
        <v>6341</v>
      </c>
      <c r="S314" s="173" t="s">
        <v>8172</v>
      </c>
      <c r="T314" s="323"/>
      <c r="U314" s="315">
        <v>44348</v>
      </c>
      <c r="V314" s="315">
        <v>44377</v>
      </c>
      <c r="W314" s="170">
        <v>4885000236</v>
      </c>
      <c r="X314" s="315">
        <v>44377</v>
      </c>
      <c r="Y314" s="323"/>
      <c r="Z314" s="323"/>
      <c r="AA314" s="323"/>
      <c r="AB314" s="323"/>
      <c r="AC314" s="323" t="s">
        <v>1547</v>
      </c>
      <c r="AD314" s="323"/>
      <c r="AE314" s="323"/>
      <c r="AF314" s="323"/>
      <c r="AG314" s="323"/>
      <c r="AH314" s="323"/>
      <c r="AI314" s="323"/>
      <c r="AJ314" s="323"/>
      <c r="AK314" s="156" t="s">
        <v>6073</v>
      </c>
      <c r="AL314" s="173" t="s">
        <v>8172</v>
      </c>
      <c r="AM314" s="177" t="s">
        <v>8173</v>
      </c>
      <c r="AN314" s="170" t="s">
        <v>6342</v>
      </c>
      <c r="AO314" s="170" t="s">
        <v>1996</v>
      </c>
      <c r="AP314" s="170"/>
    </row>
    <row r="315" spans="1:42" s="120" customFormat="1" ht="30" customHeight="1">
      <c r="A315" s="169" t="s">
        <v>5419</v>
      </c>
      <c r="B315" s="169" t="s">
        <v>5006</v>
      </c>
      <c r="C315" s="169" t="s">
        <v>5021</v>
      </c>
      <c r="D315" s="169" t="s">
        <v>5606</v>
      </c>
      <c r="E315" s="169" t="s">
        <v>35</v>
      </c>
      <c r="F315" s="169" t="s">
        <v>11</v>
      </c>
      <c r="G315" s="169" t="s">
        <v>19</v>
      </c>
      <c r="H315" s="169" t="s">
        <v>5607</v>
      </c>
      <c r="I315" s="169" t="s">
        <v>760</v>
      </c>
      <c r="J315" s="169" t="s">
        <v>13</v>
      </c>
      <c r="K315" s="169" t="s">
        <v>17</v>
      </c>
      <c r="L315" s="170" t="s">
        <v>6419</v>
      </c>
      <c r="M315" s="170" t="s">
        <v>6430</v>
      </c>
      <c r="N315" s="158" t="s">
        <v>1079</v>
      </c>
      <c r="O315" s="159" t="s">
        <v>1080</v>
      </c>
      <c r="P315" s="169">
        <v>180</v>
      </c>
      <c r="Q315" s="169">
        <v>6.5</v>
      </c>
      <c r="R315" s="322" t="s">
        <v>6341</v>
      </c>
      <c r="S315" s="173" t="s">
        <v>8172</v>
      </c>
      <c r="T315" s="323"/>
      <c r="U315" s="315">
        <v>44348</v>
      </c>
      <c r="V315" s="315">
        <v>44377</v>
      </c>
      <c r="W315" s="170">
        <v>4885000237</v>
      </c>
      <c r="X315" s="315">
        <v>44377</v>
      </c>
      <c r="Y315" s="323"/>
      <c r="Z315" s="323"/>
      <c r="AA315" s="323"/>
      <c r="AB315" s="323"/>
      <c r="AC315" s="323" t="s">
        <v>1547</v>
      </c>
      <c r="AD315" s="323"/>
      <c r="AE315" s="323"/>
      <c r="AF315" s="323"/>
      <c r="AG315" s="323"/>
      <c r="AH315" s="323"/>
      <c r="AI315" s="323"/>
      <c r="AJ315" s="323"/>
      <c r="AK315" s="156" t="s">
        <v>6073</v>
      </c>
      <c r="AL315" s="173" t="s">
        <v>8172</v>
      </c>
      <c r="AM315" s="177" t="s">
        <v>8173</v>
      </c>
      <c r="AN315" s="170" t="s">
        <v>6342</v>
      </c>
      <c r="AO315" s="170" t="s">
        <v>1996</v>
      </c>
      <c r="AP315" s="170"/>
    </row>
    <row r="316" spans="1:42" s="120" customFormat="1" ht="30" customHeight="1">
      <c r="A316" s="169" t="s">
        <v>5419</v>
      </c>
      <c r="B316" s="169" t="s">
        <v>5006</v>
      </c>
      <c r="C316" s="169" t="s">
        <v>5021</v>
      </c>
      <c r="D316" s="169" t="s">
        <v>5608</v>
      </c>
      <c r="E316" s="169" t="s">
        <v>35</v>
      </c>
      <c r="F316" s="169" t="s">
        <v>11</v>
      </c>
      <c r="G316" s="169" t="s">
        <v>19</v>
      </c>
      <c r="H316" s="169" t="s">
        <v>5609</v>
      </c>
      <c r="I316" s="169" t="s">
        <v>760</v>
      </c>
      <c r="J316" s="169" t="s">
        <v>13</v>
      </c>
      <c r="K316" s="169" t="s">
        <v>17</v>
      </c>
      <c r="L316" s="170" t="s">
        <v>6419</v>
      </c>
      <c r="M316" s="170" t="s">
        <v>6431</v>
      </c>
      <c r="N316" s="158" t="s">
        <v>1079</v>
      </c>
      <c r="O316" s="159" t="s">
        <v>1080</v>
      </c>
      <c r="P316" s="169">
        <v>65</v>
      </c>
      <c r="Q316" s="169">
        <v>5</v>
      </c>
      <c r="R316" s="322" t="s">
        <v>6341</v>
      </c>
      <c r="S316" s="173" t="s">
        <v>8172</v>
      </c>
      <c r="T316" s="323"/>
      <c r="U316" s="315">
        <v>44348</v>
      </c>
      <c r="V316" s="315">
        <v>44377</v>
      </c>
      <c r="W316" s="170">
        <v>4885000238</v>
      </c>
      <c r="X316" s="315">
        <v>44377</v>
      </c>
      <c r="Y316" s="323"/>
      <c r="Z316" s="323"/>
      <c r="AA316" s="323"/>
      <c r="AB316" s="323"/>
      <c r="AC316" s="323" t="s">
        <v>1547</v>
      </c>
      <c r="AD316" s="323"/>
      <c r="AE316" s="323"/>
      <c r="AF316" s="323"/>
      <c r="AG316" s="323"/>
      <c r="AH316" s="323"/>
      <c r="AI316" s="323"/>
      <c r="AJ316" s="323"/>
      <c r="AK316" s="156" t="s">
        <v>6073</v>
      </c>
      <c r="AL316" s="173" t="s">
        <v>8172</v>
      </c>
      <c r="AM316" s="177" t="s">
        <v>8173</v>
      </c>
      <c r="AN316" s="170" t="s">
        <v>6342</v>
      </c>
      <c r="AO316" s="170" t="s">
        <v>1996</v>
      </c>
      <c r="AP316" s="170"/>
    </row>
    <row r="317" spans="1:42" s="120" customFormat="1" ht="30" customHeight="1">
      <c r="A317" s="169" t="s">
        <v>5419</v>
      </c>
      <c r="B317" s="169" t="s">
        <v>4999</v>
      </c>
      <c r="C317" s="169" t="s">
        <v>5002</v>
      </c>
      <c r="D317" s="169" t="s">
        <v>5274</v>
      </c>
      <c r="E317" s="169" t="s">
        <v>35</v>
      </c>
      <c r="F317" s="169" t="s">
        <v>15</v>
      </c>
      <c r="G317" s="169" t="s">
        <v>19</v>
      </c>
      <c r="H317" s="169" t="s">
        <v>5275</v>
      </c>
      <c r="I317" s="169" t="s">
        <v>760</v>
      </c>
      <c r="J317" s="169" t="s">
        <v>13</v>
      </c>
      <c r="K317" s="169" t="s">
        <v>17</v>
      </c>
      <c r="L317" s="170" t="s">
        <v>6348</v>
      </c>
      <c r="M317" s="170" t="s">
        <v>6432</v>
      </c>
      <c r="N317" s="158" t="s">
        <v>1091</v>
      </c>
      <c r="O317" s="159" t="s">
        <v>1704</v>
      </c>
      <c r="P317" s="169">
        <v>40</v>
      </c>
      <c r="Q317" s="169">
        <v>13</v>
      </c>
      <c r="R317" s="322" t="s">
        <v>6341</v>
      </c>
      <c r="S317" s="173" t="s">
        <v>8174</v>
      </c>
      <c r="T317" s="323"/>
      <c r="U317" s="315">
        <v>44348</v>
      </c>
      <c r="V317" s="315">
        <v>44377</v>
      </c>
      <c r="W317" s="170">
        <v>4817000231</v>
      </c>
      <c r="X317" s="315">
        <v>44377</v>
      </c>
      <c r="Y317" s="323"/>
      <c r="Z317" s="323"/>
      <c r="AA317" s="323"/>
      <c r="AB317" s="323"/>
      <c r="AC317" s="323" t="s">
        <v>1547</v>
      </c>
      <c r="AD317" s="323"/>
      <c r="AE317" s="323"/>
      <c r="AF317" s="323"/>
      <c r="AG317" s="323"/>
      <c r="AH317" s="323"/>
      <c r="AI317" s="323"/>
      <c r="AJ317" s="323"/>
      <c r="AK317" s="156" t="s">
        <v>6073</v>
      </c>
      <c r="AL317" s="173" t="s">
        <v>8174</v>
      </c>
      <c r="AM317" s="177" t="s">
        <v>8175</v>
      </c>
      <c r="AN317" s="170" t="s">
        <v>1996</v>
      </c>
      <c r="AO317" s="170" t="s">
        <v>1996</v>
      </c>
      <c r="AP317" s="170"/>
    </row>
    <row r="318" spans="1:42" s="120" customFormat="1" ht="30" customHeight="1">
      <c r="A318" s="169" t="s">
        <v>5419</v>
      </c>
      <c r="B318" s="169" t="s">
        <v>5006</v>
      </c>
      <c r="C318" s="169" t="s">
        <v>5021</v>
      </c>
      <c r="D318" s="169" t="s">
        <v>5610</v>
      </c>
      <c r="E318" s="169" t="s">
        <v>35</v>
      </c>
      <c r="F318" s="169" t="s">
        <v>16</v>
      </c>
      <c r="G318" s="169" t="s">
        <v>19</v>
      </c>
      <c r="H318" s="169" t="s">
        <v>5611</v>
      </c>
      <c r="I318" s="169" t="s">
        <v>760</v>
      </c>
      <c r="J318" s="169" t="s">
        <v>13</v>
      </c>
      <c r="K318" s="169" t="s">
        <v>17</v>
      </c>
      <c r="L318" s="170" t="s">
        <v>6419</v>
      </c>
      <c r="M318" s="170" t="s">
        <v>6433</v>
      </c>
      <c r="N318" s="158" t="s">
        <v>1091</v>
      </c>
      <c r="O318" s="159" t="s">
        <v>1704</v>
      </c>
      <c r="P318" s="169">
        <v>20</v>
      </c>
      <c r="Q318" s="169">
        <v>5.5</v>
      </c>
      <c r="R318" s="322" t="s">
        <v>6341</v>
      </c>
      <c r="S318" s="173" t="s">
        <v>8172</v>
      </c>
      <c r="T318" s="323"/>
      <c r="U318" s="315">
        <v>44348</v>
      </c>
      <c r="V318" s="315">
        <v>44377</v>
      </c>
      <c r="W318" s="170">
        <v>4885000239</v>
      </c>
      <c r="X318" s="315">
        <v>44377</v>
      </c>
      <c r="Y318" s="323"/>
      <c r="Z318" s="323"/>
      <c r="AA318" s="323"/>
      <c r="AB318" s="323"/>
      <c r="AC318" s="323" t="s">
        <v>1547</v>
      </c>
      <c r="AD318" s="323"/>
      <c r="AE318" s="323"/>
      <c r="AF318" s="323"/>
      <c r="AG318" s="323"/>
      <c r="AH318" s="323"/>
      <c r="AI318" s="323"/>
      <c r="AJ318" s="323"/>
      <c r="AK318" s="156" t="s">
        <v>6073</v>
      </c>
      <c r="AL318" s="173" t="s">
        <v>8172</v>
      </c>
      <c r="AM318" s="177" t="s">
        <v>8173</v>
      </c>
      <c r="AN318" s="170" t="s">
        <v>6342</v>
      </c>
      <c r="AO318" s="170" t="s">
        <v>1996</v>
      </c>
      <c r="AP318" s="170"/>
    </row>
    <row r="319" spans="1:42" s="120" customFormat="1" ht="30" customHeight="1">
      <c r="A319" s="169" t="s">
        <v>5419</v>
      </c>
      <c r="B319" s="169" t="s">
        <v>5006</v>
      </c>
      <c r="C319" s="169" t="s">
        <v>5021</v>
      </c>
      <c r="D319" s="169" t="s">
        <v>5610</v>
      </c>
      <c r="E319" s="169" t="s">
        <v>35</v>
      </c>
      <c r="F319" s="169" t="s">
        <v>11</v>
      </c>
      <c r="G319" s="169" t="s">
        <v>19</v>
      </c>
      <c r="H319" s="169" t="s">
        <v>5612</v>
      </c>
      <c r="I319" s="169" t="s">
        <v>760</v>
      </c>
      <c r="J319" s="169" t="s">
        <v>13</v>
      </c>
      <c r="K319" s="169" t="s">
        <v>17</v>
      </c>
      <c r="L319" s="170" t="s">
        <v>6419</v>
      </c>
      <c r="M319" s="170" t="s">
        <v>6433</v>
      </c>
      <c r="N319" s="158" t="s">
        <v>1079</v>
      </c>
      <c r="O319" s="159" t="s">
        <v>1080</v>
      </c>
      <c r="P319" s="169">
        <v>20</v>
      </c>
      <c r="Q319" s="169">
        <v>2.5</v>
      </c>
      <c r="R319" s="322" t="s">
        <v>6341</v>
      </c>
      <c r="S319" s="173" t="s">
        <v>8172</v>
      </c>
      <c r="T319" s="323"/>
      <c r="U319" s="315">
        <v>44348</v>
      </c>
      <c r="V319" s="315">
        <v>44377</v>
      </c>
      <c r="W319" s="170">
        <v>4885000240</v>
      </c>
      <c r="X319" s="315">
        <v>44377</v>
      </c>
      <c r="Y319" s="323"/>
      <c r="Z319" s="323"/>
      <c r="AA319" s="323"/>
      <c r="AB319" s="323"/>
      <c r="AC319" s="323" t="s">
        <v>1547</v>
      </c>
      <c r="AD319" s="323"/>
      <c r="AE319" s="323"/>
      <c r="AF319" s="323"/>
      <c r="AG319" s="323"/>
      <c r="AH319" s="323"/>
      <c r="AI319" s="323"/>
      <c r="AJ319" s="323"/>
      <c r="AK319" s="156" t="s">
        <v>6073</v>
      </c>
      <c r="AL319" s="173" t="s">
        <v>8172</v>
      </c>
      <c r="AM319" s="177" t="s">
        <v>8173</v>
      </c>
      <c r="AN319" s="170" t="s">
        <v>6342</v>
      </c>
      <c r="AO319" s="170" t="s">
        <v>1996</v>
      </c>
      <c r="AP319" s="170"/>
    </row>
    <row r="320" spans="1:42" s="120" customFormat="1" ht="30" customHeight="1">
      <c r="A320" s="169" t="s">
        <v>5419</v>
      </c>
      <c r="B320" s="169" t="s">
        <v>5006</v>
      </c>
      <c r="C320" s="169" t="s">
        <v>5020</v>
      </c>
      <c r="D320" s="169" t="s">
        <v>5613</v>
      </c>
      <c r="E320" s="169" t="s">
        <v>35</v>
      </c>
      <c r="F320" s="169" t="s">
        <v>11</v>
      </c>
      <c r="G320" s="169" t="s">
        <v>19</v>
      </c>
      <c r="H320" s="169" t="s">
        <v>5614</v>
      </c>
      <c r="I320" s="169" t="s">
        <v>760</v>
      </c>
      <c r="J320" s="169" t="s">
        <v>13</v>
      </c>
      <c r="K320" s="169" t="s">
        <v>17</v>
      </c>
      <c r="L320" s="170" t="s">
        <v>6419</v>
      </c>
      <c r="M320" s="170" t="s">
        <v>6434</v>
      </c>
      <c r="N320" s="158" t="s">
        <v>1079</v>
      </c>
      <c r="O320" s="159" t="s">
        <v>1080</v>
      </c>
      <c r="P320" s="169">
        <v>80</v>
      </c>
      <c r="Q320" s="169">
        <v>5</v>
      </c>
      <c r="R320" s="322" t="s">
        <v>6341</v>
      </c>
      <c r="S320" s="173" t="s">
        <v>8172</v>
      </c>
      <c r="T320" s="323"/>
      <c r="U320" s="315">
        <v>44348</v>
      </c>
      <c r="V320" s="315">
        <v>44377</v>
      </c>
      <c r="W320" s="170">
        <v>4885000241</v>
      </c>
      <c r="X320" s="315">
        <v>44377</v>
      </c>
      <c r="Y320" s="323"/>
      <c r="Z320" s="323"/>
      <c r="AA320" s="323"/>
      <c r="AB320" s="323"/>
      <c r="AC320" s="323" t="s">
        <v>1547</v>
      </c>
      <c r="AD320" s="323"/>
      <c r="AE320" s="323"/>
      <c r="AF320" s="323"/>
      <c r="AG320" s="323"/>
      <c r="AH320" s="323"/>
      <c r="AI320" s="323"/>
      <c r="AJ320" s="323"/>
      <c r="AK320" s="156" t="s">
        <v>6073</v>
      </c>
      <c r="AL320" s="173" t="s">
        <v>8172</v>
      </c>
      <c r="AM320" s="177" t="s">
        <v>8173</v>
      </c>
      <c r="AN320" s="170" t="s">
        <v>6342</v>
      </c>
      <c r="AO320" s="170" t="s">
        <v>1996</v>
      </c>
      <c r="AP320" s="170"/>
    </row>
    <row r="321" spans="1:42" s="120" customFormat="1" ht="30" customHeight="1">
      <c r="A321" s="169" t="s">
        <v>5419</v>
      </c>
      <c r="B321" s="169" t="s">
        <v>5006</v>
      </c>
      <c r="C321" s="169" t="s">
        <v>5020</v>
      </c>
      <c r="D321" s="169" t="s">
        <v>5615</v>
      </c>
      <c r="E321" s="169" t="s">
        <v>35</v>
      </c>
      <c r="F321" s="169" t="s">
        <v>11</v>
      </c>
      <c r="G321" s="169" t="s">
        <v>19</v>
      </c>
      <c r="H321" s="169" t="s">
        <v>5616</v>
      </c>
      <c r="I321" s="169" t="s">
        <v>760</v>
      </c>
      <c r="J321" s="169" t="s">
        <v>13</v>
      </c>
      <c r="K321" s="169" t="s">
        <v>17</v>
      </c>
      <c r="L321" s="170" t="s">
        <v>6419</v>
      </c>
      <c r="M321" s="170" t="s">
        <v>6434</v>
      </c>
      <c r="N321" s="158" t="s">
        <v>1091</v>
      </c>
      <c r="O321" s="159" t="s">
        <v>1704</v>
      </c>
      <c r="P321" s="169">
        <v>80</v>
      </c>
      <c r="Q321" s="169">
        <v>2.2999999999999998</v>
      </c>
      <c r="R321" s="322" t="s">
        <v>6341</v>
      </c>
      <c r="S321" s="173" t="s">
        <v>8172</v>
      </c>
      <c r="T321" s="323"/>
      <c r="U321" s="315">
        <v>44348</v>
      </c>
      <c r="V321" s="315">
        <v>44377</v>
      </c>
      <c r="W321" s="170">
        <v>4885000242</v>
      </c>
      <c r="X321" s="315">
        <v>44377</v>
      </c>
      <c r="Y321" s="323"/>
      <c r="Z321" s="323"/>
      <c r="AA321" s="323"/>
      <c r="AB321" s="323"/>
      <c r="AC321" s="323" t="s">
        <v>1547</v>
      </c>
      <c r="AD321" s="323"/>
      <c r="AE321" s="323"/>
      <c r="AF321" s="323"/>
      <c r="AG321" s="323"/>
      <c r="AH321" s="323"/>
      <c r="AI321" s="323"/>
      <c r="AJ321" s="323"/>
      <c r="AK321" s="156" t="s">
        <v>6073</v>
      </c>
      <c r="AL321" s="173" t="s">
        <v>8172</v>
      </c>
      <c r="AM321" s="177" t="s">
        <v>8173</v>
      </c>
      <c r="AN321" s="170" t="s">
        <v>6342</v>
      </c>
      <c r="AO321" s="170" t="s">
        <v>1996</v>
      </c>
      <c r="AP321" s="170"/>
    </row>
    <row r="322" spans="1:42" s="120" customFormat="1" ht="30" customHeight="1">
      <c r="A322" s="169" t="s">
        <v>5419</v>
      </c>
      <c r="B322" s="169" t="s">
        <v>5006</v>
      </c>
      <c r="C322" s="169" t="s">
        <v>5020</v>
      </c>
      <c r="D322" s="169" t="s">
        <v>5617</v>
      </c>
      <c r="E322" s="169" t="s">
        <v>35</v>
      </c>
      <c r="F322" s="169" t="s">
        <v>11</v>
      </c>
      <c r="G322" s="169" t="s">
        <v>19</v>
      </c>
      <c r="H322" s="169" t="s">
        <v>5618</v>
      </c>
      <c r="I322" s="169" t="s">
        <v>760</v>
      </c>
      <c r="J322" s="169" t="s">
        <v>13</v>
      </c>
      <c r="K322" s="169" t="s">
        <v>17</v>
      </c>
      <c r="L322" s="170" t="s">
        <v>6419</v>
      </c>
      <c r="M322" s="170" t="s">
        <v>6435</v>
      </c>
      <c r="N322" s="158" t="s">
        <v>1079</v>
      </c>
      <c r="O322" s="159" t="s">
        <v>1080</v>
      </c>
      <c r="P322" s="169">
        <v>150</v>
      </c>
      <c r="Q322" s="169">
        <v>3.2</v>
      </c>
      <c r="R322" s="322" t="s">
        <v>6341</v>
      </c>
      <c r="S322" s="173" t="s">
        <v>8172</v>
      </c>
      <c r="T322" s="323"/>
      <c r="U322" s="315">
        <v>44348</v>
      </c>
      <c r="V322" s="315">
        <v>44377</v>
      </c>
      <c r="W322" s="170">
        <v>4885000243</v>
      </c>
      <c r="X322" s="315">
        <v>44377</v>
      </c>
      <c r="Y322" s="323"/>
      <c r="Z322" s="323"/>
      <c r="AA322" s="323"/>
      <c r="AB322" s="323"/>
      <c r="AC322" s="323" t="s">
        <v>1547</v>
      </c>
      <c r="AD322" s="323"/>
      <c r="AE322" s="323"/>
      <c r="AF322" s="323"/>
      <c r="AG322" s="323"/>
      <c r="AH322" s="323"/>
      <c r="AI322" s="323"/>
      <c r="AJ322" s="323"/>
      <c r="AK322" s="156" t="s">
        <v>6073</v>
      </c>
      <c r="AL322" s="173" t="s">
        <v>8172</v>
      </c>
      <c r="AM322" s="177" t="s">
        <v>8173</v>
      </c>
      <c r="AN322" s="170" t="s">
        <v>6342</v>
      </c>
      <c r="AO322" s="170" t="s">
        <v>1996</v>
      </c>
      <c r="AP322" s="170"/>
    </row>
    <row r="323" spans="1:42" s="120" customFormat="1" ht="30" customHeight="1">
      <c r="A323" s="169" t="s">
        <v>5419</v>
      </c>
      <c r="B323" s="169" t="s">
        <v>5006</v>
      </c>
      <c r="C323" s="169" t="s">
        <v>5020</v>
      </c>
      <c r="D323" s="169" t="s">
        <v>5617</v>
      </c>
      <c r="E323" s="169" t="s">
        <v>35</v>
      </c>
      <c r="F323" s="169" t="s">
        <v>11</v>
      </c>
      <c r="G323" s="169" t="s">
        <v>19</v>
      </c>
      <c r="H323" s="169" t="s">
        <v>5619</v>
      </c>
      <c r="I323" s="169" t="s">
        <v>760</v>
      </c>
      <c r="J323" s="169" t="s">
        <v>13</v>
      </c>
      <c r="K323" s="169" t="s">
        <v>17</v>
      </c>
      <c r="L323" s="170" t="s">
        <v>6419</v>
      </c>
      <c r="M323" s="170" t="s">
        <v>6435</v>
      </c>
      <c r="N323" s="158" t="s">
        <v>1091</v>
      </c>
      <c r="O323" s="159" t="s">
        <v>1704</v>
      </c>
      <c r="P323" s="169">
        <v>150</v>
      </c>
      <c r="Q323" s="169">
        <v>3.5</v>
      </c>
      <c r="R323" s="322" t="s">
        <v>6341</v>
      </c>
      <c r="S323" s="173" t="s">
        <v>8172</v>
      </c>
      <c r="T323" s="323"/>
      <c r="U323" s="315">
        <v>44348</v>
      </c>
      <c r="V323" s="315">
        <v>44377</v>
      </c>
      <c r="W323" s="170">
        <v>4885000244</v>
      </c>
      <c r="X323" s="315">
        <v>44377</v>
      </c>
      <c r="Y323" s="323"/>
      <c r="Z323" s="323"/>
      <c r="AA323" s="323"/>
      <c r="AB323" s="323"/>
      <c r="AC323" s="323" t="s">
        <v>1547</v>
      </c>
      <c r="AD323" s="323"/>
      <c r="AE323" s="323"/>
      <c r="AF323" s="323"/>
      <c r="AG323" s="323"/>
      <c r="AH323" s="323"/>
      <c r="AI323" s="323"/>
      <c r="AJ323" s="323"/>
      <c r="AK323" s="156" t="s">
        <v>6073</v>
      </c>
      <c r="AL323" s="173" t="s">
        <v>8172</v>
      </c>
      <c r="AM323" s="177" t="s">
        <v>8173</v>
      </c>
      <c r="AN323" s="170" t="s">
        <v>6342</v>
      </c>
      <c r="AO323" s="170" t="s">
        <v>1996</v>
      </c>
      <c r="AP323" s="170"/>
    </row>
    <row r="324" spans="1:42" s="120" customFormat="1" ht="30" customHeight="1">
      <c r="A324" s="169" t="s">
        <v>5419</v>
      </c>
      <c r="B324" s="169" t="s">
        <v>5006</v>
      </c>
      <c r="C324" s="169" t="s">
        <v>5020</v>
      </c>
      <c r="D324" s="169" t="s">
        <v>5620</v>
      </c>
      <c r="E324" s="169" t="s">
        <v>35</v>
      </c>
      <c r="F324" s="169" t="s">
        <v>11</v>
      </c>
      <c r="G324" s="169" t="s">
        <v>19</v>
      </c>
      <c r="H324" s="169" t="s">
        <v>5621</v>
      </c>
      <c r="I324" s="169" t="s">
        <v>760</v>
      </c>
      <c r="J324" s="169" t="s">
        <v>13</v>
      </c>
      <c r="K324" s="169" t="s">
        <v>17</v>
      </c>
      <c r="L324" s="170" t="s">
        <v>6419</v>
      </c>
      <c r="M324" s="170" t="s">
        <v>6436</v>
      </c>
      <c r="N324" s="158" t="s">
        <v>1079</v>
      </c>
      <c r="O324" s="159" t="s">
        <v>1080</v>
      </c>
      <c r="P324" s="169">
        <v>50</v>
      </c>
      <c r="Q324" s="169">
        <v>2.2000000000000002</v>
      </c>
      <c r="R324" s="322" t="s">
        <v>6341</v>
      </c>
      <c r="S324" s="173" t="s">
        <v>8172</v>
      </c>
      <c r="T324" s="323"/>
      <c r="U324" s="315">
        <v>44348</v>
      </c>
      <c r="V324" s="315">
        <v>44377</v>
      </c>
      <c r="W324" s="170">
        <v>4885000246</v>
      </c>
      <c r="X324" s="315">
        <v>44377</v>
      </c>
      <c r="Y324" s="323"/>
      <c r="Z324" s="323"/>
      <c r="AA324" s="323"/>
      <c r="AB324" s="323"/>
      <c r="AC324" s="323" t="s">
        <v>1547</v>
      </c>
      <c r="AD324" s="323"/>
      <c r="AE324" s="323"/>
      <c r="AF324" s="323"/>
      <c r="AG324" s="323"/>
      <c r="AH324" s="323"/>
      <c r="AI324" s="323"/>
      <c r="AJ324" s="323"/>
      <c r="AK324" s="156" t="s">
        <v>6073</v>
      </c>
      <c r="AL324" s="173" t="s">
        <v>8172</v>
      </c>
      <c r="AM324" s="177" t="s">
        <v>8173</v>
      </c>
      <c r="AN324" s="170" t="s">
        <v>6342</v>
      </c>
      <c r="AO324" s="170" t="s">
        <v>1996</v>
      </c>
      <c r="AP324" s="170"/>
    </row>
    <row r="325" spans="1:42" s="120" customFormat="1" ht="30" customHeight="1">
      <c r="A325" s="169" t="s">
        <v>5419</v>
      </c>
      <c r="B325" s="169" t="s">
        <v>5006</v>
      </c>
      <c r="C325" s="169" t="s">
        <v>5020</v>
      </c>
      <c r="D325" s="169" t="s">
        <v>5622</v>
      </c>
      <c r="E325" s="169" t="s">
        <v>35</v>
      </c>
      <c r="F325" s="169" t="s">
        <v>11</v>
      </c>
      <c r="G325" s="169" t="s">
        <v>19</v>
      </c>
      <c r="H325" s="169" t="s">
        <v>5623</v>
      </c>
      <c r="I325" s="169" t="s">
        <v>760</v>
      </c>
      <c r="J325" s="169" t="s">
        <v>13</v>
      </c>
      <c r="K325" s="169" t="s">
        <v>17</v>
      </c>
      <c r="L325" s="170" t="s">
        <v>6419</v>
      </c>
      <c r="M325" s="170" t="s">
        <v>6437</v>
      </c>
      <c r="N325" s="158" t="s">
        <v>1091</v>
      </c>
      <c r="O325" s="159" t="s">
        <v>1704</v>
      </c>
      <c r="P325" s="169">
        <v>140</v>
      </c>
      <c r="Q325" s="169">
        <v>2</v>
      </c>
      <c r="R325" s="322" t="s">
        <v>6341</v>
      </c>
      <c r="S325" s="173" t="s">
        <v>8172</v>
      </c>
      <c r="T325" s="323"/>
      <c r="U325" s="315">
        <v>44348</v>
      </c>
      <c r="V325" s="315">
        <v>44377</v>
      </c>
      <c r="W325" s="170">
        <v>4885000247</v>
      </c>
      <c r="X325" s="315">
        <v>44377</v>
      </c>
      <c r="Y325" s="323"/>
      <c r="Z325" s="323"/>
      <c r="AA325" s="323"/>
      <c r="AB325" s="323"/>
      <c r="AC325" s="323" t="s">
        <v>1547</v>
      </c>
      <c r="AD325" s="323"/>
      <c r="AE325" s="323"/>
      <c r="AF325" s="323"/>
      <c r="AG325" s="323"/>
      <c r="AH325" s="323"/>
      <c r="AI325" s="323"/>
      <c r="AJ325" s="323"/>
      <c r="AK325" s="156" t="s">
        <v>6073</v>
      </c>
      <c r="AL325" s="173" t="s">
        <v>8172</v>
      </c>
      <c r="AM325" s="177" t="s">
        <v>8173</v>
      </c>
      <c r="AN325" s="170" t="s">
        <v>6342</v>
      </c>
      <c r="AO325" s="170" t="s">
        <v>1996</v>
      </c>
      <c r="AP325" s="170"/>
    </row>
    <row r="326" spans="1:42" s="120" customFormat="1" ht="30" customHeight="1">
      <c r="A326" s="169" t="s">
        <v>5419</v>
      </c>
      <c r="B326" s="169" t="s">
        <v>5006</v>
      </c>
      <c r="C326" s="169" t="s">
        <v>5020</v>
      </c>
      <c r="D326" s="169" t="s">
        <v>5624</v>
      </c>
      <c r="E326" s="169" t="s">
        <v>35</v>
      </c>
      <c r="F326" s="169" t="s">
        <v>11</v>
      </c>
      <c r="G326" s="169" t="s">
        <v>19</v>
      </c>
      <c r="H326" s="169" t="s">
        <v>5625</v>
      </c>
      <c r="I326" s="169" t="s">
        <v>760</v>
      </c>
      <c r="J326" s="169" t="s">
        <v>13</v>
      </c>
      <c r="K326" s="169" t="s">
        <v>17</v>
      </c>
      <c r="L326" s="170" t="s">
        <v>6419</v>
      </c>
      <c r="M326" s="170" t="s">
        <v>6438</v>
      </c>
      <c r="N326" s="158" t="s">
        <v>1091</v>
      </c>
      <c r="O326" s="159" t="s">
        <v>1704</v>
      </c>
      <c r="P326" s="169">
        <v>30</v>
      </c>
      <c r="Q326" s="169">
        <v>5</v>
      </c>
      <c r="R326" s="322" t="s">
        <v>6341</v>
      </c>
      <c r="S326" s="173" t="s">
        <v>8172</v>
      </c>
      <c r="T326" s="323"/>
      <c r="U326" s="315">
        <v>44348</v>
      </c>
      <c r="V326" s="315">
        <v>44377</v>
      </c>
      <c r="W326" s="170">
        <v>4885000306</v>
      </c>
      <c r="X326" s="315">
        <v>44377</v>
      </c>
      <c r="Y326" s="323"/>
      <c r="Z326" s="323"/>
      <c r="AA326" s="323"/>
      <c r="AB326" s="323"/>
      <c r="AC326" s="323" t="s">
        <v>1547</v>
      </c>
      <c r="AD326" s="323"/>
      <c r="AE326" s="323"/>
      <c r="AF326" s="323"/>
      <c r="AG326" s="323"/>
      <c r="AH326" s="323"/>
      <c r="AI326" s="323"/>
      <c r="AJ326" s="323"/>
      <c r="AK326" s="156" t="s">
        <v>6073</v>
      </c>
      <c r="AL326" s="173" t="s">
        <v>8172</v>
      </c>
      <c r="AM326" s="177" t="s">
        <v>8173</v>
      </c>
      <c r="AN326" s="170" t="s">
        <v>6342</v>
      </c>
      <c r="AO326" s="170" t="s">
        <v>1996</v>
      </c>
      <c r="AP326" s="170"/>
    </row>
    <row r="327" spans="1:42" s="120" customFormat="1" ht="30" customHeight="1">
      <c r="A327" s="169" t="s">
        <v>5419</v>
      </c>
      <c r="B327" s="169" t="s">
        <v>4999</v>
      </c>
      <c r="C327" s="169" t="s">
        <v>5002</v>
      </c>
      <c r="D327" s="169" t="s">
        <v>5274</v>
      </c>
      <c r="E327" s="169" t="s">
        <v>35</v>
      </c>
      <c r="F327" s="169" t="s">
        <v>15</v>
      </c>
      <c r="G327" s="169" t="s">
        <v>19</v>
      </c>
      <c r="H327" s="169" t="s">
        <v>5276</v>
      </c>
      <c r="I327" s="169" t="s">
        <v>760</v>
      </c>
      <c r="J327" s="169" t="s">
        <v>13</v>
      </c>
      <c r="K327" s="169" t="s">
        <v>17</v>
      </c>
      <c r="L327" s="170" t="s">
        <v>6348</v>
      </c>
      <c r="M327" s="170" t="s">
        <v>6439</v>
      </c>
      <c r="N327" s="158" t="s">
        <v>1079</v>
      </c>
      <c r="O327" s="159" t="s">
        <v>1080</v>
      </c>
      <c r="P327" s="169">
        <v>60</v>
      </c>
      <c r="Q327" s="169">
        <v>13</v>
      </c>
      <c r="R327" s="322" t="s">
        <v>6341</v>
      </c>
      <c r="S327" s="173" t="s">
        <v>8174</v>
      </c>
      <c r="T327" s="323"/>
      <c r="U327" s="315">
        <v>44348</v>
      </c>
      <c r="V327" s="315">
        <v>44377</v>
      </c>
      <c r="W327" s="170">
        <v>4817000232</v>
      </c>
      <c r="X327" s="315">
        <v>44377</v>
      </c>
      <c r="Y327" s="323"/>
      <c r="Z327" s="323"/>
      <c r="AA327" s="323"/>
      <c r="AB327" s="323"/>
      <c r="AC327" s="323" t="s">
        <v>1547</v>
      </c>
      <c r="AD327" s="323"/>
      <c r="AE327" s="323"/>
      <c r="AF327" s="323"/>
      <c r="AG327" s="323"/>
      <c r="AH327" s="323"/>
      <c r="AI327" s="323"/>
      <c r="AJ327" s="323"/>
      <c r="AK327" s="156" t="s">
        <v>6073</v>
      </c>
      <c r="AL327" s="173" t="s">
        <v>8174</v>
      </c>
      <c r="AM327" s="177" t="s">
        <v>8175</v>
      </c>
      <c r="AN327" s="170" t="s">
        <v>1996</v>
      </c>
      <c r="AO327" s="170" t="s">
        <v>1996</v>
      </c>
      <c r="AP327" s="170"/>
    </row>
    <row r="328" spans="1:42" s="120" customFormat="1" ht="30" customHeight="1">
      <c r="A328" s="169" t="s">
        <v>5419</v>
      </c>
      <c r="B328" s="169" t="s">
        <v>5006</v>
      </c>
      <c r="C328" s="169" t="s">
        <v>5020</v>
      </c>
      <c r="D328" s="169" t="s">
        <v>5626</v>
      </c>
      <c r="E328" s="169" t="s">
        <v>35</v>
      </c>
      <c r="F328" s="169" t="s">
        <v>11</v>
      </c>
      <c r="G328" s="169" t="s">
        <v>19</v>
      </c>
      <c r="H328" s="169" t="s">
        <v>5627</v>
      </c>
      <c r="I328" s="169" t="s">
        <v>760</v>
      </c>
      <c r="J328" s="169" t="s">
        <v>13</v>
      </c>
      <c r="K328" s="169" t="s">
        <v>17</v>
      </c>
      <c r="L328" s="170" t="s">
        <v>6419</v>
      </c>
      <c r="M328" s="170" t="s">
        <v>6440</v>
      </c>
      <c r="N328" s="158" t="s">
        <v>1091</v>
      </c>
      <c r="O328" s="159" t="s">
        <v>1704</v>
      </c>
      <c r="P328" s="169">
        <v>20</v>
      </c>
      <c r="Q328" s="169">
        <v>4</v>
      </c>
      <c r="R328" s="322" t="s">
        <v>6341</v>
      </c>
      <c r="S328" s="173" t="s">
        <v>8172</v>
      </c>
      <c r="T328" s="323"/>
      <c r="U328" s="315">
        <v>44348</v>
      </c>
      <c r="V328" s="315">
        <v>44377</v>
      </c>
      <c r="W328" s="170">
        <v>4885000250</v>
      </c>
      <c r="X328" s="315">
        <v>44377</v>
      </c>
      <c r="Y328" s="323"/>
      <c r="Z328" s="323"/>
      <c r="AA328" s="323"/>
      <c r="AB328" s="323"/>
      <c r="AC328" s="323" t="s">
        <v>1547</v>
      </c>
      <c r="AD328" s="323"/>
      <c r="AE328" s="323"/>
      <c r="AF328" s="323"/>
      <c r="AG328" s="323"/>
      <c r="AH328" s="323"/>
      <c r="AI328" s="323"/>
      <c r="AJ328" s="323"/>
      <c r="AK328" s="156" t="s">
        <v>6073</v>
      </c>
      <c r="AL328" s="173" t="s">
        <v>8172</v>
      </c>
      <c r="AM328" s="177" t="s">
        <v>8173</v>
      </c>
      <c r="AN328" s="170" t="s">
        <v>6342</v>
      </c>
      <c r="AO328" s="170" t="s">
        <v>1996</v>
      </c>
      <c r="AP328" s="170"/>
    </row>
    <row r="329" spans="1:42" s="120" customFormat="1" ht="30" customHeight="1">
      <c r="A329" s="169" t="s">
        <v>5419</v>
      </c>
      <c r="B329" s="169" t="s">
        <v>5006</v>
      </c>
      <c r="C329" s="169" t="s">
        <v>5020</v>
      </c>
      <c r="D329" s="169" t="s">
        <v>5628</v>
      </c>
      <c r="E329" s="169" t="s">
        <v>35</v>
      </c>
      <c r="F329" s="169" t="s">
        <v>11</v>
      </c>
      <c r="G329" s="169" t="s">
        <v>19</v>
      </c>
      <c r="H329" s="169" t="s">
        <v>5629</v>
      </c>
      <c r="I329" s="169" t="s">
        <v>760</v>
      </c>
      <c r="J329" s="169" t="s">
        <v>13</v>
      </c>
      <c r="K329" s="169" t="s">
        <v>17</v>
      </c>
      <c r="L329" s="170" t="s">
        <v>6419</v>
      </c>
      <c r="M329" s="170" t="s">
        <v>6441</v>
      </c>
      <c r="N329" s="158" t="s">
        <v>1079</v>
      </c>
      <c r="O329" s="159" t="s">
        <v>1080</v>
      </c>
      <c r="P329" s="169">
        <v>10</v>
      </c>
      <c r="Q329" s="169">
        <v>5</v>
      </c>
      <c r="R329" s="322" t="s">
        <v>6341</v>
      </c>
      <c r="S329" s="173" t="s">
        <v>8172</v>
      </c>
      <c r="T329" s="323"/>
      <c r="U329" s="315">
        <v>44348</v>
      </c>
      <c r="V329" s="315">
        <v>44377</v>
      </c>
      <c r="W329" s="170">
        <v>4885000251</v>
      </c>
      <c r="X329" s="315">
        <v>44377</v>
      </c>
      <c r="Y329" s="323"/>
      <c r="Z329" s="323"/>
      <c r="AA329" s="323"/>
      <c r="AB329" s="323"/>
      <c r="AC329" s="323" t="s">
        <v>1547</v>
      </c>
      <c r="AD329" s="323"/>
      <c r="AE329" s="323"/>
      <c r="AF329" s="323"/>
      <c r="AG329" s="323"/>
      <c r="AH329" s="323"/>
      <c r="AI329" s="323"/>
      <c r="AJ329" s="323"/>
      <c r="AK329" s="156" t="s">
        <v>6073</v>
      </c>
      <c r="AL329" s="173" t="s">
        <v>8172</v>
      </c>
      <c r="AM329" s="177" t="s">
        <v>8173</v>
      </c>
      <c r="AN329" s="170" t="s">
        <v>6342</v>
      </c>
      <c r="AO329" s="170" t="s">
        <v>1996</v>
      </c>
      <c r="AP329" s="170"/>
    </row>
    <row r="330" spans="1:42" s="120" customFormat="1" ht="30" customHeight="1">
      <c r="A330" s="169" t="s">
        <v>5419</v>
      </c>
      <c r="B330" s="169" t="s">
        <v>5006</v>
      </c>
      <c r="C330" s="169" t="s">
        <v>5020</v>
      </c>
      <c r="D330" s="169" t="s">
        <v>5630</v>
      </c>
      <c r="E330" s="169" t="s">
        <v>35</v>
      </c>
      <c r="F330" s="169" t="s">
        <v>11</v>
      </c>
      <c r="G330" s="169" t="s">
        <v>19</v>
      </c>
      <c r="H330" s="169" t="s">
        <v>5631</v>
      </c>
      <c r="I330" s="169" t="s">
        <v>760</v>
      </c>
      <c r="J330" s="169" t="s">
        <v>13</v>
      </c>
      <c r="K330" s="169" t="s">
        <v>17</v>
      </c>
      <c r="L330" s="170" t="s">
        <v>6442</v>
      </c>
      <c r="M330" s="170" t="s">
        <v>6443</v>
      </c>
      <c r="N330" s="158" t="s">
        <v>1091</v>
      </c>
      <c r="O330" s="159" t="s">
        <v>1704</v>
      </c>
      <c r="P330" s="169">
        <v>150</v>
      </c>
      <c r="Q330" s="169">
        <v>5</v>
      </c>
      <c r="R330" s="322" t="s">
        <v>6341</v>
      </c>
      <c r="S330" s="173" t="s">
        <v>8172</v>
      </c>
      <c r="T330" s="323"/>
      <c r="U330" s="315">
        <v>44348</v>
      </c>
      <c r="V330" s="315">
        <v>44377</v>
      </c>
      <c r="W330" s="170">
        <v>4885000252</v>
      </c>
      <c r="X330" s="315">
        <v>44377</v>
      </c>
      <c r="Y330" s="323"/>
      <c r="Z330" s="323"/>
      <c r="AA330" s="323"/>
      <c r="AB330" s="323"/>
      <c r="AC330" s="323" t="s">
        <v>1547</v>
      </c>
      <c r="AD330" s="323"/>
      <c r="AE330" s="323"/>
      <c r="AF330" s="323"/>
      <c r="AG330" s="323"/>
      <c r="AH330" s="323"/>
      <c r="AI330" s="323"/>
      <c r="AJ330" s="323"/>
      <c r="AK330" s="156" t="s">
        <v>6073</v>
      </c>
      <c r="AL330" s="173" t="s">
        <v>8172</v>
      </c>
      <c r="AM330" s="177" t="s">
        <v>8173</v>
      </c>
      <c r="AN330" s="170" t="s">
        <v>6342</v>
      </c>
      <c r="AO330" s="170" t="s">
        <v>1996</v>
      </c>
      <c r="AP330" s="170"/>
    </row>
    <row r="331" spans="1:42" s="120" customFormat="1" ht="30" customHeight="1">
      <c r="A331" s="169" t="s">
        <v>5419</v>
      </c>
      <c r="B331" s="169" t="s">
        <v>5006</v>
      </c>
      <c r="C331" s="169" t="s">
        <v>5020</v>
      </c>
      <c r="D331" s="169" t="s">
        <v>5632</v>
      </c>
      <c r="E331" s="169" t="s">
        <v>35</v>
      </c>
      <c r="F331" s="169" t="s">
        <v>11</v>
      </c>
      <c r="G331" s="169" t="s">
        <v>19</v>
      </c>
      <c r="H331" s="169" t="s">
        <v>5633</v>
      </c>
      <c r="I331" s="169" t="s">
        <v>760</v>
      </c>
      <c r="J331" s="169" t="s">
        <v>13</v>
      </c>
      <c r="K331" s="169" t="s">
        <v>17</v>
      </c>
      <c r="L331" s="170" t="s">
        <v>6442</v>
      </c>
      <c r="M331" s="170" t="s">
        <v>6444</v>
      </c>
      <c r="N331" s="158" t="s">
        <v>1091</v>
      </c>
      <c r="O331" s="159" t="s">
        <v>1704</v>
      </c>
      <c r="P331" s="169">
        <v>50</v>
      </c>
      <c r="Q331" s="169">
        <v>7</v>
      </c>
      <c r="R331" s="322" t="s">
        <v>6341</v>
      </c>
      <c r="S331" s="173" t="s">
        <v>8172</v>
      </c>
      <c r="T331" s="323"/>
      <c r="U331" s="315">
        <v>44348</v>
      </c>
      <c r="V331" s="315">
        <v>44377</v>
      </c>
      <c r="W331" s="170">
        <v>4885000253</v>
      </c>
      <c r="X331" s="315">
        <v>44377</v>
      </c>
      <c r="Y331" s="323"/>
      <c r="Z331" s="323"/>
      <c r="AA331" s="323"/>
      <c r="AB331" s="323"/>
      <c r="AC331" s="323" t="s">
        <v>1547</v>
      </c>
      <c r="AD331" s="323"/>
      <c r="AE331" s="323"/>
      <c r="AF331" s="323"/>
      <c r="AG331" s="323"/>
      <c r="AH331" s="323"/>
      <c r="AI331" s="323"/>
      <c r="AJ331" s="323"/>
      <c r="AK331" s="156" t="s">
        <v>6073</v>
      </c>
      <c r="AL331" s="173" t="s">
        <v>8172</v>
      </c>
      <c r="AM331" s="177" t="s">
        <v>8173</v>
      </c>
      <c r="AN331" s="170" t="s">
        <v>6342</v>
      </c>
      <c r="AO331" s="170" t="s">
        <v>1996</v>
      </c>
      <c r="AP331" s="170"/>
    </row>
    <row r="332" spans="1:42" s="120" customFormat="1" ht="30" customHeight="1">
      <c r="A332" s="169" t="s">
        <v>5419</v>
      </c>
      <c r="B332" s="169" t="s">
        <v>5006</v>
      </c>
      <c r="C332" s="169" t="s">
        <v>5020</v>
      </c>
      <c r="D332" s="169" t="s">
        <v>5634</v>
      </c>
      <c r="E332" s="169" t="s">
        <v>35</v>
      </c>
      <c r="F332" s="169" t="s">
        <v>11</v>
      </c>
      <c r="G332" s="169" t="s">
        <v>19</v>
      </c>
      <c r="H332" s="169" t="s">
        <v>5635</v>
      </c>
      <c r="I332" s="169" t="s">
        <v>760</v>
      </c>
      <c r="J332" s="169" t="s">
        <v>13</v>
      </c>
      <c r="K332" s="169" t="s">
        <v>17</v>
      </c>
      <c r="L332" s="170" t="s">
        <v>6442</v>
      </c>
      <c r="M332" s="170" t="s">
        <v>6445</v>
      </c>
      <c r="N332" s="158" t="s">
        <v>1091</v>
      </c>
      <c r="O332" s="159" t="s">
        <v>1704</v>
      </c>
      <c r="P332" s="169">
        <v>150</v>
      </c>
      <c r="Q332" s="169">
        <v>3.5</v>
      </c>
      <c r="R332" s="322" t="s">
        <v>6341</v>
      </c>
      <c r="S332" s="173" t="s">
        <v>8172</v>
      </c>
      <c r="T332" s="323"/>
      <c r="U332" s="315">
        <v>44348</v>
      </c>
      <c r="V332" s="315">
        <v>44377</v>
      </c>
      <c r="W332" s="170">
        <v>4885000254</v>
      </c>
      <c r="X332" s="315">
        <v>44377</v>
      </c>
      <c r="Y332" s="323"/>
      <c r="Z332" s="323"/>
      <c r="AA332" s="323"/>
      <c r="AB332" s="323"/>
      <c r="AC332" s="323" t="s">
        <v>1547</v>
      </c>
      <c r="AD332" s="323"/>
      <c r="AE332" s="323"/>
      <c r="AF332" s="323"/>
      <c r="AG332" s="323"/>
      <c r="AH332" s="323"/>
      <c r="AI332" s="323"/>
      <c r="AJ332" s="323"/>
      <c r="AK332" s="156" t="s">
        <v>6073</v>
      </c>
      <c r="AL332" s="173" t="s">
        <v>8172</v>
      </c>
      <c r="AM332" s="177" t="s">
        <v>8173</v>
      </c>
      <c r="AN332" s="170" t="s">
        <v>6342</v>
      </c>
      <c r="AO332" s="170" t="s">
        <v>1996</v>
      </c>
      <c r="AP332" s="170"/>
    </row>
    <row r="333" spans="1:42" s="120" customFormat="1" ht="30" customHeight="1">
      <c r="A333" s="169" t="s">
        <v>5419</v>
      </c>
      <c r="B333" s="169" t="s">
        <v>5006</v>
      </c>
      <c r="C333" s="169" t="s">
        <v>5020</v>
      </c>
      <c r="D333" s="169" t="s">
        <v>5636</v>
      </c>
      <c r="E333" s="169" t="s">
        <v>35</v>
      </c>
      <c r="F333" s="169" t="s">
        <v>11</v>
      </c>
      <c r="G333" s="169" t="s">
        <v>19</v>
      </c>
      <c r="H333" s="169" t="s">
        <v>5637</v>
      </c>
      <c r="I333" s="169" t="s">
        <v>760</v>
      </c>
      <c r="J333" s="169" t="s">
        <v>13</v>
      </c>
      <c r="K333" s="169" t="s">
        <v>17</v>
      </c>
      <c r="L333" s="170" t="s">
        <v>6442</v>
      </c>
      <c r="M333" s="170" t="s">
        <v>6446</v>
      </c>
      <c r="N333" s="158" t="s">
        <v>1091</v>
      </c>
      <c r="O333" s="159" t="s">
        <v>1704</v>
      </c>
      <c r="P333" s="169">
        <v>90</v>
      </c>
      <c r="Q333" s="169">
        <v>5</v>
      </c>
      <c r="R333" s="322" t="s">
        <v>6341</v>
      </c>
      <c r="S333" s="173" t="s">
        <v>8172</v>
      </c>
      <c r="T333" s="323"/>
      <c r="U333" s="315">
        <v>44348</v>
      </c>
      <c r="V333" s="315">
        <v>44377</v>
      </c>
      <c r="W333" s="170">
        <v>4885000255</v>
      </c>
      <c r="X333" s="315">
        <v>44377</v>
      </c>
      <c r="Y333" s="323"/>
      <c r="Z333" s="323"/>
      <c r="AA333" s="323"/>
      <c r="AB333" s="323"/>
      <c r="AC333" s="323" t="s">
        <v>1547</v>
      </c>
      <c r="AD333" s="323"/>
      <c r="AE333" s="323"/>
      <c r="AF333" s="323"/>
      <c r="AG333" s="323"/>
      <c r="AH333" s="323"/>
      <c r="AI333" s="323"/>
      <c r="AJ333" s="323"/>
      <c r="AK333" s="156" t="s">
        <v>6073</v>
      </c>
      <c r="AL333" s="173" t="s">
        <v>8172</v>
      </c>
      <c r="AM333" s="177" t="s">
        <v>8173</v>
      </c>
      <c r="AN333" s="170" t="s">
        <v>6342</v>
      </c>
      <c r="AO333" s="170" t="s">
        <v>1996</v>
      </c>
      <c r="AP333" s="170"/>
    </row>
    <row r="334" spans="1:42" s="120" customFormat="1" ht="30" customHeight="1">
      <c r="A334" s="169" t="s">
        <v>5419</v>
      </c>
      <c r="B334" s="169" t="s">
        <v>5006</v>
      </c>
      <c r="C334" s="169" t="s">
        <v>5020</v>
      </c>
      <c r="D334" s="169" t="s">
        <v>5638</v>
      </c>
      <c r="E334" s="169" t="s">
        <v>35</v>
      </c>
      <c r="F334" s="169" t="s">
        <v>11</v>
      </c>
      <c r="G334" s="169" t="s">
        <v>19</v>
      </c>
      <c r="H334" s="169" t="s">
        <v>5639</v>
      </c>
      <c r="I334" s="169" t="s">
        <v>760</v>
      </c>
      <c r="J334" s="169" t="s">
        <v>13</v>
      </c>
      <c r="K334" s="169" t="s">
        <v>17</v>
      </c>
      <c r="L334" s="170" t="s">
        <v>6442</v>
      </c>
      <c r="M334" s="170" t="s">
        <v>6447</v>
      </c>
      <c r="N334" s="158" t="s">
        <v>1091</v>
      </c>
      <c r="O334" s="159" t="s">
        <v>1704</v>
      </c>
      <c r="P334" s="169">
        <v>180</v>
      </c>
      <c r="Q334" s="169">
        <v>5.6</v>
      </c>
      <c r="R334" s="322" t="s">
        <v>6341</v>
      </c>
      <c r="S334" s="173" t="s">
        <v>8172</v>
      </c>
      <c r="T334" s="323"/>
      <c r="U334" s="315">
        <v>44348</v>
      </c>
      <c r="V334" s="315">
        <v>44377</v>
      </c>
      <c r="W334" s="170">
        <v>4885000256</v>
      </c>
      <c r="X334" s="315">
        <v>44377</v>
      </c>
      <c r="Y334" s="323"/>
      <c r="Z334" s="323"/>
      <c r="AA334" s="323"/>
      <c r="AB334" s="323"/>
      <c r="AC334" s="323" t="s">
        <v>1547</v>
      </c>
      <c r="AD334" s="323"/>
      <c r="AE334" s="323"/>
      <c r="AF334" s="323"/>
      <c r="AG334" s="323"/>
      <c r="AH334" s="323"/>
      <c r="AI334" s="323"/>
      <c r="AJ334" s="323"/>
      <c r="AK334" s="156" t="s">
        <v>6073</v>
      </c>
      <c r="AL334" s="173" t="s">
        <v>8172</v>
      </c>
      <c r="AM334" s="177" t="s">
        <v>8173</v>
      </c>
      <c r="AN334" s="170" t="s">
        <v>6342</v>
      </c>
      <c r="AO334" s="170" t="s">
        <v>1996</v>
      </c>
      <c r="AP334" s="170"/>
    </row>
    <row r="335" spans="1:42" s="120" customFormat="1" ht="30" customHeight="1">
      <c r="A335" s="169" t="s">
        <v>5419</v>
      </c>
      <c r="B335" s="169" t="s">
        <v>5006</v>
      </c>
      <c r="C335" s="169" t="s">
        <v>5020</v>
      </c>
      <c r="D335" s="169" t="s">
        <v>5640</v>
      </c>
      <c r="E335" s="169" t="s">
        <v>35</v>
      </c>
      <c r="F335" s="169" t="s">
        <v>11</v>
      </c>
      <c r="G335" s="169" t="s">
        <v>19</v>
      </c>
      <c r="H335" s="169" t="s">
        <v>5641</v>
      </c>
      <c r="I335" s="169" t="s">
        <v>760</v>
      </c>
      <c r="J335" s="169" t="s">
        <v>13</v>
      </c>
      <c r="K335" s="169" t="s">
        <v>17</v>
      </c>
      <c r="L335" s="170" t="s">
        <v>6442</v>
      </c>
      <c r="M335" s="170" t="s">
        <v>6448</v>
      </c>
      <c r="N335" s="158" t="s">
        <v>1091</v>
      </c>
      <c r="O335" s="159" t="s">
        <v>1704</v>
      </c>
      <c r="P335" s="169">
        <v>300</v>
      </c>
      <c r="Q335" s="169">
        <v>8</v>
      </c>
      <c r="R335" s="322" t="s">
        <v>6341</v>
      </c>
      <c r="S335" s="173" t="s">
        <v>8172</v>
      </c>
      <c r="T335" s="323"/>
      <c r="U335" s="315">
        <v>44348</v>
      </c>
      <c r="V335" s="315">
        <v>44377</v>
      </c>
      <c r="W335" s="170">
        <v>4885000257</v>
      </c>
      <c r="X335" s="315">
        <v>44377</v>
      </c>
      <c r="Y335" s="323"/>
      <c r="Z335" s="323"/>
      <c r="AA335" s="323"/>
      <c r="AB335" s="323"/>
      <c r="AC335" s="323" t="s">
        <v>1547</v>
      </c>
      <c r="AD335" s="323"/>
      <c r="AE335" s="323"/>
      <c r="AF335" s="323"/>
      <c r="AG335" s="323"/>
      <c r="AH335" s="323"/>
      <c r="AI335" s="323"/>
      <c r="AJ335" s="323"/>
      <c r="AK335" s="156" t="s">
        <v>6073</v>
      </c>
      <c r="AL335" s="173" t="s">
        <v>8172</v>
      </c>
      <c r="AM335" s="177" t="s">
        <v>8173</v>
      </c>
      <c r="AN335" s="170" t="s">
        <v>6342</v>
      </c>
      <c r="AO335" s="170" t="s">
        <v>1996</v>
      </c>
      <c r="AP335" s="170"/>
    </row>
    <row r="336" spans="1:42" s="120" customFormat="1" ht="30" customHeight="1">
      <c r="A336" s="169" t="s">
        <v>5419</v>
      </c>
      <c r="B336" s="169" t="s">
        <v>4999</v>
      </c>
      <c r="C336" s="169" t="s">
        <v>5002</v>
      </c>
      <c r="D336" s="169" t="s">
        <v>5277</v>
      </c>
      <c r="E336" s="169" t="s">
        <v>35</v>
      </c>
      <c r="F336" s="169" t="s">
        <v>15</v>
      </c>
      <c r="G336" s="169" t="s">
        <v>19</v>
      </c>
      <c r="H336" s="169" t="s">
        <v>5278</v>
      </c>
      <c r="I336" s="169" t="s">
        <v>760</v>
      </c>
      <c r="J336" s="169" t="s">
        <v>13</v>
      </c>
      <c r="K336" s="169" t="s">
        <v>17</v>
      </c>
      <c r="L336" s="170" t="s">
        <v>6348</v>
      </c>
      <c r="M336" s="170" t="s">
        <v>6449</v>
      </c>
      <c r="N336" s="158" t="s">
        <v>1091</v>
      </c>
      <c r="O336" s="159" t="s">
        <v>1704</v>
      </c>
      <c r="P336" s="169">
        <v>80</v>
      </c>
      <c r="Q336" s="169">
        <v>14</v>
      </c>
      <c r="R336" s="322" t="s">
        <v>6341</v>
      </c>
      <c r="S336" s="173" t="s">
        <v>8174</v>
      </c>
      <c r="T336" s="323"/>
      <c r="U336" s="315">
        <v>44348</v>
      </c>
      <c r="V336" s="315">
        <v>44377</v>
      </c>
      <c r="W336" s="170">
        <v>4817000233</v>
      </c>
      <c r="X336" s="315">
        <v>44377</v>
      </c>
      <c r="Y336" s="323"/>
      <c r="Z336" s="323"/>
      <c r="AA336" s="323"/>
      <c r="AB336" s="323"/>
      <c r="AC336" s="323" t="s">
        <v>1547</v>
      </c>
      <c r="AD336" s="323"/>
      <c r="AE336" s="323"/>
      <c r="AF336" s="323"/>
      <c r="AG336" s="323"/>
      <c r="AH336" s="323"/>
      <c r="AI336" s="323"/>
      <c r="AJ336" s="323"/>
      <c r="AK336" s="156" t="s">
        <v>6073</v>
      </c>
      <c r="AL336" s="173" t="s">
        <v>8174</v>
      </c>
      <c r="AM336" s="177" t="s">
        <v>8175</v>
      </c>
      <c r="AN336" s="170" t="s">
        <v>1996</v>
      </c>
      <c r="AO336" s="170" t="s">
        <v>1996</v>
      </c>
      <c r="AP336" s="170"/>
    </row>
    <row r="337" spans="1:42" s="120" customFormat="1" ht="30" customHeight="1">
      <c r="A337" s="169" t="s">
        <v>5419</v>
      </c>
      <c r="B337" s="169" t="s">
        <v>5006</v>
      </c>
      <c r="C337" s="169" t="s">
        <v>5020</v>
      </c>
      <c r="D337" s="169" t="s">
        <v>5642</v>
      </c>
      <c r="E337" s="169" t="s">
        <v>35</v>
      </c>
      <c r="F337" s="169" t="s">
        <v>11</v>
      </c>
      <c r="G337" s="169" t="s">
        <v>19</v>
      </c>
      <c r="H337" s="169" t="s">
        <v>5643</v>
      </c>
      <c r="I337" s="169" t="s">
        <v>760</v>
      </c>
      <c r="J337" s="169" t="s">
        <v>13</v>
      </c>
      <c r="K337" s="169" t="s">
        <v>17</v>
      </c>
      <c r="L337" s="170" t="s">
        <v>6442</v>
      </c>
      <c r="M337" s="170" t="s">
        <v>6450</v>
      </c>
      <c r="N337" s="158" t="s">
        <v>1079</v>
      </c>
      <c r="O337" s="159" t="s">
        <v>1080</v>
      </c>
      <c r="P337" s="169">
        <v>200</v>
      </c>
      <c r="Q337" s="169">
        <v>6.5</v>
      </c>
      <c r="R337" s="322" t="s">
        <v>6341</v>
      </c>
      <c r="S337" s="173" t="s">
        <v>8172</v>
      </c>
      <c r="T337" s="323"/>
      <c r="U337" s="315">
        <v>44348</v>
      </c>
      <c r="V337" s="315">
        <v>44377</v>
      </c>
      <c r="W337" s="170">
        <v>4885000259</v>
      </c>
      <c r="X337" s="315">
        <v>44377</v>
      </c>
      <c r="Y337" s="323"/>
      <c r="Z337" s="323"/>
      <c r="AA337" s="323"/>
      <c r="AB337" s="323"/>
      <c r="AC337" s="323" t="s">
        <v>1547</v>
      </c>
      <c r="AD337" s="323"/>
      <c r="AE337" s="323"/>
      <c r="AF337" s="323"/>
      <c r="AG337" s="323"/>
      <c r="AH337" s="323"/>
      <c r="AI337" s="323"/>
      <c r="AJ337" s="323"/>
      <c r="AK337" s="156" t="s">
        <v>6073</v>
      </c>
      <c r="AL337" s="173" t="s">
        <v>8172</v>
      </c>
      <c r="AM337" s="177" t="s">
        <v>8173</v>
      </c>
      <c r="AN337" s="170" t="s">
        <v>6342</v>
      </c>
      <c r="AO337" s="170" t="s">
        <v>1996</v>
      </c>
      <c r="AP337" s="170"/>
    </row>
    <row r="338" spans="1:42" s="120" customFormat="1" ht="30" customHeight="1">
      <c r="A338" s="169" t="s">
        <v>5419</v>
      </c>
      <c r="B338" s="169" t="s">
        <v>5006</v>
      </c>
      <c r="C338" s="169" t="s">
        <v>5020</v>
      </c>
      <c r="D338" s="169" t="s">
        <v>5642</v>
      </c>
      <c r="E338" s="169" t="s">
        <v>35</v>
      </c>
      <c r="F338" s="169" t="s">
        <v>11</v>
      </c>
      <c r="G338" s="169" t="s">
        <v>19</v>
      </c>
      <c r="H338" s="169" t="s">
        <v>5644</v>
      </c>
      <c r="I338" s="169" t="s">
        <v>760</v>
      </c>
      <c r="J338" s="169" t="s">
        <v>13</v>
      </c>
      <c r="K338" s="169" t="s">
        <v>17</v>
      </c>
      <c r="L338" s="170" t="s">
        <v>6442</v>
      </c>
      <c r="M338" s="170" t="s">
        <v>6450</v>
      </c>
      <c r="N338" s="158" t="s">
        <v>1091</v>
      </c>
      <c r="O338" s="159" t="s">
        <v>1704</v>
      </c>
      <c r="P338" s="169">
        <v>200</v>
      </c>
      <c r="Q338" s="169">
        <v>6.5</v>
      </c>
      <c r="R338" s="322" t="s">
        <v>6341</v>
      </c>
      <c r="S338" s="173" t="s">
        <v>8172</v>
      </c>
      <c r="T338" s="323"/>
      <c r="U338" s="315">
        <v>44348</v>
      </c>
      <c r="V338" s="315">
        <v>44377</v>
      </c>
      <c r="W338" s="170">
        <v>4885000260</v>
      </c>
      <c r="X338" s="315">
        <v>44377</v>
      </c>
      <c r="Y338" s="323"/>
      <c r="Z338" s="323"/>
      <c r="AA338" s="323"/>
      <c r="AB338" s="323"/>
      <c r="AC338" s="323" t="s">
        <v>1547</v>
      </c>
      <c r="AD338" s="323"/>
      <c r="AE338" s="323"/>
      <c r="AF338" s="323"/>
      <c r="AG338" s="323"/>
      <c r="AH338" s="323"/>
      <c r="AI338" s="323"/>
      <c r="AJ338" s="323"/>
      <c r="AK338" s="156" t="s">
        <v>6073</v>
      </c>
      <c r="AL338" s="173" t="s">
        <v>8172</v>
      </c>
      <c r="AM338" s="177" t="s">
        <v>8173</v>
      </c>
      <c r="AN338" s="170" t="s">
        <v>6342</v>
      </c>
      <c r="AO338" s="170" t="s">
        <v>1996</v>
      </c>
      <c r="AP338" s="170"/>
    </row>
    <row r="339" spans="1:42" s="120" customFormat="1" ht="30" customHeight="1">
      <c r="A339" s="169" t="s">
        <v>5419</v>
      </c>
      <c r="B339" s="169" t="s">
        <v>5006</v>
      </c>
      <c r="C339" s="169" t="s">
        <v>5018</v>
      </c>
      <c r="D339" s="169" t="s">
        <v>5645</v>
      </c>
      <c r="E339" s="169" t="s">
        <v>35</v>
      </c>
      <c r="F339" s="169" t="s">
        <v>11</v>
      </c>
      <c r="G339" s="169" t="s">
        <v>19</v>
      </c>
      <c r="H339" s="169" t="s">
        <v>5646</v>
      </c>
      <c r="I339" s="169" t="s">
        <v>760</v>
      </c>
      <c r="J339" s="169" t="s">
        <v>13</v>
      </c>
      <c r="K339" s="169" t="s">
        <v>17</v>
      </c>
      <c r="L339" s="170" t="s">
        <v>6442</v>
      </c>
      <c r="M339" s="170" t="s">
        <v>6451</v>
      </c>
      <c r="N339" s="158" t="s">
        <v>1079</v>
      </c>
      <c r="O339" s="159" t="s">
        <v>1080</v>
      </c>
      <c r="P339" s="169">
        <v>40</v>
      </c>
      <c r="Q339" s="169">
        <v>8</v>
      </c>
      <c r="R339" s="322" t="s">
        <v>6341</v>
      </c>
      <c r="S339" s="173" t="s">
        <v>8172</v>
      </c>
      <c r="T339" s="323"/>
      <c r="U339" s="315">
        <v>44348</v>
      </c>
      <c r="V339" s="315">
        <v>44377</v>
      </c>
      <c r="W339" s="170">
        <v>4885000261</v>
      </c>
      <c r="X339" s="315">
        <v>44377</v>
      </c>
      <c r="Y339" s="323"/>
      <c r="Z339" s="323"/>
      <c r="AA339" s="323"/>
      <c r="AB339" s="323"/>
      <c r="AC339" s="323" t="s">
        <v>1547</v>
      </c>
      <c r="AD339" s="323"/>
      <c r="AE339" s="323"/>
      <c r="AF339" s="323"/>
      <c r="AG339" s="323"/>
      <c r="AH339" s="323"/>
      <c r="AI339" s="323"/>
      <c r="AJ339" s="323"/>
      <c r="AK339" s="156" t="s">
        <v>6073</v>
      </c>
      <c r="AL339" s="173" t="s">
        <v>8172</v>
      </c>
      <c r="AM339" s="177" t="s">
        <v>8173</v>
      </c>
      <c r="AN339" s="170" t="s">
        <v>6342</v>
      </c>
      <c r="AO339" s="170" t="s">
        <v>1996</v>
      </c>
      <c r="AP339" s="170"/>
    </row>
    <row r="340" spans="1:42" s="120" customFormat="1" ht="30" customHeight="1">
      <c r="A340" s="169" t="s">
        <v>5419</v>
      </c>
      <c r="B340" s="169" t="s">
        <v>5006</v>
      </c>
      <c r="C340" s="169" t="s">
        <v>5018</v>
      </c>
      <c r="D340" s="169" t="s">
        <v>5645</v>
      </c>
      <c r="E340" s="169" t="s">
        <v>35</v>
      </c>
      <c r="F340" s="169" t="s">
        <v>11</v>
      </c>
      <c r="G340" s="169" t="s">
        <v>19</v>
      </c>
      <c r="H340" s="169" t="s">
        <v>5647</v>
      </c>
      <c r="I340" s="169" t="s">
        <v>760</v>
      </c>
      <c r="J340" s="169" t="s">
        <v>13</v>
      </c>
      <c r="K340" s="169" t="s">
        <v>17</v>
      </c>
      <c r="L340" s="170" t="s">
        <v>6442</v>
      </c>
      <c r="M340" s="170" t="s">
        <v>6451</v>
      </c>
      <c r="N340" s="158" t="s">
        <v>1091</v>
      </c>
      <c r="O340" s="159" t="s">
        <v>1704</v>
      </c>
      <c r="P340" s="169">
        <v>40</v>
      </c>
      <c r="Q340" s="169">
        <v>8.5</v>
      </c>
      <c r="R340" s="322" t="s">
        <v>6341</v>
      </c>
      <c r="S340" s="173" t="s">
        <v>8172</v>
      </c>
      <c r="T340" s="323"/>
      <c r="U340" s="315">
        <v>44348</v>
      </c>
      <c r="V340" s="315">
        <v>44377</v>
      </c>
      <c r="W340" s="170">
        <v>4885000262</v>
      </c>
      <c r="X340" s="315">
        <v>44377</v>
      </c>
      <c r="Y340" s="323"/>
      <c r="Z340" s="323"/>
      <c r="AA340" s="323"/>
      <c r="AB340" s="323"/>
      <c r="AC340" s="323" t="s">
        <v>1547</v>
      </c>
      <c r="AD340" s="323"/>
      <c r="AE340" s="323"/>
      <c r="AF340" s="323"/>
      <c r="AG340" s="323"/>
      <c r="AH340" s="323"/>
      <c r="AI340" s="323"/>
      <c r="AJ340" s="323"/>
      <c r="AK340" s="156" t="s">
        <v>6073</v>
      </c>
      <c r="AL340" s="173" t="s">
        <v>8172</v>
      </c>
      <c r="AM340" s="177" t="s">
        <v>8173</v>
      </c>
      <c r="AN340" s="170" t="s">
        <v>6342</v>
      </c>
      <c r="AO340" s="170" t="s">
        <v>1996</v>
      </c>
      <c r="AP340" s="170"/>
    </row>
    <row r="341" spans="1:42" s="120" customFormat="1" ht="30" customHeight="1">
      <c r="A341" s="169" t="s">
        <v>5419</v>
      </c>
      <c r="B341" s="169" t="s">
        <v>5006</v>
      </c>
      <c r="C341" s="169" t="s">
        <v>5018</v>
      </c>
      <c r="D341" s="169" t="s">
        <v>5648</v>
      </c>
      <c r="E341" s="169" t="s">
        <v>35</v>
      </c>
      <c r="F341" s="169" t="s">
        <v>11</v>
      </c>
      <c r="G341" s="169" t="s">
        <v>19</v>
      </c>
      <c r="H341" s="169" t="s">
        <v>5649</v>
      </c>
      <c r="I341" s="169" t="s">
        <v>760</v>
      </c>
      <c r="J341" s="169" t="s">
        <v>13</v>
      </c>
      <c r="K341" s="169" t="s">
        <v>17</v>
      </c>
      <c r="L341" s="170" t="s">
        <v>6442</v>
      </c>
      <c r="M341" s="170" t="s">
        <v>6452</v>
      </c>
      <c r="N341" s="158" t="s">
        <v>1079</v>
      </c>
      <c r="O341" s="159" t="s">
        <v>1080</v>
      </c>
      <c r="P341" s="169">
        <v>70</v>
      </c>
      <c r="Q341" s="169">
        <v>8.5</v>
      </c>
      <c r="R341" s="322" t="s">
        <v>6341</v>
      </c>
      <c r="S341" s="173" t="s">
        <v>8172</v>
      </c>
      <c r="T341" s="323"/>
      <c r="U341" s="315">
        <v>44348</v>
      </c>
      <c r="V341" s="315">
        <v>44377</v>
      </c>
      <c r="W341" s="170">
        <v>4885000263</v>
      </c>
      <c r="X341" s="315">
        <v>44377</v>
      </c>
      <c r="Y341" s="323"/>
      <c r="Z341" s="323"/>
      <c r="AA341" s="323"/>
      <c r="AB341" s="323"/>
      <c r="AC341" s="323" t="s">
        <v>1547</v>
      </c>
      <c r="AD341" s="323"/>
      <c r="AE341" s="323"/>
      <c r="AF341" s="323"/>
      <c r="AG341" s="323"/>
      <c r="AH341" s="323"/>
      <c r="AI341" s="323"/>
      <c r="AJ341" s="323"/>
      <c r="AK341" s="156" t="s">
        <v>6073</v>
      </c>
      <c r="AL341" s="173" t="s">
        <v>8172</v>
      </c>
      <c r="AM341" s="177" t="s">
        <v>8173</v>
      </c>
      <c r="AN341" s="170" t="s">
        <v>6342</v>
      </c>
      <c r="AO341" s="170" t="s">
        <v>1996</v>
      </c>
      <c r="AP341" s="170"/>
    </row>
    <row r="342" spans="1:42" s="120" customFormat="1" ht="30" customHeight="1">
      <c r="A342" s="169" t="s">
        <v>5419</v>
      </c>
      <c r="B342" s="169" t="s">
        <v>5006</v>
      </c>
      <c r="C342" s="169" t="s">
        <v>5018</v>
      </c>
      <c r="D342" s="169" t="s">
        <v>5650</v>
      </c>
      <c r="E342" s="169" t="s">
        <v>35</v>
      </c>
      <c r="F342" s="169" t="s">
        <v>11</v>
      </c>
      <c r="G342" s="169" t="s">
        <v>19</v>
      </c>
      <c r="H342" s="169" t="s">
        <v>5651</v>
      </c>
      <c r="I342" s="169" t="s">
        <v>760</v>
      </c>
      <c r="J342" s="169" t="s">
        <v>13</v>
      </c>
      <c r="K342" s="169" t="s">
        <v>17</v>
      </c>
      <c r="L342" s="170" t="s">
        <v>6442</v>
      </c>
      <c r="M342" s="170" t="s">
        <v>6452</v>
      </c>
      <c r="N342" s="158" t="s">
        <v>1091</v>
      </c>
      <c r="O342" s="159" t="s">
        <v>1704</v>
      </c>
      <c r="P342" s="169">
        <v>70</v>
      </c>
      <c r="Q342" s="169">
        <v>8.5</v>
      </c>
      <c r="R342" s="322" t="s">
        <v>6341</v>
      </c>
      <c r="S342" s="173" t="s">
        <v>8172</v>
      </c>
      <c r="T342" s="323"/>
      <c r="U342" s="315">
        <v>44348</v>
      </c>
      <c r="V342" s="315">
        <v>44377</v>
      </c>
      <c r="W342" s="170">
        <v>4885000264</v>
      </c>
      <c r="X342" s="315">
        <v>44377</v>
      </c>
      <c r="Y342" s="323"/>
      <c r="Z342" s="323"/>
      <c r="AA342" s="323"/>
      <c r="AB342" s="323"/>
      <c r="AC342" s="323" t="s">
        <v>1547</v>
      </c>
      <c r="AD342" s="323"/>
      <c r="AE342" s="323"/>
      <c r="AF342" s="323"/>
      <c r="AG342" s="323"/>
      <c r="AH342" s="323"/>
      <c r="AI342" s="323"/>
      <c r="AJ342" s="323"/>
      <c r="AK342" s="156" t="s">
        <v>6073</v>
      </c>
      <c r="AL342" s="173" t="s">
        <v>8172</v>
      </c>
      <c r="AM342" s="177" t="s">
        <v>8173</v>
      </c>
      <c r="AN342" s="170" t="s">
        <v>6342</v>
      </c>
      <c r="AO342" s="170" t="s">
        <v>1996</v>
      </c>
      <c r="AP342" s="170"/>
    </row>
    <row r="343" spans="1:42" s="120" customFormat="1" ht="30" customHeight="1">
      <c r="A343" s="169" t="s">
        <v>5419</v>
      </c>
      <c r="B343" s="169" t="s">
        <v>5006</v>
      </c>
      <c r="C343" s="169" t="s">
        <v>5018</v>
      </c>
      <c r="D343" s="169" t="s">
        <v>5652</v>
      </c>
      <c r="E343" s="169" t="s">
        <v>35</v>
      </c>
      <c r="F343" s="169" t="s">
        <v>11</v>
      </c>
      <c r="G343" s="169" t="s">
        <v>19</v>
      </c>
      <c r="H343" s="169" t="s">
        <v>5653</v>
      </c>
      <c r="I343" s="169" t="s">
        <v>760</v>
      </c>
      <c r="J343" s="169" t="s">
        <v>13</v>
      </c>
      <c r="K343" s="169" t="s">
        <v>17</v>
      </c>
      <c r="L343" s="170" t="s">
        <v>6442</v>
      </c>
      <c r="M343" s="170" t="s">
        <v>6453</v>
      </c>
      <c r="N343" s="158" t="s">
        <v>1079</v>
      </c>
      <c r="O343" s="159" t="s">
        <v>1080</v>
      </c>
      <c r="P343" s="169">
        <v>100</v>
      </c>
      <c r="Q343" s="169">
        <v>8.5</v>
      </c>
      <c r="R343" s="322" t="s">
        <v>6341</v>
      </c>
      <c r="S343" s="173" t="s">
        <v>8172</v>
      </c>
      <c r="T343" s="323"/>
      <c r="U343" s="315">
        <v>44348</v>
      </c>
      <c r="V343" s="315">
        <v>44377</v>
      </c>
      <c r="W343" s="170">
        <v>4885000265</v>
      </c>
      <c r="X343" s="315">
        <v>44377</v>
      </c>
      <c r="Y343" s="323"/>
      <c r="Z343" s="323"/>
      <c r="AA343" s="323"/>
      <c r="AB343" s="323"/>
      <c r="AC343" s="323" t="s">
        <v>1547</v>
      </c>
      <c r="AD343" s="323"/>
      <c r="AE343" s="323"/>
      <c r="AF343" s="323"/>
      <c r="AG343" s="323"/>
      <c r="AH343" s="323"/>
      <c r="AI343" s="323"/>
      <c r="AJ343" s="323"/>
      <c r="AK343" s="156" t="s">
        <v>6073</v>
      </c>
      <c r="AL343" s="173" t="s">
        <v>8172</v>
      </c>
      <c r="AM343" s="177" t="s">
        <v>8173</v>
      </c>
      <c r="AN343" s="170" t="s">
        <v>6342</v>
      </c>
      <c r="AO343" s="170" t="s">
        <v>1996</v>
      </c>
      <c r="AP343" s="170"/>
    </row>
    <row r="344" spans="1:42" s="120" customFormat="1" ht="30" customHeight="1">
      <c r="A344" s="169" t="s">
        <v>5419</v>
      </c>
      <c r="B344" s="169" t="s">
        <v>5006</v>
      </c>
      <c r="C344" s="169" t="s">
        <v>5018</v>
      </c>
      <c r="D344" s="169" t="s">
        <v>5652</v>
      </c>
      <c r="E344" s="169" t="s">
        <v>35</v>
      </c>
      <c r="F344" s="169" t="s">
        <v>11</v>
      </c>
      <c r="G344" s="169" t="s">
        <v>19</v>
      </c>
      <c r="H344" s="169" t="s">
        <v>5654</v>
      </c>
      <c r="I344" s="169" t="s">
        <v>760</v>
      </c>
      <c r="J344" s="169" t="s">
        <v>13</v>
      </c>
      <c r="K344" s="169" t="s">
        <v>17</v>
      </c>
      <c r="L344" s="170" t="s">
        <v>6442</v>
      </c>
      <c r="M344" s="170" t="s">
        <v>6453</v>
      </c>
      <c r="N344" s="158" t="s">
        <v>1091</v>
      </c>
      <c r="O344" s="159" t="s">
        <v>1704</v>
      </c>
      <c r="P344" s="169">
        <v>100</v>
      </c>
      <c r="Q344" s="169">
        <v>8.5</v>
      </c>
      <c r="R344" s="322" t="s">
        <v>6341</v>
      </c>
      <c r="S344" s="173" t="s">
        <v>8172</v>
      </c>
      <c r="T344" s="323"/>
      <c r="U344" s="315">
        <v>44348</v>
      </c>
      <c r="V344" s="315">
        <v>44377</v>
      </c>
      <c r="W344" s="170">
        <v>4885000266</v>
      </c>
      <c r="X344" s="315">
        <v>44377</v>
      </c>
      <c r="Y344" s="323"/>
      <c r="Z344" s="323"/>
      <c r="AA344" s="323"/>
      <c r="AB344" s="323"/>
      <c r="AC344" s="323" t="s">
        <v>1547</v>
      </c>
      <c r="AD344" s="323"/>
      <c r="AE344" s="323"/>
      <c r="AF344" s="323"/>
      <c r="AG344" s="323"/>
      <c r="AH344" s="323"/>
      <c r="AI344" s="323"/>
      <c r="AJ344" s="323"/>
      <c r="AK344" s="156" t="s">
        <v>6073</v>
      </c>
      <c r="AL344" s="173" t="s">
        <v>8172</v>
      </c>
      <c r="AM344" s="177" t="s">
        <v>8173</v>
      </c>
      <c r="AN344" s="170" t="s">
        <v>6342</v>
      </c>
      <c r="AO344" s="170" t="s">
        <v>1996</v>
      </c>
      <c r="AP344" s="170"/>
    </row>
    <row r="345" spans="1:42" s="120" customFormat="1" ht="30" customHeight="1">
      <c r="A345" s="169" t="s">
        <v>5419</v>
      </c>
      <c r="B345" s="169" t="s">
        <v>4999</v>
      </c>
      <c r="C345" s="169" t="s">
        <v>5002</v>
      </c>
      <c r="D345" s="169" t="s">
        <v>5279</v>
      </c>
      <c r="E345" s="169" t="s">
        <v>35</v>
      </c>
      <c r="F345" s="169" t="s">
        <v>15</v>
      </c>
      <c r="G345" s="169" t="s">
        <v>19</v>
      </c>
      <c r="H345" s="169" t="s">
        <v>5280</v>
      </c>
      <c r="I345" s="169" t="s">
        <v>760</v>
      </c>
      <c r="J345" s="169" t="s">
        <v>13</v>
      </c>
      <c r="K345" s="169" t="s">
        <v>17</v>
      </c>
      <c r="L345" s="170" t="s">
        <v>6348</v>
      </c>
      <c r="M345" s="170" t="s">
        <v>6449</v>
      </c>
      <c r="N345" s="158" t="s">
        <v>1079</v>
      </c>
      <c r="O345" s="159" t="s">
        <v>1080</v>
      </c>
      <c r="P345" s="169">
        <v>80</v>
      </c>
      <c r="Q345" s="169">
        <v>14</v>
      </c>
      <c r="R345" s="322" t="s">
        <v>6341</v>
      </c>
      <c r="S345" s="173" t="s">
        <v>8174</v>
      </c>
      <c r="T345" s="323"/>
      <c r="U345" s="315">
        <v>44348</v>
      </c>
      <c r="V345" s="315">
        <v>44377</v>
      </c>
      <c r="W345" s="170">
        <v>4817000234</v>
      </c>
      <c r="X345" s="315">
        <v>44377</v>
      </c>
      <c r="Y345" s="323"/>
      <c r="Z345" s="323"/>
      <c r="AA345" s="323"/>
      <c r="AB345" s="323"/>
      <c r="AC345" s="323" t="s">
        <v>1547</v>
      </c>
      <c r="AD345" s="323"/>
      <c r="AE345" s="323"/>
      <c r="AF345" s="323"/>
      <c r="AG345" s="323"/>
      <c r="AH345" s="323"/>
      <c r="AI345" s="323"/>
      <c r="AJ345" s="323"/>
      <c r="AK345" s="156" t="s">
        <v>6073</v>
      </c>
      <c r="AL345" s="173" t="s">
        <v>8174</v>
      </c>
      <c r="AM345" s="177" t="s">
        <v>8175</v>
      </c>
      <c r="AN345" s="170" t="s">
        <v>1996</v>
      </c>
      <c r="AO345" s="170" t="s">
        <v>1996</v>
      </c>
      <c r="AP345" s="170"/>
    </row>
    <row r="346" spans="1:42" s="120" customFormat="1" ht="30" customHeight="1">
      <c r="A346" s="169" t="s">
        <v>5419</v>
      </c>
      <c r="B346" s="169" t="s">
        <v>5006</v>
      </c>
      <c r="C346" s="169" t="s">
        <v>5018</v>
      </c>
      <c r="D346" s="169" t="s">
        <v>5655</v>
      </c>
      <c r="E346" s="169" t="s">
        <v>35</v>
      </c>
      <c r="F346" s="169" t="s">
        <v>18</v>
      </c>
      <c r="G346" s="169" t="s">
        <v>19</v>
      </c>
      <c r="H346" s="169" t="s">
        <v>5656</v>
      </c>
      <c r="I346" s="169" t="s">
        <v>760</v>
      </c>
      <c r="J346" s="169" t="s">
        <v>13</v>
      </c>
      <c r="K346" s="169" t="s">
        <v>17</v>
      </c>
      <c r="L346" s="170" t="s">
        <v>6442</v>
      </c>
      <c r="M346" s="170" t="s">
        <v>6454</v>
      </c>
      <c r="N346" s="158" t="s">
        <v>1091</v>
      </c>
      <c r="O346" s="159" t="s">
        <v>1704</v>
      </c>
      <c r="P346" s="169">
        <v>70</v>
      </c>
      <c r="Q346" s="169">
        <v>7</v>
      </c>
      <c r="R346" s="322" t="s">
        <v>6341</v>
      </c>
      <c r="S346" s="173" t="s">
        <v>8172</v>
      </c>
      <c r="T346" s="323"/>
      <c r="U346" s="315">
        <v>44348</v>
      </c>
      <c r="V346" s="315">
        <v>44377</v>
      </c>
      <c r="W346" s="170">
        <v>4885000267</v>
      </c>
      <c r="X346" s="315">
        <v>44377</v>
      </c>
      <c r="Y346" s="323"/>
      <c r="Z346" s="323"/>
      <c r="AA346" s="323"/>
      <c r="AB346" s="323"/>
      <c r="AC346" s="323" t="s">
        <v>1547</v>
      </c>
      <c r="AD346" s="323"/>
      <c r="AE346" s="323"/>
      <c r="AF346" s="323"/>
      <c r="AG346" s="323"/>
      <c r="AH346" s="323"/>
      <c r="AI346" s="323"/>
      <c r="AJ346" s="323"/>
      <c r="AK346" s="156" t="s">
        <v>6073</v>
      </c>
      <c r="AL346" s="173" t="s">
        <v>8172</v>
      </c>
      <c r="AM346" s="177" t="s">
        <v>8173</v>
      </c>
      <c r="AN346" s="170" t="s">
        <v>6342</v>
      </c>
      <c r="AO346" s="170" t="s">
        <v>1996</v>
      </c>
      <c r="AP346" s="170"/>
    </row>
    <row r="347" spans="1:42" s="120" customFormat="1" ht="30" customHeight="1">
      <c r="A347" s="169" t="s">
        <v>5419</v>
      </c>
      <c r="B347" s="169" t="s">
        <v>5006</v>
      </c>
      <c r="C347" s="169" t="s">
        <v>5018</v>
      </c>
      <c r="D347" s="169" t="s">
        <v>5657</v>
      </c>
      <c r="E347" s="169" t="s">
        <v>35</v>
      </c>
      <c r="F347" s="169" t="s">
        <v>16</v>
      </c>
      <c r="G347" s="169" t="s">
        <v>19</v>
      </c>
      <c r="H347" s="169" t="s">
        <v>5658</v>
      </c>
      <c r="I347" s="169" t="s">
        <v>760</v>
      </c>
      <c r="J347" s="169" t="s">
        <v>13</v>
      </c>
      <c r="K347" s="169" t="s">
        <v>17</v>
      </c>
      <c r="L347" s="170" t="s">
        <v>6442</v>
      </c>
      <c r="M347" s="170" t="s">
        <v>6455</v>
      </c>
      <c r="N347" s="158" t="s">
        <v>1091</v>
      </c>
      <c r="O347" s="159" t="s">
        <v>1704</v>
      </c>
      <c r="P347" s="169">
        <v>50</v>
      </c>
      <c r="Q347" s="169">
        <v>6</v>
      </c>
      <c r="R347" s="322" t="s">
        <v>6341</v>
      </c>
      <c r="S347" s="173" t="s">
        <v>8172</v>
      </c>
      <c r="T347" s="323"/>
      <c r="U347" s="315">
        <v>44348</v>
      </c>
      <c r="V347" s="315">
        <v>44377</v>
      </c>
      <c r="W347" s="170">
        <v>4885000268</v>
      </c>
      <c r="X347" s="315">
        <v>44377</v>
      </c>
      <c r="Y347" s="323"/>
      <c r="Z347" s="323"/>
      <c r="AA347" s="323"/>
      <c r="AB347" s="323"/>
      <c r="AC347" s="323" t="s">
        <v>1547</v>
      </c>
      <c r="AD347" s="323"/>
      <c r="AE347" s="323"/>
      <c r="AF347" s="323"/>
      <c r="AG347" s="323"/>
      <c r="AH347" s="323"/>
      <c r="AI347" s="323"/>
      <c r="AJ347" s="323"/>
      <c r="AK347" s="156" t="s">
        <v>6073</v>
      </c>
      <c r="AL347" s="173" t="s">
        <v>8172</v>
      </c>
      <c r="AM347" s="177" t="s">
        <v>8173</v>
      </c>
      <c r="AN347" s="170" t="s">
        <v>6342</v>
      </c>
      <c r="AO347" s="170" t="s">
        <v>1996</v>
      </c>
      <c r="AP347" s="170"/>
    </row>
    <row r="348" spans="1:42" s="120" customFormat="1" ht="30" customHeight="1">
      <c r="A348" s="169" t="s">
        <v>5419</v>
      </c>
      <c r="B348" s="169" t="s">
        <v>4999</v>
      </c>
      <c r="C348" s="169" t="s">
        <v>5002</v>
      </c>
      <c r="D348" s="169" t="s">
        <v>5281</v>
      </c>
      <c r="E348" s="169" t="s">
        <v>35</v>
      </c>
      <c r="F348" s="169" t="s">
        <v>15</v>
      </c>
      <c r="G348" s="169" t="s">
        <v>19</v>
      </c>
      <c r="H348" s="169" t="s">
        <v>5282</v>
      </c>
      <c r="I348" s="169" t="s">
        <v>760</v>
      </c>
      <c r="J348" s="169" t="s">
        <v>13</v>
      </c>
      <c r="K348" s="169" t="s">
        <v>17</v>
      </c>
      <c r="L348" s="170" t="s">
        <v>6348</v>
      </c>
      <c r="M348" s="170" t="s">
        <v>6456</v>
      </c>
      <c r="N348" s="158" t="s">
        <v>1091</v>
      </c>
      <c r="O348" s="159" t="s">
        <v>1704</v>
      </c>
      <c r="P348" s="169">
        <v>20</v>
      </c>
      <c r="Q348" s="169">
        <v>18</v>
      </c>
      <c r="R348" s="322" t="s">
        <v>6341</v>
      </c>
      <c r="S348" s="173" t="s">
        <v>8174</v>
      </c>
      <c r="T348" s="323"/>
      <c r="U348" s="315">
        <v>44348</v>
      </c>
      <c r="V348" s="315">
        <v>44377</v>
      </c>
      <c r="W348" s="170">
        <v>4817000235</v>
      </c>
      <c r="X348" s="315">
        <v>44377</v>
      </c>
      <c r="Y348" s="323"/>
      <c r="Z348" s="323"/>
      <c r="AA348" s="323"/>
      <c r="AB348" s="323"/>
      <c r="AC348" s="323" t="s">
        <v>1547</v>
      </c>
      <c r="AD348" s="323"/>
      <c r="AE348" s="323"/>
      <c r="AF348" s="323"/>
      <c r="AG348" s="323"/>
      <c r="AH348" s="323"/>
      <c r="AI348" s="323"/>
      <c r="AJ348" s="323"/>
      <c r="AK348" s="156" t="s">
        <v>6073</v>
      </c>
      <c r="AL348" s="173" t="s">
        <v>8174</v>
      </c>
      <c r="AM348" s="177" t="s">
        <v>8175</v>
      </c>
      <c r="AN348" s="170" t="s">
        <v>1996</v>
      </c>
      <c r="AO348" s="170" t="s">
        <v>1996</v>
      </c>
      <c r="AP348" s="170"/>
    </row>
    <row r="349" spans="1:42" s="120" customFormat="1" ht="30" customHeight="1">
      <c r="A349" s="169" t="s">
        <v>5419</v>
      </c>
      <c r="B349" s="169" t="s">
        <v>4999</v>
      </c>
      <c r="C349" s="169" t="s">
        <v>5002</v>
      </c>
      <c r="D349" s="169" t="s">
        <v>6457</v>
      </c>
      <c r="E349" s="169" t="s">
        <v>35</v>
      </c>
      <c r="F349" s="169" t="s">
        <v>15</v>
      </c>
      <c r="G349" s="169" t="s">
        <v>19</v>
      </c>
      <c r="H349" s="169" t="s">
        <v>5283</v>
      </c>
      <c r="I349" s="169" t="s">
        <v>760</v>
      </c>
      <c r="J349" s="169" t="s">
        <v>13</v>
      </c>
      <c r="K349" s="169" t="s">
        <v>17</v>
      </c>
      <c r="L349" s="170" t="s">
        <v>6348</v>
      </c>
      <c r="M349" s="170" t="s">
        <v>6458</v>
      </c>
      <c r="N349" s="158" t="s">
        <v>1091</v>
      </c>
      <c r="O349" s="159" t="s">
        <v>1704</v>
      </c>
      <c r="P349" s="169">
        <v>40</v>
      </c>
      <c r="Q349" s="169">
        <v>31.7</v>
      </c>
      <c r="R349" s="322" t="s">
        <v>6341</v>
      </c>
      <c r="S349" s="173" t="s">
        <v>8174</v>
      </c>
      <c r="T349" s="323"/>
      <c r="U349" s="315">
        <v>44348</v>
      </c>
      <c r="V349" s="315">
        <v>44377</v>
      </c>
      <c r="W349" s="170">
        <v>4817000236</v>
      </c>
      <c r="X349" s="315">
        <v>44377</v>
      </c>
      <c r="Y349" s="323"/>
      <c r="Z349" s="323"/>
      <c r="AA349" s="323"/>
      <c r="AB349" s="323"/>
      <c r="AC349" s="323" t="s">
        <v>1547</v>
      </c>
      <c r="AD349" s="323"/>
      <c r="AE349" s="323"/>
      <c r="AF349" s="323"/>
      <c r="AG349" s="323"/>
      <c r="AH349" s="323"/>
      <c r="AI349" s="323"/>
      <c r="AJ349" s="323"/>
      <c r="AK349" s="156" t="s">
        <v>6073</v>
      </c>
      <c r="AL349" s="173" t="s">
        <v>8174</v>
      </c>
      <c r="AM349" s="177" t="s">
        <v>8175</v>
      </c>
      <c r="AN349" s="170" t="s">
        <v>1996</v>
      </c>
      <c r="AO349" s="170" t="s">
        <v>1996</v>
      </c>
      <c r="AP349" s="170"/>
    </row>
    <row r="350" spans="1:42" s="120" customFormat="1" ht="30" customHeight="1">
      <c r="A350" s="169" t="s">
        <v>5419</v>
      </c>
      <c r="B350" s="169" t="s">
        <v>5456</v>
      </c>
      <c r="C350" s="169" t="s">
        <v>5015</v>
      </c>
      <c r="D350" s="169" t="s">
        <v>5685</v>
      </c>
      <c r="E350" s="169" t="s">
        <v>35</v>
      </c>
      <c r="F350" s="169" t="s">
        <v>11</v>
      </c>
      <c r="G350" s="169" t="s">
        <v>19</v>
      </c>
      <c r="H350" s="169" t="s">
        <v>5686</v>
      </c>
      <c r="I350" s="169" t="s">
        <v>760</v>
      </c>
      <c r="J350" s="169" t="s">
        <v>13</v>
      </c>
      <c r="K350" s="169" t="s">
        <v>17</v>
      </c>
      <c r="L350" s="170" t="s">
        <v>6459</v>
      </c>
      <c r="M350" s="170" t="s">
        <v>6460</v>
      </c>
      <c r="N350" s="158" t="s">
        <v>1091</v>
      </c>
      <c r="O350" s="159" t="s">
        <v>1704</v>
      </c>
      <c r="P350" s="169">
        <v>55</v>
      </c>
      <c r="Q350" s="169">
        <v>8.6999999999999993</v>
      </c>
      <c r="R350" s="322" t="s">
        <v>6341</v>
      </c>
      <c r="S350" s="314" t="s">
        <v>8165</v>
      </c>
      <c r="T350" s="323"/>
      <c r="U350" s="315">
        <v>44348</v>
      </c>
      <c r="V350" s="315">
        <v>44377</v>
      </c>
      <c r="W350" s="170">
        <v>4812700161</v>
      </c>
      <c r="X350" s="315">
        <v>44377</v>
      </c>
      <c r="Y350" s="323"/>
      <c r="Z350" s="323"/>
      <c r="AA350" s="323"/>
      <c r="AB350" s="323"/>
      <c r="AC350" s="323" t="s">
        <v>1547</v>
      </c>
      <c r="AD350" s="323"/>
      <c r="AE350" s="323"/>
      <c r="AF350" s="323"/>
      <c r="AG350" s="323"/>
      <c r="AH350" s="323"/>
      <c r="AI350" s="323"/>
      <c r="AJ350" s="323"/>
      <c r="AK350" s="156" t="s">
        <v>6073</v>
      </c>
      <c r="AL350" s="314" t="s">
        <v>8165</v>
      </c>
      <c r="AM350" s="317" t="s">
        <v>8166</v>
      </c>
      <c r="AN350" s="170" t="s">
        <v>1996</v>
      </c>
      <c r="AO350" s="170" t="s">
        <v>1996</v>
      </c>
      <c r="AP350" s="170"/>
    </row>
    <row r="351" spans="1:42" s="120" customFormat="1" ht="30" customHeight="1">
      <c r="A351" s="169" t="s">
        <v>5419</v>
      </c>
      <c r="B351" s="169" t="s">
        <v>4999</v>
      </c>
      <c r="C351" s="169" t="s">
        <v>5002</v>
      </c>
      <c r="D351" s="169" t="s">
        <v>5284</v>
      </c>
      <c r="E351" s="169" t="s">
        <v>35</v>
      </c>
      <c r="F351" s="169" t="s">
        <v>15</v>
      </c>
      <c r="G351" s="169" t="s">
        <v>19</v>
      </c>
      <c r="H351" s="169" t="s">
        <v>5285</v>
      </c>
      <c r="I351" s="169" t="s">
        <v>760</v>
      </c>
      <c r="J351" s="169" t="s">
        <v>13</v>
      </c>
      <c r="K351" s="169" t="s">
        <v>17</v>
      </c>
      <c r="L351" s="170" t="s">
        <v>6348</v>
      </c>
      <c r="M351" s="170" t="s">
        <v>6458</v>
      </c>
      <c r="N351" s="158" t="s">
        <v>1079</v>
      </c>
      <c r="O351" s="159" t="s">
        <v>1080</v>
      </c>
      <c r="P351" s="169">
        <v>40</v>
      </c>
      <c r="Q351" s="169">
        <v>20</v>
      </c>
      <c r="R351" s="322" t="s">
        <v>6341</v>
      </c>
      <c r="S351" s="173" t="s">
        <v>8174</v>
      </c>
      <c r="T351" s="323"/>
      <c r="U351" s="315">
        <v>44348</v>
      </c>
      <c r="V351" s="315">
        <v>44377</v>
      </c>
      <c r="W351" s="170">
        <v>4817000237</v>
      </c>
      <c r="X351" s="315">
        <v>44377</v>
      </c>
      <c r="Y351" s="323"/>
      <c r="Z351" s="323"/>
      <c r="AA351" s="323"/>
      <c r="AB351" s="323"/>
      <c r="AC351" s="323" t="s">
        <v>1547</v>
      </c>
      <c r="AD351" s="323"/>
      <c r="AE351" s="323"/>
      <c r="AF351" s="323"/>
      <c r="AG351" s="323"/>
      <c r="AH351" s="323"/>
      <c r="AI351" s="323"/>
      <c r="AJ351" s="323"/>
      <c r="AK351" s="156" t="s">
        <v>6073</v>
      </c>
      <c r="AL351" s="173" t="s">
        <v>8174</v>
      </c>
      <c r="AM351" s="177" t="s">
        <v>8175</v>
      </c>
      <c r="AN351" s="170" t="s">
        <v>1996</v>
      </c>
      <c r="AO351" s="170" t="s">
        <v>1996</v>
      </c>
      <c r="AP351" s="170"/>
    </row>
    <row r="352" spans="1:42" s="120" customFormat="1" ht="30" customHeight="1">
      <c r="A352" s="169" t="s">
        <v>5419</v>
      </c>
      <c r="B352" s="169" t="s">
        <v>4999</v>
      </c>
      <c r="C352" s="169" t="s">
        <v>5002</v>
      </c>
      <c r="D352" s="169" t="s">
        <v>5286</v>
      </c>
      <c r="E352" s="169" t="s">
        <v>35</v>
      </c>
      <c r="F352" s="169" t="s">
        <v>15</v>
      </c>
      <c r="G352" s="169" t="s">
        <v>19</v>
      </c>
      <c r="H352" s="169" t="s">
        <v>5287</v>
      </c>
      <c r="I352" s="169" t="s">
        <v>760</v>
      </c>
      <c r="J352" s="169" t="s">
        <v>13</v>
      </c>
      <c r="K352" s="169" t="s">
        <v>17</v>
      </c>
      <c r="L352" s="170" t="s">
        <v>6461</v>
      </c>
      <c r="M352" s="170" t="s">
        <v>6462</v>
      </c>
      <c r="N352" s="158" t="s">
        <v>1091</v>
      </c>
      <c r="O352" s="159" t="s">
        <v>1704</v>
      </c>
      <c r="P352" s="169">
        <v>189</v>
      </c>
      <c r="Q352" s="169">
        <v>21</v>
      </c>
      <c r="R352" s="322" t="s">
        <v>6341</v>
      </c>
      <c r="S352" s="173" t="s">
        <v>8174</v>
      </c>
      <c r="T352" s="323"/>
      <c r="U352" s="315">
        <v>44348</v>
      </c>
      <c r="V352" s="315">
        <v>44377</v>
      </c>
      <c r="W352" s="170">
        <v>4817000238</v>
      </c>
      <c r="X352" s="315">
        <v>44377</v>
      </c>
      <c r="Y352" s="323"/>
      <c r="Z352" s="323"/>
      <c r="AA352" s="323"/>
      <c r="AB352" s="323"/>
      <c r="AC352" s="323" t="s">
        <v>1547</v>
      </c>
      <c r="AD352" s="323"/>
      <c r="AE352" s="323"/>
      <c r="AF352" s="323"/>
      <c r="AG352" s="323"/>
      <c r="AH352" s="323"/>
      <c r="AI352" s="323"/>
      <c r="AJ352" s="323"/>
      <c r="AK352" s="156" t="s">
        <v>6073</v>
      </c>
      <c r="AL352" s="173" t="s">
        <v>8174</v>
      </c>
      <c r="AM352" s="177" t="s">
        <v>8175</v>
      </c>
      <c r="AN352" s="170" t="s">
        <v>1996</v>
      </c>
      <c r="AO352" s="170" t="s">
        <v>1996</v>
      </c>
      <c r="AP352" s="170"/>
    </row>
    <row r="353" spans="1:42" s="120" customFormat="1" ht="30" customHeight="1">
      <c r="A353" s="169" t="s">
        <v>5419</v>
      </c>
      <c r="B353" s="169" t="s">
        <v>4999</v>
      </c>
      <c r="C353" s="169" t="s">
        <v>5002</v>
      </c>
      <c r="D353" s="169" t="s">
        <v>6463</v>
      </c>
      <c r="E353" s="169" t="s">
        <v>35</v>
      </c>
      <c r="F353" s="169" t="s">
        <v>15</v>
      </c>
      <c r="G353" s="169" t="s">
        <v>19</v>
      </c>
      <c r="H353" s="169" t="s">
        <v>5288</v>
      </c>
      <c r="I353" s="169" t="s">
        <v>760</v>
      </c>
      <c r="J353" s="169" t="s">
        <v>13</v>
      </c>
      <c r="K353" s="169" t="s">
        <v>17</v>
      </c>
      <c r="L353" s="170" t="s">
        <v>6461</v>
      </c>
      <c r="M353" s="170" t="s">
        <v>6464</v>
      </c>
      <c r="N353" s="158" t="s">
        <v>1079</v>
      </c>
      <c r="O353" s="159" t="s">
        <v>1080</v>
      </c>
      <c r="P353" s="169">
        <v>20</v>
      </c>
      <c r="Q353" s="169">
        <v>8</v>
      </c>
      <c r="R353" s="322" t="s">
        <v>6341</v>
      </c>
      <c r="S353" s="173" t="s">
        <v>8174</v>
      </c>
      <c r="T353" s="323"/>
      <c r="U353" s="315">
        <v>44348</v>
      </c>
      <c r="V353" s="315">
        <v>44377</v>
      </c>
      <c r="W353" s="170">
        <v>4817000239</v>
      </c>
      <c r="X353" s="315">
        <v>44377</v>
      </c>
      <c r="Y353" s="323"/>
      <c r="Z353" s="323"/>
      <c r="AA353" s="323"/>
      <c r="AB353" s="323"/>
      <c r="AC353" s="323" t="s">
        <v>1547</v>
      </c>
      <c r="AD353" s="323"/>
      <c r="AE353" s="323"/>
      <c r="AF353" s="323"/>
      <c r="AG353" s="323"/>
      <c r="AH353" s="323"/>
      <c r="AI353" s="323"/>
      <c r="AJ353" s="323"/>
      <c r="AK353" s="156" t="s">
        <v>6073</v>
      </c>
      <c r="AL353" s="173" t="s">
        <v>8174</v>
      </c>
      <c r="AM353" s="177" t="s">
        <v>8175</v>
      </c>
      <c r="AN353" s="170" t="s">
        <v>1996</v>
      </c>
      <c r="AO353" s="170" t="s">
        <v>1996</v>
      </c>
      <c r="AP353" s="170"/>
    </row>
    <row r="354" spans="1:42" s="120" customFormat="1" ht="30" customHeight="1">
      <c r="A354" s="169" t="s">
        <v>5419</v>
      </c>
      <c r="B354" s="169" t="s">
        <v>4999</v>
      </c>
      <c r="C354" s="169" t="s">
        <v>5142</v>
      </c>
      <c r="D354" s="169" t="s">
        <v>5289</v>
      </c>
      <c r="E354" s="169" t="s">
        <v>35</v>
      </c>
      <c r="F354" s="169" t="s">
        <v>15</v>
      </c>
      <c r="G354" s="169" t="s">
        <v>19</v>
      </c>
      <c r="H354" s="169" t="s">
        <v>5290</v>
      </c>
      <c r="I354" s="169" t="s">
        <v>760</v>
      </c>
      <c r="J354" s="169" t="s">
        <v>13</v>
      </c>
      <c r="K354" s="169" t="s">
        <v>17</v>
      </c>
      <c r="L354" s="170" t="s">
        <v>6461</v>
      </c>
      <c r="M354" s="170" t="s">
        <v>6465</v>
      </c>
      <c r="N354" s="158" t="s">
        <v>1091</v>
      </c>
      <c r="O354" s="159" t="s">
        <v>1704</v>
      </c>
      <c r="P354" s="169">
        <v>258</v>
      </c>
      <c r="Q354" s="169">
        <v>10</v>
      </c>
      <c r="R354" s="322" t="s">
        <v>6341</v>
      </c>
      <c r="S354" s="173" t="s">
        <v>8174</v>
      </c>
      <c r="T354" s="323"/>
      <c r="U354" s="315">
        <v>44348</v>
      </c>
      <c r="V354" s="315">
        <v>44377</v>
      </c>
      <c r="W354" s="170">
        <v>4817000240</v>
      </c>
      <c r="X354" s="315">
        <v>44377</v>
      </c>
      <c r="Y354" s="323"/>
      <c r="Z354" s="323"/>
      <c r="AA354" s="323"/>
      <c r="AB354" s="323"/>
      <c r="AC354" s="323" t="s">
        <v>1547</v>
      </c>
      <c r="AD354" s="323"/>
      <c r="AE354" s="323"/>
      <c r="AF354" s="323"/>
      <c r="AG354" s="323"/>
      <c r="AH354" s="323"/>
      <c r="AI354" s="323"/>
      <c r="AJ354" s="323"/>
      <c r="AK354" s="156" t="s">
        <v>6073</v>
      </c>
      <c r="AL354" s="173" t="s">
        <v>8174</v>
      </c>
      <c r="AM354" s="177" t="s">
        <v>8175</v>
      </c>
      <c r="AN354" s="170" t="s">
        <v>1996</v>
      </c>
      <c r="AO354" s="170" t="s">
        <v>1996</v>
      </c>
      <c r="AP354" s="170"/>
    </row>
    <row r="355" spans="1:42" s="120" customFormat="1" ht="30" customHeight="1">
      <c r="A355" s="169" t="s">
        <v>5419</v>
      </c>
      <c r="B355" s="169" t="s">
        <v>4999</v>
      </c>
      <c r="C355" s="169" t="s">
        <v>5142</v>
      </c>
      <c r="D355" s="169" t="s">
        <v>4444</v>
      </c>
      <c r="E355" s="169" t="s">
        <v>35</v>
      </c>
      <c r="F355" s="169" t="s">
        <v>15</v>
      </c>
      <c r="G355" s="169" t="s">
        <v>19</v>
      </c>
      <c r="H355" s="169" t="s">
        <v>5291</v>
      </c>
      <c r="I355" s="169" t="s">
        <v>760</v>
      </c>
      <c r="J355" s="169" t="s">
        <v>13</v>
      </c>
      <c r="K355" s="169" t="s">
        <v>17</v>
      </c>
      <c r="L355" s="170" t="s">
        <v>6461</v>
      </c>
      <c r="M355" s="170" t="s">
        <v>6466</v>
      </c>
      <c r="N355" s="158" t="s">
        <v>1091</v>
      </c>
      <c r="O355" s="159" t="s">
        <v>1704</v>
      </c>
      <c r="P355" s="169">
        <v>160</v>
      </c>
      <c r="Q355" s="169">
        <v>24</v>
      </c>
      <c r="R355" s="322" t="s">
        <v>6341</v>
      </c>
      <c r="S355" s="173" t="s">
        <v>8174</v>
      </c>
      <c r="T355" s="323"/>
      <c r="U355" s="315">
        <v>44348</v>
      </c>
      <c r="V355" s="315">
        <v>44377</v>
      </c>
      <c r="W355" s="170">
        <v>4817000271</v>
      </c>
      <c r="X355" s="315">
        <v>44377</v>
      </c>
      <c r="Y355" s="323"/>
      <c r="Z355" s="323"/>
      <c r="AA355" s="323"/>
      <c r="AB355" s="323"/>
      <c r="AC355" s="323" t="s">
        <v>1547</v>
      </c>
      <c r="AD355" s="323"/>
      <c r="AE355" s="323"/>
      <c r="AF355" s="323"/>
      <c r="AG355" s="323"/>
      <c r="AH355" s="323"/>
      <c r="AI355" s="323"/>
      <c r="AJ355" s="323"/>
      <c r="AK355" s="156" t="s">
        <v>6073</v>
      </c>
      <c r="AL355" s="173" t="s">
        <v>8174</v>
      </c>
      <c r="AM355" s="177" t="s">
        <v>8175</v>
      </c>
      <c r="AN355" s="170" t="s">
        <v>1996</v>
      </c>
      <c r="AO355" s="170" t="s">
        <v>1996</v>
      </c>
      <c r="AP355" s="170"/>
    </row>
    <row r="356" spans="1:42" s="120" customFormat="1" ht="30" customHeight="1">
      <c r="A356" s="169" t="s">
        <v>5419</v>
      </c>
      <c r="B356" s="169" t="s">
        <v>4999</v>
      </c>
      <c r="C356" s="169" t="s">
        <v>5142</v>
      </c>
      <c r="D356" s="179" t="s">
        <v>6467</v>
      </c>
      <c r="E356" s="169" t="s">
        <v>35</v>
      </c>
      <c r="F356" s="169" t="s">
        <v>15</v>
      </c>
      <c r="G356" s="169" t="s">
        <v>19</v>
      </c>
      <c r="H356" s="169" t="s">
        <v>5292</v>
      </c>
      <c r="I356" s="169" t="s">
        <v>760</v>
      </c>
      <c r="J356" s="169" t="s">
        <v>13</v>
      </c>
      <c r="K356" s="169" t="s">
        <v>17</v>
      </c>
      <c r="L356" s="170" t="s">
        <v>6351</v>
      </c>
      <c r="M356" s="170" t="s">
        <v>6468</v>
      </c>
      <c r="N356" s="158" t="s">
        <v>1091</v>
      </c>
      <c r="O356" s="159" t="s">
        <v>1704</v>
      </c>
      <c r="P356" s="169">
        <v>295</v>
      </c>
      <c r="Q356" s="169">
        <v>27</v>
      </c>
      <c r="R356" s="322" t="s">
        <v>6341</v>
      </c>
      <c r="S356" s="173" t="s">
        <v>8174</v>
      </c>
      <c r="T356" s="323"/>
      <c r="U356" s="315">
        <v>44348</v>
      </c>
      <c r="V356" s="315">
        <v>44377</v>
      </c>
      <c r="W356" s="170">
        <v>4817000272</v>
      </c>
      <c r="X356" s="315">
        <v>44377</v>
      </c>
      <c r="Y356" s="323"/>
      <c r="Z356" s="323"/>
      <c r="AA356" s="323"/>
      <c r="AB356" s="323"/>
      <c r="AC356" s="323" t="s">
        <v>1547</v>
      </c>
      <c r="AD356" s="323"/>
      <c r="AE356" s="323"/>
      <c r="AF356" s="323"/>
      <c r="AG356" s="323"/>
      <c r="AH356" s="323"/>
      <c r="AI356" s="323"/>
      <c r="AJ356" s="323"/>
      <c r="AK356" s="156" t="s">
        <v>6073</v>
      </c>
      <c r="AL356" s="173" t="s">
        <v>8174</v>
      </c>
      <c r="AM356" s="177" t="s">
        <v>8175</v>
      </c>
      <c r="AN356" s="170" t="s">
        <v>1996</v>
      </c>
      <c r="AO356" s="170" t="s">
        <v>1996</v>
      </c>
      <c r="AP356" s="170"/>
    </row>
    <row r="357" spans="1:42" s="120" customFormat="1" ht="30" customHeight="1">
      <c r="A357" s="169" t="s">
        <v>5419</v>
      </c>
      <c r="B357" s="169" t="s">
        <v>4999</v>
      </c>
      <c r="C357" s="169" t="s">
        <v>5142</v>
      </c>
      <c r="D357" s="179" t="s">
        <v>6469</v>
      </c>
      <c r="E357" s="169" t="s">
        <v>35</v>
      </c>
      <c r="F357" s="169" t="s">
        <v>15</v>
      </c>
      <c r="G357" s="169" t="s">
        <v>19</v>
      </c>
      <c r="H357" s="169" t="s">
        <v>5293</v>
      </c>
      <c r="I357" s="169" t="s">
        <v>760</v>
      </c>
      <c r="J357" s="169" t="s">
        <v>13</v>
      </c>
      <c r="K357" s="169" t="s">
        <v>17</v>
      </c>
      <c r="L357" s="170" t="s">
        <v>6351</v>
      </c>
      <c r="M357" s="170" t="s">
        <v>6470</v>
      </c>
      <c r="N357" s="158" t="s">
        <v>1091</v>
      </c>
      <c r="O357" s="159" t="s">
        <v>1704</v>
      </c>
      <c r="P357" s="169">
        <v>303</v>
      </c>
      <c r="Q357" s="169">
        <v>22</v>
      </c>
      <c r="R357" s="322" t="s">
        <v>6341</v>
      </c>
      <c r="S357" s="173" t="s">
        <v>8174</v>
      </c>
      <c r="T357" s="323"/>
      <c r="U357" s="315">
        <v>44348</v>
      </c>
      <c r="V357" s="315">
        <v>44377</v>
      </c>
      <c r="W357" s="170">
        <v>4817000243</v>
      </c>
      <c r="X357" s="315">
        <v>44377</v>
      </c>
      <c r="Y357" s="323"/>
      <c r="Z357" s="323"/>
      <c r="AA357" s="323"/>
      <c r="AB357" s="323"/>
      <c r="AC357" s="323" t="s">
        <v>1547</v>
      </c>
      <c r="AD357" s="323"/>
      <c r="AE357" s="323"/>
      <c r="AF357" s="323"/>
      <c r="AG357" s="323"/>
      <c r="AH357" s="323"/>
      <c r="AI357" s="323"/>
      <c r="AJ357" s="323"/>
      <c r="AK357" s="156" t="s">
        <v>6073</v>
      </c>
      <c r="AL357" s="173" t="s">
        <v>8174</v>
      </c>
      <c r="AM357" s="177" t="s">
        <v>8175</v>
      </c>
      <c r="AN357" s="170" t="s">
        <v>1996</v>
      </c>
      <c r="AO357" s="170" t="s">
        <v>1996</v>
      </c>
      <c r="AP357" s="170"/>
    </row>
    <row r="358" spans="1:42" s="120" customFormat="1" ht="30" customHeight="1">
      <c r="A358" s="169" t="s">
        <v>5419</v>
      </c>
      <c r="B358" s="169" t="s">
        <v>4999</v>
      </c>
      <c r="C358" s="169" t="s">
        <v>5142</v>
      </c>
      <c r="D358" s="169" t="s">
        <v>6471</v>
      </c>
      <c r="E358" s="169" t="s">
        <v>35</v>
      </c>
      <c r="F358" s="169" t="s">
        <v>15</v>
      </c>
      <c r="G358" s="169" t="s">
        <v>19</v>
      </c>
      <c r="H358" s="169" t="s">
        <v>5294</v>
      </c>
      <c r="I358" s="169" t="s">
        <v>760</v>
      </c>
      <c r="J358" s="169" t="s">
        <v>13</v>
      </c>
      <c r="K358" s="169" t="s">
        <v>17</v>
      </c>
      <c r="L358" s="170" t="s">
        <v>6351</v>
      </c>
      <c r="M358" s="170" t="s">
        <v>6472</v>
      </c>
      <c r="N358" s="158" t="s">
        <v>1091</v>
      </c>
      <c r="O358" s="159" t="s">
        <v>1704</v>
      </c>
      <c r="P358" s="169">
        <v>120</v>
      </c>
      <c r="Q358" s="169">
        <v>10</v>
      </c>
      <c r="R358" s="322" t="s">
        <v>6341</v>
      </c>
      <c r="S358" s="173" t="s">
        <v>8174</v>
      </c>
      <c r="T358" s="323"/>
      <c r="U358" s="315">
        <v>44348</v>
      </c>
      <c r="V358" s="315">
        <v>44377</v>
      </c>
      <c r="W358" s="170">
        <v>4817000244</v>
      </c>
      <c r="X358" s="315">
        <v>44377</v>
      </c>
      <c r="Y358" s="323"/>
      <c r="Z358" s="323"/>
      <c r="AA358" s="323"/>
      <c r="AB358" s="323"/>
      <c r="AC358" s="323" t="s">
        <v>1547</v>
      </c>
      <c r="AD358" s="323"/>
      <c r="AE358" s="323"/>
      <c r="AF358" s="323"/>
      <c r="AG358" s="323"/>
      <c r="AH358" s="323"/>
      <c r="AI358" s="323"/>
      <c r="AJ358" s="323"/>
      <c r="AK358" s="156" t="s">
        <v>6073</v>
      </c>
      <c r="AL358" s="173" t="s">
        <v>8174</v>
      </c>
      <c r="AM358" s="177" t="s">
        <v>8175</v>
      </c>
      <c r="AN358" s="170" t="s">
        <v>1996</v>
      </c>
      <c r="AO358" s="170" t="s">
        <v>1996</v>
      </c>
      <c r="AP358" s="170"/>
    </row>
    <row r="359" spans="1:42" s="120" customFormat="1" ht="30" customHeight="1">
      <c r="A359" s="169" t="s">
        <v>5419</v>
      </c>
      <c r="B359" s="169" t="s">
        <v>4999</v>
      </c>
      <c r="C359" s="169" t="s">
        <v>5142</v>
      </c>
      <c r="D359" s="169" t="s">
        <v>5295</v>
      </c>
      <c r="E359" s="169" t="s">
        <v>35</v>
      </c>
      <c r="F359" s="169" t="s">
        <v>15</v>
      </c>
      <c r="G359" s="169" t="s">
        <v>19</v>
      </c>
      <c r="H359" s="169" t="s">
        <v>5296</v>
      </c>
      <c r="I359" s="169" t="s">
        <v>760</v>
      </c>
      <c r="J359" s="169" t="s">
        <v>13</v>
      </c>
      <c r="K359" s="169" t="s">
        <v>17</v>
      </c>
      <c r="L359" s="170" t="s">
        <v>6351</v>
      </c>
      <c r="M359" s="170" t="s">
        <v>6473</v>
      </c>
      <c r="N359" s="158" t="s">
        <v>1091</v>
      </c>
      <c r="O359" s="159" t="s">
        <v>1704</v>
      </c>
      <c r="P359" s="169">
        <v>89</v>
      </c>
      <c r="Q359" s="169">
        <v>7</v>
      </c>
      <c r="R359" s="322" t="s">
        <v>6341</v>
      </c>
      <c r="S359" s="173" t="s">
        <v>8174</v>
      </c>
      <c r="T359" s="323"/>
      <c r="U359" s="315">
        <v>44348</v>
      </c>
      <c r="V359" s="315">
        <v>44377</v>
      </c>
      <c r="W359" s="170">
        <v>4817000245</v>
      </c>
      <c r="X359" s="315">
        <v>44377</v>
      </c>
      <c r="Y359" s="323"/>
      <c r="Z359" s="323"/>
      <c r="AA359" s="323"/>
      <c r="AB359" s="323"/>
      <c r="AC359" s="323" t="s">
        <v>1547</v>
      </c>
      <c r="AD359" s="323"/>
      <c r="AE359" s="323"/>
      <c r="AF359" s="323"/>
      <c r="AG359" s="323"/>
      <c r="AH359" s="323"/>
      <c r="AI359" s="323"/>
      <c r="AJ359" s="323"/>
      <c r="AK359" s="156" t="s">
        <v>6073</v>
      </c>
      <c r="AL359" s="173" t="s">
        <v>8174</v>
      </c>
      <c r="AM359" s="177" t="s">
        <v>8175</v>
      </c>
      <c r="AN359" s="170" t="s">
        <v>1996</v>
      </c>
      <c r="AO359" s="170" t="s">
        <v>1996</v>
      </c>
      <c r="AP359" s="170"/>
    </row>
    <row r="360" spans="1:42" s="120" customFormat="1" ht="30" customHeight="1">
      <c r="A360" s="169" t="s">
        <v>5419</v>
      </c>
      <c r="B360" s="169" t="s">
        <v>4999</v>
      </c>
      <c r="C360" s="169" t="s">
        <v>5012</v>
      </c>
      <c r="D360" s="169" t="s">
        <v>6474</v>
      </c>
      <c r="E360" s="169" t="s">
        <v>35</v>
      </c>
      <c r="F360" s="169" t="s">
        <v>15</v>
      </c>
      <c r="G360" s="169" t="s">
        <v>19</v>
      </c>
      <c r="H360" s="169" t="s">
        <v>5297</v>
      </c>
      <c r="I360" s="169" t="s">
        <v>760</v>
      </c>
      <c r="J360" s="169" t="s">
        <v>13</v>
      </c>
      <c r="K360" s="169" t="s">
        <v>17</v>
      </c>
      <c r="L360" s="170" t="s">
        <v>6351</v>
      </c>
      <c r="M360" s="170" t="s">
        <v>6475</v>
      </c>
      <c r="N360" s="158" t="s">
        <v>1079</v>
      </c>
      <c r="O360" s="159" t="s">
        <v>1080</v>
      </c>
      <c r="P360" s="169">
        <v>25</v>
      </c>
      <c r="Q360" s="169">
        <v>7</v>
      </c>
      <c r="R360" s="322" t="s">
        <v>6341</v>
      </c>
      <c r="S360" s="173" t="s">
        <v>8174</v>
      </c>
      <c r="T360" s="323"/>
      <c r="U360" s="315">
        <v>44348</v>
      </c>
      <c r="V360" s="315">
        <v>44377</v>
      </c>
      <c r="W360" s="170">
        <v>4817000273</v>
      </c>
      <c r="X360" s="315">
        <v>44377</v>
      </c>
      <c r="Y360" s="323"/>
      <c r="Z360" s="323"/>
      <c r="AA360" s="323"/>
      <c r="AB360" s="323"/>
      <c r="AC360" s="323" t="s">
        <v>1547</v>
      </c>
      <c r="AD360" s="323"/>
      <c r="AE360" s="323"/>
      <c r="AF360" s="323"/>
      <c r="AG360" s="323"/>
      <c r="AH360" s="323"/>
      <c r="AI360" s="323"/>
      <c r="AJ360" s="323"/>
      <c r="AK360" s="156" t="s">
        <v>6073</v>
      </c>
      <c r="AL360" s="173" t="s">
        <v>8174</v>
      </c>
      <c r="AM360" s="177" t="s">
        <v>8175</v>
      </c>
      <c r="AN360" s="170" t="s">
        <v>1996</v>
      </c>
      <c r="AO360" s="170" t="s">
        <v>1996</v>
      </c>
      <c r="AP360" s="170"/>
    </row>
    <row r="361" spans="1:42" s="120" customFormat="1" ht="30" customHeight="1">
      <c r="A361" s="169" t="s">
        <v>5419</v>
      </c>
      <c r="B361" s="169" t="s">
        <v>5456</v>
      </c>
      <c r="C361" s="169" t="s">
        <v>5015</v>
      </c>
      <c r="D361" s="169" t="s">
        <v>5687</v>
      </c>
      <c r="E361" s="169" t="s">
        <v>35</v>
      </c>
      <c r="F361" s="169" t="s">
        <v>11</v>
      </c>
      <c r="G361" s="169" t="s">
        <v>19</v>
      </c>
      <c r="H361" s="169" t="s">
        <v>5688</v>
      </c>
      <c r="I361" s="169" t="s">
        <v>760</v>
      </c>
      <c r="J361" s="169" t="s">
        <v>13</v>
      </c>
      <c r="K361" s="169" t="s">
        <v>17</v>
      </c>
      <c r="L361" s="170" t="s">
        <v>6459</v>
      </c>
      <c r="M361" s="170" t="s">
        <v>6476</v>
      </c>
      <c r="N361" s="158" t="s">
        <v>1079</v>
      </c>
      <c r="O361" s="159" t="s">
        <v>1080</v>
      </c>
      <c r="P361" s="169">
        <v>76</v>
      </c>
      <c r="Q361" s="169">
        <v>10.8</v>
      </c>
      <c r="R361" s="322" t="s">
        <v>6341</v>
      </c>
      <c r="S361" s="314" t="s">
        <v>8165</v>
      </c>
      <c r="T361" s="323"/>
      <c r="U361" s="315">
        <v>44348</v>
      </c>
      <c r="V361" s="315">
        <v>44377</v>
      </c>
      <c r="W361" s="170">
        <v>4812700162</v>
      </c>
      <c r="X361" s="315">
        <v>44377</v>
      </c>
      <c r="Y361" s="323"/>
      <c r="Z361" s="323"/>
      <c r="AA361" s="323"/>
      <c r="AB361" s="323"/>
      <c r="AC361" s="323" t="s">
        <v>1547</v>
      </c>
      <c r="AD361" s="323"/>
      <c r="AE361" s="323"/>
      <c r="AF361" s="323"/>
      <c r="AG361" s="323"/>
      <c r="AH361" s="323"/>
      <c r="AI361" s="323"/>
      <c r="AJ361" s="323"/>
      <c r="AK361" s="156" t="s">
        <v>6073</v>
      </c>
      <c r="AL361" s="314" t="s">
        <v>8165</v>
      </c>
      <c r="AM361" s="317" t="s">
        <v>8166</v>
      </c>
      <c r="AN361" s="170" t="s">
        <v>1996</v>
      </c>
      <c r="AO361" s="170" t="s">
        <v>1996</v>
      </c>
      <c r="AP361" s="170"/>
    </row>
    <row r="362" spans="1:42" s="120" customFormat="1" ht="30" customHeight="1">
      <c r="A362" s="169" t="s">
        <v>5419</v>
      </c>
      <c r="B362" s="169" t="s">
        <v>4999</v>
      </c>
      <c r="C362" s="169" t="s">
        <v>5003</v>
      </c>
      <c r="D362" s="169" t="s">
        <v>6477</v>
      </c>
      <c r="E362" s="169" t="s">
        <v>35</v>
      </c>
      <c r="F362" s="169" t="s">
        <v>15</v>
      </c>
      <c r="G362" s="169" t="s">
        <v>19</v>
      </c>
      <c r="H362" s="169" t="s">
        <v>5298</v>
      </c>
      <c r="I362" s="169" t="s">
        <v>760</v>
      </c>
      <c r="J362" s="169" t="s">
        <v>13</v>
      </c>
      <c r="K362" s="169" t="s">
        <v>17</v>
      </c>
      <c r="L362" s="170" t="s">
        <v>6351</v>
      </c>
      <c r="M362" s="170" t="s">
        <v>6478</v>
      </c>
      <c r="N362" s="158" t="s">
        <v>1079</v>
      </c>
      <c r="O362" s="159" t="s">
        <v>1080</v>
      </c>
      <c r="P362" s="169">
        <v>140</v>
      </c>
      <c r="Q362" s="169">
        <v>17</v>
      </c>
      <c r="R362" s="322" t="s">
        <v>6341</v>
      </c>
      <c r="S362" s="173" t="s">
        <v>8174</v>
      </c>
      <c r="T362" s="323"/>
      <c r="U362" s="315">
        <v>44348</v>
      </c>
      <c r="V362" s="315">
        <v>44377</v>
      </c>
      <c r="W362" s="170">
        <v>4817000247</v>
      </c>
      <c r="X362" s="315">
        <v>44377</v>
      </c>
      <c r="Y362" s="323"/>
      <c r="Z362" s="323"/>
      <c r="AA362" s="323"/>
      <c r="AB362" s="323"/>
      <c r="AC362" s="323" t="s">
        <v>1547</v>
      </c>
      <c r="AD362" s="323"/>
      <c r="AE362" s="323"/>
      <c r="AF362" s="323"/>
      <c r="AG362" s="323"/>
      <c r="AH362" s="323"/>
      <c r="AI362" s="323"/>
      <c r="AJ362" s="323"/>
      <c r="AK362" s="156" t="s">
        <v>6073</v>
      </c>
      <c r="AL362" s="173" t="s">
        <v>8174</v>
      </c>
      <c r="AM362" s="177" t="s">
        <v>8175</v>
      </c>
      <c r="AN362" s="170" t="s">
        <v>1996</v>
      </c>
      <c r="AO362" s="170" t="s">
        <v>1996</v>
      </c>
      <c r="AP362" s="170"/>
    </row>
    <row r="363" spans="1:42" s="120" customFormat="1" ht="30" customHeight="1">
      <c r="A363" s="169" t="s">
        <v>5419</v>
      </c>
      <c r="B363" s="169" t="s">
        <v>4999</v>
      </c>
      <c r="C363" s="169" t="s">
        <v>5003</v>
      </c>
      <c r="D363" s="169" t="s">
        <v>6479</v>
      </c>
      <c r="E363" s="169" t="s">
        <v>35</v>
      </c>
      <c r="F363" s="169" t="s">
        <v>15</v>
      </c>
      <c r="G363" s="169" t="s">
        <v>19</v>
      </c>
      <c r="H363" s="169" t="s">
        <v>5299</v>
      </c>
      <c r="I363" s="169" t="s">
        <v>760</v>
      </c>
      <c r="J363" s="169" t="s">
        <v>13</v>
      </c>
      <c r="K363" s="169" t="s">
        <v>17</v>
      </c>
      <c r="L363" s="170" t="s">
        <v>6351</v>
      </c>
      <c r="M363" s="170" t="s">
        <v>6480</v>
      </c>
      <c r="N363" s="158" t="s">
        <v>1091</v>
      </c>
      <c r="O363" s="159" t="s">
        <v>1704</v>
      </c>
      <c r="P363" s="169">
        <v>129</v>
      </c>
      <c r="Q363" s="169">
        <v>24</v>
      </c>
      <c r="R363" s="322" t="s">
        <v>6341</v>
      </c>
      <c r="S363" s="173" t="s">
        <v>8174</v>
      </c>
      <c r="T363" s="323"/>
      <c r="U363" s="315">
        <v>44348</v>
      </c>
      <c r="V363" s="315">
        <v>44377</v>
      </c>
      <c r="W363" s="170">
        <v>4817000248</v>
      </c>
      <c r="X363" s="315">
        <v>44377</v>
      </c>
      <c r="Y363" s="323"/>
      <c r="Z363" s="323"/>
      <c r="AA363" s="323"/>
      <c r="AB363" s="323"/>
      <c r="AC363" s="323" t="s">
        <v>1547</v>
      </c>
      <c r="AD363" s="323"/>
      <c r="AE363" s="323"/>
      <c r="AF363" s="323"/>
      <c r="AG363" s="323"/>
      <c r="AH363" s="323"/>
      <c r="AI363" s="323"/>
      <c r="AJ363" s="323"/>
      <c r="AK363" s="156" t="s">
        <v>6073</v>
      </c>
      <c r="AL363" s="173" t="s">
        <v>8174</v>
      </c>
      <c r="AM363" s="177" t="s">
        <v>8175</v>
      </c>
      <c r="AN363" s="170" t="s">
        <v>1996</v>
      </c>
      <c r="AO363" s="170" t="s">
        <v>1996</v>
      </c>
      <c r="AP363" s="170"/>
    </row>
    <row r="364" spans="1:42" s="120" customFormat="1" ht="30" customHeight="1">
      <c r="A364" s="169" t="s">
        <v>5419</v>
      </c>
      <c r="B364" s="169" t="s">
        <v>4999</v>
      </c>
      <c r="C364" s="169" t="s">
        <v>5003</v>
      </c>
      <c r="D364" s="169" t="s">
        <v>5300</v>
      </c>
      <c r="E364" s="169" t="s">
        <v>35</v>
      </c>
      <c r="F364" s="169" t="s">
        <v>15</v>
      </c>
      <c r="G364" s="169" t="s">
        <v>19</v>
      </c>
      <c r="H364" s="169" t="s">
        <v>5301</v>
      </c>
      <c r="I364" s="169" t="s">
        <v>760</v>
      </c>
      <c r="J364" s="169" t="s">
        <v>13</v>
      </c>
      <c r="K364" s="169" t="s">
        <v>17</v>
      </c>
      <c r="L364" s="170" t="s">
        <v>6351</v>
      </c>
      <c r="M364" s="170" t="s">
        <v>6481</v>
      </c>
      <c r="N364" s="158" t="s">
        <v>1091</v>
      </c>
      <c r="O364" s="159" t="s">
        <v>1704</v>
      </c>
      <c r="P364" s="169">
        <v>200</v>
      </c>
      <c r="Q364" s="169">
        <v>13</v>
      </c>
      <c r="R364" s="322" t="s">
        <v>6341</v>
      </c>
      <c r="S364" s="173" t="s">
        <v>8174</v>
      </c>
      <c r="T364" s="323"/>
      <c r="U364" s="315">
        <v>44348</v>
      </c>
      <c r="V364" s="315">
        <v>44377</v>
      </c>
      <c r="W364" s="170">
        <v>4817000249</v>
      </c>
      <c r="X364" s="315">
        <v>44377</v>
      </c>
      <c r="Y364" s="323"/>
      <c r="Z364" s="323"/>
      <c r="AA364" s="323"/>
      <c r="AB364" s="323"/>
      <c r="AC364" s="323" t="s">
        <v>1547</v>
      </c>
      <c r="AD364" s="323"/>
      <c r="AE364" s="323"/>
      <c r="AF364" s="323"/>
      <c r="AG364" s="323"/>
      <c r="AH364" s="323"/>
      <c r="AI364" s="323"/>
      <c r="AJ364" s="323"/>
      <c r="AK364" s="156" t="s">
        <v>6073</v>
      </c>
      <c r="AL364" s="173" t="s">
        <v>8174</v>
      </c>
      <c r="AM364" s="177" t="s">
        <v>8175</v>
      </c>
      <c r="AN364" s="170" t="s">
        <v>1996</v>
      </c>
      <c r="AO364" s="170" t="s">
        <v>1996</v>
      </c>
      <c r="AP364" s="170"/>
    </row>
    <row r="365" spans="1:42" s="120" customFormat="1" ht="30" customHeight="1">
      <c r="A365" s="169" t="s">
        <v>5419</v>
      </c>
      <c r="B365" s="169" t="s">
        <v>4999</v>
      </c>
      <c r="C365" s="169" t="s">
        <v>5003</v>
      </c>
      <c r="D365" s="169" t="s">
        <v>6482</v>
      </c>
      <c r="E365" s="169" t="s">
        <v>35</v>
      </c>
      <c r="F365" s="169" t="s">
        <v>15</v>
      </c>
      <c r="G365" s="169" t="s">
        <v>19</v>
      </c>
      <c r="H365" s="169" t="s">
        <v>5302</v>
      </c>
      <c r="I365" s="169" t="s">
        <v>760</v>
      </c>
      <c r="J365" s="169" t="s">
        <v>13</v>
      </c>
      <c r="K365" s="169" t="s">
        <v>17</v>
      </c>
      <c r="L365" s="170" t="s">
        <v>6351</v>
      </c>
      <c r="M365" s="170" t="s">
        <v>6483</v>
      </c>
      <c r="N365" s="158" t="s">
        <v>1079</v>
      </c>
      <c r="O365" s="159" t="s">
        <v>1080</v>
      </c>
      <c r="P365" s="169">
        <v>40</v>
      </c>
      <c r="Q365" s="169">
        <v>14</v>
      </c>
      <c r="R365" s="322" t="s">
        <v>6341</v>
      </c>
      <c r="S365" s="173" t="s">
        <v>8174</v>
      </c>
      <c r="T365" s="323"/>
      <c r="U365" s="315">
        <v>44348</v>
      </c>
      <c r="V365" s="315">
        <v>44377</v>
      </c>
      <c r="W365" s="170">
        <v>4817000250</v>
      </c>
      <c r="X365" s="315">
        <v>44377</v>
      </c>
      <c r="Y365" s="323"/>
      <c r="Z365" s="323"/>
      <c r="AA365" s="323"/>
      <c r="AB365" s="323"/>
      <c r="AC365" s="323" t="s">
        <v>1547</v>
      </c>
      <c r="AD365" s="323"/>
      <c r="AE365" s="323"/>
      <c r="AF365" s="323"/>
      <c r="AG365" s="323"/>
      <c r="AH365" s="323"/>
      <c r="AI365" s="323"/>
      <c r="AJ365" s="323"/>
      <c r="AK365" s="156" t="s">
        <v>6073</v>
      </c>
      <c r="AL365" s="173" t="s">
        <v>8174</v>
      </c>
      <c r="AM365" s="177" t="s">
        <v>8175</v>
      </c>
      <c r="AN365" s="170" t="s">
        <v>1996</v>
      </c>
      <c r="AO365" s="170" t="s">
        <v>1996</v>
      </c>
      <c r="AP365" s="170"/>
    </row>
    <row r="366" spans="1:42" s="120" customFormat="1" ht="30" customHeight="1">
      <c r="A366" s="169" t="s">
        <v>5419</v>
      </c>
      <c r="B366" s="169" t="s">
        <v>4999</v>
      </c>
      <c r="C366" s="169" t="s">
        <v>5003</v>
      </c>
      <c r="D366" s="169" t="s">
        <v>5303</v>
      </c>
      <c r="E366" s="169" t="s">
        <v>35</v>
      </c>
      <c r="F366" s="169" t="s">
        <v>15</v>
      </c>
      <c r="G366" s="169" t="s">
        <v>19</v>
      </c>
      <c r="H366" s="169" t="s">
        <v>5304</v>
      </c>
      <c r="I366" s="169" t="s">
        <v>760</v>
      </c>
      <c r="J366" s="169" t="s">
        <v>13</v>
      </c>
      <c r="K366" s="169" t="s">
        <v>17</v>
      </c>
      <c r="L366" s="170" t="s">
        <v>6351</v>
      </c>
      <c r="M366" s="170"/>
      <c r="N366" s="158" t="s">
        <v>1091</v>
      </c>
      <c r="O366" s="159" t="s">
        <v>1704</v>
      </c>
      <c r="P366" s="169" t="s">
        <v>2485</v>
      </c>
      <c r="Q366" s="169">
        <v>10</v>
      </c>
      <c r="R366" s="322" t="s">
        <v>6341</v>
      </c>
      <c r="S366" s="173" t="s">
        <v>8174</v>
      </c>
      <c r="T366" s="323"/>
      <c r="U366" s="315">
        <v>44348</v>
      </c>
      <c r="V366" s="315">
        <v>44377</v>
      </c>
      <c r="W366" s="170">
        <v>4817000251</v>
      </c>
      <c r="X366" s="315">
        <v>44377</v>
      </c>
      <c r="Y366" s="323"/>
      <c r="Z366" s="323"/>
      <c r="AA366" s="323"/>
      <c r="AB366" s="323"/>
      <c r="AC366" s="323" t="s">
        <v>1547</v>
      </c>
      <c r="AD366" s="323"/>
      <c r="AE366" s="323"/>
      <c r="AF366" s="323"/>
      <c r="AG366" s="323"/>
      <c r="AH366" s="323"/>
      <c r="AI366" s="323"/>
      <c r="AJ366" s="323"/>
      <c r="AK366" s="156" t="s">
        <v>6073</v>
      </c>
      <c r="AL366" s="173" t="s">
        <v>8174</v>
      </c>
      <c r="AM366" s="177" t="s">
        <v>8175</v>
      </c>
      <c r="AN366" s="170" t="s">
        <v>1996</v>
      </c>
      <c r="AO366" s="170" t="s">
        <v>1996</v>
      </c>
      <c r="AP366" s="170"/>
    </row>
    <row r="367" spans="1:42" s="120" customFormat="1" ht="30" customHeight="1">
      <c r="A367" s="169" t="s">
        <v>5419</v>
      </c>
      <c r="B367" s="169" t="s">
        <v>4999</v>
      </c>
      <c r="C367" s="169" t="s">
        <v>5003</v>
      </c>
      <c r="D367" s="169" t="s">
        <v>5305</v>
      </c>
      <c r="E367" s="169" t="s">
        <v>35</v>
      </c>
      <c r="F367" s="169" t="s">
        <v>15</v>
      </c>
      <c r="G367" s="169" t="s">
        <v>19</v>
      </c>
      <c r="H367" s="169" t="s">
        <v>5306</v>
      </c>
      <c r="I367" s="169" t="s">
        <v>760</v>
      </c>
      <c r="J367" s="169" t="s">
        <v>13</v>
      </c>
      <c r="K367" s="169" t="s">
        <v>26</v>
      </c>
      <c r="L367" s="170" t="s">
        <v>6351</v>
      </c>
      <c r="M367" s="170"/>
      <c r="N367" s="158" t="s">
        <v>1091</v>
      </c>
      <c r="O367" s="159" t="s">
        <v>1704</v>
      </c>
      <c r="P367" s="169" t="s">
        <v>6484</v>
      </c>
      <c r="Q367" s="169">
        <v>10</v>
      </c>
      <c r="R367" s="322" t="s">
        <v>6341</v>
      </c>
      <c r="S367" s="173" t="s">
        <v>8174</v>
      </c>
      <c r="T367" s="323"/>
      <c r="U367" s="315">
        <v>44348</v>
      </c>
      <c r="V367" s="315">
        <v>44377</v>
      </c>
      <c r="W367" s="170">
        <v>4817000252</v>
      </c>
      <c r="X367" s="315">
        <v>44377</v>
      </c>
      <c r="Y367" s="323"/>
      <c r="Z367" s="323"/>
      <c r="AA367" s="323"/>
      <c r="AB367" s="323"/>
      <c r="AC367" s="323" t="s">
        <v>1547</v>
      </c>
      <c r="AD367" s="323"/>
      <c r="AE367" s="323"/>
      <c r="AF367" s="323"/>
      <c r="AG367" s="323"/>
      <c r="AH367" s="323"/>
      <c r="AI367" s="323"/>
      <c r="AJ367" s="323"/>
      <c r="AK367" s="156" t="s">
        <v>6073</v>
      </c>
      <c r="AL367" s="173" t="s">
        <v>8174</v>
      </c>
      <c r="AM367" s="177" t="s">
        <v>8175</v>
      </c>
      <c r="AN367" s="170" t="s">
        <v>1996</v>
      </c>
      <c r="AO367" s="170" t="s">
        <v>1996</v>
      </c>
      <c r="AP367" s="170"/>
    </row>
    <row r="368" spans="1:42" s="120" customFormat="1" ht="30" customHeight="1">
      <c r="A368" s="169" t="s">
        <v>5419</v>
      </c>
      <c r="B368" s="169" t="s">
        <v>4999</v>
      </c>
      <c r="C368" s="169" t="s">
        <v>5003</v>
      </c>
      <c r="D368" s="169" t="s">
        <v>5307</v>
      </c>
      <c r="E368" s="169" t="s">
        <v>35</v>
      </c>
      <c r="F368" s="169" t="s">
        <v>15</v>
      </c>
      <c r="G368" s="169" t="s">
        <v>19</v>
      </c>
      <c r="H368" s="169" t="s">
        <v>5308</v>
      </c>
      <c r="I368" s="169" t="s">
        <v>760</v>
      </c>
      <c r="J368" s="169" t="s">
        <v>13</v>
      </c>
      <c r="K368" s="169" t="s">
        <v>26</v>
      </c>
      <c r="L368" s="170" t="s">
        <v>6351</v>
      </c>
      <c r="M368" s="170"/>
      <c r="N368" s="158" t="s">
        <v>1091</v>
      </c>
      <c r="O368" s="159" t="s">
        <v>1704</v>
      </c>
      <c r="P368" s="169" t="s">
        <v>2468</v>
      </c>
      <c r="Q368" s="169">
        <v>11</v>
      </c>
      <c r="R368" s="322" t="s">
        <v>6341</v>
      </c>
      <c r="S368" s="173" t="s">
        <v>8174</v>
      </c>
      <c r="T368" s="323"/>
      <c r="U368" s="315">
        <v>44348</v>
      </c>
      <c r="V368" s="315">
        <v>44377</v>
      </c>
      <c r="W368" s="170">
        <v>4817000253</v>
      </c>
      <c r="X368" s="315">
        <v>44377</v>
      </c>
      <c r="Y368" s="323"/>
      <c r="Z368" s="323"/>
      <c r="AA368" s="323"/>
      <c r="AB368" s="323"/>
      <c r="AC368" s="323" t="s">
        <v>1547</v>
      </c>
      <c r="AD368" s="323"/>
      <c r="AE368" s="323"/>
      <c r="AF368" s="323"/>
      <c r="AG368" s="323"/>
      <c r="AH368" s="323"/>
      <c r="AI368" s="323"/>
      <c r="AJ368" s="323"/>
      <c r="AK368" s="156" t="s">
        <v>6073</v>
      </c>
      <c r="AL368" s="173" t="s">
        <v>8174</v>
      </c>
      <c r="AM368" s="177" t="s">
        <v>8175</v>
      </c>
      <c r="AN368" s="170" t="s">
        <v>1996</v>
      </c>
      <c r="AO368" s="170" t="s">
        <v>1996</v>
      </c>
      <c r="AP368" s="170"/>
    </row>
    <row r="369" spans="1:42" s="120" customFormat="1" ht="30" customHeight="1">
      <c r="A369" s="169" t="s">
        <v>5419</v>
      </c>
      <c r="B369" s="169" t="s">
        <v>4999</v>
      </c>
      <c r="C369" s="169" t="s">
        <v>5003</v>
      </c>
      <c r="D369" s="169" t="s">
        <v>5309</v>
      </c>
      <c r="E369" s="169" t="s">
        <v>35</v>
      </c>
      <c r="F369" s="169" t="s">
        <v>15</v>
      </c>
      <c r="G369" s="169" t="s">
        <v>19</v>
      </c>
      <c r="H369" s="169" t="s">
        <v>5310</v>
      </c>
      <c r="I369" s="169" t="s">
        <v>760</v>
      </c>
      <c r="J369" s="169" t="s">
        <v>13</v>
      </c>
      <c r="K369" s="169" t="s">
        <v>17</v>
      </c>
      <c r="L369" s="170" t="s">
        <v>6351</v>
      </c>
      <c r="M369" s="170"/>
      <c r="N369" s="158" t="s">
        <v>1091</v>
      </c>
      <c r="O369" s="159" t="s">
        <v>1704</v>
      </c>
      <c r="P369" s="169" t="s">
        <v>6485</v>
      </c>
      <c r="Q369" s="169">
        <v>30</v>
      </c>
      <c r="R369" s="322" t="s">
        <v>6341</v>
      </c>
      <c r="S369" s="173" t="s">
        <v>8174</v>
      </c>
      <c r="T369" s="323"/>
      <c r="U369" s="315">
        <v>44348</v>
      </c>
      <c r="V369" s="315">
        <v>44377</v>
      </c>
      <c r="W369" s="170">
        <v>4817000254</v>
      </c>
      <c r="X369" s="315">
        <v>44377</v>
      </c>
      <c r="Y369" s="323"/>
      <c r="Z369" s="323"/>
      <c r="AA369" s="323"/>
      <c r="AB369" s="323"/>
      <c r="AC369" s="323" t="s">
        <v>1547</v>
      </c>
      <c r="AD369" s="323"/>
      <c r="AE369" s="323"/>
      <c r="AF369" s="323"/>
      <c r="AG369" s="323"/>
      <c r="AH369" s="323"/>
      <c r="AI369" s="323"/>
      <c r="AJ369" s="323"/>
      <c r="AK369" s="156" t="s">
        <v>6073</v>
      </c>
      <c r="AL369" s="173" t="s">
        <v>8174</v>
      </c>
      <c r="AM369" s="177" t="s">
        <v>8175</v>
      </c>
      <c r="AN369" s="170" t="s">
        <v>1996</v>
      </c>
      <c r="AO369" s="170" t="s">
        <v>1996</v>
      </c>
      <c r="AP369" s="170"/>
    </row>
    <row r="370" spans="1:42" s="120" customFormat="1" ht="30" customHeight="1">
      <c r="A370" s="169" t="s">
        <v>5419</v>
      </c>
      <c r="B370" s="169" t="s">
        <v>4999</v>
      </c>
      <c r="C370" s="169" t="s">
        <v>5003</v>
      </c>
      <c r="D370" s="169" t="s">
        <v>5311</v>
      </c>
      <c r="E370" s="169" t="s">
        <v>35</v>
      </c>
      <c r="F370" s="169" t="s">
        <v>15</v>
      </c>
      <c r="G370" s="169" t="s">
        <v>19</v>
      </c>
      <c r="H370" s="169" t="s">
        <v>5312</v>
      </c>
      <c r="I370" s="169" t="s">
        <v>760</v>
      </c>
      <c r="J370" s="169" t="s">
        <v>13</v>
      </c>
      <c r="K370" s="169" t="s">
        <v>17</v>
      </c>
      <c r="L370" s="170" t="s">
        <v>6351</v>
      </c>
      <c r="M370" s="170"/>
      <c r="N370" s="158" t="s">
        <v>1079</v>
      </c>
      <c r="O370" s="159" t="s">
        <v>1080</v>
      </c>
      <c r="P370" s="169" t="s">
        <v>6118</v>
      </c>
      <c r="Q370" s="169">
        <v>10</v>
      </c>
      <c r="R370" s="322" t="s">
        <v>6341</v>
      </c>
      <c r="S370" s="173" t="s">
        <v>8174</v>
      </c>
      <c r="T370" s="323"/>
      <c r="U370" s="315">
        <v>44348</v>
      </c>
      <c r="V370" s="315">
        <v>44377</v>
      </c>
      <c r="W370" s="170">
        <v>4817000255</v>
      </c>
      <c r="X370" s="315">
        <v>44377</v>
      </c>
      <c r="Y370" s="323"/>
      <c r="Z370" s="323"/>
      <c r="AA370" s="323"/>
      <c r="AB370" s="323"/>
      <c r="AC370" s="323" t="s">
        <v>1547</v>
      </c>
      <c r="AD370" s="323"/>
      <c r="AE370" s="323"/>
      <c r="AF370" s="323"/>
      <c r="AG370" s="323"/>
      <c r="AH370" s="323"/>
      <c r="AI370" s="323"/>
      <c r="AJ370" s="323"/>
      <c r="AK370" s="156" t="s">
        <v>6073</v>
      </c>
      <c r="AL370" s="173" t="s">
        <v>8174</v>
      </c>
      <c r="AM370" s="177" t="s">
        <v>8175</v>
      </c>
      <c r="AN370" s="170" t="s">
        <v>1996</v>
      </c>
      <c r="AO370" s="170" t="s">
        <v>1996</v>
      </c>
      <c r="AP370" s="170"/>
    </row>
    <row r="371" spans="1:42" s="120" customFormat="1" ht="30" customHeight="1">
      <c r="A371" s="169" t="s">
        <v>5419</v>
      </c>
      <c r="B371" s="169" t="s">
        <v>4999</v>
      </c>
      <c r="C371" s="169" t="s">
        <v>5003</v>
      </c>
      <c r="D371" s="169" t="s">
        <v>5313</v>
      </c>
      <c r="E371" s="169" t="s">
        <v>35</v>
      </c>
      <c r="F371" s="169" t="s">
        <v>15</v>
      </c>
      <c r="G371" s="169" t="s">
        <v>19</v>
      </c>
      <c r="H371" s="169" t="s">
        <v>5314</v>
      </c>
      <c r="I371" s="169" t="s">
        <v>760</v>
      </c>
      <c r="J371" s="169" t="s">
        <v>13</v>
      </c>
      <c r="K371" s="169" t="s">
        <v>17</v>
      </c>
      <c r="L371" s="170" t="s">
        <v>6351</v>
      </c>
      <c r="M371" s="170"/>
      <c r="N371" s="158" t="s">
        <v>1079</v>
      </c>
      <c r="O371" s="159" t="s">
        <v>1080</v>
      </c>
      <c r="P371" s="169" t="s">
        <v>6486</v>
      </c>
      <c r="Q371" s="169">
        <v>56.2</v>
      </c>
      <c r="R371" s="322" t="s">
        <v>6341</v>
      </c>
      <c r="S371" s="173" t="s">
        <v>8174</v>
      </c>
      <c r="T371" s="323"/>
      <c r="U371" s="315">
        <v>44348</v>
      </c>
      <c r="V371" s="315">
        <v>44377</v>
      </c>
      <c r="W371" s="170">
        <v>4817000256</v>
      </c>
      <c r="X371" s="315">
        <v>44377</v>
      </c>
      <c r="Y371" s="323"/>
      <c r="Z371" s="323"/>
      <c r="AA371" s="323"/>
      <c r="AB371" s="323"/>
      <c r="AC371" s="323" t="s">
        <v>1547</v>
      </c>
      <c r="AD371" s="323"/>
      <c r="AE371" s="323"/>
      <c r="AF371" s="323"/>
      <c r="AG371" s="323"/>
      <c r="AH371" s="323"/>
      <c r="AI371" s="323"/>
      <c r="AJ371" s="323"/>
      <c r="AK371" s="156" t="s">
        <v>6073</v>
      </c>
      <c r="AL371" s="173" t="s">
        <v>8174</v>
      </c>
      <c r="AM371" s="177" t="s">
        <v>8175</v>
      </c>
      <c r="AN371" s="170" t="s">
        <v>1996</v>
      </c>
      <c r="AO371" s="170" t="s">
        <v>1996</v>
      </c>
      <c r="AP371" s="170"/>
    </row>
    <row r="372" spans="1:42" s="120" customFormat="1" ht="30" customHeight="1">
      <c r="A372" s="169" t="s">
        <v>5419</v>
      </c>
      <c r="B372" s="169" t="s">
        <v>5456</v>
      </c>
      <c r="C372" s="169" t="s">
        <v>4991</v>
      </c>
      <c r="D372" s="169" t="s">
        <v>5689</v>
      </c>
      <c r="E372" s="169" t="s">
        <v>35</v>
      </c>
      <c r="F372" s="169" t="s">
        <v>11</v>
      </c>
      <c r="G372" s="169" t="s">
        <v>19</v>
      </c>
      <c r="H372" s="169" t="s">
        <v>5690</v>
      </c>
      <c r="I372" s="169" t="s">
        <v>760</v>
      </c>
      <c r="J372" s="169" t="s">
        <v>13</v>
      </c>
      <c r="K372" s="169" t="s">
        <v>14</v>
      </c>
      <c r="L372" s="170" t="s">
        <v>6459</v>
      </c>
      <c r="M372" s="170" t="s">
        <v>6487</v>
      </c>
      <c r="N372" s="158" t="s">
        <v>1091</v>
      </c>
      <c r="O372" s="159" t="s">
        <v>1704</v>
      </c>
      <c r="P372" s="169">
        <v>607</v>
      </c>
      <c r="Q372" s="169">
        <v>13.7</v>
      </c>
      <c r="R372" s="322" t="s">
        <v>6341</v>
      </c>
      <c r="S372" s="314" t="s">
        <v>8165</v>
      </c>
      <c r="T372" s="323"/>
      <c r="U372" s="315">
        <v>44348</v>
      </c>
      <c r="V372" s="315">
        <v>44377</v>
      </c>
      <c r="W372" s="170">
        <v>4812700163</v>
      </c>
      <c r="X372" s="315">
        <v>44377</v>
      </c>
      <c r="Y372" s="323"/>
      <c r="Z372" s="323"/>
      <c r="AA372" s="323"/>
      <c r="AB372" s="323"/>
      <c r="AC372" s="323" t="s">
        <v>1547</v>
      </c>
      <c r="AD372" s="323"/>
      <c r="AE372" s="323"/>
      <c r="AF372" s="323"/>
      <c r="AG372" s="323"/>
      <c r="AH372" s="323"/>
      <c r="AI372" s="323"/>
      <c r="AJ372" s="323"/>
      <c r="AK372" s="156" t="s">
        <v>6073</v>
      </c>
      <c r="AL372" s="314" t="s">
        <v>8165</v>
      </c>
      <c r="AM372" s="317" t="s">
        <v>8166</v>
      </c>
      <c r="AN372" s="170" t="s">
        <v>1996</v>
      </c>
      <c r="AO372" s="170" t="s">
        <v>1996</v>
      </c>
      <c r="AP372" s="170"/>
    </row>
    <row r="373" spans="1:42" s="120" customFormat="1" ht="30" customHeight="1">
      <c r="A373" s="169" t="s">
        <v>5419</v>
      </c>
      <c r="B373" s="169" t="s">
        <v>4999</v>
      </c>
      <c r="C373" s="169" t="s">
        <v>5003</v>
      </c>
      <c r="D373" s="169" t="s">
        <v>5315</v>
      </c>
      <c r="E373" s="169" t="s">
        <v>35</v>
      </c>
      <c r="F373" s="169" t="s">
        <v>15</v>
      </c>
      <c r="G373" s="169" t="s">
        <v>19</v>
      </c>
      <c r="H373" s="169" t="s">
        <v>5316</v>
      </c>
      <c r="I373" s="169" t="s">
        <v>760</v>
      </c>
      <c r="J373" s="169" t="s">
        <v>13</v>
      </c>
      <c r="K373" s="169" t="s">
        <v>26</v>
      </c>
      <c r="L373" s="170" t="s">
        <v>6351</v>
      </c>
      <c r="M373" s="170"/>
      <c r="N373" s="158" t="s">
        <v>1091</v>
      </c>
      <c r="O373" s="159" t="s">
        <v>1704</v>
      </c>
      <c r="P373" s="169" t="s">
        <v>2468</v>
      </c>
      <c r="Q373" s="169">
        <v>15</v>
      </c>
      <c r="R373" s="322" t="s">
        <v>6341</v>
      </c>
      <c r="S373" s="173" t="s">
        <v>8174</v>
      </c>
      <c r="T373" s="323"/>
      <c r="U373" s="315">
        <v>44348</v>
      </c>
      <c r="V373" s="315">
        <v>44377</v>
      </c>
      <c r="W373" s="170">
        <v>4817000257</v>
      </c>
      <c r="X373" s="315">
        <v>44377</v>
      </c>
      <c r="Y373" s="323"/>
      <c r="Z373" s="323"/>
      <c r="AA373" s="323"/>
      <c r="AB373" s="323"/>
      <c r="AC373" s="323" t="s">
        <v>1547</v>
      </c>
      <c r="AD373" s="323"/>
      <c r="AE373" s="323"/>
      <c r="AF373" s="323"/>
      <c r="AG373" s="323"/>
      <c r="AH373" s="323"/>
      <c r="AI373" s="323"/>
      <c r="AJ373" s="323"/>
      <c r="AK373" s="156" t="s">
        <v>6073</v>
      </c>
      <c r="AL373" s="173" t="s">
        <v>8174</v>
      </c>
      <c r="AM373" s="177" t="s">
        <v>8175</v>
      </c>
      <c r="AN373" s="170" t="s">
        <v>1996</v>
      </c>
      <c r="AO373" s="170" t="s">
        <v>1996</v>
      </c>
      <c r="AP373" s="170"/>
    </row>
    <row r="374" spans="1:42" s="120" customFormat="1" ht="30" customHeight="1">
      <c r="A374" s="169" t="s">
        <v>5419</v>
      </c>
      <c r="B374" s="169" t="s">
        <v>4999</v>
      </c>
      <c r="C374" s="169" t="s">
        <v>5003</v>
      </c>
      <c r="D374" s="169" t="s">
        <v>5317</v>
      </c>
      <c r="E374" s="169" t="s">
        <v>35</v>
      </c>
      <c r="F374" s="169" t="s">
        <v>15</v>
      </c>
      <c r="G374" s="169" t="s">
        <v>19</v>
      </c>
      <c r="H374" s="169" t="s">
        <v>5318</v>
      </c>
      <c r="I374" s="169" t="s">
        <v>760</v>
      </c>
      <c r="J374" s="169" t="s">
        <v>13</v>
      </c>
      <c r="K374" s="169" t="s">
        <v>17</v>
      </c>
      <c r="L374" s="170" t="s">
        <v>6351</v>
      </c>
      <c r="M374" s="170"/>
      <c r="N374" s="158" t="s">
        <v>1091</v>
      </c>
      <c r="O374" s="159" t="s">
        <v>1704</v>
      </c>
      <c r="P374" s="169" t="s">
        <v>2493</v>
      </c>
      <c r="Q374" s="169">
        <v>18</v>
      </c>
      <c r="R374" s="322" t="s">
        <v>6341</v>
      </c>
      <c r="S374" s="173" t="s">
        <v>8174</v>
      </c>
      <c r="T374" s="323"/>
      <c r="U374" s="315">
        <v>44348</v>
      </c>
      <c r="V374" s="315">
        <v>44377</v>
      </c>
      <c r="W374" s="170">
        <v>4817000258</v>
      </c>
      <c r="X374" s="315">
        <v>44377</v>
      </c>
      <c r="Y374" s="323"/>
      <c r="Z374" s="323"/>
      <c r="AA374" s="323"/>
      <c r="AB374" s="323"/>
      <c r="AC374" s="323" t="s">
        <v>1547</v>
      </c>
      <c r="AD374" s="323"/>
      <c r="AE374" s="323"/>
      <c r="AF374" s="323"/>
      <c r="AG374" s="323"/>
      <c r="AH374" s="323"/>
      <c r="AI374" s="323"/>
      <c r="AJ374" s="323"/>
      <c r="AK374" s="156" t="s">
        <v>6073</v>
      </c>
      <c r="AL374" s="173" t="s">
        <v>8174</v>
      </c>
      <c r="AM374" s="177" t="s">
        <v>8175</v>
      </c>
      <c r="AN374" s="170" t="s">
        <v>1996</v>
      </c>
      <c r="AO374" s="170" t="s">
        <v>1996</v>
      </c>
      <c r="AP374" s="170"/>
    </row>
    <row r="375" spans="1:42" s="120" customFormat="1" ht="30" customHeight="1">
      <c r="A375" s="169" t="s">
        <v>5419</v>
      </c>
      <c r="B375" s="169" t="s">
        <v>4999</v>
      </c>
      <c r="C375" s="169" t="s">
        <v>5003</v>
      </c>
      <c r="D375" s="169" t="s">
        <v>5319</v>
      </c>
      <c r="E375" s="169" t="s">
        <v>35</v>
      </c>
      <c r="F375" s="169" t="s">
        <v>15</v>
      </c>
      <c r="G375" s="169" t="s">
        <v>19</v>
      </c>
      <c r="H375" s="169" t="s">
        <v>5320</v>
      </c>
      <c r="I375" s="169" t="s">
        <v>760</v>
      </c>
      <c r="J375" s="169" t="s">
        <v>13</v>
      </c>
      <c r="K375" s="169" t="s">
        <v>17</v>
      </c>
      <c r="L375" s="170" t="s">
        <v>6351</v>
      </c>
      <c r="M375" s="170"/>
      <c r="N375" s="158" t="s">
        <v>1091</v>
      </c>
      <c r="O375" s="159" t="s">
        <v>1704</v>
      </c>
      <c r="P375" s="169" t="s">
        <v>6488</v>
      </c>
      <c r="Q375" s="169">
        <v>30</v>
      </c>
      <c r="R375" s="322" t="s">
        <v>6341</v>
      </c>
      <c r="S375" s="173" t="s">
        <v>8174</v>
      </c>
      <c r="T375" s="323"/>
      <c r="U375" s="315">
        <v>44348</v>
      </c>
      <c r="V375" s="315">
        <v>44377</v>
      </c>
      <c r="W375" s="170">
        <v>4817000263</v>
      </c>
      <c r="X375" s="315">
        <v>44377</v>
      </c>
      <c r="Y375" s="323"/>
      <c r="Z375" s="323"/>
      <c r="AA375" s="323"/>
      <c r="AB375" s="323"/>
      <c r="AC375" s="323" t="s">
        <v>1547</v>
      </c>
      <c r="AD375" s="323"/>
      <c r="AE375" s="323"/>
      <c r="AF375" s="323"/>
      <c r="AG375" s="323"/>
      <c r="AH375" s="323"/>
      <c r="AI375" s="323"/>
      <c r="AJ375" s="323"/>
      <c r="AK375" s="156" t="s">
        <v>6073</v>
      </c>
      <c r="AL375" s="173" t="s">
        <v>8174</v>
      </c>
      <c r="AM375" s="177" t="s">
        <v>8175</v>
      </c>
      <c r="AN375" s="170" t="s">
        <v>1996</v>
      </c>
      <c r="AO375" s="170" t="s">
        <v>1996</v>
      </c>
      <c r="AP375" s="170"/>
    </row>
    <row r="376" spans="1:42" s="120" customFormat="1" ht="30" customHeight="1">
      <c r="A376" s="169" t="s">
        <v>5419</v>
      </c>
      <c r="B376" s="169" t="s">
        <v>4999</v>
      </c>
      <c r="C376" s="169" t="s">
        <v>5003</v>
      </c>
      <c r="D376" s="169" t="s">
        <v>5321</v>
      </c>
      <c r="E376" s="169" t="s">
        <v>35</v>
      </c>
      <c r="F376" s="169" t="s">
        <v>15</v>
      </c>
      <c r="G376" s="169" t="s">
        <v>19</v>
      </c>
      <c r="H376" s="169" t="s">
        <v>5322</v>
      </c>
      <c r="I376" s="169" t="s">
        <v>760</v>
      </c>
      <c r="J376" s="169" t="s">
        <v>13</v>
      </c>
      <c r="K376" s="169" t="s">
        <v>17</v>
      </c>
      <c r="L376" s="170" t="s">
        <v>6351</v>
      </c>
      <c r="M376" s="170"/>
      <c r="N376" s="158" t="s">
        <v>1091</v>
      </c>
      <c r="O376" s="159" t="s">
        <v>1704</v>
      </c>
      <c r="P376" s="169" t="s">
        <v>2468</v>
      </c>
      <c r="Q376" s="169">
        <v>22</v>
      </c>
      <c r="R376" s="322" t="s">
        <v>6341</v>
      </c>
      <c r="S376" s="173" t="s">
        <v>8174</v>
      </c>
      <c r="T376" s="323"/>
      <c r="U376" s="315">
        <v>44348</v>
      </c>
      <c r="V376" s="315">
        <v>44377</v>
      </c>
      <c r="W376" s="170">
        <v>4817000260</v>
      </c>
      <c r="X376" s="315">
        <v>44377</v>
      </c>
      <c r="Y376" s="323"/>
      <c r="Z376" s="323"/>
      <c r="AA376" s="323"/>
      <c r="AB376" s="323"/>
      <c r="AC376" s="323" t="s">
        <v>1547</v>
      </c>
      <c r="AD376" s="323"/>
      <c r="AE376" s="323"/>
      <c r="AF376" s="323"/>
      <c r="AG376" s="323"/>
      <c r="AH376" s="323"/>
      <c r="AI376" s="323"/>
      <c r="AJ376" s="323"/>
      <c r="AK376" s="156" t="s">
        <v>6073</v>
      </c>
      <c r="AL376" s="173" t="s">
        <v>8174</v>
      </c>
      <c r="AM376" s="177" t="s">
        <v>8175</v>
      </c>
      <c r="AN376" s="170" t="s">
        <v>1996</v>
      </c>
      <c r="AO376" s="170" t="s">
        <v>1996</v>
      </c>
      <c r="AP376" s="170"/>
    </row>
    <row r="377" spans="1:42" s="120" customFormat="1" ht="30" customHeight="1">
      <c r="A377" s="169" t="s">
        <v>5419</v>
      </c>
      <c r="B377" s="169" t="s">
        <v>5004</v>
      </c>
      <c r="C377" s="169" t="s">
        <v>5005</v>
      </c>
      <c r="D377" s="169" t="s">
        <v>5440</v>
      </c>
      <c r="E377" s="169" t="s">
        <v>35</v>
      </c>
      <c r="F377" s="169" t="s">
        <v>15</v>
      </c>
      <c r="G377" s="169" t="s">
        <v>19</v>
      </c>
      <c r="H377" s="169" t="s">
        <v>5441</v>
      </c>
      <c r="I377" s="169" t="s">
        <v>760</v>
      </c>
      <c r="J377" s="169" t="s">
        <v>13</v>
      </c>
      <c r="K377" s="169" t="s">
        <v>17</v>
      </c>
      <c r="L377" s="170" t="s">
        <v>6351</v>
      </c>
      <c r="M377" s="170"/>
      <c r="N377" s="158" t="s">
        <v>1091</v>
      </c>
      <c r="O377" s="159" t="s">
        <v>1704</v>
      </c>
      <c r="P377" s="169" t="s">
        <v>6489</v>
      </c>
      <c r="Q377" s="169">
        <v>24</v>
      </c>
      <c r="R377" s="322" t="s">
        <v>6341</v>
      </c>
      <c r="S377" s="173" t="s">
        <v>8172</v>
      </c>
      <c r="T377" s="323"/>
      <c r="U377" s="315">
        <v>44348</v>
      </c>
      <c r="V377" s="315">
        <v>44377</v>
      </c>
      <c r="W377" s="170">
        <v>4824000106</v>
      </c>
      <c r="X377" s="315">
        <v>44377</v>
      </c>
      <c r="Y377" s="323"/>
      <c r="Z377" s="323"/>
      <c r="AA377" s="323"/>
      <c r="AB377" s="323"/>
      <c r="AC377" s="323" t="s">
        <v>1547</v>
      </c>
      <c r="AD377" s="323"/>
      <c r="AE377" s="323"/>
      <c r="AF377" s="323"/>
      <c r="AG377" s="323"/>
      <c r="AH377" s="323"/>
      <c r="AI377" s="323"/>
      <c r="AJ377" s="323"/>
      <c r="AK377" s="156" t="s">
        <v>6073</v>
      </c>
      <c r="AL377" s="173" t="s">
        <v>8172</v>
      </c>
      <c r="AM377" s="177" t="s">
        <v>8173</v>
      </c>
      <c r="AN377" s="170" t="s">
        <v>1996</v>
      </c>
      <c r="AO377" s="170" t="s">
        <v>1996</v>
      </c>
      <c r="AP377" s="170"/>
    </row>
    <row r="378" spans="1:42" s="120" customFormat="1" ht="30" customHeight="1">
      <c r="A378" s="169" t="s">
        <v>5419</v>
      </c>
      <c r="B378" s="169" t="s">
        <v>5004</v>
      </c>
      <c r="C378" s="169" t="s">
        <v>5005</v>
      </c>
      <c r="D378" s="169" t="s">
        <v>5442</v>
      </c>
      <c r="E378" s="169" t="s">
        <v>35</v>
      </c>
      <c r="F378" s="169" t="s">
        <v>15</v>
      </c>
      <c r="G378" s="169" t="s">
        <v>19</v>
      </c>
      <c r="H378" s="169" t="s">
        <v>5443</v>
      </c>
      <c r="I378" s="169" t="s">
        <v>760</v>
      </c>
      <c r="J378" s="169" t="s">
        <v>13</v>
      </c>
      <c r="K378" s="169" t="s">
        <v>17</v>
      </c>
      <c r="L378" s="170" t="s">
        <v>6351</v>
      </c>
      <c r="M378" s="170"/>
      <c r="N378" s="158" t="s">
        <v>1091</v>
      </c>
      <c r="O378" s="159" t="s">
        <v>1704</v>
      </c>
      <c r="P378" s="169" t="s">
        <v>6490</v>
      </c>
      <c r="Q378" s="169">
        <v>15</v>
      </c>
      <c r="R378" s="322" t="s">
        <v>6341</v>
      </c>
      <c r="S378" s="173" t="s">
        <v>8172</v>
      </c>
      <c r="T378" s="323"/>
      <c r="U378" s="315">
        <v>44348</v>
      </c>
      <c r="V378" s="315">
        <v>44377</v>
      </c>
      <c r="W378" s="170">
        <v>4824000115</v>
      </c>
      <c r="X378" s="315">
        <v>44377</v>
      </c>
      <c r="Y378" s="323"/>
      <c r="Z378" s="323"/>
      <c r="AA378" s="323"/>
      <c r="AB378" s="323"/>
      <c r="AC378" s="323" t="s">
        <v>1547</v>
      </c>
      <c r="AD378" s="323"/>
      <c r="AE378" s="323"/>
      <c r="AF378" s="323"/>
      <c r="AG378" s="323"/>
      <c r="AH378" s="323"/>
      <c r="AI378" s="323"/>
      <c r="AJ378" s="323"/>
      <c r="AK378" s="156" t="s">
        <v>6073</v>
      </c>
      <c r="AL378" s="173" t="s">
        <v>8172</v>
      </c>
      <c r="AM378" s="177" t="s">
        <v>8173</v>
      </c>
      <c r="AN378" s="170" t="s">
        <v>1996</v>
      </c>
      <c r="AO378" s="170" t="s">
        <v>1996</v>
      </c>
      <c r="AP378" s="170"/>
    </row>
    <row r="379" spans="1:42" s="120" customFormat="1" ht="30" customHeight="1">
      <c r="A379" s="169" t="s">
        <v>5419</v>
      </c>
      <c r="B379" s="169" t="s">
        <v>5004</v>
      </c>
      <c r="C379" s="169" t="s">
        <v>5005</v>
      </c>
      <c r="D379" s="169" t="s">
        <v>5452</v>
      </c>
      <c r="E379" s="169" t="s">
        <v>35</v>
      </c>
      <c r="F379" s="169" t="s">
        <v>15</v>
      </c>
      <c r="G379" s="169" t="s">
        <v>19</v>
      </c>
      <c r="H379" s="169" t="s">
        <v>5453</v>
      </c>
      <c r="I379" s="169" t="s">
        <v>760</v>
      </c>
      <c r="J379" s="169" t="s">
        <v>13</v>
      </c>
      <c r="K379" s="169" t="s">
        <v>17</v>
      </c>
      <c r="L379" s="170" t="s">
        <v>6351</v>
      </c>
      <c r="M379" s="170"/>
      <c r="N379" s="158" t="s">
        <v>1079</v>
      </c>
      <c r="O379" s="159" t="s">
        <v>1080</v>
      </c>
      <c r="P379" s="169" t="s">
        <v>2493</v>
      </c>
      <c r="Q379" s="169">
        <v>6</v>
      </c>
      <c r="R379" s="322" t="s">
        <v>6341</v>
      </c>
      <c r="S379" s="173" t="s">
        <v>8172</v>
      </c>
      <c r="T379" s="323"/>
      <c r="U379" s="315">
        <v>44348</v>
      </c>
      <c r="V379" s="315">
        <v>44377</v>
      </c>
      <c r="W379" s="170">
        <v>4824000117</v>
      </c>
      <c r="X379" s="315">
        <v>44377</v>
      </c>
      <c r="Y379" s="323"/>
      <c r="Z379" s="323"/>
      <c r="AA379" s="323"/>
      <c r="AB379" s="323"/>
      <c r="AC379" s="323" t="s">
        <v>1547</v>
      </c>
      <c r="AD379" s="323"/>
      <c r="AE379" s="323"/>
      <c r="AF379" s="323"/>
      <c r="AG379" s="323"/>
      <c r="AH379" s="323"/>
      <c r="AI379" s="323"/>
      <c r="AJ379" s="323"/>
      <c r="AK379" s="156" t="s">
        <v>6073</v>
      </c>
      <c r="AL379" s="173" t="s">
        <v>8172</v>
      </c>
      <c r="AM379" s="177" t="s">
        <v>8173</v>
      </c>
      <c r="AN379" s="170" t="s">
        <v>1996</v>
      </c>
      <c r="AO379" s="170" t="s">
        <v>1996</v>
      </c>
      <c r="AP379" s="170"/>
    </row>
    <row r="380" spans="1:42" s="120" customFormat="1" ht="30" customHeight="1">
      <c r="A380" s="169" t="s">
        <v>5419</v>
      </c>
      <c r="B380" s="169" t="s">
        <v>5004</v>
      </c>
      <c r="C380" s="169" t="s">
        <v>5005</v>
      </c>
      <c r="D380" s="169" t="s">
        <v>5444</v>
      </c>
      <c r="E380" s="169" t="s">
        <v>35</v>
      </c>
      <c r="F380" s="169" t="s">
        <v>15</v>
      </c>
      <c r="G380" s="169" t="s">
        <v>19</v>
      </c>
      <c r="H380" s="169" t="s">
        <v>5445</v>
      </c>
      <c r="I380" s="169" t="s">
        <v>760</v>
      </c>
      <c r="J380" s="169" t="s">
        <v>13</v>
      </c>
      <c r="K380" s="169" t="s">
        <v>17</v>
      </c>
      <c r="L380" s="170" t="s">
        <v>6491</v>
      </c>
      <c r="M380" s="170"/>
      <c r="N380" s="158" t="s">
        <v>1079</v>
      </c>
      <c r="O380" s="159" t="s">
        <v>1080</v>
      </c>
      <c r="P380" s="169" t="s">
        <v>6120</v>
      </c>
      <c r="Q380" s="169">
        <v>21</v>
      </c>
      <c r="R380" s="322" t="s">
        <v>6341</v>
      </c>
      <c r="S380" s="173" t="s">
        <v>8172</v>
      </c>
      <c r="T380" s="323"/>
      <c r="U380" s="315">
        <v>44348</v>
      </c>
      <c r="V380" s="315">
        <v>44377</v>
      </c>
      <c r="W380" s="170">
        <v>4824000108</v>
      </c>
      <c r="X380" s="315">
        <v>44377</v>
      </c>
      <c r="Y380" s="323"/>
      <c r="Z380" s="323"/>
      <c r="AA380" s="323"/>
      <c r="AB380" s="323"/>
      <c r="AC380" s="323" t="s">
        <v>1547</v>
      </c>
      <c r="AD380" s="323"/>
      <c r="AE380" s="323"/>
      <c r="AF380" s="323"/>
      <c r="AG380" s="323"/>
      <c r="AH380" s="323"/>
      <c r="AI380" s="323"/>
      <c r="AJ380" s="323"/>
      <c r="AK380" s="156" t="s">
        <v>6073</v>
      </c>
      <c r="AL380" s="173" t="s">
        <v>8172</v>
      </c>
      <c r="AM380" s="177" t="s">
        <v>8173</v>
      </c>
      <c r="AN380" s="170" t="s">
        <v>1996</v>
      </c>
      <c r="AO380" s="170" t="s">
        <v>1996</v>
      </c>
      <c r="AP380" s="170"/>
    </row>
    <row r="381" spans="1:42" s="120" customFormat="1" ht="30" customHeight="1">
      <c r="A381" s="169" t="s">
        <v>5419</v>
      </c>
      <c r="B381" s="169" t="s">
        <v>5004</v>
      </c>
      <c r="C381" s="169" t="s">
        <v>5005</v>
      </c>
      <c r="D381" s="169" t="s">
        <v>5446</v>
      </c>
      <c r="E381" s="169" t="s">
        <v>35</v>
      </c>
      <c r="F381" s="169" t="s">
        <v>15</v>
      </c>
      <c r="G381" s="169" t="s">
        <v>19</v>
      </c>
      <c r="H381" s="169" t="s">
        <v>5447</v>
      </c>
      <c r="I381" s="169" t="s">
        <v>760</v>
      </c>
      <c r="J381" s="169" t="s">
        <v>13</v>
      </c>
      <c r="K381" s="169" t="s">
        <v>17</v>
      </c>
      <c r="L381" s="170" t="s">
        <v>6491</v>
      </c>
      <c r="M381" s="170"/>
      <c r="N381" s="158" t="s">
        <v>1079</v>
      </c>
      <c r="O381" s="159" t="s">
        <v>1080</v>
      </c>
      <c r="P381" s="169" t="s">
        <v>6492</v>
      </c>
      <c r="Q381" s="169">
        <v>24</v>
      </c>
      <c r="R381" s="322" t="s">
        <v>6341</v>
      </c>
      <c r="S381" s="173" t="s">
        <v>8172</v>
      </c>
      <c r="T381" s="323"/>
      <c r="U381" s="315">
        <v>44348</v>
      </c>
      <c r="V381" s="315">
        <v>44377</v>
      </c>
      <c r="W381" s="170">
        <v>4824000109</v>
      </c>
      <c r="X381" s="315">
        <v>44377</v>
      </c>
      <c r="Y381" s="323"/>
      <c r="Z381" s="323"/>
      <c r="AA381" s="323"/>
      <c r="AB381" s="323"/>
      <c r="AC381" s="323" t="s">
        <v>1547</v>
      </c>
      <c r="AD381" s="323"/>
      <c r="AE381" s="323"/>
      <c r="AF381" s="323"/>
      <c r="AG381" s="323"/>
      <c r="AH381" s="323"/>
      <c r="AI381" s="323"/>
      <c r="AJ381" s="323"/>
      <c r="AK381" s="156" t="s">
        <v>6073</v>
      </c>
      <c r="AL381" s="173" t="s">
        <v>8172</v>
      </c>
      <c r="AM381" s="177" t="s">
        <v>8173</v>
      </c>
      <c r="AN381" s="170" t="s">
        <v>1996</v>
      </c>
      <c r="AO381" s="170" t="s">
        <v>1996</v>
      </c>
      <c r="AP381" s="170"/>
    </row>
    <row r="382" spans="1:42" s="120" customFormat="1" ht="30" customHeight="1">
      <c r="A382" s="169" t="s">
        <v>5419</v>
      </c>
      <c r="B382" s="169" t="s">
        <v>5004</v>
      </c>
      <c r="C382" s="169" t="s">
        <v>5005</v>
      </c>
      <c r="D382" s="169" t="s">
        <v>5448</v>
      </c>
      <c r="E382" s="169" t="s">
        <v>35</v>
      </c>
      <c r="F382" s="169" t="s">
        <v>15</v>
      </c>
      <c r="G382" s="169" t="s">
        <v>19</v>
      </c>
      <c r="H382" s="169" t="s">
        <v>5449</v>
      </c>
      <c r="I382" s="169" t="s">
        <v>760</v>
      </c>
      <c r="J382" s="169" t="s">
        <v>13</v>
      </c>
      <c r="K382" s="169" t="s">
        <v>17</v>
      </c>
      <c r="L382" s="170" t="s">
        <v>6491</v>
      </c>
      <c r="M382" s="170"/>
      <c r="N382" s="158" t="s">
        <v>1079</v>
      </c>
      <c r="O382" s="159" t="s">
        <v>1080</v>
      </c>
      <c r="P382" s="169" t="s">
        <v>2467</v>
      </c>
      <c r="Q382" s="169">
        <v>13.7</v>
      </c>
      <c r="R382" s="322" t="s">
        <v>6341</v>
      </c>
      <c r="S382" s="173" t="s">
        <v>8172</v>
      </c>
      <c r="T382" s="323"/>
      <c r="U382" s="315">
        <v>44348</v>
      </c>
      <c r="V382" s="315">
        <v>44377</v>
      </c>
      <c r="W382" s="170">
        <v>4824000111</v>
      </c>
      <c r="X382" s="315">
        <v>44377</v>
      </c>
      <c r="Y382" s="323"/>
      <c r="Z382" s="323"/>
      <c r="AA382" s="323"/>
      <c r="AB382" s="323"/>
      <c r="AC382" s="323" t="s">
        <v>1547</v>
      </c>
      <c r="AD382" s="323"/>
      <c r="AE382" s="323"/>
      <c r="AF382" s="323"/>
      <c r="AG382" s="323"/>
      <c r="AH382" s="323"/>
      <c r="AI382" s="323"/>
      <c r="AJ382" s="323"/>
      <c r="AK382" s="156" t="s">
        <v>6073</v>
      </c>
      <c r="AL382" s="173" t="s">
        <v>8172</v>
      </c>
      <c r="AM382" s="177" t="s">
        <v>8173</v>
      </c>
      <c r="AN382" s="170" t="s">
        <v>1996</v>
      </c>
      <c r="AO382" s="170" t="s">
        <v>1996</v>
      </c>
      <c r="AP382" s="170"/>
    </row>
    <row r="383" spans="1:42" s="120" customFormat="1" ht="30" customHeight="1">
      <c r="A383" s="169" t="s">
        <v>5419</v>
      </c>
      <c r="B383" s="169" t="s">
        <v>5456</v>
      </c>
      <c r="C383" s="169" t="s">
        <v>4991</v>
      </c>
      <c r="D383" s="169" t="s">
        <v>5691</v>
      </c>
      <c r="E383" s="169" t="s">
        <v>35</v>
      </c>
      <c r="F383" s="169" t="s">
        <v>11</v>
      </c>
      <c r="G383" s="169" t="s">
        <v>19</v>
      </c>
      <c r="H383" s="169" t="s">
        <v>5692</v>
      </c>
      <c r="I383" s="169" t="s">
        <v>760</v>
      </c>
      <c r="J383" s="169" t="s">
        <v>13</v>
      </c>
      <c r="K383" s="169" t="s">
        <v>17</v>
      </c>
      <c r="L383" s="170" t="s">
        <v>6459</v>
      </c>
      <c r="M383" s="170" t="s">
        <v>6493</v>
      </c>
      <c r="N383" s="158" t="s">
        <v>1079</v>
      </c>
      <c r="O383" s="159" t="s">
        <v>1080</v>
      </c>
      <c r="P383" s="169">
        <v>460</v>
      </c>
      <c r="Q383" s="169">
        <v>13</v>
      </c>
      <c r="R383" s="322" t="s">
        <v>6341</v>
      </c>
      <c r="S383" s="314" t="s">
        <v>8165</v>
      </c>
      <c r="T383" s="323"/>
      <c r="U383" s="315">
        <v>44348</v>
      </c>
      <c r="V383" s="315">
        <v>44377</v>
      </c>
      <c r="W383" s="170">
        <v>4812700164</v>
      </c>
      <c r="X383" s="315">
        <v>44377</v>
      </c>
      <c r="Y383" s="323"/>
      <c r="Z383" s="323"/>
      <c r="AA383" s="323"/>
      <c r="AB383" s="323"/>
      <c r="AC383" s="323" t="s">
        <v>1547</v>
      </c>
      <c r="AD383" s="323"/>
      <c r="AE383" s="323"/>
      <c r="AF383" s="323"/>
      <c r="AG383" s="323"/>
      <c r="AH383" s="323"/>
      <c r="AI383" s="323"/>
      <c r="AJ383" s="323"/>
      <c r="AK383" s="156" t="s">
        <v>6073</v>
      </c>
      <c r="AL383" s="314" t="s">
        <v>8165</v>
      </c>
      <c r="AM383" s="317" t="s">
        <v>8166</v>
      </c>
      <c r="AN383" s="170" t="s">
        <v>1996</v>
      </c>
      <c r="AO383" s="170" t="s">
        <v>1996</v>
      </c>
      <c r="AP383" s="170"/>
    </row>
    <row r="384" spans="1:42" s="120" customFormat="1" ht="30" customHeight="1">
      <c r="A384" s="169" t="s">
        <v>5419</v>
      </c>
      <c r="B384" s="169" t="s">
        <v>5004</v>
      </c>
      <c r="C384" s="169" t="s">
        <v>5005</v>
      </c>
      <c r="D384" s="169" t="s">
        <v>5450</v>
      </c>
      <c r="E384" s="169" t="s">
        <v>35</v>
      </c>
      <c r="F384" s="169" t="s">
        <v>15</v>
      </c>
      <c r="G384" s="169" t="s">
        <v>19</v>
      </c>
      <c r="H384" s="169" t="s">
        <v>5451</v>
      </c>
      <c r="I384" s="169" t="s">
        <v>760</v>
      </c>
      <c r="J384" s="169" t="s">
        <v>13</v>
      </c>
      <c r="K384" s="169" t="s">
        <v>17</v>
      </c>
      <c r="L384" s="170" t="s">
        <v>6491</v>
      </c>
      <c r="M384" s="170"/>
      <c r="N384" s="158" t="s">
        <v>1079</v>
      </c>
      <c r="O384" s="159" t="s">
        <v>1080</v>
      </c>
      <c r="P384" s="169" t="s">
        <v>6494</v>
      </c>
      <c r="Q384" s="169">
        <v>17.7</v>
      </c>
      <c r="R384" s="322" t="s">
        <v>6341</v>
      </c>
      <c r="S384" s="173" t="s">
        <v>8172</v>
      </c>
      <c r="T384" s="323"/>
      <c r="U384" s="315">
        <v>44348</v>
      </c>
      <c r="V384" s="315">
        <v>44377</v>
      </c>
      <c r="W384" s="170">
        <v>4824000112</v>
      </c>
      <c r="X384" s="315">
        <v>44377</v>
      </c>
      <c r="Y384" s="323"/>
      <c r="Z384" s="323"/>
      <c r="AA384" s="323"/>
      <c r="AB384" s="323"/>
      <c r="AC384" s="323" t="s">
        <v>1547</v>
      </c>
      <c r="AD384" s="323"/>
      <c r="AE384" s="323"/>
      <c r="AF384" s="323"/>
      <c r="AG384" s="323"/>
      <c r="AH384" s="323"/>
      <c r="AI384" s="323"/>
      <c r="AJ384" s="323"/>
      <c r="AK384" s="156" t="s">
        <v>6073</v>
      </c>
      <c r="AL384" s="173" t="s">
        <v>8172</v>
      </c>
      <c r="AM384" s="177" t="s">
        <v>8173</v>
      </c>
      <c r="AN384" s="170" t="s">
        <v>1996</v>
      </c>
      <c r="AO384" s="170" t="s">
        <v>1996</v>
      </c>
      <c r="AP384" s="170"/>
    </row>
    <row r="385" spans="1:42" s="120" customFormat="1" ht="30" customHeight="1">
      <c r="A385" s="169" t="s">
        <v>5419</v>
      </c>
      <c r="B385" s="169" t="s">
        <v>5004</v>
      </c>
      <c r="C385" s="169" t="s">
        <v>5005</v>
      </c>
      <c r="D385" s="169" t="s">
        <v>6495</v>
      </c>
      <c r="E385" s="169" t="s">
        <v>35</v>
      </c>
      <c r="F385" s="169" t="s">
        <v>11</v>
      </c>
      <c r="G385" s="169" t="s">
        <v>19</v>
      </c>
      <c r="H385" s="169" t="s">
        <v>5454</v>
      </c>
      <c r="I385" s="169" t="s">
        <v>760</v>
      </c>
      <c r="J385" s="169" t="s">
        <v>13</v>
      </c>
      <c r="K385" s="169" t="s">
        <v>17</v>
      </c>
      <c r="L385" s="170" t="s">
        <v>6491</v>
      </c>
      <c r="M385" s="170"/>
      <c r="N385" s="158" t="s">
        <v>1079</v>
      </c>
      <c r="O385" s="159" t="s">
        <v>1080</v>
      </c>
      <c r="P385" s="169" t="s">
        <v>6115</v>
      </c>
      <c r="Q385" s="169">
        <v>11</v>
      </c>
      <c r="R385" s="322" t="s">
        <v>6341</v>
      </c>
      <c r="S385" s="173" t="s">
        <v>8172</v>
      </c>
      <c r="T385" s="323"/>
      <c r="U385" s="315">
        <v>44348</v>
      </c>
      <c r="V385" s="315">
        <v>44377</v>
      </c>
      <c r="W385" s="170">
        <v>4824000116</v>
      </c>
      <c r="X385" s="315">
        <v>44377</v>
      </c>
      <c r="Y385" s="323"/>
      <c r="Z385" s="323"/>
      <c r="AA385" s="323"/>
      <c r="AB385" s="323"/>
      <c r="AC385" s="323" t="s">
        <v>1547</v>
      </c>
      <c r="AD385" s="323"/>
      <c r="AE385" s="323"/>
      <c r="AF385" s="323"/>
      <c r="AG385" s="323"/>
      <c r="AH385" s="323"/>
      <c r="AI385" s="323"/>
      <c r="AJ385" s="323"/>
      <c r="AK385" s="156" t="s">
        <v>6073</v>
      </c>
      <c r="AL385" s="173" t="s">
        <v>8172</v>
      </c>
      <c r="AM385" s="177" t="s">
        <v>8173</v>
      </c>
      <c r="AN385" s="170" t="s">
        <v>1996</v>
      </c>
      <c r="AO385" s="170" t="s">
        <v>1996</v>
      </c>
      <c r="AP385" s="170"/>
    </row>
    <row r="386" spans="1:42" s="120" customFormat="1" ht="30" customHeight="1">
      <c r="A386" s="169" t="s">
        <v>5419</v>
      </c>
      <c r="B386" s="169" t="s">
        <v>5004</v>
      </c>
      <c r="C386" s="169" t="s">
        <v>5005</v>
      </c>
      <c r="D386" s="169" t="s">
        <v>6495</v>
      </c>
      <c r="E386" s="169" t="s">
        <v>35</v>
      </c>
      <c r="F386" s="169" t="s">
        <v>11</v>
      </c>
      <c r="G386" s="169" t="s">
        <v>19</v>
      </c>
      <c r="H386" s="169" t="s">
        <v>5455</v>
      </c>
      <c r="I386" s="169" t="s">
        <v>760</v>
      </c>
      <c r="J386" s="169" t="s">
        <v>13</v>
      </c>
      <c r="K386" s="169" t="s">
        <v>17</v>
      </c>
      <c r="L386" s="170" t="s">
        <v>6491</v>
      </c>
      <c r="M386" s="170"/>
      <c r="N386" s="158" t="s">
        <v>1091</v>
      </c>
      <c r="O386" s="159" t="s">
        <v>1704</v>
      </c>
      <c r="P386" s="169" t="s">
        <v>6496</v>
      </c>
      <c r="Q386" s="169">
        <v>8</v>
      </c>
      <c r="R386" s="322" t="s">
        <v>6341</v>
      </c>
      <c r="S386" s="173" t="s">
        <v>8172</v>
      </c>
      <c r="T386" s="323"/>
      <c r="U386" s="315">
        <v>44348</v>
      </c>
      <c r="V386" s="315">
        <v>44377</v>
      </c>
      <c r="W386" s="170">
        <v>4824000119</v>
      </c>
      <c r="X386" s="315">
        <v>44377</v>
      </c>
      <c r="Y386" s="323"/>
      <c r="Z386" s="323"/>
      <c r="AA386" s="323"/>
      <c r="AB386" s="323"/>
      <c r="AC386" s="323" t="s">
        <v>1547</v>
      </c>
      <c r="AD386" s="323"/>
      <c r="AE386" s="323"/>
      <c r="AF386" s="323"/>
      <c r="AG386" s="323"/>
      <c r="AH386" s="323"/>
      <c r="AI386" s="323"/>
      <c r="AJ386" s="323"/>
      <c r="AK386" s="156" t="s">
        <v>6073</v>
      </c>
      <c r="AL386" s="173" t="s">
        <v>8172</v>
      </c>
      <c r="AM386" s="177" t="s">
        <v>8173</v>
      </c>
      <c r="AN386" s="170" t="s">
        <v>1996</v>
      </c>
      <c r="AO386" s="170" t="s">
        <v>1996</v>
      </c>
      <c r="AP386" s="170"/>
    </row>
    <row r="387" spans="1:42" s="120" customFormat="1" ht="30" customHeight="1">
      <c r="A387" s="169" t="s">
        <v>5419</v>
      </c>
      <c r="B387" s="169" t="s">
        <v>5006</v>
      </c>
      <c r="C387" s="169" t="s">
        <v>5019</v>
      </c>
      <c r="D387" s="169" t="s">
        <v>6497</v>
      </c>
      <c r="E387" s="169" t="s">
        <v>35</v>
      </c>
      <c r="F387" s="169" t="s">
        <v>11</v>
      </c>
      <c r="G387" s="169" t="s">
        <v>19</v>
      </c>
      <c r="H387" s="169" t="s">
        <v>5718</v>
      </c>
      <c r="I387" s="169" t="s">
        <v>760</v>
      </c>
      <c r="J387" s="169" t="s">
        <v>13</v>
      </c>
      <c r="K387" s="169" t="s">
        <v>17</v>
      </c>
      <c r="L387" s="170" t="s">
        <v>6498</v>
      </c>
      <c r="M387" s="170"/>
      <c r="N387" s="158" t="s">
        <v>1079</v>
      </c>
      <c r="O387" s="159" t="s">
        <v>1080</v>
      </c>
      <c r="P387" s="169" t="s">
        <v>6499</v>
      </c>
      <c r="Q387" s="169">
        <v>12</v>
      </c>
      <c r="R387" s="322" t="s">
        <v>6341</v>
      </c>
      <c r="S387" s="173" t="s">
        <v>8172</v>
      </c>
      <c r="T387" s="323"/>
      <c r="U387" s="315">
        <v>44348</v>
      </c>
      <c r="V387" s="315">
        <v>44377</v>
      </c>
      <c r="W387" s="170">
        <v>4885000289</v>
      </c>
      <c r="X387" s="315">
        <v>44377</v>
      </c>
      <c r="Y387" s="323"/>
      <c r="Z387" s="323"/>
      <c r="AA387" s="323"/>
      <c r="AB387" s="323"/>
      <c r="AC387" s="323" t="s">
        <v>1547</v>
      </c>
      <c r="AD387" s="323"/>
      <c r="AE387" s="323"/>
      <c r="AF387" s="323"/>
      <c r="AG387" s="323"/>
      <c r="AH387" s="323"/>
      <c r="AI387" s="323"/>
      <c r="AJ387" s="323"/>
      <c r="AK387" s="156" t="s">
        <v>6073</v>
      </c>
      <c r="AL387" s="173" t="s">
        <v>8172</v>
      </c>
      <c r="AM387" s="177" t="s">
        <v>8173</v>
      </c>
      <c r="AN387" s="170" t="s">
        <v>1996</v>
      </c>
      <c r="AO387" s="170" t="s">
        <v>1996</v>
      </c>
      <c r="AP387" s="170"/>
    </row>
    <row r="388" spans="1:42" s="120" customFormat="1" ht="30" customHeight="1">
      <c r="A388" s="169" t="s">
        <v>5419</v>
      </c>
      <c r="B388" s="169" t="s">
        <v>5006</v>
      </c>
      <c r="C388" s="169" t="s">
        <v>5019</v>
      </c>
      <c r="D388" s="169" t="s">
        <v>6500</v>
      </c>
      <c r="E388" s="169" t="s">
        <v>35</v>
      </c>
      <c r="F388" s="169" t="s">
        <v>11</v>
      </c>
      <c r="G388" s="169" t="s">
        <v>19</v>
      </c>
      <c r="H388" s="169" t="s">
        <v>5722</v>
      </c>
      <c r="I388" s="169" t="s">
        <v>760</v>
      </c>
      <c r="J388" s="169" t="s">
        <v>13</v>
      </c>
      <c r="K388" s="169" t="s">
        <v>17</v>
      </c>
      <c r="L388" s="170" t="s">
        <v>6498</v>
      </c>
      <c r="M388" s="170"/>
      <c r="N388" s="158" t="s">
        <v>1091</v>
      </c>
      <c r="O388" s="159" t="s">
        <v>1704</v>
      </c>
      <c r="P388" s="169" t="s">
        <v>6501</v>
      </c>
      <c r="Q388" s="169">
        <v>12</v>
      </c>
      <c r="R388" s="322" t="s">
        <v>6341</v>
      </c>
      <c r="S388" s="173" t="s">
        <v>8172</v>
      </c>
      <c r="T388" s="323"/>
      <c r="U388" s="315">
        <v>44348</v>
      </c>
      <c r="V388" s="315">
        <v>44377</v>
      </c>
      <c r="W388" s="170">
        <v>4885000290</v>
      </c>
      <c r="X388" s="315">
        <v>44377</v>
      </c>
      <c r="Y388" s="323"/>
      <c r="Z388" s="323"/>
      <c r="AA388" s="323"/>
      <c r="AB388" s="323"/>
      <c r="AC388" s="323" t="s">
        <v>1547</v>
      </c>
      <c r="AD388" s="323"/>
      <c r="AE388" s="323"/>
      <c r="AF388" s="323"/>
      <c r="AG388" s="323"/>
      <c r="AH388" s="323"/>
      <c r="AI388" s="323"/>
      <c r="AJ388" s="323"/>
      <c r="AK388" s="156" t="s">
        <v>6073</v>
      </c>
      <c r="AL388" s="173" t="s">
        <v>8172</v>
      </c>
      <c r="AM388" s="177" t="s">
        <v>8173</v>
      </c>
      <c r="AN388" s="170" t="s">
        <v>1996</v>
      </c>
      <c r="AO388" s="170" t="s">
        <v>1996</v>
      </c>
      <c r="AP388" s="170"/>
    </row>
    <row r="389" spans="1:42" s="120" customFormat="1" ht="30" customHeight="1">
      <c r="A389" s="169" t="s">
        <v>5419</v>
      </c>
      <c r="B389" s="169" t="s">
        <v>5006</v>
      </c>
      <c r="C389" s="169" t="s">
        <v>5020</v>
      </c>
      <c r="D389" s="169" t="s">
        <v>6502</v>
      </c>
      <c r="E389" s="169" t="s">
        <v>35</v>
      </c>
      <c r="F389" s="169" t="s">
        <v>16</v>
      </c>
      <c r="G389" s="169" t="s">
        <v>19</v>
      </c>
      <c r="H389" s="169" t="s">
        <v>5719</v>
      </c>
      <c r="I389" s="169" t="s">
        <v>760</v>
      </c>
      <c r="J389" s="169" t="s">
        <v>13</v>
      </c>
      <c r="K389" s="169" t="s">
        <v>17</v>
      </c>
      <c r="L389" s="170" t="s">
        <v>6498</v>
      </c>
      <c r="M389" s="170"/>
      <c r="N389" s="158" t="s">
        <v>1091</v>
      </c>
      <c r="O389" s="159" t="s">
        <v>1704</v>
      </c>
      <c r="P389" s="169">
        <v>72</v>
      </c>
      <c r="Q389" s="169">
        <v>22</v>
      </c>
      <c r="R389" s="322" t="s">
        <v>6341</v>
      </c>
      <c r="S389" s="173" t="s">
        <v>8172</v>
      </c>
      <c r="T389" s="323"/>
      <c r="U389" s="315">
        <v>44348</v>
      </c>
      <c r="V389" s="315">
        <v>44377</v>
      </c>
      <c r="W389" s="170">
        <v>4885000287</v>
      </c>
      <c r="X389" s="315">
        <v>44377</v>
      </c>
      <c r="Y389" s="323"/>
      <c r="Z389" s="323"/>
      <c r="AA389" s="323"/>
      <c r="AB389" s="323"/>
      <c r="AC389" s="323" t="s">
        <v>1547</v>
      </c>
      <c r="AD389" s="323"/>
      <c r="AE389" s="323"/>
      <c r="AF389" s="323"/>
      <c r="AG389" s="323"/>
      <c r="AH389" s="323"/>
      <c r="AI389" s="323"/>
      <c r="AJ389" s="323"/>
      <c r="AK389" s="156" t="s">
        <v>6073</v>
      </c>
      <c r="AL389" s="173" t="s">
        <v>8172</v>
      </c>
      <c r="AM389" s="177" t="s">
        <v>8173</v>
      </c>
      <c r="AN389" s="170" t="s">
        <v>1996</v>
      </c>
      <c r="AO389" s="170" t="s">
        <v>1996</v>
      </c>
      <c r="AP389" s="170"/>
    </row>
    <row r="390" spans="1:42" s="120" customFormat="1" ht="30" customHeight="1">
      <c r="A390" s="169" t="s">
        <v>5419</v>
      </c>
      <c r="B390" s="169" t="s">
        <v>5006</v>
      </c>
      <c r="C390" s="169" t="s">
        <v>5020</v>
      </c>
      <c r="D390" s="169" t="s">
        <v>6503</v>
      </c>
      <c r="E390" s="169" t="s">
        <v>35</v>
      </c>
      <c r="F390" s="169" t="s">
        <v>11</v>
      </c>
      <c r="G390" s="169" t="s">
        <v>19</v>
      </c>
      <c r="H390" s="169" t="s">
        <v>5720</v>
      </c>
      <c r="I390" s="169" t="s">
        <v>760</v>
      </c>
      <c r="J390" s="169" t="s">
        <v>13</v>
      </c>
      <c r="K390" s="169" t="s">
        <v>17</v>
      </c>
      <c r="L390" s="170" t="s">
        <v>6498</v>
      </c>
      <c r="M390" s="170"/>
      <c r="N390" s="158" t="s">
        <v>1091</v>
      </c>
      <c r="O390" s="159" t="s">
        <v>1704</v>
      </c>
      <c r="P390" s="169">
        <v>52</v>
      </c>
      <c r="Q390" s="169">
        <v>23</v>
      </c>
      <c r="R390" s="322" t="s">
        <v>6341</v>
      </c>
      <c r="S390" s="173" t="s">
        <v>8172</v>
      </c>
      <c r="T390" s="323"/>
      <c r="U390" s="315">
        <v>44348</v>
      </c>
      <c r="V390" s="315">
        <v>44377</v>
      </c>
      <c r="W390" s="170">
        <v>4885000288</v>
      </c>
      <c r="X390" s="315">
        <v>44377</v>
      </c>
      <c r="Y390" s="323"/>
      <c r="Z390" s="323"/>
      <c r="AA390" s="323"/>
      <c r="AB390" s="323"/>
      <c r="AC390" s="323" t="s">
        <v>1547</v>
      </c>
      <c r="AD390" s="323"/>
      <c r="AE390" s="323"/>
      <c r="AF390" s="323"/>
      <c r="AG390" s="323"/>
      <c r="AH390" s="323"/>
      <c r="AI390" s="323"/>
      <c r="AJ390" s="323"/>
      <c r="AK390" s="156" t="s">
        <v>6073</v>
      </c>
      <c r="AL390" s="173" t="s">
        <v>8172</v>
      </c>
      <c r="AM390" s="177" t="s">
        <v>8173</v>
      </c>
      <c r="AN390" s="170" t="s">
        <v>1996</v>
      </c>
      <c r="AO390" s="170" t="s">
        <v>1996</v>
      </c>
      <c r="AP390" s="170"/>
    </row>
    <row r="391" spans="1:42" s="120" customFormat="1" ht="30" customHeight="1">
      <c r="A391" s="169" t="s">
        <v>5419</v>
      </c>
      <c r="B391" s="169" t="s">
        <v>5006</v>
      </c>
      <c r="C391" s="169" t="s">
        <v>5018</v>
      </c>
      <c r="D391" s="169" t="s">
        <v>6504</v>
      </c>
      <c r="E391" s="169" t="s">
        <v>35</v>
      </c>
      <c r="F391" s="169" t="s">
        <v>16</v>
      </c>
      <c r="G391" s="169" t="s">
        <v>19</v>
      </c>
      <c r="H391" s="169" t="s">
        <v>5721</v>
      </c>
      <c r="I391" s="169" t="s">
        <v>760</v>
      </c>
      <c r="J391" s="169" t="s">
        <v>13</v>
      </c>
      <c r="K391" s="169" t="s">
        <v>17</v>
      </c>
      <c r="L391" s="170" t="s">
        <v>6498</v>
      </c>
      <c r="M391" s="170"/>
      <c r="N391" s="158" t="s">
        <v>1079</v>
      </c>
      <c r="O391" s="159" t="s">
        <v>1080</v>
      </c>
      <c r="P391" s="169" t="s">
        <v>6505</v>
      </c>
      <c r="Q391" s="169">
        <v>27</v>
      </c>
      <c r="R391" s="322" t="s">
        <v>6341</v>
      </c>
      <c r="S391" s="173" t="s">
        <v>8172</v>
      </c>
      <c r="T391" s="323"/>
      <c r="U391" s="315">
        <v>44348</v>
      </c>
      <c r="V391" s="315">
        <v>44377</v>
      </c>
      <c r="W391" s="170">
        <v>4885000286</v>
      </c>
      <c r="X391" s="315">
        <v>44377</v>
      </c>
      <c r="Y391" s="323"/>
      <c r="Z391" s="323"/>
      <c r="AA391" s="323"/>
      <c r="AB391" s="323"/>
      <c r="AC391" s="323" t="s">
        <v>1547</v>
      </c>
      <c r="AD391" s="323"/>
      <c r="AE391" s="323"/>
      <c r="AF391" s="323"/>
      <c r="AG391" s="323"/>
      <c r="AH391" s="323"/>
      <c r="AI391" s="323"/>
      <c r="AJ391" s="323"/>
      <c r="AK391" s="156" t="s">
        <v>6073</v>
      </c>
      <c r="AL391" s="173" t="s">
        <v>8172</v>
      </c>
      <c r="AM391" s="177" t="s">
        <v>8173</v>
      </c>
      <c r="AN391" s="170" t="s">
        <v>1996</v>
      </c>
      <c r="AO391" s="170" t="s">
        <v>1996</v>
      </c>
      <c r="AP391" s="170"/>
    </row>
    <row r="392" spans="1:42" s="120" customFormat="1" ht="30" customHeight="1">
      <c r="A392" s="169" t="s">
        <v>5419</v>
      </c>
      <c r="B392" s="169" t="s">
        <v>4997</v>
      </c>
      <c r="C392" s="169" t="s">
        <v>5022</v>
      </c>
      <c r="D392" s="169" t="s">
        <v>5693</v>
      </c>
      <c r="E392" s="169" t="s">
        <v>35</v>
      </c>
      <c r="F392" s="169" t="s">
        <v>15</v>
      </c>
      <c r="G392" s="169" t="s">
        <v>19</v>
      </c>
      <c r="H392" s="169" t="s">
        <v>5694</v>
      </c>
      <c r="I392" s="169" t="s">
        <v>760</v>
      </c>
      <c r="J392" s="169" t="s">
        <v>13</v>
      </c>
      <c r="K392" s="169" t="s">
        <v>17</v>
      </c>
      <c r="L392" s="170" t="s">
        <v>6506</v>
      </c>
      <c r="M392" s="170" t="s">
        <v>6507</v>
      </c>
      <c r="N392" s="158" t="s">
        <v>1091</v>
      </c>
      <c r="O392" s="159" t="s">
        <v>1704</v>
      </c>
      <c r="P392" s="169">
        <v>70</v>
      </c>
      <c r="Q392" s="169">
        <v>20</v>
      </c>
      <c r="R392" s="322" t="s">
        <v>6341</v>
      </c>
      <c r="S392" s="173" t="s">
        <v>8172</v>
      </c>
      <c r="T392" s="323"/>
      <c r="U392" s="315">
        <v>44348</v>
      </c>
      <c r="V392" s="315">
        <v>44377</v>
      </c>
      <c r="W392" s="170">
        <v>4873000186</v>
      </c>
      <c r="X392" s="315">
        <v>44377</v>
      </c>
      <c r="Y392" s="323"/>
      <c r="Z392" s="323"/>
      <c r="AA392" s="323"/>
      <c r="AB392" s="323"/>
      <c r="AC392" s="323" t="s">
        <v>1547</v>
      </c>
      <c r="AD392" s="323"/>
      <c r="AE392" s="323"/>
      <c r="AF392" s="323"/>
      <c r="AG392" s="323"/>
      <c r="AH392" s="323"/>
      <c r="AI392" s="323"/>
      <c r="AJ392" s="323"/>
      <c r="AK392" s="156" t="s">
        <v>6073</v>
      </c>
      <c r="AL392" s="173" t="s">
        <v>8172</v>
      </c>
      <c r="AM392" s="177" t="s">
        <v>8173</v>
      </c>
      <c r="AN392" s="170" t="s">
        <v>1996</v>
      </c>
      <c r="AO392" s="170" t="s">
        <v>1996</v>
      </c>
      <c r="AP392" s="170"/>
    </row>
    <row r="393" spans="1:42" s="120" customFormat="1" ht="30" customHeight="1">
      <c r="A393" s="180" t="s">
        <v>6508</v>
      </c>
      <c r="B393" s="180" t="s">
        <v>2804</v>
      </c>
      <c r="C393" s="180" t="s">
        <v>2857</v>
      </c>
      <c r="D393" s="180" t="s">
        <v>2887</v>
      </c>
      <c r="E393" s="180" t="s">
        <v>35</v>
      </c>
      <c r="F393" s="180" t="s">
        <v>16</v>
      </c>
      <c r="G393" s="180" t="s">
        <v>19</v>
      </c>
      <c r="H393" s="180" t="s">
        <v>2888</v>
      </c>
      <c r="I393" s="180" t="s">
        <v>760</v>
      </c>
      <c r="J393" s="180" t="s">
        <v>13</v>
      </c>
      <c r="K393" s="180" t="s">
        <v>17</v>
      </c>
      <c r="L393" s="170" t="s">
        <v>6509</v>
      </c>
      <c r="M393" s="176" t="s">
        <v>6510</v>
      </c>
      <c r="N393" s="181" t="s">
        <v>2657</v>
      </c>
      <c r="O393" s="181" t="s">
        <v>2658</v>
      </c>
      <c r="P393" s="180">
        <v>140.00000000000099</v>
      </c>
      <c r="Q393" s="180">
        <v>7</v>
      </c>
      <c r="R393" s="168" t="s">
        <v>2504</v>
      </c>
      <c r="S393" s="184" t="s">
        <v>8176</v>
      </c>
      <c r="T393" s="172"/>
      <c r="U393" s="315">
        <v>44348</v>
      </c>
      <c r="V393" s="315">
        <v>44377</v>
      </c>
      <c r="W393" s="170">
        <v>3171000065</v>
      </c>
      <c r="X393" s="315">
        <v>44377</v>
      </c>
      <c r="Y393" s="172"/>
      <c r="Z393" s="172"/>
      <c r="AA393" s="172"/>
      <c r="AB393" s="172"/>
      <c r="AC393" s="168" t="s">
        <v>1562</v>
      </c>
      <c r="AD393" s="183"/>
      <c r="AE393" s="183"/>
      <c r="AF393" s="180"/>
      <c r="AG393" s="172"/>
      <c r="AH393" s="172"/>
      <c r="AI393" s="172"/>
      <c r="AJ393" s="172"/>
      <c r="AK393" s="155" t="s">
        <v>6511</v>
      </c>
      <c r="AL393" s="184" t="s">
        <v>8176</v>
      </c>
      <c r="AM393" s="184" t="s">
        <v>8177</v>
      </c>
      <c r="AN393" s="186" t="s">
        <v>6342</v>
      </c>
      <c r="AO393" s="181" t="s">
        <v>1548</v>
      </c>
      <c r="AP393" s="172"/>
    </row>
    <row r="394" spans="1:42" s="120" customFormat="1" ht="30" customHeight="1">
      <c r="A394" s="180" t="s">
        <v>6508</v>
      </c>
      <c r="B394" s="180" t="s">
        <v>2804</v>
      </c>
      <c r="C394" s="180" t="s">
        <v>2857</v>
      </c>
      <c r="D394" s="180" t="s">
        <v>2889</v>
      </c>
      <c r="E394" s="180" t="s">
        <v>35</v>
      </c>
      <c r="F394" s="180" t="s">
        <v>16</v>
      </c>
      <c r="G394" s="180" t="s">
        <v>19</v>
      </c>
      <c r="H394" s="180" t="s">
        <v>2890</v>
      </c>
      <c r="I394" s="180" t="s">
        <v>760</v>
      </c>
      <c r="J394" s="180" t="s">
        <v>13</v>
      </c>
      <c r="K394" s="180" t="s">
        <v>17</v>
      </c>
      <c r="L394" s="170" t="s">
        <v>6509</v>
      </c>
      <c r="M394" s="170" t="s">
        <v>6512</v>
      </c>
      <c r="N394" s="181" t="s">
        <v>2657</v>
      </c>
      <c r="O394" s="181" t="s">
        <v>2658</v>
      </c>
      <c r="P394" s="180">
        <v>49.9999999999972</v>
      </c>
      <c r="Q394" s="180">
        <v>7</v>
      </c>
      <c r="R394" s="168" t="s">
        <v>2504</v>
      </c>
      <c r="S394" s="184" t="s">
        <v>8176</v>
      </c>
      <c r="T394" s="172"/>
      <c r="U394" s="315">
        <v>44348</v>
      </c>
      <c r="V394" s="315">
        <v>44377</v>
      </c>
      <c r="W394" s="170">
        <v>3171000297</v>
      </c>
      <c r="X394" s="315">
        <v>44377</v>
      </c>
      <c r="Y394" s="172"/>
      <c r="Z394" s="172"/>
      <c r="AA394" s="172"/>
      <c r="AB394" s="172"/>
      <c r="AC394" s="168" t="s">
        <v>1562</v>
      </c>
      <c r="AD394" s="168"/>
      <c r="AE394" s="168"/>
      <c r="AF394" s="186"/>
      <c r="AG394" s="172"/>
      <c r="AH394" s="172"/>
      <c r="AI394" s="172"/>
      <c r="AJ394" s="172"/>
      <c r="AK394" s="155" t="s">
        <v>6511</v>
      </c>
      <c r="AL394" s="184" t="s">
        <v>8176</v>
      </c>
      <c r="AM394" s="184" t="s">
        <v>8177</v>
      </c>
      <c r="AN394" s="186" t="s">
        <v>6342</v>
      </c>
      <c r="AO394" s="181" t="s">
        <v>1548</v>
      </c>
      <c r="AP394" s="172"/>
    </row>
    <row r="395" spans="1:42" s="120" customFormat="1" ht="30" customHeight="1">
      <c r="A395" s="180" t="s">
        <v>6508</v>
      </c>
      <c r="B395" s="180" t="s">
        <v>2804</v>
      </c>
      <c r="C395" s="180" t="s">
        <v>2857</v>
      </c>
      <c r="D395" s="180" t="s">
        <v>2891</v>
      </c>
      <c r="E395" s="180" t="s">
        <v>35</v>
      </c>
      <c r="F395" s="180" t="s">
        <v>16</v>
      </c>
      <c r="G395" s="180" t="s">
        <v>19</v>
      </c>
      <c r="H395" s="180" t="s">
        <v>2892</v>
      </c>
      <c r="I395" s="180" t="s">
        <v>760</v>
      </c>
      <c r="J395" s="180" t="s">
        <v>13</v>
      </c>
      <c r="K395" s="180" t="s">
        <v>17</v>
      </c>
      <c r="L395" s="170" t="s">
        <v>6509</v>
      </c>
      <c r="M395" s="170" t="s">
        <v>6513</v>
      </c>
      <c r="N395" s="181" t="s">
        <v>2657</v>
      </c>
      <c r="O395" s="181" t="s">
        <v>2658</v>
      </c>
      <c r="P395" s="180">
        <v>75.0000000000028</v>
      </c>
      <c r="Q395" s="180">
        <v>12</v>
      </c>
      <c r="R395" s="168" t="s">
        <v>2504</v>
      </c>
      <c r="S395" s="184" t="s">
        <v>8176</v>
      </c>
      <c r="T395" s="172"/>
      <c r="U395" s="315">
        <v>44348</v>
      </c>
      <c r="V395" s="315">
        <v>44377</v>
      </c>
      <c r="W395" s="170">
        <v>3171000296</v>
      </c>
      <c r="X395" s="315">
        <v>44377</v>
      </c>
      <c r="Y395" s="172"/>
      <c r="Z395" s="172"/>
      <c r="AA395" s="172"/>
      <c r="AB395" s="172"/>
      <c r="AC395" s="168" t="s">
        <v>1562</v>
      </c>
      <c r="AD395" s="168"/>
      <c r="AE395" s="168"/>
      <c r="AF395" s="186"/>
      <c r="AG395" s="172"/>
      <c r="AH395" s="172"/>
      <c r="AI395" s="172"/>
      <c r="AJ395" s="172"/>
      <c r="AK395" s="155" t="s">
        <v>6511</v>
      </c>
      <c r="AL395" s="184" t="s">
        <v>8176</v>
      </c>
      <c r="AM395" s="184" t="s">
        <v>8177</v>
      </c>
      <c r="AN395" s="186" t="s">
        <v>6342</v>
      </c>
      <c r="AO395" s="181" t="s">
        <v>1548</v>
      </c>
      <c r="AP395" s="172"/>
    </row>
    <row r="396" spans="1:42" s="120" customFormat="1" ht="30" customHeight="1">
      <c r="A396" s="180" t="s">
        <v>6508</v>
      </c>
      <c r="B396" s="180" t="s">
        <v>2804</v>
      </c>
      <c r="C396" s="180" t="s">
        <v>2857</v>
      </c>
      <c r="D396" s="180" t="s">
        <v>2893</v>
      </c>
      <c r="E396" s="180" t="s">
        <v>35</v>
      </c>
      <c r="F396" s="180" t="s">
        <v>16</v>
      </c>
      <c r="G396" s="180" t="s">
        <v>19</v>
      </c>
      <c r="H396" s="180" t="s">
        <v>2894</v>
      </c>
      <c r="I396" s="180" t="s">
        <v>760</v>
      </c>
      <c r="J396" s="180" t="s">
        <v>13</v>
      </c>
      <c r="K396" s="180" t="s">
        <v>17</v>
      </c>
      <c r="L396" s="170" t="s">
        <v>6509</v>
      </c>
      <c r="M396" s="170" t="s">
        <v>6514</v>
      </c>
      <c r="N396" s="181" t="s">
        <v>2657</v>
      </c>
      <c r="O396" s="181" t="s">
        <v>2658</v>
      </c>
      <c r="P396" s="180">
        <v>49.9999999999972</v>
      </c>
      <c r="Q396" s="180">
        <v>7</v>
      </c>
      <c r="R396" s="168" t="s">
        <v>2504</v>
      </c>
      <c r="S396" s="184" t="s">
        <v>8176</v>
      </c>
      <c r="T396" s="172"/>
      <c r="U396" s="315">
        <v>44348</v>
      </c>
      <c r="V396" s="315">
        <v>44377</v>
      </c>
      <c r="W396" s="170">
        <v>3171000298</v>
      </c>
      <c r="X396" s="315">
        <v>44377</v>
      </c>
      <c r="Y396" s="172"/>
      <c r="Z396" s="172"/>
      <c r="AA396" s="172"/>
      <c r="AB396" s="172"/>
      <c r="AC396" s="168" t="s">
        <v>1562</v>
      </c>
      <c r="AD396" s="168"/>
      <c r="AE396" s="168"/>
      <c r="AF396" s="186"/>
      <c r="AG396" s="172"/>
      <c r="AH396" s="172"/>
      <c r="AI396" s="172"/>
      <c r="AJ396" s="172"/>
      <c r="AK396" s="155" t="s">
        <v>6511</v>
      </c>
      <c r="AL396" s="184" t="s">
        <v>8176</v>
      </c>
      <c r="AM396" s="184" t="s">
        <v>8177</v>
      </c>
      <c r="AN396" s="186" t="s">
        <v>6342</v>
      </c>
      <c r="AO396" s="181" t="s">
        <v>1548</v>
      </c>
      <c r="AP396" s="172"/>
    </row>
    <row r="397" spans="1:42" s="120" customFormat="1" ht="30" customHeight="1">
      <c r="A397" s="180" t="s">
        <v>6508</v>
      </c>
      <c r="B397" s="180" t="s">
        <v>2804</v>
      </c>
      <c r="C397" s="180" t="s">
        <v>2895</v>
      </c>
      <c r="D397" s="180" t="s">
        <v>2896</v>
      </c>
      <c r="E397" s="180" t="s">
        <v>35</v>
      </c>
      <c r="F397" s="180" t="s">
        <v>11</v>
      </c>
      <c r="G397" s="180" t="s">
        <v>19</v>
      </c>
      <c r="H397" s="180" t="s">
        <v>2897</v>
      </c>
      <c r="I397" s="180" t="s">
        <v>760</v>
      </c>
      <c r="J397" s="180" t="s">
        <v>13</v>
      </c>
      <c r="K397" s="180" t="s">
        <v>26</v>
      </c>
      <c r="L397" s="170" t="s">
        <v>6509</v>
      </c>
      <c r="M397" s="170" t="s">
        <v>6515</v>
      </c>
      <c r="N397" s="181" t="s">
        <v>2665</v>
      </c>
      <c r="O397" s="181" t="s">
        <v>2666</v>
      </c>
      <c r="P397" s="180">
        <v>109.99999999999901</v>
      </c>
      <c r="Q397" s="180">
        <v>12</v>
      </c>
      <c r="R397" s="168" t="s">
        <v>2504</v>
      </c>
      <c r="S397" s="184" t="s">
        <v>8176</v>
      </c>
      <c r="T397" s="172"/>
      <c r="U397" s="315">
        <v>44348</v>
      </c>
      <c r="V397" s="315">
        <v>44377</v>
      </c>
      <c r="W397" s="170">
        <v>3171000069</v>
      </c>
      <c r="X397" s="315">
        <v>44377</v>
      </c>
      <c r="Y397" s="172"/>
      <c r="Z397" s="172"/>
      <c r="AA397" s="172"/>
      <c r="AB397" s="172"/>
      <c r="AC397" s="168" t="s">
        <v>1562</v>
      </c>
      <c r="AD397" s="168"/>
      <c r="AE397" s="168"/>
      <c r="AF397" s="186"/>
      <c r="AG397" s="172"/>
      <c r="AH397" s="172"/>
      <c r="AI397" s="172"/>
      <c r="AJ397" s="172"/>
      <c r="AK397" s="155" t="s">
        <v>6511</v>
      </c>
      <c r="AL397" s="184" t="s">
        <v>8176</v>
      </c>
      <c r="AM397" s="184" t="s">
        <v>8177</v>
      </c>
      <c r="AN397" s="186" t="s">
        <v>6342</v>
      </c>
      <c r="AO397" s="181" t="s">
        <v>1548</v>
      </c>
      <c r="AP397" s="172"/>
    </row>
    <row r="398" spans="1:42" s="120" customFormat="1" ht="30" customHeight="1">
      <c r="A398" s="180" t="s">
        <v>6508</v>
      </c>
      <c r="B398" s="180" t="s">
        <v>2804</v>
      </c>
      <c r="C398" s="180" t="s">
        <v>2895</v>
      </c>
      <c r="D398" s="180" t="s">
        <v>2898</v>
      </c>
      <c r="E398" s="180" t="s">
        <v>35</v>
      </c>
      <c r="F398" s="180" t="s">
        <v>11</v>
      </c>
      <c r="G398" s="180" t="s">
        <v>19</v>
      </c>
      <c r="H398" s="180" t="s">
        <v>2899</v>
      </c>
      <c r="I398" s="180" t="s">
        <v>760</v>
      </c>
      <c r="J398" s="180" t="s">
        <v>13</v>
      </c>
      <c r="K398" s="180" t="s">
        <v>26</v>
      </c>
      <c r="L398" s="170" t="s">
        <v>6509</v>
      </c>
      <c r="M398" s="170" t="s">
        <v>6516</v>
      </c>
      <c r="N398" s="181" t="s">
        <v>2665</v>
      </c>
      <c r="O398" s="181" t="s">
        <v>2666</v>
      </c>
      <c r="P398" s="180">
        <v>460.00000000000102</v>
      </c>
      <c r="Q398" s="180">
        <v>12</v>
      </c>
      <c r="R398" s="168" t="s">
        <v>2504</v>
      </c>
      <c r="S398" s="184" t="s">
        <v>8176</v>
      </c>
      <c r="T398" s="172"/>
      <c r="U398" s="315">
        <v>44348</v>
      </c>
      <c r="V398" s="315">
        <v>44377</v>
      </c>
      <c r="W398" s="170">
        <v>3171000070</v>
      </c>
      <c r="X398" s="315">
        <v>44377</v>
      </c>
      <c r="Y398" s="172"/>
      <c r="Z398" s="172"/>
      <c r="AA398" s="172"/>
      <c r="AB398" s="172"/>
      <c r="AC398" s="168" t="s">
        <v>1562</v>
      </c>
      <c r="AD398" s="168"/>
      <c r="AE398" s="168"/>
      <c r="AF398" s="186"/>
      <c r="AG398" s="172"/>
      <c r="AH398" s="172"/>
      <c r="AI398" s="172"/>
      <c r="AJ398" s="172"/>
      <c r="AK398" s="155" t="s">
        <v>6511</v>
      </c>
      <c r="AL398" s="184" t="s">
        <v>8176</v>
      </c>
      <c r="AM398" s="184" t="s">
        <v>8177</v>
      </c>
      <c r="AN398" s="186" t="s">
        <v>6342</v>
      </c>
      <c r="AO398" s="181" t="s">
        <v>1548</v>
      </c>
      <c r="AP398" s="172"/>
    </row>
    <row r="399" spans="1:42" s="120" customFormat="1" ht="30" customHeight="1">
      <c r="A399" s="180" t="s">
        <v>6508</v>
      </c>
      <c r="B399" s="180" t="s">
        <v>2804</v>
      </c>
      <c r="C399" s="180" t="s">
        <v>2895</v>
      </c>
      <c r="D399" s="180" t="s">
        <v>2900</v>
      </c>
      <c r="E399" s="180" t="s">
        <v>35</v>
      </c>
      <c r="F399" s="180" t="s">
        <v>11</v>
      </c>
      <c r="G399" s="180" t="s">
        <v>19</v>
      </c>
      <c r="H399" s="180" t="s">
        <v>2901</v>
      </c>
      <c r="I399" s="180" t="s">
        <v>760</v>
      </c>
      <c r="J399" s="180" t="s">
        <v>13</v>
      </c>
      <c r="K399" s="180" t="s">
        <v>26</v>
      </c>
      <c r="L399" s="170" t="s">
        <v>6509</v>
      </c>
      <c r="M399" s="170" t="s">
        <v>6517</v>
      </c>
      <c r="N399" s="181" t="s">
        <v>2657</v>
      </c>
      <c r="O399" s="181" t="s">
        <v>2658</v>
      </c>
      <c r="P399" s="180">
        <v>295.00000000000199</v>
      </c>
      <c r="Q399" s="180">
        <v>10</v>
      </c>
      <c r="R399" s="168" t="s">
        <v>2504</v>
      </c>
      <c r="S399" s="184" t="s">
        <v>8176</v>
      </c>
      <c r="T399" s="172"/>
      <c r="U399" s="315">
        <v>44348</v>
      </c>
      <c r="V399" s="315">
        <v>44377</v>
      </c>
      <c r="W399" s="170">
        <v>3171000071</v>
      </c>
      <c r="X399" s="315">
        <v>44377</v>
      </c>
      <c r="Y399" s="172"/>
      <c r="Z399" s="172"/>
      <c r="AA399" s="172"/>
      <c r="AB399" s="172"/>
      <c r="AC399" s="168" t="s">
        <v>1562</v>
      </c>
      <c r="AD399" s="168"/>
      <c r="AE399" s="168"/>
      <c r="AF399" s="186"/>
      <c r="AG399" s="172"/>
      <c r="AH399" s="172"/>
      <c r="AI399" s="172"/>
      <c r="AJ399" s="172"/>
      <c r="AK399" s="155" t="s">
        <v>6511</v>
      </c>
      <c r="AL399" s="184" t="s">
        <v>8176</v>
      </c>
      <c r="AM399" s="184" t="s">
        <v>8177</v>
      </c>
      <c r="AN399" s="186" t="s">
        <v>6342</v>
      </c>
      <c r="AO399" s="181" t="s">
        <v>1548</v>
      </c>
      <c r="AP399" s="172"/>
    </row>
    <row r="400" spans="1:42" s="120" customFormat="1" ht="30" customHeight="1">
      <c r="A400" s="180" t="s">
        <v>6508</v>
      </c>
      <c r="B400" s="180" t="s">
        <v>2804</v>
      </c>
      <c r="C400" s="180" t="s">
        <v>2895</v>
      </c>
      <c r="D400" s="180" t="s">
        <v>2902</v>
      </c>
      <c r="E400" s="180" t="s">
        <v>35</v>
      </c>
      <c r="F400" s="180" t="s">
        <v>11</v>
      </c>
      <c r="G400" s="180" t="s">
        <v>19</v>
      </c>
      <c r="H400" s="180" t="s">
        <v>2903</v>
      </c>
      <c r="I400" s="180" t="s">
        <v>760</v>
      </c>
      <c r="J400" s="180" t="s">
        <v>13</v>
      </c>
      <c r="K400" s="180" t="s">
        <v>17</v>
      </c>
      <c r="L400" s="170" t="s">
        <v>6509</v>
      </c>
      <c r="M400" s="170" t="s">
        <v>6518</v>
      </c>
      <c r="N400" s="181" t="s">
        <v>2657</v>
      </c>
      <c r="O400" s="181" t="s">
        <v>2658</v>
      </c>
      <c r="P400" s="180">
        <v>250</v>
      </c>
      <c r="Q400" s="180">
        <v>16</v>
      </c>
      <c r="R400" s="168" t="s">
        <v>2504</v>
      </c>
      <c r="S400" s="184" t="s">
        <v>8176</v>
      </c>
      <c r="T400" s="172"/>
      <c r="U400" s="315">
        <v>44348</v>
      </c>
      <c r="V400" s="315">
        <v>44377</v>
      </c>
      <c r="W400" s="170">
        <v>3171000073</v>
      </c>
      <c r="X400" s="315">
        <v>44377</v>
      </c>
      <c r="Y400" s="172"/>
      <c r="Z400" s="172"/>
      <c r="AA400" s="172"/>
      <c r="AB400" s="172"/>
      <c r="AC400" s="168" t="s">
        <v>1562</v>
      </c>
      <c r="AD400" s="168"/>
      <c r="AE400" s="168"/>
      <c r="AF400" s="186"/>
      <c r="AG400" s="172"/>
      <c r="AH400" s="172"/>
      <c r="AI400" s="172"/>
      <c r="AJ400" s="172"/>
      <c r="AK400" s="155" t="s">
        <v>6511</v>
      </c>
      <c r="AL400" s="184" t="s">
        <v>8176</v>
      </c>
      <c r="AM400" s="184" t="s">
        <v>8177</v>
      </c>
      <c r="AN400" s="186" t="s">
        <v>6342</v>
      </c>
      <c r="AO400" s="181" t="s">
        <v>1548</v>
      </c>
      <c r="AP400" s="172"/>
    </row>
    <row r="401" spans="1:42" s="120" customFormat="1" ht="30" customHeight="1">
      <c r="A401" s="180" t="s">
        <v>6508</v>
      </c>
      <c r="B401" s="180" t="s">
        <v>2804</v>
      </c>
      <c r="C401" s="180" t="s">
        <v>2895</v>
      </c>
      <c r="D401" s="180" t="s">
        <v>2904</v>
      </c>
      <c r="E401" s="180" t="s">
        <v>35</v>
      </c>
      <c r="F401" s="180" t="s">
        <v>16</v>
      </c>
      <c r="G401" s="180" t="s">
        <v>19</v>
      </c>
      <c r="H401" s="180" t="s">
        <v>2905</v>
      </c>
      <c r="I401" s="180" t="s">
        <v>760</v>
      </c>
      <c r="J401" s="180" t="s">
        <v>13</v>
      </c>
      <c r="K401" s="180" t="s">
        <v>17</v>
      </c>
      <c r="L401" s="170" t="s">
        <v>6509</v>
      </c>
      <c r="M401" s="170" t="s">
        <v>6519</v>
      </c>
      <c r="N401" s="181" t="s">
        <v>2657</v>
      </c>
      <c r="O401" s="181" t="s">
        <v>2658</v>
      </c>
      <c r="P401" s="180">
        <v>414.99999999999898</v>
      </c>
      <c r="Q401" s="180">
        <v>5</v>
      </c>
      <c r="R401" s="168" t="s">
        <v>2504</v>
      </c>
      <c r="S401" s="184" t="s">
        <v>8176</v>
      </c>
      <c r="T401" s="172"/>
      <c r="U401" s="315">
        <v>44348</v>
      </c>
      <c r="V401" s="315">
        <v>44377</v>
      </c>
      <c r="W401" s="170">
        <v>3171000072</v>
      </c>
      <c r="X401" s="315">
        <v>44377</v>
      </c>
      <c r="Y401" s="172"/>
      <c r="Z401" s="172"/>
      <c r="AA401" s="172"/>
      <c r="AB401" s="172"/>
      <c r="AC401" s="168" t="s">
        <v>1562</v>
      </c>
      <c r="AD401" s="168"/>
      <c r="AE401" s="168"/>
      <c r="AF401" s="186"/>
      <c r="AG401" s="172"/>
      <c r="AH401" s="172"/>
      <c r="AI401" s="172"/>
      <c r="AJ401" s="172"/>
      <c r="AK401" s="155" t="s">
        <v>6511</v>
      </c>
      <c r="AL401" s="184" t="s">
        <v>8176</v>
      </c>
      <c r="AM401" s="184" t="s">
        <v>8177</v>
      </c>
      <c r="AN401" s="186" t="s">
        <v>6342</v>
      </c>
      <c r="AO401" s="181" t="s">
        <v>1548</v>
      </c>
      <c r="AP401" s="172"/>
    </row>
    <row r="402" spans="1:42" s="120" customFormat="1" ht="30" customHeight="1">
      <c r="A402" s="180" t="s">
        <v>6508</v>
      </c>
      <c r="B402" s="180" t="s">
        <v>2804</v>
      </c>
      <c r="C402" s="180" t="s">
        <v>2895</v>
      </c>
      <c r="D402" s="180" t="s">
        <v>2906</v>
      </c>
      <c r="E402" s="180" t="s">
        <v>35</v>
      </c>
      <c r="F402" s="180" t="s">
        <v>11</v>
      </c>
      <c r="G402" s="180" t="s">
        <v>19</v>
      </c>
      <c r="H402" s="180" t="s">
        <v>2907</v>
      </c>
      <c r="I402" s="180" t="s">
        <v>760</v>
      </c>
      <c r="J402" s="180" t="s">
        <v>13</v>
      </c>
      <c r="K402" s="180" t="s">
        <v>17</v>
      </c>
      <c r="L402" s="170" t="s">
        <v>6509</v>
      </c>
      <c r="M402" s="170" t="s">
        <v>6519</v>
      </c>
      <c r="N402" s="181" t="s">
        <v>2665</v>
      </c>
      <c r="O402" s="181" t="s">
        <v>2666</v>
      </c>
      <c r="P402" s="180">
        <v>414.99999999999898</v>
      </c>
      <c r="Q402" s="180">
        <v>5</v>
      </c>
      <c r="R402" s="168" t="s">
        <v>2504</v>
      </c>
      <c r="S402" s="184" t="s">
        <v>8176</v>
      </c>
      <c r="T402" s="172"/>
      <c r="U402" s="315">
        <v>44348</v>
      </c>
      <c r="V402" s="315">
        <v>44377</v>
      </c>
      <c r="W402" s="170">
        <v>3171000172</v>
      </c>
      <c r="X402" s="315">
        <v>44377</v>
      </c>
      <c r="Y402" s="172"/>
      <c r="Z402" s="172"/>
      <c r="AA402" s="172"/>
      <c r="AB402" s="172"/>
      <c r="AC402" s="168" t="s">
        <v>1562</v>
      </c>
      <c r="AD402" s="168"/>
      <c r="AE402" s="168"/>
      <c r="AF402" s="186"/>
      <c r="AG402" s="172"/>
      <c r="AH402" s="172"/>
      <c r="AI402" s="172"/>
      <c r="AJ402" s="172"/>
      <c r="AK402" s="155" t="s">
        <v>6511</v>
      </c>
      <c r="AL402" s="184" t="s">
        <v>8176</v>
      </c>
      <c r="AM402" s="184" t="s">
        <v>8177</v>
      </c>
      <c r="AN402" s="186" t="s">
        <v>6342</v>
      </c>
      <c r="AO402" s="181" t="s">
        <v>1548</v>
      </c>
      <c r="AP402" s="172"/>
    </row>
    <row r="403" spans="1:42" s="120" customFormat="1" ht="30" customHeight="1">
      <c r="A403" s="180" t="s">
        <v>6508</v>
      </c>
      <c r="B403" s="180" t="s">
        <v>2804</v>
      </c>
      <c r="C403" s="180" t="s">
        <v>2895</v>
      </c>
      <c r="D403" s="180" t="s">
        <v>2906</v>
      </c>
      <c r="E403" s="180" t="s">
        <v>35</v>
      </c>
      <c r="F403" s="180" t="s">
        <v>16</v>
      </c>
      <c r="G403" s="180" t="s">
        <v>19</v>
      </c>
      <c r="H403" s="180" t="s">
        <v>2908</v>
      </c>
      <c r="I403" s="180" t="s">
        <v>760</v>
      </c>
      <c r="J403" s="180" t="s">
        <v>13</v>
      </c>
      <c r="K403" s="180" t="s">
        <v>17</v>
      </c>
      <c r="L403" s="170" t="s">
        <v>6509</v>
      </c>
      <c r="M403" s="170" t="s">
        <v>6520</v>
      </c>
      <c r="N403" s="181" t="s">
        <v>2665</v>
      </c>
      <c r="O403" s="181" t="s">
        <v>2666</v>
      </c>
      <c r="P403" s="180">
        <v>149.99999999999901</v>
      </c>
      <c r="Q403" s="180">
        <v>5</v>
      </c>
      <c r="R403" s="168" t="s">
        <v>2504</v>
      </c>
      <c r="S403" s="184" t="s">
        <v>8176</v>
      </c>
      <c r="T403" s="172"/>
      <c r="U403" s="315">
        <v>44348</v>
      </c>
      <c r="V403" s="315">
        <v>44377</v>
      </c>
      <c r="W403" s="170">
        <v>3171000173</v>
      </c>
      <c r="X403" s="315">
        <v>44377</v>
      </c>
      <c r="Y403" s="172"/>
      <c r="Z403" s="172"/>
      <c r="AA403" s="172"/>
      <c r="AB403" s="172"/>
      <c r="AC403" s="168" t="s">
        <v>1562</v>
      </c>
      <c r="AD403" s="168"/>
      <c r="AE403" s="168"/>
      <c r="AF403" s="186"/>
      <c r="AG403" s="172"/>
      <c r="AH403" s="172"/>
      <c r="AI403" s="172"/>
      <c r="AJ403" s="172"/>
      <c r="AK403" s="155" t="s">
        <v>6511</v>
      </c>
      <c r="AL403" s="184" t="s">
        <v>8176</v>
      </c>
      <c r="AM403" s="184" t="s">
        <v>8177</v>
      </c>
      <c r="AN403" s="186" t="s">
        <v>6342</v>
      </c>
      <c r="AO403" s="181" t="s">
        <v>1548</v>
      </c>
      <c r="AP403" s="172"/>
    </row>
    <row r="404" spans="1:42" s="120" customFormat="1" ht="30" customHeight="1">
      <c r="A404" s="180" t="s">
        <v>6508</v>
      </c>
      <c r="B404" s="180" t="s">
        <v>2804</v>
      </c>
      <c r="C404" s="180" t="s">
        <v>2895</v>
      </c>
      <c r="D404" s="180" t="s">
        <v>2909</v>
      </c>
      <c r="E404" s="180" t="s">
        <v>35</v>
      </c>
      <c r="F404" s="180" t="s">
        <v>11</v>
      </c>
      <c r="G404" s="180" t="s">
        <v>19</v>
      </c>
      <c r="H404" s="180" t="s">
        <v>2910</v>
      </c>
      <c r="I404" s="180" t="s">
        <v>760</v>
      </c>
      <c r="J404" s="180" t="s">
        <v>13</v>
      </c>
      <c r="K404" s="180" t="s">
        <v>17</v>
      </c>
      <c r="L404" s="170" t="s">
        <v>6509</v>
      </c>
      <c r="M404" s="170" t="s">
        <v>6521</v>
      </c>
      <c r="N404" s="181" t="s">
        <v>2665</v>
      </c>
      <c r="O404" s="181" t="s">
        <v>2666</v>
      </c>
      <c r="P404" s="180">
        <v>80.0000000000054</v>
      </c>
      <c r="Q404" s="180">
        <v>12</v>
      </c>
      <c r="R404" s="168" t="s">
        <v>2504</v>
      </c>
      <c r="S404" s="184" t="s">
        <v>8176</v>
      </c>
      <c r="T404" s="172"/>
      <c r="U404" s="315">
        <v>44348</v>
      </c>
      <c r="V404" s="315">
        <v>44377</v>
      </c>
      <c r="W404" s="170">
        <v>3171000074</v>
      </c>
      <c r="X404" s="315">
        <v>44377</v>
      </c>
      <c r="Y404" s="172"/>
      <c r="Z404" s="172"/>
      <c r="AA404" s="172"/>
      <c r="AB404" s="172"/>
      <c r="AC404" s="168" t="s">
        <v>1562</v>
      </c>
      <c r="AD404" s="168"/>
      <c r="AE404" s="168"/>
      <c r="AF404" s="186"/>
      <c r="AG404" s="172"/>
      <c r="AH404" s="172"/>
      <c r="AI404" s="172"/>
      <c r="AJ404" s="172"/>
      <c r="AK404" s="155" t="s">
        <v>6511</v>
      </c>
      <c r="AL404" s="184" t="s">
        <v>8176</v>
      </c>
      <c r="AM404" s="184" t="s">
        <v>8177</v>
      </c>
      <c r="AN404" s="186" t="s">
        <v>1209</v>
      </c>
      <c r="AO404" s="181" t="s">
        <v>1548</v>
      </c>
      <c r="AP404" s="172"/>
    </row>
    <row r="405" spans="1:42" s="120" customFormat="1" ht="30" customHeight="1">
      <c r="A405" s="180" t="s">
        <v>6508</v>
      </c>
      <c r="B405" s="180" t="s">
        <v>2804</v>
      </c>
      <c r="C405" s="180" t="s">
        <v>2895</v>
      </c>
      <c r="D405" s="180" t="s">
        <v>2911</v>
      </c>
      <c r="E405" s="180" t="s">
        <v>35</v>
      </c>
      <c r="F405" s="180" t="s">
        <v>11</v>
      </c>
      <c r="G405" s="180" t="s">
        <v>19</v>
      </c>
      <c r="H405" s="180" t="s">
        <v>2912</v>
      </c>
      <c r="I405" s="180" t="s">
        <v>760</v>
      </c>
      <c r="J405" s="180" t="s">
        <v>13</v>
      </c>
      <c r="K405" s="180" t="s">
        <v>14</v>
      </c>
      <c r="L405" s="170" t="s">
        <v>6509</v>
      </c>
      <c r="M405" s="170" t="s">
        <v>6522</v>
      </c>
      <c r="N405" s="181" t="s">
        <v>2665</v>
      </c>
      <c r="O405" s="181" t="s">
        <v>2666</v>
      </c>
      <c r="P405" s="180">
        <v>109.99999999999901</v>
      </c>
      <c r="Q405" s="180">
        <v>18</v>
      </c>
      <c r="R405" s="168" t="s">
        <v>2504</v>
      </c>
      <c r="S405" s="184" t="s">
        <v>8176</v>
      </c>
      <c r="T405" s="172"/>
      <c r="U405" s="315">
        <v>44348</v>
      </c>
      <c r="V405" s="315">
        <v>44377</v>
      </c>
      <c r="W405" s="170">
        <v>3171000075</v>
      </c>
      <c r="X405" s="315">
        <v>44377</v>
      </c>
      <c r="Y405" s="172"/>
      <c r="Z405" s="172"/>
      <c r="AA405" s="172"/>
      <c r="AB405" s="172"/>
      <c r="AC405" s="168" t="s">
        <v>1562</v>
      </c>
      <c r="AD405" s="168"/>
      <c r="AE405" s="168"/>
      <c r="AF405" s="186"/>
      <c r="AG405" s="172"/>
      <c r="AH405" s="172"/>
      <c r="AI405" s="172"/>
      <c r="AJ405" s="172"/>
      <c r="AK405" s="155" t="s">
        <v>6511</v>
      </c>
      <c r="AL405" s="184" t="s">
        <v>8176</v>
      </c>
      <c r="AM405" s="184" t="s">
        <v>8177</v>
      </c>
      <c r="AN405" s="186" t="s">
        <v>1209</v>
      </c>
      <c r="AO405" s="181" t="s">
        <v>1548</v>
      </c>
      <c r="AP405" s="172"/>
    </row>
    <row r="406" spans="1:42" s="120" customFormat="1" ht="30" customHeight="1">
      <c r="A406" s="180" t="s">
        <v>6508</v>
      </c>
      <c r="B406" s="180" t="s">
        <v>2500</v>
      </c>
      <c r="C406" s="180" t="s">
        <v>2805</v>
      </c>
      <c r="D406" s="180" t="s">
        <v>2806</v>
      </c>
      <c r="E406" s="180" t="s">
        <v>35</v>
      </c>
      <c r="F406" s="180" t="s">
        <v>15</v>
      </c>
      <c r="G406" s="180" t="s">
        <v>19</v>
      </c>
      <c r="H406" s="180" t="s">
        <v>2807</v>
      </c>
      <c r="I406" s="180" t="s">
        <v>760</v>
      </c>
      <c r="J406" s="180" t="s">
        <v>13</v>
      </c>
      <c r="K406" s="180" t="s">
        <v>17</v>
      </c>
      <c r="L406" s="170" t="s">
        <v>6523</v>
      </c>
      <c r="M406" s="170" t="s">
        <v>6524</v>
      </c>
      <c r="N406" s="181" t="s">
        <v>2657</v>
      </c>
      <c r="O406" s="181" t="s">
        <v>2658</v>
      </c>
      <c r="P406" s="180">
        <v>109.99999999999901</v>
      </c>
      <c r="Q406" s="180">
        <v>18</v>
      </c>
      <c r="R406" s="168" t="s">
        <v>2504</v>
      </c>
      <c r="S406" s="184" t="s">
        <v>8176</v>
      </c>
      <c r="T406" s="172"/>
      <c r="U406" s="315">
        <v>44348</v>
      </c>
      <c r="V406" s="315">
        <v>44377</v>
      </c>
      <c r="W406" s="170">
        <v>3114000118</v>
      </c>
      <c r="X406" s="315">
        <v>44377</v>
      </c>
      <c r="Y406" s="172"/>
      <c r="Z406" s="172"/>
      <c r="AA406" s="172"/>
      <c r="AB406" s="172"/>
      <c r="AC406" s="168" t="s">
        <v>1562</v>
      </c>
      <c r="AD406" s="168"/>
      <c r="AE406" s="168"/>
      <c r="AF406" s="186"/>
      <c r="AG406" s="172"/>
      <c r="AH406" s="172"/>
      <c r="AI406" s="172"/>
      <c r="AJ406" s="172"/>
      <c r="AK406" s="155" t="s">
        <v>6511</v>
      </c>
      <c r="AL406" s="184" t="s">
        <v>8176</v>
      </c>
      <c r="AM406" s="184" t="s">
        <v>8177</v>
      </c>
      <c r="AN406" s="186" t="s">
        <v>6342</v>
      </c>
      <c r="AO406" s="181" t="s">
        <v>1548</v>
      </c>
      <c r="AP406" s="172"/>
    </row>
    <row r="407" spans="1:42" s="120" customFormat="1" ht="30" customHeight="1">
      <c r="A407" s="180" t="s">
        <v>6508</v>
      </c>
      <c r="B407" s="180" t="s">
        <v>2500</v>
      </c>
      <c r="C407" s="180" t="s">
        <v>2805</v>
      </c>
      <c r="D407" s="180" t="s">
        <v>2806</v>
      </c>
      <c r="E407" s="180" t="s">
        <v>35</v>
      </c>
      <c r="F407" s="180" t="s">
        <v>18</v>
      </c>
      <c r="G407" s="180" t="s">
        <v>19</v>
      </c>
      <c r="H407" s="180" t="s">
        <v>2808</v>
      </c>
      <c r="I407" s="180" t="s">
        <v>760</v>
      </c>
      <c r="J407" s="180" t="s">
        <v>13</v>
      </c>
      <c r="K407" s="180" t="s">
        <v>26</v>
      </c>
      <c r="L407" s="170" t="s">
        <v>6523</v>
      </c>
      <c r="M407" s="170" t="s">
        <v>6524</v>
      </c>
      <c r="N407" s="181" t="s">
        <v>2665</v>
      </c>
      <c r="O407" s="181" t="s">
        <v>2666</v>
      </c>
      <c r="P407" s="180">
        <v>109.99999999999901</v>
      </c>
      <c r="Q407" s="180">
        <v>6</v>
      </c>
      <c r="R407" s="168" t="s">
        <v>2504</v>
      </c>
      <c r="S407" s="184" t="s">
        <v>8176</v>
      </c>
      <c r="T407" s="172"/>
      <c r="U407" s="315">
        <v>44348</v>
      </c>
      <c r="V407" s="315">
        <v>44377</v>
      </c>
      <c r="W407" s="170">
        <v>3114000119</v>
      </c>
      <c r="X407" s="315">
        <v>44377</v>
      </c>
      <c r="Y407" s="172"/>
      <c r="Z407" s="172"/>
      <c r="AA407" s="172"/>
      <c r="AB407" s="172"/>
      <c r="AC407" s="168" t="s">
        <v>1562</v>
      </c>
      <c r="AD407" s="168"/>
      <c r="AE407" s="168"/>
      <c r="AF407" s="186"/>
      <c r="AG407" s="172"/>
      <c r="AH407" s="172"/>
      <c r="AI407" s="172"/>
      <c r="AJ407" s="172"/>
      <c r="AK407" s="155" t="s">
        <v>6511</v>
      </c>
      <c r="AL407" s="184" t="s">
        <v>8176</v>
      </c>
      <c r="AM407" s="184" t="s">
        <v>8177</v>
      </c>
      <c r="AN407" s="186" t="s">
        <v>6342</v>
      </c>
      <c r="AO407" s="181" t="s">
        <v>1548</v>
      </c>
      <c r="AP407" s="172"/>
    </row>
    <row r="408" spans="1:42" s="120" customFormat="1" ht="30" customHeight="1">
      <c r="A408" s="180" t="s">
        <v>6508</v>
      </c>
      <c r="B408" s="180" t="s">
        <v>2500</v>
      </c>
      <c r="C408" s="180" t="s">
        <v>2805</v>
      </c>
      <c r="D408" s="180" t="s">
        <v>2809</v>
      </c>
      <c r="E408" s="180" t="s">
        <v>35</v>
      </c>
      <c r="F408" s="180" t="s">
        <v>18</v>
      </c>
      <c r="G408" s="180" t="s">
        <v>19</v>
      </c>
      <c r="H408" s="180" t="s">
        <v>2810</v>
      </c>
      <c r="I408" s="180" t="s">
        <v>760</v>
      </c>
      <c r="J408" s="180" t="s">
        <v>13</v>
      </c>
      <c r="K408" s="180" t="s">
        <v>26</v>
      </c>
      <c r="L408" s="170" t="s">
        <v>6523</v>
      </c>
      <c r="M408" s="170" t="s">
        <v>6525</v>
      </c>
      <c r="N408" s="181" t="s">
        <v>2657</v>
      </c>
      <c r="O408" s="181" t="s">
        <v>2658</v>
      </c>
      <c r="P408" s="180">
        <v>99.999999999994301</v>
      </c>
      <c r="Q408" s="180">
        <v>6</v>
      </c>
      <c r="R408" s="168" t="s">
        <v>2504</v>
      </c>
      <c r="S408" s="184" t="s">
        <v>8176</v>
      </c>
      <c r="T408" s="172"/>
      <c r="U408" s="315">
        <v>44348</v>
      </c>
      <c r="V408" s="315">
        <v>44377</v>
      </c>
      <c r="W408" s="170">
        <v>3114000120</v>
      </c>
      <c r="X408" s="315">
        <v>44377</v>
      </c>
      <c r="Y408" s="172"/>
      <c r="Z408" s="172"/>
      <c r="AA408" s="172"/>
      <c r="AB408" s="172"/>
      <c r="AC408" s="168" t="s">
        <v>1562</v>
      </c>
      <c r="AD408" s="168"/>
      <c r="AE408" s="168"/>
      <c r="AF408" s="186"/>
      <c r="AG408" s="172"/>
      <c r="AH408" s="172"/>
      <c r="AI408" s="172"/>
      <c r="AJ408" s="172"/>
      <c r="AK408" s="155" t="s">
        <v>6511</v>
      </c>
      <c r="AL408" s="184" t="s">
        <v>8176</v>
      </c>
      <c r="AM408" s="184" t="s">
        <v>8177</v>
      </c>
      <c r="AN408" s="186" t="s">
        <v>6342</v>
      </c>
      <c r="AO408" s="181" t="s">
        <v>1548</v>
      </c>
      <c r="AP408" s="172"/>
    </row>
    <row r="409" spans="1:42" s="120" customFormat="1" ht="30" customHeight="1">
      <c r="A409" s="180" t="s">
        <v>6508</v>
      </c>
      <c r="B409" s="180" t="s">
        <v>2500</v>
      </c>
      <c r="C409" s="180" t="s">
        <v>2805</v>
      </c>
      <c r="D409" s="180" t="s">
        <v>2811</v>
      </c>
      <c r="E409" s="180" t="s">
        <v>35</v>
      </c>
      <c r="F409" s="180" t="s">
        <v>18</v>
      </c>
      <c r="G409" s="180" t="s">
        <v>19</v>
      </c>
      <c r="H409" s="180" t="s">
        <v>2812</v>
      </c>
      <c r="I409" s="180" t="s">
        <v>760</v>
      </c>
      <c r="J409" s="180" t="s">
        <v>13</v>
      </c>
      <c r="K409" s="180" t="s">
        <v>26</v>
      </c>
      <c r="L409" s="170" t="s">
        <v>6523</v>
      </c>
      <c r="M409" s="170" t="s">
        <v>6526</v>
      </c>
      <c r="N409" s="181" t="s">
        <v>2657</v>
      </c>
      <c r="O409" s="181" t="s">
        <v>2658</v>
      </c>
      <c r="P409" s="180">
        <v>79.999999999998295</v>
      </c>
      <c r="Q409" s="180">
        <v>10</v>
      </c>
      <c r="R409" s="168" t="s">
        <v>2504</v>
      </c>
      <c r="S409" s="184" t="s">
        <v>8176</v>
      </c>
      <c r="T409" s="172"/>
      <c r="U409" s="315">
        <v>44348</v>
      </c>
      <c r="V409" s="315">
        <v>44377</v>
      </c>
      <c r="W409" s="170">
        <v>3114000121</v>
      </c>
      <c r="X409" s="315">
        <v>44377</v>
      </c>
      <c r="Y409" s="172"/>
      <c r="Z409" s="172"/>
      <c r="AA409" s="172"/>
      <c r="AB409" s="172"/>
      <c r="AC409" s="168" t="s">
        <v>1562</v>
      </c>
      <c r="AD409" s="168"/>
      <c r="AE409" s="168"/>
      <c r="AF409" s="186"/>
      <c r="AG409" s="172"/>
      <c r="AH409" s="172"/>
      <c r="AI409" s="172"/>
      <c r="AJ409" s="172"/>
      <c r="AK409" s="155" t="s">
        <v>6511</v>
      </c>
      <c r="AL409" s="184" t="s">
        <v>8176</v>
      </c>
      <c r="AM409" s="184" t="s">
        <v>8177</v>
      </c>
      <c r="AN409" s="186" t="s">
        <v>6342</v>
      </c>
      <c r="AO409" s="181" t="s">
        <v>1548</v>
      </c>
      <c r="AP409" s="172"/>
    </row>
    <row r="410" spans="1:42" s="120" customFormat="1" ht="30" customHeight="1">
      <c r="A410" s="186" t="s">
        <v>6508</v>
      </c>
      <c r="B410" s="186" t="s">
        <v>2500</v>
      </c>
      <c r="C410" s="186" t="s">
        <v>2813</v>
      </c>
      <c r="D410" s="186" t="s">
        <v>2814</v>
      </c>
      <c r="E410" s="186" t="s">
        <v>35</v>
      </c>
      <c r="F410" s="186" t="s">
        <v>11</v>
      </c>
      <c r="G410" s="186" t="s">
        <v>19</v>
      </c>
      <c r="H410" s="186" t="s">
        <v>2815</v>
      </c>
      <c r="I410" s="186" t="s">
        <v>760</v>
      </c>
      <c r="J410" s="186" t="s">
        <v>13</v>
      </c>
      <c r="K410" s="186" t="s">
        <v>26</v>
      </c>
      <c r="L410" s="181" t="s">
        <v>6523</v>
      </c>
      <c r="M410" s="181" t="s">
        <v>6527</v>
      </c>
      <c r="N410" s="181" t="s">
        <v>2657</v>
      </c>
      <c r="O410" s="181" t="s">
        <v>2658</v>
      </c>
      <c r="P410" s="186">
        <v>150.000000000006</v>
      </c>
      <c r="Q410" s="186">
        <v>16</v>
      </c>
      <c r="R410" s="168" t="s">
        <v>2504</v>
      </c>
      <c r="S410" s="184" t="s">
        <v>8176</v>
      </c>
      <c r="T410" s="172"/>
      <c r="U410" s="315">
        <v>44348</v>
      </c>
      <c r="V410" s="315">
        <v>44377</v>
      </c>
      <c r="W410" s="170">
        <v>3114000106</v>
      </c>
      <c r="X410" s="315">
        <v>44377</v>
      </c>
      <c r="Y410" s="172"/>
      <c r="Z410" s="172"/>
      <c r="AA410" s="172"/>
      <c r="AB410" s="172"/>
      <c r="AC410" s="168" t="s">
        <v>1562</v>
      </c>
      <c r="AD410" s="168"/>
      <c r="AE410" s="168"/>
      <c r="AF410" s="186"/>
      <c r="AG410" s="172"/>
      <c r="AH410" s="172"/>
      <c r="AI410" s="172"/>
      <c r="AJ410" s="172"/>
      <c r="AK410" s="155" t="s">
        <v>6511</v>
      </c>
      <c r="AL410" s="184" t="s">
        <v>8176</v>
      </c>
      <c r="AM410" s="184" t="s">
        <v>8177</v>
      </c>
      <c r="AN410" s="186" t="s">
        <v>6342</v>
      </c>
      <c r="AO410" s="181" t="s">
        <v>1548</v>
      </c>
      <c r="AP410" s="172"/>
    </row>
    <row r="411" spans="1:42" s="120" customFormat="1" ht="30" customHeight="1">
      <c r="A411" s="186" t="s">
        <v>3624</v>
      </c>
      <c r="B411" s="186" t="s">
        <v>2506</v>
      </c>
      <c r="C411" s="186" t="s">
        <v>2509</v>
      </c>
      <c r="D411" s="186" t="s">
        <v>2510</v>
      </c>
      <c r="E411" s="186" t="s">
        <v>35</v>
      </c>
      <c r="F411" s="186" t="s">
        <v>11</v>
      </c>
      <c r="G411" s="186" t="s">
        <v>19</v>
      </c>
      <c r="H411" s="186" t="s">
        <v>6528</v>
      </c>
      <c r="I411" s="186" t="s">
        <v>760</v>
      </c>
      <c r="J411" s="186" t="s">
        <v>13</v>
      </c>
      <c r="K411" s="186" t="s">
        <v>26</v>
      </c>
      <c r="L411" s="181" t="s">
        <v>6529</v>
      </c>
      <c r="M411" s="181" t="s">
        <v>6530</v>
      </c>
      <c r="N411" s="181" t="s">
        <v>2657</v>
      </c>
      <c r="O411" s="181" t="s">
        <v>2658</v>
      </c>
      <c r="P411" s="186">
        <v>175.00000000000099</v>
      </c>
      <c r="Q411" s="186">
        <v>18</v>
      </c>
      <c r="R411" s="168" t="s">
        <v>2504</v>
      </c>
      <c r="S411" s="314" t="s">
        <v>8167</v>
      </c>
      <c r="T411" s="172"/>
      <c r="U411" s="315">
        <v>44348</v>
      </c>
      <c r="V411" s="315">
        <v>44377</v>
      </c>
      <c r="W411" s="170">
        <v>2635000094</v>
      </c>
      <c r="X411" s="315">
        <v>44377</v>
      </c>
      <c r="Y411" s="172"/>
      <c r="Z411" s="172"/>
      <c r="AA411" s="172"/>
      <c r="AB411" s="172"/>
      <c r="AC411" s="168" t="s">
        <v>1562</v>
      </c>
      <c r="AD411" s="168"/>
      <c r="AE411" s="168"/>
      <c r="AF411" s="181"/>
      <c r="AG411" s="172"/>
      <c r="AH411" s="172"/>
      <c r="AI411" s="172"/>
      <c r="AJ411" s="172"/>
      <c r="AK411" s="155" t="s">
        <v>6511</v>
      </c>
      <c r="AL411" s="314" t="s">
        <v>8167</v>
      </c>
      <c r="AM411" s="317" t="s">
        <v>8168</v>
      </c>
      <c r="AN411" s="186" t="s">
        <v>6342</v>
      </c>
      <c r="AO411" s="181" t="s">
        <v>1548</v>
      </c>
      <c r="AP411" s="172"/>
    </row>
    <row r="412" spans="1:42" s="120" customFormat="1" ht="30" customHeight="1">
      <c r="A412" s="186" t="s">
        <v>6508</v>
      </c>
      <c r="B412" s="186" t="s">
        <v>2500</v>
      </c>
      <c r="C412" s="186" t="s">
        <v>2816</v>
      </c>
      <c r="D412" s="186" t="s">
        <v>2817</v>
      </c>
      <c r="E412" s="186" t="s">
        <v>35</v>
      </c>
      <c r="F412" s="186" t="s">
        <v>18</v>
      </c>
      <c r="G412" s="186" t="s">
        <v>19</v>
      </c>
      <c r="H412" s="186" t="s">
        <v>2818</v>
      </c>
      <c r="I412" s="186" t="s">
        <v>760</v>
      </c>
      <c r="J412" s="186" t="s">
        <v>13</v>
      </c>
      <c r="K412" s="186" t="s">
        <v>26</v>
      </c>
      <c r="L412" s="181" t="s">
        <v>6523</v>
      </c>
      <c r="M412" s="181" t="s">
        <v>6531</v>
      </c>
      <c r="N412" s="181" t="s">
        <v>2657</v>
      </c>
      <c r="O412" s="181" t="s">
        <v>2658</v>
      </c>
      <c r="P412" s="186">
        <v>219.99999999999901</v>
      </c>
      <c r="Q412" s="186">
        <v>15</v>
      </c>
      <c r="R412" s="168" t="s">
        <v>2504</v>
      </c>
      <c r="S412" s="184" t="s">
        <v>8176</v>
      </c>
      <c r="T412" s="172"/>
      <c r="U412" s="315">
        <v>44348</v>
      </c>
      <c r="V412" s="315">
        <v>44377</v>
      </c>
      <c r="W412" s="170">
        <v>3114000107</v>
      </c>
      <c r="X412" s="315">
        <v>44377</v>
      </c>
      <c r="Y412" s="172"/>
      <c r="Z412" s="172"/>
      <c r="AA412" s="172"/>
      <c r="AB412" s="172"/>
      <c r="AC412" s="168" t="s">
        <v>1562</v>
      </c>
      <c r="AD412" s="168"/>
      <c r="AE412" s="168"/>
      <c r="AF412" s="186"/>
      <c r="AG412" s="172"/>
      <c r="AH412" s="172"/>
      <c r="AI412" s="172"/>
      <c r="AJ412" s="172"/>
      <c r="AK412" s="155" t="s">
        <v>6511</v>
      </c>
      <c r="AL412" s="184" t="s">
        <v>8176</v>
      </c>
      <c r="AM412" s="184" t="s">
        <v>8177</v>
      </c>
      <c r="AN412" s="186" t="s">
        <v>6342</v>
      </c>
      <c r="AO412" s="181" t="s">
        <v>1548</v>
      </c>
      <c r="AP412" s="172"/>
    </row>
    <row r="413" spans="1:42" s="120" customFormat="1" ht="30" customHeight="1">
      <c r="A413" s="186" t="s">
        <v>6508</v>
      </c>
      <c r="B413" s="186" t="s">
        <v>2500</v>
      </c>
      <c r="C413" s="186" t="s">
        <v>2816</v>
      </c>
      <c r="D413" s="186" t="s">
        <v>2819</v>
      </c>
      <c r="E413" s="186" t="s">
        <v>35</v>
      </c>
      <c r="F413" s="186" t="s">
        <v>18</v>
      </c>
      <c r="G413" s="186" t="s">
        <v>19</v>
      </c>
      <c r="H413" s="186" t="s">
        <v>2820</v>
      </c>
      <c r="I413" s="186" t="s">
        <v>760</v>
      </c>
      <c r="J413" s="186" t="s">
        <v>13</v>
      </c>
      <c r="K413" s="186" t="s">
        <v>26</v>
      </c>
      <c r="L413" s="181" t="s">
        <v>6523</v>
      </c>
      <c r="M413" s="181" t="s">
        <v>6532</v>
      </c>
      <c r="N413" s="181" t="s">
        <v>2657</v>
      </c>
      <c r="O413" s="181" t="s">
        <v>2658</v>
      </c>
      <c r="P413" s="186">
        <v>500</v>
      </c>
      <c r="Q413" s="186">
        <v>15</v>
      </c>
      <c r="R413" s="168" t="s">
        <v>2504</v>
      </c>
      <c r="S413" s="184" t="s">
        <v>8176</v>
      </c>
      <c r="T413" s="172"/>
      <c r="U413" s="315">
        <v>44348</v>
      </c>
      <c r="V413" s="315">
        <v>44377</v>
      </c>
      <c r="W413" s="170">
        <v>3114000108</v>
      </c>
      <c r="X413" s="315">
        <v>44377</v>
      </c>
      <c r="Y413" s="172"/>
      <c r="Z413" s="172"/>
      <c r="AA413" s="172"/>
      <c r="AB413" s="172"/>
      <c r="AC413" s="168" t="s">
        <v>1562</v>
      </c>
      <c r="AD413" s="168"/>
      <c r="AE413" s="168"/>
      <c r="AF413" s="186"/>
      <c r="AG413" s="172"/>
      <c r="AH413" s="172"/>
      <c r="AI413" s="172"/>
      <c r="AJ413" s="172"/>
      <c r="AK413" s="155" t="s">
        <v>6511</v>
      </c>
      <c r="AL413" s="184" t="s">
        <v>8176</v>
      </c>
      <c r="AM413" s="184" t="s">
        <v>8177</v>
      </c>
      <c r="AN413" s="180" t="s">
        <v>6342</v>
      </c>
      <c r="AO413" s="181" t="s">
        <v>1548</v>
      </c>
      <c r="AP413" s="172"/>
    </row>
    <row r="414" spans="1:42" s="120" customFormat="1" ht="30" customHeight="1">
      <c r="A414" s="186" t="s">
        <v>6508</v>
      </c>
      <c r="B414" s="186" t="s">
        <v>2500</v>
      </c>
      <c r="C414" s="186" t="s">
        <v>2816</v>
      </c>
      <c r="D414" s="186" t="s">
        <v>2819</v>
      </c>
      <c r="E414" s="186" t="s">
        <v>35</v>
      </c>
      <c r="F414" s="186" t="s">
        <v>18</v>
      </c>
      <c r="G414" s="186" t="s">
        <v>19</v>
      </c>
      <c r="H414" s="186" t="s">
        <v>2821</v>
      </c>
      <c r="I414" s="186" t="s">
        <v>760</v>
      </c>
      <c r="J414" s="186" t="s">
        <v>13</v>
      </c>
      <c r="K414" s="186" t="s">
        <v>26</v>
      </c>
      <c r="L414" s="181" t="s">
        <v>6523</v>
      </c>
      <c r="M414" s="181" t="s">
        <v>6532</v>
      </c>
      <c r="N414" s="181" t="s">
        <v>2665</v>
      </c>
      <c r="O414" s="181" t="s">
        <v>2666</v>
      </c>
      <c r="P414" s="186">
        <v>500</v>
      </c>
      <c r="Q414" s="186">
        <v>15</v>
      </c>
      <c r="R414" s="168" t="s">
        <v>2504</v>
      </c>
      <c r="S414" s="184" t="s">
        <v>8176</v>
      </c>
      <c r="T414" s="172"/>
      <c r="U414" s="315">
        <v>44348</v>
      </c>
      <c r="V414" s="315">
        <v>44377</v>
      </c>
      <c r="W414" s="170">
        <v>3114000109</v>
      </c>
      <c r="X414" s="315">
        <v>44377</v>
      </c>
      <c r="Y414" s="172"/>
      <c r="Z414" s="172"/>
      <c r="AA414" s="172"/>
      <c r="AB414" s="172"/>
      <c r="AC414" s="168" t="s">
        <v>1562</v>
      </c>
      <c r="AD414" s="168"/>
      <c r="AE414" s="168"/>
      <c r="AF414" s="186"/>
      <c r="AG414" s="172"/>
      <c r="AH414" s="172"/>
      <c r="AI414" s="172"/>
      <c r="AJ414" s="172"/>
      <c r="AK414" s="155" t="s">
        <v>6511</v>
      </c>
      <c r="AL414" s="184" t="s">
        <v>8176</v>
      </c>
      <c r="AM414" s="184" t="s">
        <v>8177</v>
      </c>
      <c r="AN414" s="180" t="s">
        <v>6342</v>
      </c>
      <c r="AO414" s="181" t="s">
        <v>1548</v>
      </c>
      <c r="AP414" s="172"/>
    </row>
    <row r="415" spans="1:42" s="120" customFormat="1" ht="30" customHeight="1">
      <c r="A415" s="186" t="s">
        <v>6508</v>
      </c>
      <c r="B415" s="186" t="s">
        <v>2723</v>
      </c>
      <c r="C415" s="186" t="s">
        <v>2833</v>
      </c>
      <c r="D415" s="186" t="s">
        <v>2834</v>
      </c>
      <c r="E415" s="186" t="s">
        <v>35</v>
      </c>
      <c r="F415" s="186" t="s">
        <v>16</v>
      </c>
      <c r="G415" s="186" t="s">
        <v>19</v>
      </c>
      <c r="H415" s="186" t="s">
        <v>2835</v>
      </c>
      <c r="I415" s="186" t="s">
        <v>760</v>
      </c>
      <c r="J415" s="186" t="s">
        <v>13</v>
      </c>
      <c r="K415" s="186" t="s">
        <v>17</v>
      </c>
      <c r="L415" s="181" t="s">
        <v>6533</v>
      </c>
      <c r="M415" s="181" t="s">
        <v>6534</v>
      </c>
      <c r="N415" s="181" t="s">
        <v>2665</v>
      </c>
      <c r="O415" s="181" t="s">
        <v>2666</v>
      </c>
      <c r="P415" s="186">
        <v>120.000000000005</v>
      </c>
      <c r="Q415" s="186">
        <v>10</v>
      </c>
      <c r="R415" s="168" t="s">
        <v>2504</v>
      </c>
      <c r="S415" s="184" t="s">
        <v>8176</v>
      </c>
      <c r="T415" s="172"/>
      <c r="U415" s="315">
        <v>44348</v>
      </c>
      <c r="V415" s="315">
        <v>44377</v>
      </c>
      <c r="W415" s="170">
        <v>3120000105</v>
      </c>
      <c r="X415" s="315">
        <v>44377</v>
      </c>
      <c r="Y415" s="172"/>
      <c r="Z415" s="172"/>
      <c r="AA415" s="172"/>
      <c r="AB415" s="172"/>
      <c r="AC415" s="168" t="s">
        <v>1562</v>
      </c>
      <c r="AD415" s="168"/>
      <c r="AE415" s="168"/>
      <c r="AF415" s="186"/>
      <c r="AG415" s="172"/>
      <c r="AH415" s="172"/>
      <c r="AI415" s="172"/>
      <c r="AJ415" s="172"/>
      <c r="AK415" s="155" t="s">
        <v>6511</v>
      </c>
      <c r="AL415" s="184" t="s">
        <v>8176</v>
      </c>
      <c r="AM415" s="184" t="s">
        <v>8177</v>
      </c>
      <c r="AN415" s="180" t="s">
        <v>6342</v>
      </c>
      <c r="AO415" s="181" t="s">
        <v>1548</v>
      </c>
      <c r="AP415" s="172"/>
    </row>
    <row r="416" spans="1:42" s="120" customFormat="1" ht="30" customHeight="1">
      <c r="A416" s="186" t="s">
        <v>6508</v>
      </c>
      <c r="B416" s="186" t="s">
        <v>2723</v>
      </c>
      <c r="C416" s="186" t="s">
        <v>2651</v>
      </c>
      <c r="D416" s="186" t="s">
        <v>2836</v>
      </c>
      <c r="E416" s="186" t="s">
        <v>35</v>
      </c>
      <c r="F416" s="186" t="s">
        <v>18</v>
      </c>
      <c r="G416" s="186" t="s">
        <v>19</v>
      </c>
      <c r="H416" s="186" t="s">
        <v>2837</v>
      </c>
      <c r="I416" s="186" t="s">
        <v>760</v>
      </c>
      <c r="J416" s="186" t="s">
        <v>13</v>
      </c>
      <c r="K416" s="186" t="s">
        <v>26</v>
      </c>
      <c r="L416" s="181" t="s">
        <v>6533</v>
      </c>
      <c r="M416" s="181" t="s">
        <v>6535</v>
      </c>
      <c r="N416" s="181" t="s">
        <v>2665</v>
      </c>
      <c r="O416" s="181" t="s">
        <v>2666</v>
      </c>
      <c r="P416" s="186">
        <v>265.00000000000102</v>
      </c>
      <c r="Q416" s="186">
        <v>12</v>
      </c>
      <c r="R416" s="168" t="s">
        <v>2504</v>
      </c>
      <c r="S416" s="184" t="s">
        <v>8176</v>
      </c>
      <c r="T416" s="172"/>
      <c r="U416" s="315">
        <v>44348</v>
      </c>
      <c r="V416" s="315">
        <v>44377</v>
      </c>
      <c r="W416" s="170">
        <v>3120000106</v>
      </c>
      <c r="X416" s="315">
        <v>44377</v>
      </c>
      <c r="Y416" s="172"/>
      <c r="Z416" s="172"/>
      <c r="AA416" s="172"/>
      <c r="AB416" s="172"/>
      <c r="AC416" s="168" t="s">
        <v>1562</v>
      </c>
      <c r="AD416" s="168"/>
      <c r="AE416" s="168"/>
      <c r="AF416" s="186"/>
      <c r="AG416" s="172"/>
      <c r="AH416" s="172"/>
      <c r="AI416" s="172"/>
      <c r="AJ416" s="172"/>
      <c r="AK416" s="155" t="s">
        <v>6511</v>
      </c>
      <c r="AL416" s="184" t="s">
        <v>8176</v>
      </c>
      <c r="AM416" s="184" t="s">
        <v>8177</v>
      </c>
      <c r="AN416" s="180" t="s">
        <v>6342</v>
      </c>
      <c r="AO416" s="181" t="s">
        <v>1548</v>
      </c>
      <c r="AP416" s="172"/>
    </row>
    <row r="417" spans="1:42" s="120" customFormat="1" ht="30" customHeight="1">
      <c r="A417" s="186" t="s">
        <v>1313</v>
      </c>
      <c r="B417" s="186" t="s">
        <v>4558</v>
      </c>
      <c r="C417" s="186" t="s">
        <v>4587</v>
      </c>
      <c r="D417" s="186" t="s">
        <v>4780</v>
      </c>
      <c r="E417" s="186" t="s">
        <v>35</v>
      </c>
      <c r="F417" s="186" t="s">
        <v>15</v>
      </c>
      <c r="G417" s="186" t="s">
        <v>19</v>
      </c>
      <c r="H417" s="186" t="s">
        <v>4781</v>
      </c>
      <c r="I417" s="186" t="s">
        <v>760</v>
      </c>
      <c r="J417" s="186" t="s">
        <v>13</v>
      </c>
      <c r="K417" s="186" t="s">
        <v>17</v>
      </c>
      <c r="L417" s="181" t="s">
        <v>6536</v>
      </c>
      <c r="M417" s="181" t="s">
        <v>6537</v>
      </c>
      <c r="N417" s="181" t="s">
        <v>2657</v>
      </c>
      <c r="O417" s="181" t="s">
        <v>2658</v>
      </c>
      <c r="P417" s="186">
        <v>50.000000000011397</v>
      </c>
      <c r="Q417" s="186">
        <v>30</v>
      </c>
      <c r="R417" s="168" t="s">
        <v>2504</v>
      </c>
      <c r="S417" s="314" t="s">
        <v>8162</v>
      </c>
      <c r="T417" s="172"/>
      <c r="U417" s="315">
        <v>44348</v>
      </c>
      <c r="V417" s="315">
        <v>44377</v>
      </c>
      <c r="W417" s="170">
        <v>4713000039</v>
      </c>
      <c r="X417" s="315">
        <v>44377</v>
      </c>
      <c r="Y417" s="172"/>
      <c r="Z417" s="172"/>
      <c r="AA417" s="172"/>
      <c r="AB417" s="172"/>
      <c r="AC417" s="168" t="s">
        <v>1562</v>
      </c>
      <c r="AD417" s="168"/>
      <c r="AE417" s="168"/>
      <c r="AF417" s="186"/>
      <c r="AG417" s="172"/>
      <c r="AH417" s="172"/>
      <c r="AI417" s="172"/>
      <c r="AJ417" s="172"/>
      <c r="AK417" s="155" t="s">
        <v>6511</v>
      </c>
      <c r="AL417" s="314" t="s">
        <v>8162</v>
      </c>
      <c r="AM417" s="317" t="s">
        <v>8163</v>
      </c>
      <c r="AN417" s="180" t="s">
        <v>6342</v>
      </c>
      <c r="AO417" s="181" t="s">
        <v>1548</v>
      </c>
      <c r="AP417" s="172"/>
    </row>
    <row r="418" spans="1:42" s="120" customFormat="1" ht="30" customHeight="1">
      <c r="A418" s="186" t="s">
        <v>1313</v>
      </c>
      <c r="B418" s="186" t="s">
        <v>4558</v>
      </c>
      <c r="C418" s="186" t="s">
        <v>4587</v>
      </c>
      <c r="D418" s="186" t="s">
        <v>4782</v>
      </c>
      <c r="E418" s="186" t="s">
        <v>35</v>
      </c>
      <c r="F418" s="186" t="s">
        <v>11</v>
      </c>
      <c r="G418" s="186" t="s">
        <v>19</v>
      </c>
      <c r="H418" s="186" t="s">
        <v>4783</v>
      </c>
      <c r="I418" s="186" t="s">
        <v>760</v>
      </c>
      <c r="J418" s="186" t="s">
        <v>13</v>
      </c>
      <c r="K418" s="186" t="s">
        <v>17</v>
      </c>
      <c r="L418" s="181" t="s">
        <v>6536</v>
      </c>
      <c r="M418" s="181" t="s">
        <v>6538</v>
      </c>
      <c r="N418" s="181" t="s">
        <v>2657</v>
      </c>
      <c r="O418" s="181" t="s">
        <v>2658</v>
      </c>
      <c r="P418" s="186">
        <v>49.9999999999972</v>
      </c>
      <c r="Q418" s="186">
        <v>9</v>
      </c>
      <c r="R418" s="168" t="s">
        <v>2504</v>
      </c>
      <c r="S418" s="314" t="s">
        <v>8162</v>
      </c>
      <c r="T418" s="172"/>
      <c r="U418" s="315">
        <v>44348</v>
      </c>
      <c r="V418" s="315">
        <v>44377</v>
      </c>
      <c r="W418" s="170">
        <v>4713000040</v>
      </c>
      <c r="X418" s="315">
        <v>44377</v>
      </c>
      <c r="Y418" s="172"/>
      <c r="Z418" s="172"/>
      <c r="AA418" s="172"/>
      <c r="AB418" s="172"/>
      <c r="AC418" s="168" t="s">
        <v>1562</v>
      </c>
      <c r="AD418" s="168"/>
      <c r="AE418" s="168"/>
      <c r="AF418" s="186"/>
      <c r="AG418" s="172"/>
      <c r="AH418" s="172"/>
      <c r="AI418" s="172"/>
      <c r="AJ418" s="172"/>
      <c r="AK418" s="155" t="s">
        <v>6511</v>
      </c>
      <c r="AL418" s="314" t="s">
        <v>8162</v>
      </c>
      <c r="AM418" s="317" t="s">
        <v>8163</v>
      </c>
      <c r="AN418" s="180" t="s">
        <v>6342</v>
      </c>
      <c r="AO418" s="181" t="s">
        <v>1548</v>
      </c>
      <c r="AP418" s="172"/>
    </row>
    <row r="419" spans="1:42" s="120" customFormat="1" ht="30" customHeight="1">
      <c r="A419" s="186" t="s">
        <v>1313</v>
      </c>
      <c r="B419" s="186" t="s">
        <v>4784</v>
      </c>
      <c r="C419" s="186" t="s">
        <v>4785</v>
      </c>
      <c r="D419" s="186" t="s">
        <v>4786</v>
      </c>
      <c r="E419" s="186" t="s">
        <v>35</v>
      </c>
      <c r="F419" s="186" t="s">
        <v>11</v>
      </c>
      <c r="G419" s="186" t="s">
        <v>19</v>
      </c>
      <c r="H419" s="186" t="s">
        <v>4787</v>
      </c>
      <c r="I419" s="186" t="s">
        <v>760</v>
      </c>
      <c r="J419" s="186" t="s">
        <v>13</v>
      </c>
      <c r="K419" s="186" t="s">
        <v>14</v>
      </c>
      <c r="L419" s="168" t="s">
        <v>6539</v>
      </c>
      <c r="M419" s="168" t="s">
        <v>6540</v>
      </c>
      <c r="N419" s="181" t="s">
        <v>2657</v>
      </c>
      <c r="O419" s="181" t="s">
        <v>2658</v>
      </c>
      <c r="P419" s="186">
        <v>94.999999999998906</v>
      </c>
      <c r="Q419" s="186">
        <v>28</v>
      </c>
      <c r="R419" s="168" t="s">
        <v>2504</v>
      </c>
      <c r="S419" s="314" t="s">
        <v>8164</v>
      </c>
      <c r="T419" s="172"/>
      <c r="U419" s="315">
        <v>44348</v>
      </c>
      <c r="V419" s="315">
        <v>44377</v>
      </c>
      <c r="W419" s="170">
        <v>4711100010</v>
      </c>
      <c r="X419" s="315">
        <v>44377</v>
      </c>
      <c r="Y419" s="172"/>
      <c r="Z419" s="172"/>
      <c r="AA419" s="172"/>
      <c r="AB419" s="172"/>
      <c r="AC419" s="168" t="s">
        <v>1562</v>
      </c>
      <c r="AD419" s="168"/>
      <c r="AE419" s="168"/>
      <c r="AF419" s="186"/>
      <c r="AG419" s="172"/>
      <c r="AH419" s="172"/>
      <c r="AI419" s="172"/>
      <c r="AJ419" s="172"/>
      <c r="AK419" s="155" t="s">
        <v>6511</v>
      </c>
      <c r="AL419" s="314" t="s">
        <v>8164</v>
      </c>
      <c r="AM419" s="317" t="s">
        <v>8163</v>
      </c>
      <c r="AN419" s="180" t="s">
        <v>6342</v>
      </c>
      <c r="AO419" s="181" t="s">
        <v>1548</v>
      </c>
      <c r="AP419" s="172"/>
    </row>
    <row r="420" spans="1:42" s="120" customFormat="1" ht="30" customHeight="1">
      <c r="A420" s="186" t="s">
        <v>3624</v>
      </c>
      <c r="B420" s="186" t="s">
        <v>2506</v>
      </c>
      <c r="C420" s="186" t="s">
        <v>2511</v>
      </c>
      <c r="D420" s="186" t="s">
        <v>2512</v>
      </c>
      <c r="E420" s="186" t="s">
        <v>35</v>
      </c>
      <c r="F420" s="186" t="s">
        <v>11</v>
      </c>
      <c r="G420" s="186" t="s">
        <v>19</v>
      </c>
      <c r="H420" s="186" t="s">
        <v>2513</v>
      </c>
      <c r="I420" s="186" t="s">
        <v>760</v>
      </c>
      <c r="J420" s="186" t="s">
        <v>13</v>
      </c>
      <c r="K420" s="186" t="s">
        <v>17</v>
      </c>
      <c r="L420" s="168" t="s">
        <v>6529</v>
      </c>
      <c r="M420" s="168" t="s">
        <v>6541</v>
      </c>
      <c r="N420" s="181" t="s">
        <v>2657</v>
      </c>
      <c r="O420" s="181" t="s">
        <v>2658</v>
      </c>
      <c r="P420" s="186">
        <v>39.999999999999197</v>
      </c>
      <c r="Q420" s="186">
        <v>50</v>
      </c>
      <c r="R420" s="168" t="s">
        <v>2504</v>
      </c>
      <c r="S420" s="314" t="s">
        <v>8167</v>
      </c>
      <c r="T420" s="172"/>
      <c r="U420" s="315">
        <v>44348</v>
      </c>
      <c r="V420" s="315">
        <v>44377</v>
      </c>
      <c r="W420" s="170">
        <v>2635000095</v>
      </c>
      <c r="X420" s="315">
        <v>44377</v>
      </c>
      <c r="Y420" s="172"/>
      <c r="Z420" s="172"/>
      <c r="AA420" s="172"/>
      <c r="AB420" s="172"/>
      <c r="AC420" s="168" t="s">
        <v>1562</v>
      </c>
      <c r="AD420" s="168"/>
      <c r="AE420" s="168"/>
      <c r="AF420" s="181"/>
      <c r="AG420" s="172"/>
      <c r="AH420" s="172"/>
      <c r="AI420" s="172"/>
      <c r="AJ420" s="172"/>
      <c r="AK420" s="155" t="s">
        <v>6511</v>
      </c>
      <c r="AL420" s="314" t="s">
        <v>8167</v>
      </c>
      <c r="AM420" s="317" t="s">
        <v>8168</v>
      </c>
      <c r="AN420" s="180" t="s">
        <v>6342</v>
      </c>
      <c r="AO420" s="181" t="s">
        <v>1548</v>
      </c>
      <c r="AP420" s="172"/>
    </row>
    <row r="421" spans="1:42" s="120" customFormat="1" ht="30" customHeight="1">
      <c r="A421" s="186" t="s">
        <v>3624</v>
      </c>
      <c r="B421" s="186" t="s">
        <v>2506</v>
      </c>
      <c r="C421" s="186" t="s">
        <v>2508</v>
      </c>
      <c r="D421" s="186" t="s">
        <v>2531</v>
      </c>
      <c r="E421" s="186" t="s">
        <v>35</v>
      </c>
      <c r="F421" s="186" t="s">
        <v>15</v>
      </c>
      <c r="G421" s="186" t="s">
        <v>19</v>
      </c>
      <c r="H421" s="186" t="s">
        <v>2532</v>
      </c>
      <c r="I421" s="186" t="s">
        <v>760</v>
      </c>
      <c r="J421" s="186" t="s">
        <v>13</v>
      </c>
      <c r="K421" s="186" t="s">
        <v>17</v>
      </c>
      <c r="L421" s="168" t="s">
        <v>6542</v>
      </c>
      <c r="M421" s="168" t="s">
        <v>6543</v>
      </c>
      <c r="N421" s="181" t="s">
        <v>2665</v>
      </c>
      <c r="O421" s="181" t="s">
        <v>2666</v>
      </c>
      <c r="P421" s="186">
        <v>23</v>
      </c>
      <c r="Q421" s="186">
        <v>16</v>
      </c>
      <c r="R421" s="168" t="s">
        <v>2504</v>
      </c>
      <c r="S421" s="314" t="s">
        <v>8167</v>
      </c>
      <c r="T421" s="172"/>
      <c r="U421" s="315">
        <v>44348</v>
      </c>
      <c r="V421" s="315">
        <v>44377</v>
      </c>
      <c r="W421" s="170">
        <v>2635000106</v>
      </c>
      <c r="X421" s="315">
        <v>44377</v>
      </c>
      <c r="Y421" s="172"/>
      <c r="Z421" s="172"/>
      <c r="AA421" s="172"/>
      <c r="AB421" s="172"/>
      <c r="AC421" s="168" t="s">
        <v>1562</v>
      </c>
      <c r="AD421" s="168"/>
      <c r="AE421" s="168"/>
      <c r="AF421" s="186"/>
      <c r="AG421" s="172"/>
      <c r="AH421" s="172"/>
      <c r="AI421" s="172"/>
      <c r="AJ421" s="172"/>
      <c r="AK421" s="155" t="s">
        <v>6511</v>
      </c>
      <c r="AL421" s="314" t="s">
        <v>8167</v>
      </c>
      <c r="AM421" s="317" t="s">
        <v>8168</v>
      </c>
      <c r="AN421" s="180" t="s">
        <v>6342</v>
      </c>
      <c r="AO421" s="181" t="s">
        <v>1548</v>
      </c>
      <c r="AP421" s="172"/>
    </row>
    <row r="422" spans="1:42" s="120" customFormat="1" ht="30" customHeight="1">
      <c r="A422" s="186" t="s">
        <v>3624</v>
      </c>
      <c r="B422" s="186" t="s">
        <v>2506</v>
      </c>
      <c r="C422" s="186" t="s">
        <v>2491</v>
      </c>
      <c r="D422" s="186" t="s">
        <v>2533</v>
      </c>
      <c r="E422" s="186" t="s">
        <v>35</v>
      </c>
      <c r="F422" s="186" t="s">
        <v>16</v>
      </c>
      <c r="G422" s="186" t="s">
        <v>19</v>
      </c>
      <c r="H422" s="186" t="s">
        <v>2534</v>
      </c>
      <c r="I422" s="186" t="s">
        <v>760</v>
      </c>
      <c r="J422" s="186" t="s">
        <v>13</v>
      </c>
      <c r="K422" s="186" t="s">
        <v>17</v>
      </c>
      <c r="L422" s="168" t="s">
        <v>6529</v>
      </c>
      <c r="M422" s="168" t="s">
        <v>6544</v>
      </c>
      <c r="N422" s="181" t="s">
        <v>2665</v>
      </c>
      <c r="O422" s="181" t="s">
        <v>2666</v>
      </c>
      <c r="P422" s="186">
        <v>35</v>
      </c>
      <c r="Q422" s="186">
        <v>23</v>
      </c>
      <c r="R422" s="168" t="s">
        <v>2504</v>
      </c>
      <c r="S422" s="314" t="s">
        <v>8167</v>
      </c>
      <c r="T422" s="172"/>
      <c r="U422" s="315">
        <v>44348</v>
      </c>
      <c r="V422" s="315">
        <v>44377</v>
      </c>
      <c r="W422" s="170">
        <v>2635000107</v>
      </c>
      <c r="X422" s="315">
        <v>44377</v>
      </c>
      <c r="Y422" s="172"/>
      <c r="Z422" s="172"/>
      <c r="AA422" s="172"/>
      <c r="AB422" s="172"/>
      <c r="AC422" s="168" t="s">
        <v>1562</v>
      </c>
      <c r="AD422" s="168"/>
      <c r="AE422" s="168"/>
      <c r="AF422" s="186"/>
      <c r="AG422" s="172"/>
      <c r="AH422" s="172"/>
      <c r="AI422" s="172"/>
      <c r="AJ422" s="172"/>
      <c r="AK422" s="155" t="s">
        <v>6511</v>
      </c>
      <c r="AL422" s="314" t="s">
        <v>8167</v>
      </c>
      <c r="AM422" s="317" t="s">
        <v>8168</v>
      </c>
      <c r="AN422" s="180" t="s">
        <v>6342</v>
      </c>
      <c r="AO422" s="181" t="s">
        <v>1548</v>
      </c>
      <c r="AP422" s="172"/>
    </row>
    <row r="423" spans="1:42" s="120" customFormat="1" ht="30" customHeight="1">
      <c r="A423" s="186" t="s">
        <v>3624</v>
      </c>
      <c r="B423" s="186" t="s">
        <v>2506</v>
      </c>
      <c r="C423" s="186" t="s">
        <v>2491</v>
      </c>
      <c r="D423" s="186" t="s">
        <v>2535</v>
      </c>
      <c r="E423" s="186" t="s">
        <v>35</v>
      </c>
      <c r="F423" s="186" t="s">
        <v>15</v>
      </c>
      <c r="G423" s="186" t="s">
        <v>19</v>
      </c>
      <c r="H423" s="186" t="s">
        <v>2536</v>
      </c>
      <c r="I423" s="186" t="s">
        <v>760</v>
      </c>
      <c r="J423" s="186" t="s">
        <v>13</v>
      </c>
      <c r="K423" s="186" t="s">
        <v>17</v>
      </c>
      <c r="L423" s="168" t="s">
        <v>6529</v>
      </c>
      <c r="M423" s="168" t="s">
        <v>6545</v>
      </c>
      <c r="N423" s="181" t="s">
        <v>2665</v>
      </c>
      <c r="O423" s="181" t="s">
        <v>2666</v>
      </c>
      <c r="P423" s="186">
        <v>58</v>
      </c>
      <c r="Q423" s="186">
        <v>21</v>
      </c>
      <c r="R423" s="168" t="s">
        <v>2504</v>
      </c>
      <c r="S423" s="314" t="s">
        <v>8167</v>
      </c>
      <c r="T423" s="172"/>
      <c r="U423" s="315">
        <v>44348</v>
      </c>
      <c r="V423" s="315">
        <v>44377</v>
      </c>
      <c r="W423" s="170">
        <v>2635000108</v>
      </c>
      <c r="X423" s="315">
        <v>44377</v>
      </c>
      <c r="Y423" s="172"/>
      <c r="Z423" s="172"/>
      <c r="AA423" s="172"/>
      <c r="AB423" s="172"/>
      <c r="AC423" s="168" t="s">
        <v>1562</v>
      </c>
      <c r="AD423" s="168"/>
      <c r="AE423" s="168"/>
      <c r="AF423" s="186"/>
      <c r="AG423" s="172"/>
      <c r="AH423" s="172"/>
      <c r="AI423" s="172"/>
      <c r="AJ423" s="172"/>
      <c r="AK423" s="155" t="s">
        <v>6511</v>
      </c>
      <c r="AL423" s="314" t="s">
        <v>8167</v>
      </c>
      <c r="AM423" s="317" t="s">
        <v>8168</v>
      </c>
      <c r="AN423" s="180" t="s">
        <v>6342</v>
      </c>
      <c r="AO423" s="181" t="s">
        <v>1548</v>
      </c>
      <c r="AP423" s="172"/>
    </row>
    <row r="424" spans="1:42" s="120" customFormat="1" ht="30" customHeight="1">
      <c r="A424" s="186" t="s">
        <v>3624</v>
      </c>
      <c r="B424" s="186" t="s">
        <v>2506</v>
      </c>
      <c r="C424" s="186" t="s">
        <v>2491</v>
      </c>
      <c r="D424" s="186" t="s">
        <v>2537</v>
      </c>
      <c r="E424" s="186" t="s">
        <v>35</v>
      </c>
      <c r="F424" s="186" t="s">
        <v>15</v>
      </c>
      <c r="G424" s="186" t="s">
        <v>19</v>
      </c>
      <c r="H424" s="186" t="s">
        <v>2538</v>
      </c>
      <c r="I424" s="186" t="s">
        <v>760</v>
      </c>
      <c r="J424" s="186" t="s">
        <v>13</v>
      </c>
      <c r="K424" s="186" t="s">
        <v>26</v>
      </c>
      <c r="L424" s="168" t="s">
        <v>6529</v>
      </c>
      <c r="M424" s="168" t="s">
        <v>6546</v>
      </c>
      <c r="N424" s="181" t="s">
        <v>2665</v>
      </c>
      <c r="O424" s="181" t="s">
        <v>2666</v>
      </c>
      <c r="P424" s="186">
        <v>208</v>
      </c>
      <c r="Q424" s="186">
        <v>24</v>
      </c>
      <c r="R424" s="168" t="s">
        <v>2504</v>
      </c>
      <c r="S424" s="314" t="s">
        <v>8167</v>
      </c>
      <c r="T424" s="172"/>
      <c r="U424" s="315">
        <v>44348</v>
      </c>
      <c r="V424" s="315">
        <v>44377</v>
      </c>
      <c r="W424" s="170">
        <v>2635000110</v>
      </c>
      <c r="X424" s="315">
        <v>44377</v>
      </c>
      <c r="Y424" s="172"/>
      <c r="Z424" s="172"/>
      <c r="AA424" s="172"/>
      <c r="AB424" s="172"/>
      <c r="AC424" s="168" t="s">
        <v>1562</v>
      </c>
      <c r="AD424" s="168"/>
      <c r="AE424" s="168"/>
      <c r="AF424" s="186"/>
      <c r="AG424" s="172"/>
      <c r="AH424" s="172"/>
      <c r="AI424" s="172"/>
      <c r="AJ424" s="172"/>
      <c r="AK424" s="155" t="s">
        <v>6511</v>
      </c>
      <c r="AL424" s="314" t="s">
        <v>8167</v>
      </c>
      <c r="AM424" s="317" t="s">
        <v>8168</v>
      </c>
      <c r="AN424" s="180" t="s">
        <v>6342</v>
      </c>
      <c r="AO424" s="181" t="s">
        <v>1548</v>
      </c>
      <c r="AP424" s="172"/>
    </row>
    <row r="425" spans="1:42" s="120" customFormat="1" ht="30" customHeight="1">
      <c r="A425" s="186" t="s">
        <v>3624</v>
      </c>
      <c r="B425" s="186" t="s">
        <v>2559</v>
      </c>
      <c r="C425" s="186" t="s">
        <v>2569</v>
      </c>
      <c r="D425" s="186" t="s">
        <v>2598</v>
      </c>
      <c r="E425" s="186" t="s">
        <v>35</v>
      </c>
      <c r="F425" s="186" t="s">
        <v>16</v>
      </c>
      <c r="G425" s="186" t="s">
        <v>19</v>
      </c>
      <c r="H425" s="186" t="s">
        <v>2599</v>
      </c>
      <c r="I425" s="186" t="s">
        <v>760</v>
      </c>
      <c r="J425" s="186" t="s">
        <v>13</v>
      </c>
      <c r="K425" s="186" t="s">
        <v>26</v>
      </c>
      <c r="L425" s="168" t="s">
        <v>6547</v>
      </c>
      <c r="M425" s="168" t="s">
        <v>6548</v>
      </c>
      <c r="N425" s="181" t="s">
        <v>2665</v>
      </c>
      <c r="O425" s="181" t="s">
        <v>2666</v>
      </c>
      <c r="P425" s="186">
        <v>160</v>
      </c>
      <c r="Q425" s="186">
        <v>12.5</v>
      </c>
      <c r="R425" s="168" t="s">
        <v>2504</v>
      </c>
      <c r="S425" s="314" t="s">
        <v>8167</v>
      </c>
      <c r="T425" s="172"/>
      <c r="U425" s="315">
        <v>44348</v>
      </c>
      <c r="V425" s="315">
        <v>44377</v>
      </c>
      <c r="W425" s="170">
        <v>2671000118</v>
      </c>
      <c r="X425" s="315">
        <v>44377</v>
      </c>
      <c r="Y425" s="172"/>
      <c r="Z425" s="172"/>
      <c r="AA425" s="172"/>
      <c r="AB425" s="172"/>
      <c r="AC425" s="168" t="s">
        <v>1562</v>
      </c>
      <c r="AD425" s="168"/>
      <c r="AE425" s="168"/>
      <c r="AF425" s="186"/>
      <c r="AG425" s="172"/>
      <c r="AH425" s="172"/>
      <c r="AI425" s="172"/>
      <c r="AJ425" s="172"/>
      <c r="AK425" s="155" t="s">
        <v>6511</v>
      </c>
      <c r="AL425" s="314" t="s">
        <v>8167</v>
      </c>
      <c r="AM425" s="317" t="s">
        <v>8168</v>
      </c>
      <c r="AN425" s="180" t="s">
        <v>6342</v>
      </c>
      <c r="AO425" s="181" t="s">
        <v>1548</v>
      </c>
      <c r="AP425" s="172"/>
    </row>
    <row r="426" spans="1:42" s="120" customFormat="1" ht="30" customHeight="1">
      <c r="A426" s="186" t="s">
        <v>3624</v>
      </c>
      <c r="B426" s="186" t="s">
        <v>2559</v>
      </c>
      <c r="C426" s="186" t="s">
        <v>2569</v>
      </c>
      <c r="D426" s="186" t="s">
        <v>2598</v>
      </c>
      <c r="E426" s="186" t="s">
        <v>35</v>
      </c>
      <c r="F426" s="186" t="s">
        <v>16</v>
      </c>
      <c r="G426" s="186" t="s">
        <v>19</v>
      </c>
      <c r="H426" s="186" t="s">
        <v>2600</v>
      </c>
      <c r="I426" s="186" t="s">
        <v>760</v>
      </c>
      <c r="J426" s="186" t="s">
        <v>13</v>
      </c>
      <c r="K426" s="186" t="s">
        <v>26</v>
      </c>
      <c r="L426" s="168" t="s">
        <v>6547</v>
      </c>
      <c r="M426" s="168" t="s">
        <v>6548</v>
      </c>
      <c r="N426" s="181" t="s">
        <v>2657</v>
      </c>
      <c r="O426" s="181" t="s">
        <v>2658</v>
      </c>
      <c r="P426" s="186">
        <v>160</v>
      </c>
      <c r="Q426" s="186">
        <v>9.3000000000000007</v>
      </c>
      <c r="R426" s="168" t="s">
        <v>2504</v>
      </c>
      <c r="S426" s="314" t="s">
        <v>8167</v>
      </c>
      <c r="T426" s="172"/>
      <c r="U426" s="315">
        <v>44348</v>
      </c>
      <c r="V426" s="315">
        <v>44377</v>
      </c>
      <c r="W426" s="170">
        <v>2671000119</v>
      </c>
      <c r="X426" s="315">
        <v>44377</v>
      </c>
      <c r="Y426" s="172"/>
      <c r="Z426" s="172"/>
      <c r="AA426" s="172"/>
      <c r="AB426" s="172"/>
      <c r="AC426" s="168" t="s">
        <v>1562</v>
      </c>
      <c r="AD426" s="168"/>
      <c r="AE426" s="168"/>
      <c r="AF426" s="186"/>
      <c r="AG426" s="172"/>
      <c r="AH426" s="172"/>
      <c r="AI426" s="172"/>
      <c r="AJ426" s="172"/>
      <c r="AK426" s="155" t="s">
        <v>6511</v>
      </c>
      <c r="AL426" s="314" t="s">
        <v>8167</v>
      </c>
      <c r="AM426" s="317" t="s">
        <v>8168</v>
      </c>
      <c r="AN426" s="180" t="s">
        <v>6342</v>
      </c>
      <c r="AO426" s="181" t="s">
        <v>1548</v>
      </c>
      <c r="AP426" s="172"/>
    </row>
    <row r="427" spans="1:42" s="120" customFormat="1" ht="30" customHeight="1">
      <c r="A427" s="186" t="s">
        <v>3624</v>
      </c>
      <c r="B427" s="186" t="s">
        <v>2559</v>
      </c>
      <c r="C427" s="186" t="s">
        <v>2569</v>
      </c>
      <c r="D427" s="186" t="s">
        <v>2601</v>
      </c>
      <c r="E427" s="186" t="s">
        <v>35</v>
      </c>
      <c r="F427" s="186" t="s">
        <v>11</v>
      </c>
      <c r="G427" s="186" t="s">
        <v>19</v>
      </c>
      <c r="H427" s="186" t="s">
        <v>2602</v>
      </c>
      <c r="I427" s="186" t="s">
        <v>760</v>
      </c>
      <c r="J427" s="186" t="s">
        <v>13</v>
      </c>
      <c r="K427" s="186" t="s">
        <v>26</v>
      </c>
      <c r="L427" s="168" t="s">
        <v>6547</v>
      </c>
      <c r="M427" s="168" t="s">
        <v>6549</v>
      </c>
      <c r="N427" s="181" t="s">
        <v>2657</v>
      </c>
      <c r="O427" s="181" t="s">
        <v>2658</v>
      </c>
      <c r="P427" s="186">
        <v>196.99999999999901</v>
      </c>
      <c r="Q427" s="186">
        <v>27</v>
      </c>
      <c r="R427" s="168" t="s">
        <v>2504</v>
      </c>
      <c r="S427" s="314" t="s">
        <v>8167</v>
      </c>
      <c r="T427" s="172"/>
      <c r="U427" s="315">
        <v>44348</v>
      </c>
      <c r="V427" s="315">
        <v>44377</v>
      </c>
      <c r="W427" s="170">
        <v>2671000120</v>
      </c>
      <c r="X427" s="315">
        <v>44377</v>
      </c>
      <c r="Y427" s="172"/>
      <c r="Z427" s="172"/>
      <c r="AA427" s="172"/>
      <c r="AB427" s="172"/>
      <c r="AC427" s="168" t="s">
        <v>1562</v>
      </c>
      <c r="AD427" s="168"/>
      <c r="AE427" s="168"/>
      <c r="AF427" s="186"/>
      <c r="AG427" s="172"/>
      <c r="AH427" s="172"/>
      <c r="AI427" s="172"/>
      <c r="AJ427" s="172"/>
      <c r="AK427" s="155" t="s">
        <v>6511</v>
      </c>
      <c r="AL427" s="314" t="s">
        <v>8167</v>
      </c>
      <c r="AM427" s="317" t="s">
        <v>8168</v>
      </c>
      <c r="AN427" s="180" t="s">
        <v>6342</v>
      </c>
      <c r="AO427" s="181" t="s">
        <v>1548</v>
      </c>
      <c r="AP427" s="172"/>
    </row>
    <row r="428" spans="1:42" s="120" customFormat="1" ht="30" customHeight="1">
      <c r="A428" s="186" t="s">
        <v>3624</v>
      </c>
      <c r="B428" s="186" t="s">
        <v>2506</v>
      </c>
      <c r="C428" s="186" t="s">
        <v>2511</v>
      </c>
      <c r="D428" s="186" t="s">
        <v>2514</v>
      </c>
      <c r="E428" s="186" t="s">
        <v>35</v>
      </c>
      <c r="F428" s="186" t="s">
        <v>11</v>
      </c>
      <c r="G428" s="186" t="s">
        <v>19</v>
      </c>
      <c r="H428" s="186" t="s">
        <v>2515</v>
      </c>
      <c r="I428" s="186" t="s">
        <v>760</v>
      </c>
      <c r="J428" s="186" t="s">
        <v>13</v>
      </c>
      <c r="K428" s="186" t="s">
        <v>17</v>
      </c>
      <c r="L428" s="168" t="s">
        <v>6529</v>
      </c>
      <c r="M428" s="168" t="s">
        <v>6550</v>
      </c>
      <c r="N428" s="181" t="s">
        <v>2657</v>
      </c>
      <c r="O428" s="181" t="s">
        <v>2658</v>
      </c>
      <c r="P428" s="186">
        <v>300.00000000000102</v>
      </c>
      <c r="Q428" s="186">
        <v>20</v>
      </c>
      <c r="R428" s="168" t="s">
        <v>2504</v>
      </c>
      <c r="S428" s="314" t="s">
        <v>8167</v>
      </c>
      <c r="T428" s="172"/>
      <c r="U428" s="315">
        <v>44348</v>
      </c>
      <c r="V428" s="315">
        <v>44377</v>
      </c>
      <c r="W428" s="170">
        <v>2635000113</v>
      </c>
      <c r="X428" s="315">
        <v>44377</v>
      </c>
      <c r="Y428" s="172"/>
      <c r="Z428" s="172"/>
      <c r="AA428" s="172"/>
      <c r="AB428" s="172"/>
      <c r="AC428" s="168" t="s">
        <v>1562</v>
      </c>
      <c r="AD428" s="168"/>
      <c r="AE428" s="168"/>
      <c r="AF428" s="181"/>
      <c r="AG428" s="172"/>
      <c r="AH428" s="172"/>
      <c r="AI428" s="172"/>
      <c r="AJ428" s="172"/>
      <c r="AK428" s="155" t="s">
        <v>6511</v>
      </c>
      <c r="AL428" s="314" t="s">
        <v>8167</v>
      </c>
      <c r="AM428" s="317" t="s">
        <v>8168</v>
      </c>
      <c r="AN428" s="180" t="s">
        <v>6342</v>
      </c>
      <c r="AO428" s="181" t="s">
        <v>1548</v>
      </c>
      <c r="AP428" s="172"/>
    </row>
    <row r="429" spans="1:42" s="120" customFormat="1" ht="30" customHeight="1">
      <c r="A429" s="186" t="s">
        <v>3624</v>
      </c>
      <c r="B429" s="186" t="s">
        <v>2506</v>
      </c>
      <c r="C429" s="186" t="s">
        <v>2511</v>
      </c>
      <c r="D429" s="186" t="s">
        <v>2516</v>
      </c>
      <c r="E429" s="186" t="s">
        <v>35</v>
      </c>
      <c r="F429" s="186" t="s">
        <v>11</v>
      </c>
      <c r="G429" s="186" t="s">
        <v>19</v>
      </c>
      <c r="H429" s="186" t="s">
        <v>2517</v>
      </c>
      <c r="I429" s="186" t="s">
        <v>760</v>
      </c>
      <c r="J429" s="186" t="s">
        <v>13</v>
      </c>
      <c r="K429" s="186" t="s">
        <v>17</v>
      </c>
      <c r="L429" s="168" t="s">
        <v>6529</v>
      </c>
      <c r="M429" s="168" t="s">
        <v>6551</v>
      </c>
      <c r="N429" s="181" t="s">
        <v>2657</v>
      </c>
      <c r="O429" s="181" t="s">
        <v>2658</v>
      </c>
      <c r="P429" s="186">
        <v>110.000000000003</v>
      </c>
      <c r="Q429" s="186">
        <v>25</v>
      </c>
      <c r="R429" s="168" t="s">
        <v>2504</v>
      </c>
      <c r="S429" s="314" t="s">
        <v>8167</v>
      </c>
      <c r="T429" s="172"/>
      <c r="U429" s="315">
        <v>44348</v>
      </c>
      <c r="V429" s="315">
        <v>44377</v>
      </c>
      <c r="W429" s="170">
        <v>2635000114</v>
      </c>
      <c r="X429" s="315">
        <v>44377</v>
      </c>
      <c r="Y429" s="172"/>
      <c r="Z429" s="172"/>
      <c r="AA429" s="172"/>
      <c r="AB429" s="172"/>
      <c r="AC429" s="168" t="s">
        <v>1562</v>
      </c>
      <c r="AD429" s="168"/>
      <c r="AE429" s="168"/>
      <c r="AF429" s="181"/>
      <c r="AG429" s="172"/>
      <c r="AH429" s="172"/>
      <c r="AI429" s="172"/>
      <c r="AJ429" s="172"/>
      <c r="AK429" s="155" t="s">
        <v>6511</v>
      </c>
      <c r="AL429" s="314" t="s">
        <v>8167</v>
      </c>
      <c r="AM429" s="317" t="s">
        <v>8168</v>
      </c>
      <c r="AN429" s="180" t="s">
        <v>6342</v>
      </c>
      <c r="AO429" s="181" t="s">
        <v>1548</v>
      </c>
      <c r="AP429" s="172"/>
    </row>
    <row r="430" spans="1:42" s="120" customFormat="1" ht="30" customHeight="1">
      <c r="A430" s="186" t="s">
        <v>3624</v>
      </c>
      <c r="B430" s="186" t="s">
        <v>2506</v>
      </c>
      <c r="C430" s="186" t="s">
        <v>2511</v>
      </c>
      <c r="D430" s="186" t="s">
        <v>2518</v>
      </c>
      <c r="E430" s="186" t="s">
        <v>35</v>
      </c>
      <c r="F430" s="186" t="s">
        <v>11</v>
      </c>
      <c r="G430" s="186" t="s">
        <v>19</v>
      </c>
      <c r="H430" s="186" t="s">
        <v>2519</v>
      </c>
      <c r="I430" s="186" t="s">
        <v>760</v>
      </c>
      <c r="J430" s="186" t="s">
        <v>13</v>
      </c>
      <c r="K430" s="186" t="s">
        <v>17</v>
      </c>
      <c r="L430" s="168" t="s">
        <v>6529</v>
      </c>
      <c r="M430" s="168" t="s">
        <v>6552</v>
      </c>
      <c r="N430" s="181" t="s">
        <v>2657</v>
      </c>
      <c r="O430" s="181" t="s">
        <v>2658</v>
      </c>
      <c r="P430" s="186">
        <v>100.00000000000141</v>
      </c>
      <c r="Q430" s="186">
        <v>7</v>
      </c>
      <c r="R430" s="168" t="s">
        <v>2504</v>
      </c>
      <c r="S430" s="314" t="s">
        <v>8167</v>
      </c>
      <c r="T430" s="172"/>
      <c r="U430" s="315">
        <v>44348</v>
      </c>
      <c r="V430" s="315">
        <v>44377</v>
      </c>
      <c r="W430" s="170">
        <v>2635000099</v>
      </c>
      <c r="X430" s="315">
        <v>44377</v>
      </c>
      <c r="Y430" s="172"/>
      <c r="Z430" s="172"/>
      <c r="AA430" s="172"/>
      <c r="AB430" s="172"/>
      <c r="AC430" s="168" t="s">
        <v>1562</v>
      </c>
      <c r="AD430" s="168"/>
      <c r="AE430" s="168"/>
      <c r="AF430" s="181"/>
      <c r="AG430" s="172"/>
      <c r="AH430" s="172"/>
      <c r="AI430" s="172"/>
      <c r="AJ430" s="172"/>
      <c r="AK430" s="155" t="s">
        <v>6511</v>
      </c>
      <c r="AL430" s="314" t="s">
        <v>8167</v>
      </c>
      <c r="AM430" s="317" t="s">
        <v>8168</v>
      </c>
      <c r="AN430" s="180" t="s">
        <v>6342</v>
      </c>
      <c r="AO430" s="181" t="s">
        <v>1548</v>
      </c>
      <c r="AP430" s="172"/>
    </row>
    <row r="431" spans="1:42" s="120" customFormat="1" ht="30" customHeight="1">
      <c r="A431" s="186" t="s">
        <v>3624</v>
      </c>
      <c r="B431" s="186" t="s">
        <v>2506</v>
      </c>
      <c r="C431" s="186" t="s">
        <v>2511</v>
      </c>
      <c r="D431" s="186" t="s">
        <v>6553</v>
      </c>
      <c r="E431" s="186" t="s">
        <v>35</v>
      </c>
      <c r="F431" s="186" t="s">
        <v>15</v>
      </c>
      <c r="G431" s="186" t="s">
        <v>19</v>
      </c>
      <c r="H431" s="186" t="s">
        <v>2520</v>
      </c>
      <c r="I431" s="186" t="s">
        <v>760</v>
      </c>
      <c r="J431" s="186" t="s">
        <v>13</v>
      </c>
      <c r="K431" s="186" t="s">
        <v>17</v>
      </c>
      <c r="L431" s="168" t="s">
        <v>6529</v>
      </c>
      <c r="M431" s="168" t="s">
        <v>6554</v>
      </c>
      <c r="N431" s="181" t="s">
        <v>2657</v>
      </c>
      <c r="O431" s="181" t="s">
        <v>2658</v>
      </c>
      <c r="P431" s="186">
        <v>70.000000000000298</v>
      </c>
      <c r="Q431" s="186">
        <v>30</v>
      </c>
      <c r="R431" s="168" t="s">
        <v>2504</v>
      </c>
      <c r="S431" s="314" t="s">
        <v>8167</v>
      </c>
      <c r="T431" s="172"/>
      <c r="U431" s="315">
        <v>44348</v>
      </c>
      <c r="V431" s="315">
        <v>44377</v>
      </c>
      <c r="W431" s="170">
        <v>2635000100</v>
      </c>
      <c r="X431" s="315">
        <v>44377</v>
      </c>
      <c r="Y431" s="172"/>
      <c r="Z431" s="172"/>
      <c r="AA431" s="172"/>
      <c r="AB431" s="172"/>
      <c r="AC431" s="168" t="s">
        <v>1562</v>
      </c>
      <c r="AD431" s="168"/>
      <c r="AE431" s="168"/>
      <c r="AF431" s="185"/>
      <c r="AG431" s="172"/>
      <c r="AH431" s="172"/>
      <c r="AI431" s="172"/>
      <c r="AJ431" s="172"/>
      <c r="AK431" s="155" t="s">
        <v>6511</v>
      </c>
      <c r="AL431" s="314" t="s">
        <v>8167</v>
      </c>
      <c r="AM431" s="317" t="s">
        <v>8168</v>
      </c>
      <c r="AN431" s="180" t="s">
        <v>6342</v>
      </c>
      <c r="AO431" s="181" t="s">
        <v>1548</v>
      </c>
      <c r="AP431" s="170"/>
    </row>
    <row r="432" spans="1:42" s="120" customFormat="1" ht="30" customHeight="1">
      <c r="A432" s="186" t="s">
        <v>3624</v>
      </c>
      <c r="B432" s="186" t="s">
        <v>2506</v>
      </c>
      <c r="C432" s="186" t="s">
        <v>2511</v>
      </c>
      <c r="D432" s="186" t="s">
        <v>2521</v>
      </c>
      <c r="E432" s="186" t="s">
        <v>35</v>
      </c>
      <c r="F432" s="186" t="s">
        <v>15</v>
      </c>
      <c r="G432" s="186" t="s">
        <v>19</v>
      </c>
      <c r="H432" s="186" t="s">
        <v>2522</v>
      </c>
      <c r="I432" s="186" t="s">
        <v>760</v>
      </c>
      <c r="J432" s="186" t="s">
        <v>13</v>
      </c>
      <c r="K432" s="186" t="s">
        <v>26</v>
      </c>
      <c r="L432" s="168" t="s">
        <v>6529</v>
      </c>
      <c r="M432" s="168" t="s">
        <v>6555</v>
      </c>
      <c r="N432" s="181" t="s">
        <v>2665</v>
      </c>
      <c r="O432" s="181" t="s">
        <v>2666</v>
      </c>
      <c r="P432" s="186">
        <v>30.000000000001101</v>
      </c>
      <c r="Q432" s="186">
        <v>8</v>
      </c>
      <c r="R432" s="168" t="s">
        <v>2504</v>
      </c>
      <c r="S432" s="314" t="s">
        <v>8167</v>
      </c>
      <c r="T432" s="172"/>
      <c r="U432" s="315">
        <v>44348</v>
      </c>
      <c r="V432" s="315">
        <v>44377</v>
      </c>
      <c r="W432" s="170">
        <v>2635000101</v>
      </c>
      <c r="X432" s="315">
        <v>44377</v>
      </c>
      <c r="Y432" s="172"/>
      <c r="Z432" s="172"/>
      <c r="AA432" s="172"/>
      <c r="AB432" s="172"/>
      <c r="AC432" s="168" t="s">
        <v>1562</v>
      </c>
      <c r="AD432" s="168"/>
      <c r="AE432" s="168"/>
      <c r="AF432" s="181"/>
      <c r="AG432" s="172"/>
      <c r="AH432" s="172"/>
      <c r="AI432" s="172"/>
      <c r="AJ432" s="172"/>
      <c r="AK432" s="155" t="s">
        <v>6511</v>
      </c>
      <c r="AL432" s="314" t="s">
        <v>8167</v>
      </c>
      <c r="AM432" s="317" t="s">
        <v>8168</v>
      </c>
      <c r="AN432" s="180" t="s">
        <v>6342</v>
      </c>
      <c r="AO432" s="181" t="s">
        <v>1548</v>
      </c>
      <c r="AP432" s="172"/>
    </row>
    <row r="433" spans="1:42" s="120" customFormat="1" ht="30" customHeight="1">
      <c r="A433" s="198" t="s">
        <v>3624</v>
      </c>
      <c r="B433" s="198" t="s">
        <v>2506</v>
      </c>
      <c r="C433" s="198" t="s">
        <v>2491</v>
      </c>
      <c r="D433" s="198" t="s">
        <v>6556</v>
      </c>
      <c r="E433" s="198" t="s">
        <v>35</v>
      </c>
      <c r="F433" s="198" t="s">
        <v>15</v>
      </c>
      <c r="G433" s="198" t="s">
        <v>19</v>
      </c>
      <c r="H433" s="198" t="s">
        <v>2524</v>
      </c>
      <c r="I433" s="198" t="s">
        <v>760</v>
      </c>
      <c r="J433" s="198" t="s">
        <v>13</v>
      </c>
      <c r="K433" s="198" t="s">
        <v>654</v>
      </c>
      <c r="L433" s="189" t="s">
        <v>6529</v>
      </c>
      <c r="M433" s="189" t="s">
        <v>6557</v>
      </c>
      <c r="N433" s="198" t="s">
        <v>2657</v>
      </c>
      <c r="O433" s="198" t="s">
        <v>2658</v>
      </c>
      <c r="P433" s="198">
        <v>110.000000000003</v>
      </c>
      <c r="Q433" s="198">
        <v>9</v>
      </c>
      <c r="R433" s="173" t="s">
        <v>2504</v>
      </c>
      <c r="S433" s="314" t="s">
        <v>8167</v>
      </c>
      <c r="T433" s="159"/>
      <c r="U433" s="315">
        <v>44348</v>
      </c>
      <c r="V433" s="315">
        <v>44377</v>
      </c>
      <c r="W433" s="170">
        <v>2635000102</v>
      </c>
      <c r="X433" s="315">
        <v>44377</v>
      </c>
      <c r="Y433" s="172"/>
      <c r="Z433" s="172"/>
      <c r="AA433" s="172"/>
      <c r="AB433" s="172"/>
      <c r="AC433" s="159" t="s">
        <v>6121</v>
      </c>
      <c r="AD433" s="167" t="s">
        <v>6153</v>
      </c>
      <c r="AE433" s="159" t="s">
        <v>6166</v>
      </c>
      <c r="AF433" s="159" t="s">
        <v>6124</v>
      </c>
      <c r="AG433" s="172"/>
      <c r="AH433" s="159" t="s">
        <v>8169</v>
      </c>
      <c r="AI433" s="172"/>
      <c r="AJ433" s="165" t="s">
        <v>6155</v>
      </c>
      <c r="AK433" s="155" t="s">
        <v>6511</v>
      </c>
      <c r="AL433" s="314" t="s">
        <v>8167</v>
      </c>
      <c r="AM433" s="317" t="s">
        <v>8168</v>
      </c>
      <c r="AN433" s="180" t="s">
        <v>6342</v>
      </c>
      <c r="AO433" s="181" t="s">
        <v>1548</v>
      </c>
      <c r="AP433" s="177"/>
    </row>
    <row r="434" spans="1:42" s="120" customFormat="1" ht="30" customHeight="1">
      <c r="A434" s="186" t="s">
        <v>3624</v>
      </c>
      <c r="B434" s="186" t="s">
        <v>2506</v>
      </c>
      <c r="C434" s="186" t="s">
        <v>2491</v>
      </c>
      <c r="D434" s="186" t="s">
        <v>2525</v>
      </c>
      <c r="E434" s="186" t="s">
        <v>35</v>
      </c>
      <c r="F434" s="186" t="s">
        <v>11</v>
      </c>
      <c r="G434" s="186" t="s">
        <v>19</v>
      </c>
      <c r="H434" s="186" t="s">
        <v>2526</v>
      </c>
      <c r="I434" s="186" t="s">
        <v>760</v>
      </c>
      <c r="J434" s="186" t="s">
        <v>13</v>
      </c>
      <c r="K434" s="186" t="s">
        <v>17</v>
      </c>
      <c r="L434" s="168" t="s">
        <v>6529</v>
      </c>
      <c r="M434" s="168" t="s">
        <v>6558</v>
      </c>
      <c r="N434" s="181" t="s">
        <v>2665</v>
      </c>
      <c r="O434" s="181" t="s">
        <v>2666</v>
      </c>
      <c r="P434" s="186">
        <v>19.999999999999599</v>
      </c>
      <c r="Q434" s="186">
        <v>4</v>
      </c>
      <c r="R434" s="168" t="s">
        <v>2504</v>
      </c>
      <c r="S434" s="314" t="s">
        <v>8167</v>
      </c>
      <c r="T434" s="172"/>
      <c r="U434" s="315">
        <v>44348</v>
      </c>
      <c r="V434" s="315">
        <v>44377</v>
      </c>
      <c r="W434" s="170">
        <v>2635000103</v>
      </c>
      <c r="X434" s="315">
        <v>44377</v>
      </c>
      <c r="Y434" s="172"/>
      <c r="Z434" s="172"/>
      <c r="AA434" s="172"/>
      <c r="AB434" s="172"/>
      <c r="AC434" s="168" t="s">
        <v>1562</v>
      </c>
      <c r="AD434" s="168"/>
      <c r="AE434" s="168"/>
      <c r="AF434" s="181"/>
      <c r="AG434" s="172"/>
      <c r="AH434" s="172"/>
      <c r="AI434" s="172"/>
      <c r="AJ434" s="172"/>
      <c r="AK434" s="155" t="s">
        <v>6511</v>
      </c>
      <c r="AL434" s="314" t="s">
        <v>8167</v>
      </c>
      <c r="AM434" s="317" t="s">
        <v>8168</v>
      </c>
      <c r="AN434" s="180" t="s">
        <v>6342</v>
      </c>
      <c r="AO434" s="181" t="s">
        <v>1548</v>
      </c>
      <c r="AP434" s="172"/>
    </row>
    <row r="435" spans="1:42" s="120" customFormat="1" ht="30" customHeight="1">
      <c r="A435" s="186" t="s">
        <v>3624</v>
      </c>
      <c r="B435" s="186" t="s">
        <v>2506</v>
      </c>
      <c r="C435" s="186" t="s">
        <v>2491</v>
      </c>
      <c r="D435" s="186" t="s">
        <v>2527</v>
      </c>
      <c r="E435" s="186" t="s">
        <v>35</v>
      </c>
      <c r="F435" s="186" t="s">
        <v>16</v>
      </c>
      <c r="G435" s="186" t="s">
        <v>19</v>
      </c>
      <c r="H435" s="186" t="s">
        <v>2528</v>
      </c>
      <c r="I435" s="186" t="s">
        <v>760</v>
      </c>
      <c r="J435" s="186" t="s">
        <v>13</v>
      </c>
      <c r="K435" s="186" t="s">
        <v>17</v>
      </c>
      <c r="L435" s="168" t="s">
        <v>6529</v>
      </c>
      <c r="M435" s="168" t="s">
        <v>6559</v>
      </c>
      <c r="N435" s="181" t="s">
        <v>2657</v>
      </c>
      <c r="O435" s="181" t="s">
        <v>2658</v>
      </c>
      <c r="P435" s="186">
        <v>129.99999999999901</v>
      </c>
      <c r="Q435" s="186">
        <v>10</v>
      </c>
      <c r="R435" s="168" t="s">
        <v>2504</v>
      </c>
      <c r="S435" s="314" t="s">
        <v>8167</v>
      </c>
      <c r="T435" s="172"/>
      <c r="U435" s="315">
        <v>44348</v>
      </c>
      <c r="V435" s="315">
        <v>44377</v>
      </c>
      <c r="W435" s="170">
        <v>2635000104</v>
      </c>
      <c r="X435" s="315">
        <v>44377</v>
      </c>
      <c r="Y435" s="172"/>
      <c r="Z435" s="172"/>
      <c r="AA435" s="172"/>
      <c r="AB435" s="172"/>
      <c r="AC435" s="168" t="s">
        <v>1562</v>
      </c>
      <c r="AD435" s="168"/>
      <c r="AE435" s="168"/>
      <c r="AF435" s="181"/>
      <c r="AG435" s="172"/>
      <c r="AH435" s="172"/>
      <c r="AI435" s="172"/>
      <c r="AJ435" s="172"/>
      <c r="AK435" s="155" t="s">
        <v>6511</v>
      </c>
      <c r="AL435" s="314" t="s">
        <v>8167</v>
      </c>
      <c r="AM435" s="317" t="s">
        <v>8168</v>
      </c>
      <c r="AN435" s="180" t="s">
        <v>6342</v>
      </c>
      <c r="AO435" s="181" t="s">
        <v>1548</v>
      </c>
      <c r="AP435" s="172"/>
    </row>
    <row r="436" spans="1:42" s="120" customFormat="1" ht="30" customHeight="1">
      <c r="A436" s="186" t="s">
        <v>3624</v>
      </c>
      <c r="B436" s="186" t="s">
        <v>2506</v>
      </c>
      <c r="C436" s="186" t="s">
        <v>2491</v>
      </c>
      <c r="D436" s="186" t="s">
        <v>2529</v>
      </c>
      <c r="E436" s="186" t="s">
        <v>35</v>
      </c>
      <c r="F436" s="186" t="s">
        <v>11</v>
      </c>
      <c r="G436" s="186" t="s">
        <v>19</v>
      </c>
      <c r="H436" s="186" t="s">
        <v>2530</v>
      </c>
      <c r="I436" s="186" t="s">
        <v>760</v>
      </c>
      <c r="J436" s="186" t="s">
        <v>13</v>
      </c>
      <c r="K436" s="186" t="s">
        <v>17</v>
      </c>
      <c r="L436" s="168" t="s">
        <v>6529</v>
      </c>
      <c r="M436" s="168" t="s">
        <v>6560</v>
      </c>
      <c r="N436" s="181" t="s">
        <v>2657</v>
      </c>
      <c r="O436" s="181" t="s">
        <v>2658</v>
      </c>
      <c r="P436" s="186">
        <v>160</v>
      </c>
      <c r="Q436" s="186">
        <v>4</v>
      </c>
      <c r="R436" s="168" t="s">
        <v>2504</v>
      </c>
      <c r="S436" s="314" t="s">
        <v>8167</v>
      </c>
      <c r="T436" s="172"/>
      <c r="U436" s="315">
        <v>44348</v>
      </c>
      <c r="V436" s="315">
        <v>44377</v>
      </c>
      <c r="W436" s="170">
        <v>2635000105</v>
      </c>
      <c r="X436" s="315">
        <v>44377</v>
      </c>
      <c r="Y436" s="172"/>
      <c r="Z436" s="172"/>
      <c r="AA436" s="172"/>
      <c r="AB436" s="172"/>
      <c r="AC436" s="168" t="s">
        <v>1562</v>
      </c>
      <c r="AD436" s="168"/>
      <c r="AE436" s="168"/>
      <c r="AF436" s="181"/>
      <c r="AG436" s="172"/>
      <c r="AH436" s="172"/>
      <c r="AI436" s="172"/>
      <c r="AJ436" s="172"/>
      <c r="AK436" s="155" t="s">
        <v>6511</v>
      </c>
      <c r="AL436" s="314" t="s">
        <v>8167</v>
      </c>
      <c r="AM436" s="317" t="s">
        <v>8168</v>
      </c>
      <c r="AN436" s="180" t="s">
        <v>6342</v>
      </c>
      <c r="AO436" s="181" t="s">
        <v>1548</v>
      </c>
      <c r="AP436" s="172"/>
    </row>
    <row r="437" spans="1:42" s="120" customFormat="1" ht="30" customHeight="1">
      <c r="A437" s="180" t="s">
        <v>3624</v>
      </c>
      <c r="B437" s="180" t="s">
        <v>2559</v>
      </c>
      <c r="C437" s="180" t="s">
        <v>2560</v>
      </c>
      <c r="D437" s="180" t="s">
        <v>2561</v>
      </c>
      <c r="E437" s="180" t="s">
        <v>35</v>
      </c>
      <c r="F437" s="180" t="s">
        <v>11</v>
      </c>
      <c r="G437" s="180" t="s">
        <v>19</v>
      </c>
      <c r="H437" s="180" t="s">
        <v>2562</v>
      </c>
      <c r="I437" s="180" t="s">
        <v>760</v>
      </c>
      <c r="J437" s="180" t="s">
        <v>13</v>
      </c>
      <c r="K437" s="180" t="s">
        <v>17</v>
      </c>
      <c r="L437" s="183" t="s">
        <v>6561</v>
      </c>
      <c r="M437" s="183" t="s">
        <v>6562</v>
      </c>
      <c r="N437" s="181" t="s">
        <v>2665</v>
      </c>
      <c r="O437" s="181" t="s">
        <v>2666</v>
      </c>
      <c r="P437" s="180">
        <v>140.00000000000099</v>
      </c>
      <c r="Q437" s="180">
        <v>20</v>
      </c>
      <c r="R437" s="168" t="s">
        <v>2504</v>
      </c>
      <c r="S437" s="314" t="s">
        <v>8167</v>
      </c>
      <c r="T437" s="172"/>
      <c r="U437" s="315">
        <v>44348</v>
      </c>
      <c r="V437" s="315">
        <v>44377</v>
      </c>
      <c r="W437" s="170">
        <v>2671000067</v>
      </c>
      <c r="X437" s="315">
        <v>44377</v>
      </c>
      <c r="Y437" s="183"/>
      <c r="Z437" s="183"/>
      <c r="AA437" s="183"/>
      <c r="AB437" s="183"/>
      <c r="AC437" s="168" t="s">
        <v>1562</v>
      </c>
      <c r="AD437" s="168"/>
      <c r="AE437" s="168"/>
      <c r="AF437" s="186"/>
      <c r="AG437" s="183"/>
      <c r="AH437" s="183"/>
      <c r="AI437" s="183"/>
      <c r="AJ437" s="183"/>
      <c r="AK437" s="155" t="s">
        <v>6511</v>
      </c>
      <c r="AL437" s="314" t="s">
        <v>8167</v>
      </c>
      <c r="AM437" s="317" t="s">
        <v>8168</v>
      </c>
      <c r="AN437" s="180" t="s">
        <v>6342</v>
      </c>
      <c r="AO437" s="181" t="s">
        <v>1548</v>
      </c>
      <c r="AP437" s="183"/>
    </row>
    <row r="438" spans="1:42" s="120" customFormat="1" ht="30" customHeight="1">
      <c r="A438" s="180" t="s">
        <v>3624</v>
      </c>
      <c r="B438" s="180" t="s">
        <v>2559</v>
      </c>
      <c r="C438" s="180" t="s">
        <v>2560</v>
      </c>
      <c r="D438" s="180" t="s">
        <v>2563</v>
      </c>
      <c r="E438" s="180" t="s">
        <v>35</v>
      </c>
      <c r="F438" s="180" t="s">
        <v>11</v>
      </c>
      <c r="G438" s="180" t="s">
        <v>19</v>
      </c>
      <c r="H438" s="180" t="s">
        <v>2564</v>
      </c>
      <c r="I438" s="180" t="s">
        <v>760</v>
      </c>
      <c r="J438" s="180" t="s">
        <v>13</v>
      </c>
      <c r="K438" s="180" t="s">
        <v>17</v>
      </c>
      <c r="L438" s="183" t="s">
        <v>6561</v>
      </c>
      <c r="M438" s="183" t="s">
        <v>6563</v>
      </c>
      <c r="N438" s="181" t="s">
        <v>2657</v>
      </c>
      <c r="O438" s="181" t="s">
        <v>2658</v>
      </c>
      <c r="P438" s="180">
        <v>99.999999999994301</v>
      </c>
      <c r="Q438" s="180">
        <v>12</v>
      </c>
      <c r="R438" s="168" t="s">
        <v>2504</v>
      </c>
      <c r="S438" s="314" t="s">
        <v>8167</v>
      </c>
      <c r="T438" s="172"/>
      <c r="U438" s="315">
        <v>44348</v>
      </c>
      <c r="V438" s="315">
        <v>44377</v>
      </c>
      <c r="W438" s="170">
        <v>2671000068</v>
      </c>
      <c r="X438" s="315">
        <v>44377</v>
      </c>
      <c r="Y438" s="183"/>
      <c r="Z438" s="183"/>
      <c r="AA438" s="183"/>
      <c r="AB438" s="183"/>
      <c r="AC438" s="168" t="s">
        <v>1562</v>
      </c>
      <c r="AD438" s="168"/>
      <c r="AE438" s="168"/>
      <c r="AF438" s="186"/>
      <c r="AG438" s="183"/>
      <c r="AH438" s="183"/>
      <c r="AI438" s="183"/>
      <c r="AJ438" s="183"/>
      <c r="AK438" s="155" t="s">
        <v>6511</v>
      </c>
      <c r="AL438" s="314" t="s">
        <v>8167</v>
      </c>
      <c r="AM438" s="317" t="s">
        <v>8168</v>
      </c>
      <c r="AN438" s="180" t="s">
        <v>6342</v>
      </c>
      <c r="AO438" s="181" t="s">
        <v>1548</v>
      </c>
      <c r="AP438" s="183"/>
    </row>
    <row r="439" spans="1:42" s="120" customFormat="1" ht="30" customHeight="1">
      <c r="A439" s="180" t="s">
        <v>3624</v>
      </c>
      <c r="B439" s="180" t="s">
        <v>2559</v>
      </c>
      <c r="C439" s="180" t="s">
        <v>2560</v>
      </c>
      <c r="D439" s="180" t="s">
        <v>2565</v>
      </c>
      <c r="E439" s="180" t="s">
        <v>35</v>
      </c>
      <c r="F439" s="180" t="s">
        <v>11</v>
      </c>
      <c r="G439" s="180" t="s">
        <v>19</v>
      </c>
      <c r="H439" s="180" t="s">
        <v>2566</v>
      </c>
      <c r="I439" s="180" t="s">
        <v>760</v>
      </c>
      <c r="J439" s="180" t="s">
        <v>13</v>
      </c>
      <c r="K439" s="180" t="s">
        <v>17</v>
      </c>
      <c r="L439" s="183" t="s">
        <v>6547</v>
      </c>
      <c r="M439" s="183" t="s">
        <v>6564</v>
      </c>
      <c r="N439" s="181" t="s">
        <v>2657</v>
      </c>
      <c r="O439" s="181" t="s">
        <v>2658</v>
      </c>
      <c r="P439" s="180">
        <v>174.99999999999699</v>
      </c>
      <c r="Q439" s="180">
        <v>6</v>
      </c>
      <c r="R439" s="168" t="s">
        <v>2504</v>
      </c>
      <c r="S439" s="314" t="s">
        <v>8167</v>
      </c>
      <c r="T439" s="172"/>
      <c r="U439" s="315">
        <v>44348</v>
      </c>
      <c r="V439" s="315">
        <v>44377</v>
      </c>
      <c r="W439" s="170">
        <v>2671000069</v>
      </c>
      <c r="X439" s="315">
        <v>44377</v>
      </c>
      <c r="Y439" s="183"/>
      <c r="Z439" s="183"/>
      <c r="AA439" s="183"/>
      <c r="AB439" s="183"/>
      <c r="AC439" s="168" t="s">
        <v>1562</v>
      </c>
      <c r="AD439" s="168"/>
      <c r="AE439" s="168"/>
      <c r="AF439" s="186"/>
      <c r="AG439" s="183"/>
      <c r="AH439" s="183"/>
      <c r="AI439" s="183"/>
      <c r="AJ439" s="183"/>
      <c r="AK439" s="155" t="s">
        <v>6511</v>
      </c>
      <c r="AL439" s="314" t="s">
        <v>8167</v>
      </c>
      <c r="AM439" s="317" t="s">
        <v>8168</v>
      </c>
      <c r="AN439" s="180" t="s">
        <v>6342</v>
      </c>
      <c r="AO439" s="181" t="s">
        <v>1548</v>
      </c>
      <c r="AP439" s="183"/>
    </row>
    <row r="440" spans="1:42" s="120" customFormat="1" ht="30" customHeight="1">
      <c r="A440" s="180" t="s">
        <v>3624</v>
      </c>
      <c r="B440" s="180" t="s">
        <v>2559</v>
      </c>
      <c r="C440" s="180" t="s">
        <v>2560</v>
      </c>
      <c r="D440" s="180" t="s">
        <v>2567</v>
      </c>
      <c r="E440" s="180" t="s">
        <v>35</v>
      </c>
      <c r="F440" s="180" t="s">
        <v>11</v>
      </c>
      <c r="G440" s="180" t="s">
        <v>19</v>
      </c>
      <c r="H440" s="180" t="s">
        <v>2568</v>
      </c>
      <c r="I440" s="180" t="s">
        <v>760</v>
      </c>
      <c r="J440" s="180" t="s">
        <v>13</v>
      </c>
      <c r="K440" s="180" t="s">
        <v>17</v>
      </c>
      <c r="L440" s="183" t="s">
        <v>6547</v>
      </c>
      <c r="M440" s="183" t="s">
        <v>6565</v>
      </c>
      <c r="N440" s="181" t="s">
        <v>2665</v>
      </c>
      <c r="O440" s="181" t="s">
        <v>2666</v>
      </c>
      <c r="P440" s="180">
        <v>49.9999999999972</v>
      </c>
      <c r="Q440" s="180">
        <v>9</v>
      </c>
      <c r="R440" s="168" t="s">
        <v>2504</v>
      </c>
      <c r="S440" s="314" t="s">
        <v>8167</v>
      </c>
      <c r="T440" s="172"/>
      <c r="U440" s="315">
        <v>44348</v>
      </c>
      <c r="V440" s="315">
        <v>44377</v>
      </c>
      <c r="W440" s="170">
        <v>2671000070</v>
      </c>
      <c r="X440" s="315">
        <v>44377</v>
      </c>
      <c r="Y440" s="183"/>
      <c r="Z440" s="183"/>
      <c r="AA440" s="183"/>
      <c r="AB440" s="183"/>
      <c r="AC440" s="168" t="s">
        <v>1562</v>
      </c>
      <c r="AD440" s="168"/>
      <c r="AE440" s="168"/>
      <c r="AF440" s="186"/>
      <c r="AG440" s="183"/>
      <c r="AH440" s="183"/>
      <c r="AI440" s="183"/>
      <c r="AJ440" s="183"/>
      <c r="AK440" s="155" t="s">
        <v>6511</v>
      </c>
      <c r="AL440" s="314" t="s">
        <v>8167</v>
      </c>
      <c r="AM440" s="317" t="s">
        <v>8168</v>
      </c>
      <c r="AN440" s="180" t="s">
        <v>6342</v>
      </c>
      <c r="AO440" s="181" t="s">
        <v>1548</v>
      </c>
      <c r="AP440" s="183"/>
    </row>
    <row r="441" spans="1:42" s="120" customFormat="1" ht="30" customHeight="1">
      <c r="A441" s="180" t="s">
        <v>3624</v>
      </c>
      <c r="B441" s="180" t="s">
        <v>2559</v>
      </c>
      <c r="C441" s="180" t="s">
        <v>2569</v>
      </c>
      <c r="D441" s="180" t="s">
        <v>2570</v>
      </c>
      <c r="E441" s="180" t="s">
        <v>35</v>
      </c>
      <c r="F441" s="180" t="s">
        <v>11</v>
      </c>
      <c r="G441" s="180" t="s">
        <v>19</v>
      </c>
      <c r="H441" s="180" t="s">
        <v>2571</v>
      </c>
      <c r="I441" s="180" t="s">
        <v>760</v>
      </c>
      <c r="J441" s="180" t="s">
        <v>13</v>
      </c>
      <c r="K441" s="180" t="s">
        <v>26</v>
      </c>
      <c r="L441" s="183" t="s">
        <v>6547</v>
      </c>
      <c r="M441" s="183" t="s">
        <v>6566</v>
      </c>
      <c r="N441" s="181" t="s">
        <v>1077</v>
      </c>
      <c r="O441" s="181" t="s">
        <v>1078</v>
      </c>
      <c r="P441" s="180">
        <v>149.99999999999901</v>
      </c>
      <c r="Q441" s="180">
        <v>8</v>
      </c>
      <c r="R441" s="168" t="s">
        <v>2504</v>
      </c>
      <c r="S441" s="314" t="s">
        <v>8167</v>
      </c>
      <c r="T441" s="172"/>
      <c r="U441" s="315">
        <v>44348</v>
      </c>
      <c r="V441" s="315">
        <v>44377</v>
      </c>
      <c r="W441" s="170">
        <v>2671000071</v>
      </c>
      <c r="X441" s="315">
        <v>44377</v>
      </c>
      <c r="Y441" s="183"/>
      <c r="Z441" s="183"/>
      <c r="AA441" s="183"/>
      <c r="AB441" s="183"/>
      <c r="AC441" s="168" t="s">
        <v>1562</v>
      </c>
      <c r="AD441" s="168"/>
      <c r="AE441" s="168"/>
      <c r="AF441" s="186"/>
      <c r="AG441" s="183"/>
      <c r="AH441" s="183"/>
      <c r="AI441" s="183"/>
      <c r="AJ441" s="183"/>
      <c r="AK441" s="155" t="s">
        <v>6511</v>
      </c>
      <c r="AL441" s="314" t="s">
        <v>8167</v>
      </c>
      <c r="AM441" s="317" t="s">
        <v>8168</v>
      </c>
      <c r="AN441" s="180" t="s">
        <v>6342</v>
      </c>
      <c r="AO441" s="181" t="s">
        <v>1548</v>
      </c>
      <c r="AP441" s="183"/>
    </row>
    <row r="442" spans="1:42" s="120" customFormat="1" ht="30" customHeight="1">
      <c r="A442" s="180" t="s">
        <v>3624</v>
      </c>
      <c r="B442" s="180" t="s">
        <v>2559</v>
      </c>
      <c r="C442" s="180" t="s">
        <v>2569</v>
      </c>
      <c r="D442" s="180" t="s">
        <v>2572</v>
      </c>
      <c r="E442" s="180" t="s">
        <v>35</v>
      </c>
      <c r="F442" s="180" t="s">
        <v>11</v>
      </c>
      <c r="G442" s="180" t="s">
        <v>19</v>
      </c>
      <c r="H442" s="180" t="s">
        <v>2573</v>
      </c>
      <c r="I442" s="180" t="s">
        <v>760</v>
      </c>
      <c r="J442" s="180" t="s">
        <v>13</v>
      </c>
      <c r="K442" s="180" t="s">
        <v>17</v>
      </c>
      <c r="L442" s="183" t="s">
        <v>6547</v>
      </c>
      <c r="M442" s="183" t="s">
        <v>6567</v>
      </c>
      <c r="N442" s="181" t="s">
        <v>2657</v>
      </c>
      <c r="O442" s="181" t="s">
        <v>2658</v>
      </c>
      <c r="P442" s="180">
        <v>119.999999999997</v>
      </c>
      <c r="Q442" s="180">
        <v>5</v>
      </c>
      <c r="R442" s="168" t="s">
        <v>2504</v>
      </c>
      <c r="S442" s="314" t="s">
        <v>8167</v>
      </c>
      <c r="T442" s="172"/>
      <c r="U442" s="315">
        <v>44348</v>
      </c>
      <c r="V442" s="315">
        <v>44377</v>
      </c>
      <c r="W442" s="170">
        <v>2671000072</v>
      </c>
      <c r="X442" s="315">
        <v>44377</v>
      </c>
      <c r="Y442" s="183"/>
      <c r="Z442" s="183"/>
      <c r="AA442" s="183"/>
      <c r="AB442" s="183"/>
      <c r="AC442" s="168" t="s">
        <v>1562</v>
      </c>
      <c r="AD442" s="168"/>
      <c r="AE442" s="168"/>
      <c r="AF442" s="186"/>
      <c r="AG442" s="183"/>
      <c r="AH442" s="183"/>
      <c r="AI442" s="183"/>
      <c r="AJ442" s="183"/>
      <c r="AK442" s="155" t="s">
        <v>6511</v>
      </c>
      <c r="AL442" s="314" t="s">
        <v>8167</v>
      </c>
      <c r="AM442" s="317" t="s">
        <v>8168</v>
      </c>
      <c r="AN442" s="180" t="s">
        <v>6342</v>
      </c>
      <c r="AO442" s="181" t="s">
        <v>1548</v>
      </c>
      <c r="AP442" s="183"/>
    </row>
    <row r="443" spans="1:42" s="120" customFormat="1" ht="30" customHeight="1">
      <c r="A443" s="180" t="s">
        <v>3624</v>
      </c>
      <c r="B443" s="180" t="s">
        <v>2559</v>
      </c>
      <c r="C443" s="180" t="s">
        <v>2569</v>
      </c>
      <c r="D443" s="180" t="s">
        <v>2572</v>
      </c>
      <c r="E443" s="180" t="s">
        <v>35</v>
      </c>
      <c r="F443" s="180" t="s">
        <v>11</v>
      </c>
      <c r="G443" s="180" t="s">
        <v>19</v>
      </c>
      <c r="H443" s="180" t="s">
        <v>2574</v>
      </c>
      <c r="I443" s="180" t="s">
        <v>760</v>
      </c>
      <c r="J443" s="180" t="s">
        <v>13</v>
      </c>
      <c r="K443" s="180" t="s">
        <v>17</v>
      </c>
      <c r="L443" s="183" t="s">
        <v>6547</v>
      </c>
      <c r="M443" s="183" t="s">
        <v>6568</v>
      </c>
      <c r="N443" s="181" t="s">
        <v>2665</v>
      </c>
      <c r="O443" s="181" t="s">
        <v>2666</v>
      </c>
      <c r="P443" s="180">
        <v>99.999999999994301</v>
      </c>
      <c r="Q443" s="180">
        <v>4</v>
      </c>
      <c r="R443" s="168" t="s">
        <v>2504</v>
      </c>
      <c r="S443" s="314" t="s">
        <v>8167</v>
      </c>
      <c r="T443" s="172"/>
      <c r="U443" s="315">
        <v>44348</v>
      </c>
      <c r="V443" s="315">
        <v>44377</v>
      </c>
      <c r="W443" s="170">
        <v>2671000111</v>
      </c>
      <c r="X443" s="315">
        <v>44377</v>
      </c>
      <c r="Y443" s="183"/>
      <c r="Z443" s="183"/>
      <c r="AA443" s="183"/>
      <c r="AB443" s="183"/>
      <c r="AC443" s="168" t="s">
        <v>1562</v>
      </c>
      <c r="AD443" s="168"/>
      <c r="AE443" s="168"/>
      <c r="AF443" s="186"/>
      <c r="AG443" s="183"/>
      <c r="AH443" s="183"/>
      <c r="AI443" s="183"/>
      <c r="AJ443" s="183"/>
      <c r="AK443" s="155" t="s">
        <v>6511</v>
      </c>
      <c r="AL443" s="314" t="s">
        <v>8167</v>
      </c>
      <c r="AM443" s="317" t="s">
        <v>8168</v>
      </c>
      <c r="AN443" s="180" t="s">
        <v>6342</v>
      </c>
      <c r="AO443" s="181" t="s">
        <v>1548</v>
      </c>
      <c r="AP443" s="183"/>
    </row>
    <row r="444" spans="1:42" s="120" customFormat="1" ht="30" customHeight="1">
      <c r="A444" s="180" t="s">
        <v>3624</v>
      </c>
      <c r="B444" s="180" t="s">
        <v>2559</v>
      </c>
      <c r="C444" s="180" t="s">
        <v>2575</v>
      </c>
      <c r="D444" s="180" t="s">
        <v>2576</v>
      </c>
      <c r="E444" s="180" t="s">
        <v>35</v>
      </c>
      <c r="F444" s="180" t="s">
        <v>11</v>
      </c>
      <c r="G444" s="180" t="s">
        <v>19</v>
      </c>
      <c r="H444" s="180" t="s">
        <v>2577</v>
      </c>
      <c r="I444" s="180" t="s">
        <v>760</v>
      </c>
      <c r="J444" s="180" t="s">
        <v>13</v>
      </c>
      <c r="K444" s="180" t="s">
        <v>17</v>
      </c>
      <c r="L444" s="183" t="s">
        <v>6569</v>
      </c>
      <c r="M444" s="183" t="s">
        <v>6570</v>
      </c>
      <c r="N444" s="181" t="s">
        <v>2657</v>
      </c>
      <c r="O444" s="181" t="s">
        <v>2658</v>
      </c>
      <c r="P444" s="180">
        <v>50.000000000004299</v>
      </c>
      <c r="Q444" s="180">
        <v>6</v>
      </c>
      <c r="R444" s="168" t="s">
        <v>2504</v>
      </c>
      <c r="S444" s="314" t="s">
        <v>8167</v>
      </c>
      <c r="T444" s="172"/>
      <c r="U444" s="315">
        <v>44348</v>
      </c>
      <c r="V444" s="315">
        <v>44377</v>
      </c>
      <c r="W444" s="170">
        <v>2671000074</v>
      </c>
      <c r="X444" s="315">
        <v>44377</v>
      </c>
      <c r="Y444" s="183"/>
      <c r="Z444" s="183"/>
      <c r="AA444" s="183"/>
      <c r="AB444" s="183"/>
      <c r="AC444" s="168" t="s">
        <v>1562</v>
      </c>
      <c r="AD444" s="168"/>
      <c r="AE444" s="168"/>
      <c r="AF444" s="186"/>
      <c r="AG444" s="183"/>
      <c r="AH444" s="183"/>
      <c r="AI444" s="183"/>
      <c r="AJ444" s="183"/>
      <c r="AK444" s="155" t="s">
        <v>6511</v>
      </c>
      <c r="AL444" s="314" t="s">
        <v>8167</v>
      </c>
      <c r="AM444" s="317" t="s">
        <v>8168</v>
      </c>
      <c r="AN444" s="180" t="s">
        <v>6342</v>
      </c>
      <c r="AO444" s="181" t="s">
        <v>1548</v>
      </c>
      <c r="AP444" s="183"/>
    </row>
    <row r="445" spans="1:42" s="120" customFormat="1" ht="30" customHeight="1">
      <c r="A445" s="180" t="s">
        <v>3624</v>
      </c>
      <c r="B445" s="180" t="s">
        <v>2559</v>
      </c>
      <c r="C445" s="180" t="s">
        <v>2575</v>
      </c>
      <c r="D445" s="180" t="s">
        <v>2578</v>
      </c>
      <c r="E445" s="180" t="s">
        <v>35</v>
      </c>
      <c r="F445" s="180" t="s">
        <v>16</v>
      </c>
      <c r="G445" s="180" t="s">
        <v>19</v>
      </c>
      <c r="H445" s="180" t="s">
        <v>2579</v>
      </c>
      <c r="I445" s="180" t="s">
        <v>760</v>
      </c>
      <c r="J445" s="180" t="s">
        <v>13</v>
      </c>
      <c r="K445" s="180" t="s">
        <v>17</v>
      </c>
      <c r="L445" s="183" t="s">
        <v>6569</v>
      </c>
      <c r="M445" s="183" t="s">
        <v>6571</v>
      </c>
      <c r="N445" s="181" t="s">
        <v>2657</v>
      </c>
      <c r="O445" s="181" t="s">
        <v>2658</v>
      </c>
      <c r="P445" s="180">
        <v>89.999999999996305</v>
      </c>
      <c r="Q445" s="180">
        <v>6</v>
      </c>
      <c r="R445" s="168" t="s">
        <v>2504</v>
      </c>
      <c r="S445" s="314" t="s">
        <v>8167</v>
      </c>
      <c r="T445" s="172"/>
      <c r="U445" s="315">
        <v>44348</v>
      </c>
      <c r="V445" s="315">
        <v>44377</v>
      </c>
      <c r="W445" s="170">
        <v>2671000075</v>
      </c>
      <c r="X445" s="315">
        <v>44377</v>
      </c>
      <c r="Y445" s="183"/>
      <c r="Z445" s="183"/>
      <c r="AA445" s="183"/>
      <c r="AB445" s="183"/>
      <c r="AC445" s="168" t="s">
        <v>1562</v>
      </c>
      <c r="AD445" s="168"/>
      <c r="AE445" s="168"/>
      <c r="AF445" s="186"/>
      <c r="AG445" s="183"/>
      <c r="AH445" s="183"/>
      <c r="AI445" s="183"/>
      <c r="AJ445" s="183"/>
      <c r="AK445" s="155" t="s">
        <v>6511</v>
      </c>
      <c r="AL445" s="314" t="s">
        <v>8167</v>
      </c>
      <c r="AM445" s="317" t="s">
        <v>8168</v>
      </c>
      <c r="AN445" s="180" t="s">
        <v>6342</v>
      </c>
      <c r="AO445" s="181" t="s">
        <v>1548</v>
      </c>
      <c r="AP445" s="183"/>
    </row>
    <row r="446" spans="1:42" s="120" customFormat="1" ht="30" customHeight="1">
      <c r="A446" s="180" t="s">
        <v>3624</v>
      </c>
      <c r="B446" s="180" t="s">
        <v>2559</v>
      </c>
      <c r="C446" s="180" t="s">
        <v>2575</v>
      </c>
      <c r="D446" s="180" t="s">
        <v>2580</v>
      </c>
      <c r="E446" s="180" t="s">
        <v>35</v>
      </c>
      <c r="F446" s="180" t="s">
        <v>16</v>
      </c>
      <c r="G446" s="180" t="s">
        <v>19</v>
      </c>
      <c r="H446" s="180" t="s">
        <v>2581</v>
      </c>
      <c r="I446" s="180" t="s">
        <v>760</v>
      </c>
      <c r="J446" s="180" t="s">
        <v>13</v>
      </c>
      <c r="K446" s="180" t="s">
        <v>14</v>
      </c>
      <c r="L446" s="183" t="s">
        <v>6569</v>
      </c>
      <c r="M446" s="183" t="s">
        <v>6572</v>
      </c>
      <c r="N446" s="181" t="s">
        <v>2657</v>
      </c>
      <c r="O446" s="181" t="s">
        <v>2658</v>
      </c>
      <c r="P446" s="180">
        <v>60.000000000002302</v>
      </c>
      <c r="Q446" s="180">
        <v>5</v>
      </c>
      <c r="R446" s="168" t="s">
        <v>2504</v>
      </c>
      <c r="S446" s="314" t="s">
        <v>8167</v>
      </c>
      <c r="T446" s="172"/>
      <c r="U446" s="315">
        <v>44348</v>
      </c>
      <c r="V446" s="315">
        <v>44377</v>
      </c>
      <c r="W446" s="170">
        <v>2671000076</v>
      </c>
      <c r="X446" s="315">
        <v>44377</v>
      </c>
      <c r="Y446" s="183"/>
      <c r="Z446" s="183"/>
      <c r="AA446" s="183"/>
      <c r="AB446" s="183"/>
      <c r="AC446" s="168" t="s">
        <v>1562</v>
      </c>
      <c r="AD446" s="168"/>
      <c r="AE446" s="168"/>
      <c r="AF446" s="186"/>
      <c r="AG446" s="183"/>
      <c r="AH446" s="183"/>
      <c r="AI446" s="183"/>
      <c r="AJ446" s="183"/>
      <c r="AK446" s="155" t="s">
        <v>6511</v>
      </c>
      <c r="AL446" s="314" t="s">
        <v>8167</v>
      </c>
      <c r="AM446" s="317" t="s">
        <v>8168</v>
      </c>
      <c r="AN446" s="180" t="s">
        <v>6342</v>
      </c>
      <c r="AO446" s="181" t="s">
        <v>1548</v>
      </c>
      <c r="AP446" s="183"/>
    </row>
    <row r="447" spans="1:42" s="120" customFormat="1" ht="30" customHeight="1">
      <c r="A447" s="180" t="s">
        <v>3624</v>
      </c>
      <c r="B447" s="180" t="s">
        <v>2559</v>
      </c>
      <c r="C447" s="180" t="s">
        <v>2575</v>
      </c>
      <c r="D447" s="180" t="s">
        <v>2582</v>
      </c>
      <c r="E447" s="180" t="s">
        <v>35</v>
      </c>
      <c r="F447" s="180" t="s">
        <v>16</v>
      </c>
      <c r="G447" s="180" t="s">
        <v>19</v>
      </c>
      <c r="H447" s="180" t="s">
        <v>2583</v>
      </c>
      <c r="I447" s="180" t="s">
        <v>760</v>
      </c>
      <c r="J447" s="180" t="s">
        <v>13</v>
      </c>
      <c r="K447" s="180" t="s">
        <v>17</v>
      </c>
      <c r="L447" s="183" t="s">
        <v>6569</v>
      </c>
      <c r="M447" s="183" t="s">
        <v>6573</v>
      </c>
      <c r="N447" s="181" t="s">
        <v>2657</v>
      </c>
      <c r="O447" s="181" t="s">
        <v>2658</v>
      </c>
      <c r="P447" s="180">
        <v>90.000000000003396</v>
      </c>
      <c r="Q447" s="180">
        <v>8</v>
      </c>
      <c r="R447" s="168" t="s">
        <v>2504</v>
      </c>
      <c r="S447" s="314" t="s">
        <v>8167</v>
      </c>
      <c r="T447" s="172"/>
      <c r="U447" s="315">
        <v>44348</v>
      </c>
      <c r="V447" s="315">
        <v>44377</v>
      </c>
      <c r="W447" s="170">
        <v>2671000077</v>
      </c>
      <c r="X447" s="315">
        <v>44377</v>
      </c>
      <c r="Y447" s="183"/>
      <c r="Z447" s="183"/>
      <c r="AA447" s="183"/>
      <c r="AB447" s="183"/>
      <c r="AC447" s="168" t="s">
        <v>1562</v>
      </c>
      <c r="AD447" s="168"/>
      <c r="AE447" s="168"/>
      <c r="AF447" s="186"/>
      <c r="AG447" s="183"/>
      <c r="AH447" s="183"/>
      <c r="AI447" s="183"/>
      <c r="AJ447" s="183"/>
      <c r="AK447" s="155" t="s">
        <v>6511</v>
      </c>
      <c r="AL447" s="314" t="s">
        <v>8167</v>
      </c>
      <c r="AM447" s="317" t="s">
        <v>8168</v>
      </c>
      <c r="AN447" s="186" t="s">
        <v>1996</v>
      </c>
      <c r="AO447" s="181" t="s">
        <v>1548</v>
      </c>
      <c r="AP447" s="183"/>
    </row>
    <row r="448" spans="1:42" s="120" customFormat="1" ht="30" customHeight="1">
      <c r="A448" s="180" t="s">
        <v>3624</v>
      </c>
      <c r="B448" s="180" t="s">
        <v>2559</v>
      </c>
      <c r="C448" s="180" t="s">
        <v>2575</v>
      </c>
      <c r="D448" s="180" t="s">
        <v>2584</v>
      </c>
      <c r="E448" s="180" t="s">
        <v>35</v>
      </c>
      <c r="F448" s="180" t="s">
        <v>11</v>
      </c>
      <c r="G448" s="180" t="s">
        <v>19</v>
      </c>
      <c r="H448" s="180" t="s">
        <v>2585</v>
      </c>
      <c r="I448" s="180" t="s">
        <v>760</v>
      </c>
      <c r="J448" s="180" t="s">
        <v>13</v>
      </c>
      <c r="K448" s="180" t="s">
        <v>17</v>
      </c>
      <c r="L448" s="183" t="s">
        <v>6569</v>
      </c>
      <c r="M448" s="183" t="s">
        <v>6574</v>
      </c>
      <c r="N448" s="181" t="s">
        <v>2657</v>
      </c>
      <c r="O448" s="181" t="s">
        <v>2658</v>
      </c>
      <c r="P448" s="180">
        <v>230.00000000000401</v>
      </c>
      <c r="Q448" s="180">
        <v>8</v>
      </c>
      <c r="R448" s="168" t="s">
        <v>2504</v>
      </c>
      <c r="S448" s="314" t="s">
        <v>8167</v>
      </c>
      <c r="T448" s="172"/>
      <c r="U448" s="315">
        <v>44348</v>
      </c>
      <c r="V448" s="315">
        <v>44377</v>
      </c>
      <c r="W448" s="170">
        <v>2671000123</v>
      </c>
      <c r="X448" s="315">
        <v>44377</v>
      </c>
      <c r="Y448" s="183"/>
      <c r="Z448" s="183"/>
      <c r="AA448" s="183"/>
      <c r="AB448" s="183"/>
      <c r="AC448" s="168" t="s">
        <v>1562</v>
      </c>
      <c r="AD448" s="168"/>
      <c r="AE448" s="168"/>
      <c r="AF448" s="186"/>
      <c r="AG448" s="183"/>
      <c r="AH448" s="183"/>
      <c r="AI448" s="183"/>
      <c r="AJ448" s="183"/>
      <c r="AK448" s="155" t="s">
        <v>6511</v>
      </c>
      <c r="AL448" s="314" t="s">
        <v>8167</v>
      </c>
      <c r="AM448" s="317" t="s">
        <v>8168</v>
      </c>
      <c r="AN448" s="186" t="s">
        <v>1996</v>
      </c>
      <c r="AO448" s="181" t="s">
        <v>1548</v>
      </c>
      <c r="AP448" s="183"/>
    </row>
    <row r="449" spans="1:42" s="120" customFormat="1" ht="30" customHeight="1">
      <c r="A449" s="180" t="s">
        <v>3624</v>
      </c>
      <c r="B449" s="180" t="s">
        <v>2559</v>
      </c>
      <c r="C449" s="180" t="s">
        <v>2575</v>
      </c>
      <c r="D449" s="180" t="s">
        <v>2586</v>
      </c>
      <c r="E449" s="180" t="s">
        <v>35</v>
      </c>
      <c r="F449" s="180" t="s">
        <v>16</v>
      </c>
      <c r="G449" s="180" t="s">
        <v>19</v>
      </c>
      <c r="H449" s="180" t="s">
        <v>2587</v>
      </c>
      <c r="I449" s="180" t="s">
        <v>760</v>
      </c>
      <c r="J449" s="180" t="s">
        <v>13</v>
      </c>
      <c r="K449" s="180" t="s">
        <v>17</v>
      </c>
      <c r="L449" s="183" t="s">
        <v>6569</v>
      </c>
      <c r="M449" s="183" t="s">
        <v>6575</v>
      </c>
      <c r="N449" s="181" t="s">
        <v>2657</v>
      </c>
      <c r="O449" s="181" t="s">
        <v>2658</v>
      </c>
      <c r="P449" s="180">
        <v>64.999999999997698</v>
      </c>
      <c r="Q449" s="180">
        <v>11</v>
      </c>
      <c r="R449" s="168" t="s">
        <v>2504</v>
      </c>
      <c r="S449" s="314" t="s">
        <v>8167</v>
      </c>
      <c r="T449" s="172"/>
      <c r="U449" s="315">
        <v>44348</v>
      </c>
      <c r="V449" s="315">
        <v>44377</v>
      </c>
      <c r="W449" s="170">
        <v>2671000079</v>
      </c>
      <c r="X449" s="315">
        <v>44377</v>
      </c>
      <c r="Y449" s="183"/>
      <c r="Z449" s="183"/>
      <c r="AA449" s="183"/>
      <c r="AB449" s="183"/>
      <c r="AC449" s="168" t="s">
        <v>1562</v>
      </c>
      <c r="AD449" s="168"/>
      <c r="AE449" s="168"/>
      <c r="AF449" s="187"/>
      <c r="AG449" s="183"/>
      <c r="AH449" s="183"/>
      <c r="AI449" s="183"/>
      <c r="AJ449" s="183"/>
      <c r="AK449" s="155" t="s">
        <v>6511</v>
      </c>
      <c r="AL449" s="314" t="s">
        <v>8167</v>
      </c>
      <c r="AM449" s="317" t="s">
        <v>8168</v>
      </c>
      <c r="AN449" s="186" t="s">
        <v>1996</v>
      </c>
      <c r="AO449" s="181" t="s">
        <v>1548</v>
      </c>
      <c r="AP449" s="170"/>
    </row>
    <row r="450" spans="1:42" s="120" customFormat="1" ht="30" customHeight="1">
      <c r="A450" s="180" t="s">
        <v>3624</v>
      </c>
      <c r="B450" s="180" t="s">
        <v>2559</v>
      </c>
      <c r="C450" s="180" t="s">
        <v>2575</v>
      </c>
      <c r="D450" s="180" t="s">
        <v>2588</v>
      </c>
      <c r="E450" s="180" t="s">
        <v>35</v>
      </c>
      <c r="F450" s="180" t="s">
        <v>11</v>
      </c>
      <c r="G450" s="180" t="s">
        <v>19</v>
      </c>
      <c r="H450" s="180" t="s">
        <v>2589</v>
      </c>
      <c r="I450" s="180" t="s">
        <v>760</v>
      </c>
      <c r="J450" s="180" t="s">
        <v>13</v>
      </c>
      <c r="K450" s="180" t="s">
        <v>17</v>
      </c>
      <c r="L450" s="183" t="s">
        <v>6569</v>
      </c>
      <c r="M450" s="183" t="s">
        <v>6576</v>
      </c>
      <c r="N450" s="181" t="s">
        <v>2657</v>
      </c>
      <c r="O450" s="181" t="s">
        <v>2658</v>
      </c>
      <c r="P450" s="180">
        <v>189.99999999999801</v>
      </c>
      <c r="Q450" s="180">
        <v>5</v>
      </c>
      <c r="R450" s="168" t="s">
        <v>2504</v>
      </c>
      <c r="S450" s="314" t="s">
        <v>8167</v>
      </c>
      <c r="T450" s="172"/>
      <c r="U450" s="315">
        <v>44348</v>
      </c>
      <c r="V450" s="315">
        <v>44377</v>
      </c>
      <c r="W450" s="170">
        <v>2671000080</v>
      </c>
      <c r="X450" s="315">
        <v>44377</v>
      </c>
      <c r="Y450" s="183"/>
      <c r="Z450" s="183"/>
      <c r="AA450" s="183"/>
      <c r="AB450" s="183"/>
      <c r="AC450" s="168" t="s">
        <v>1562</v>
      </c>
      <c r="AD450" s="168"/>
      <c r="AE450" s="168"/>
      <c r="AF450" s="186"/>
      <c r="AG450" s="183"/>
      <c r="AH450" s="183"/>
      <c r="AI450" s="183"/>
      <c r="AJ450" s="183"/>
      <c r="AK450" s="155" t="s">
        <v>6511</v>
      </c>
      <c r="AL450" s="314" t="s">
        <v>8167</v>
      </c>
      <c r="AM450" s="317" t="s">
        <v>8168</v>
      </c>
      <c r="AN450" s="186" t="s">
        <v>1996</v>
      </c>
      <c r="AO450" s="181" t="s">
        <v>1548</v>
      </c>
      <c r="AP450" s="183"/>
    </row>
    <row r="451" spans="1:42" s="120" customFormat="1" ht="30" customHeight="1">
      <c r="A451" s="180" t="s">
        <v>3624</v>
      </c>
      <c r="B451" s="180" t="s">
        <v>2559</v>
      </c>
      <c r="C451" s="180" t="s">
        <v>2575</v>
      </c>
      <c r="D451" s="180" t="s">
        <v>2590</v>
      </c>
      <c r="E451" s="180" t="s">
        <v>35</v>
      </c>
      <c r="F451" s="180" t="s">
        <v>11</v>
      </c>
      <c r="G451" s="180" t="s">
        <v>19</v>
      </c>
      <c r="H451" s="180" t="s">
        <v>2591</v>
      </c>
      <c r="I451" s="180" t="s">
        <v>760</v>
      </c>
      <c r="J451" s="180" t="s">
        <v>13</v>
      </c>
      <c r="K451" s="180" t="s">
        <v>17</v>
      </c>
      <c r="L451" s="183" t="s">
        <v>6569</v>
      </c>
      <c r="M451" s="183" t="s">
        <v>6577</v>
      </c>
      <c r="N451" s="181" t="s">
        <v>2657</v>
      </c>
      <c r="O451" s="181" t="s">
        <v>2658</v>
      </c>
      <c r="P451" s="180">
        <v>575.00000000000296</v>
      </c>
      <c r="Q451" s="180">
        <v>5</v>
      </c>
      <c r="R451" s="168" t="s">
        <v>2504</v>
      </c>
      <c r="S451" s="314" t="s">
        <v>8167</v>
      </c>
      <c r="T451" s="172"/>
      <c r="U451" s="315">
        <v>44348</v>
      </c>
      <c r="V451" s="315">
        <v>44377</v>
      </c>
      <c r="W451" s="170">
        <v>2671000081</v>
      </c>
      <c r="X451" s="315">
        <v>44377</v>
      </c>
      <c r="Y451" s="183"/>
      <c r="Z451" s="183"/>
      <c r="AA451" s="183"/>
      <c r="AB451" s="183"/>
      <c r="AC451" s="168" t="s">
        <v>1562</v>
      </c>
      <c r="AD451" s="168"/>
      <c r="AE451" s="168"/>
      <c r="AF451" s="186"/>
      <c r="AG451" s="183"/>
      <c r="AH451" s="183"/>
      <c r="AI451" s="183"/>
      <c r="AJ451" s="183"/>
      <c r="AK451" s="155" t="s">
        <v>6511</v>
      </c>
      <c r="AL451" s="314" t="s">
        <v>8167</v>
      </c>
      <c r="AM451" s="317" t="s">
        <v>8168</v>
      </c>
      <c r="AN451" s="186" t="s">
        <v>1996</v>
      </c>
      <c r="AO451" s="181" t="s">
        <v>1548</v>
      </c>
      <c r="AP451" s="183"/>
    </row>
    <row r="452" spans="1:42" s="120" customFormat="1" ht="30" customHeight="1">
      <c r="A452" s="180" t="s">
        <v>3624</v>
      </c>
      <c r="B452" s="180" t="s">
        <v>2559</v>
      </c>
      <c r="C452" s="180" t="s">
        <v>2575</v>
      </c>
      <c r="D452" s="180" t="s">
        <v>2592</v>
      </c>
      <c r="E452" s="180" t="s">
        <v>35</v>
      </c>
      <c r="F452" s="180" t="s">
        <v>11</v>
      </c>
      <c r="G452" s="180" t="s">
        <v>19</v>
      </c>
      <c r="H452" s="180" t="s">
        <v>2593</v>
      </c>
      <c r="I452" s="180" t="s">
        <v>760</v>
      </c>
      <c r="J452" s="180" t="s">
        <v>13</v>
      </c>
      <c r="K452" s="180" t="s">
        <v>17</v>
      </c>
      <c r="L452" s="183" t="s">
        <v>6578</v>
      </c>
      <c r="M452" s="183" t="s">
        <v>6579</v>
      </c>
      <c r="N452" s="181" t="s">
        <v>2657</v>
      </c>
      <c r="O452" s="181" t="s">
        <v>2658</v>
      </c>
      <c r="P452" s="180">
        <v>139.99999999999301</v>
      </c>
      <c r="Q452" s="180">
        <v>5</v>
      </c>
      <c r="R452" s="168" t="s">
        <v>2504</v>
      </c>
      <c r="S452" s="314" t="s">
        <v>8167</v>
      </c>
      <c r="T452" s="172"/>
      <c r="U452" s="315">
        <v>44348</v>
      </c>
      <c r="V452" s="315">
        <v>44377</v>
      </c>
      <c r="W452" s="170">
        <v>2671000082</v>
      </c>
      <c r="X452" s="315">
        <v>44377</v>
      </c>
      <c r="Y452" s="183"/>
      <c r="Z452" s="183"/>
      <c r="AA452" s="183"/>
      <c r="AB452" s="183"/>
      <c r="AC452" s="168" t="s">
        <v>1562</v>
      </c>
      <c r="AD452" s="168"/>
      <c r="AE452" s="168"/>
      <c r="AF452" s="186"/>
      <c r="AG452" s="183"/>
      <c r="AH452" s="183"/>
      <c r="AI452" s="183"/>
      <c r="AJ452" s="183"/>
      <c r="AK452" s="155" t="s">
        <v>6511</v>
      </c>
      <c r="AL452" s="314" t="s">
        <v>8167</v>
      </c>
      <c r="AM452" s="317" t="s">
        <v>8168</v>
      </c>
      <c r="AN452" s="186" t="s">
        <v>1996</v>
      </c>
      <c r="AO452" s="181" t="s">
        <v>1548</v>
      </c>
      <c r="AP452" s="183"/>
    </row>
    <row r="453" spans="1:42" s="120" customFormat="1" ht="30" customHeight="1">
      <c r="A453" s="180" t="s">
        <v>3624</v>
      </c>
      <c r="B453" s="180" t="s">
        <v>2559</v>
      </c>
      <c r="C453" s="180" t="s">
        <v>2575</v>
      </c>
      <c r="D453" s="180" t="s">
        <v>2594</v>
      </c>
      <c r="E453" s="180" t="s">
        <v>35</v>
      </c>
      <c r="F453" s="180" t="s">
        <v>11</v>
      </c>
      <c r="G453" s="180" t="s">
        <v>19</v>
      </c>
      <c r="H453" s="180" t="s">
        <v>2595</v>
      </c>
      <c r="I453" s="180" t="s">
        <v>760</v>
      </c>
      <c r="J453" s="180" t="s">
        <v>13</v>
      </c>
      <c r="K453" s="180" t="s">
        <v>17</v>
      </c>
      <c r="L453" s="183" t="s">
        <v>6578</v>
      </c>
      <c r="M453" s="183" t="s">
        <v>6580</v>
      </c>
      <c r="N453" s="181" t="s">
        <v>2657</v>
      </c>
      <c r="O453" s="181" t="s">
        <v>2658</v>
      </c>
      <c r="P453" s="180">
        <v>119.999999999997</v>
      </c>
      <c r="Q453" s="180">
        <v>5</v>
      </c>
      <c r="R453" s="168" t="s">
        <v>2504</v>
      </c>
      <c r="S453" s="314" t="s">
        <v>8167</v>
      </c>
      <c r="T453" s="172"/>
      <c r="U453" s="315">
        <v>44348</v>
      </c>
      <c r="V453" s="315">
        <v>44377</v>
      </c>
      <c r="W453" s="170">
        <v>2671000083</v>
      </c>
      <c r="X453" s="315">
        <v>44377</v>
      </c>
      <c r="Y453" s="183"/>
      <c r="Z453" s="183"/>
      <c r="AA453" s="183"/>
      <c r="AB453" s="183"/>
      <c r="AC453" s="168" t="s">
        <v>1562</v>
      </c>
      <c r="AD453" s="168"/>
      <c r="AE453" s="168"/>
      <c r="AF453" s="186"/>
      <c r="AG453" s="183"/>
      <c r="AH453" s="183"/>
      <c r="AI453" s="183"/>
      <c r="AJ453" s="183"/>
      <c r="AK453" s="155" t="s">
        <v>6511</v>
      </c>
      <c r="AL453" s="314" t="s">
        <v>8167</v>
      </c>
      <c r="AM453" s="317" t="s">
        <v>8168</v>
      </c>
      <c r="AN453" s="186" t="s">
        <v>1996</v>
      </c>
      <c r="AO453" s="181" t="s">
        <v>1548</v>
      </c>
      <c r="AP453" s="183"/>
    </row>
    <row r="454" spans="1:42" s="120" customFormat="1" ht="30" customHeight="1">
      <c r="A454" s="180" t="s">
        <v>3624</v>
      </c>
      <c r="B454" s="180" t="s">
        <v>2559</v>
      </c>
      <c r="C454" s="180" t="s">
        <v>2575</v>
      </c>
      <c r="D454" s="180" t="s">
        <v>2596</v>
      </c>
      <c r="E454" s="180" t="s">
        <v>35</v>
      </c>
      <c r="F454" s="180" t="s">
        <v>11</v>
      </c>
      <c r="G454" s="180" t="s">
        <v>19</v>
      </c>
      <c r="H454" s="180" t="s">
        <v>2597</v>
      </c>
      <c r="I454" s="180" t="s">
        <v>760</v>
      </c>
      <c r="J454" s="180" t="s">
        <v>13</v>
      </c>
      <c r="K454" s="180" t="s">
        <v>17</v>
      </c>
      <c r="L454" s="183" t="s">
        <v>6578</v>
      </c>
      <c r="M454" s="183" t="s">
        <v>6581</v>
      </c>
      <c r="N454" s="181" t="s">
        <v>2665</v>
      </c>
      <c r="O454" s="181" t="s">
        <v>2666</v>
      </c>
      <c r="P454" s="180">
        <v>100.00000000000141</v>
      </c>
      <c r="Q454" s="180">
        <v>7</v>
      </c>
      <c r="R454" s="168" t="s">
        <v>2504</v>
      </c>
      <c r="S454" s="314" t="s">
        <v>8167</v>
      </c>
      <c r="T454" s="172"/>
      <c r="U454" s="315">
        <v>44348</v>
      </c>
      <c r="V454" s="315">
        <v>44377</v>
      </c>
      <c r="W454" s="170">
        <v>2671000084</v>
      </c>
      <c r="X454" s="315">
        <v>44377</v>
      </c>
      <c r="Y454" s="183"/>
      <c r="Z454" s="183"/>
      <c r="AA454" s="183"/>
      <c r="AB454" s="183"/>
      <c r="AC454" s="168" t="s">
        <v>1562</v>
      </c>
      <c r="AD454" s="168"/>
      <c r="AE454" s="168"/>
      <c r="AF454" s="186"/>
      <c r="AG454" s="183"/>
      <c r="AH454" s="183"/>
      <c r="AI454" s="183"/>
      <c r="AJ454" s="183"/>
      <c r="AK454" s="155" t="s">
        <v>6511</v>
      </c>
      <c r="AL454" s="314" t="s">
        <v>8167</v>
      </c>
      <c r="AM454" s="317" t="s">
        <v>8168</v>
      </c>
      <c r="AN454" s="186" t="s">
        <v>1996</v>
      </c>
      <c r="AO454" s="181" t="s">
        <v>1548</v>
      </c>
      <c r="AP454" s="183"/>
    </row>
    <row r="455" spans="1:42" s="120" customFormat="1" ht="30" customHeight="1">
      <c r="A455" s="180" t="s">
        <v>6508</v>
      </c>
      <c r="B455" s="180" t="s">
        <v>2804</v>
      </c>
      <c r="C455" s="180" t="s">
        <v>2838</v>
      </c>
      <c r="D455" s="180" t="s">
        <v>2839</v>
      </c>
      <c r="E455" s="180" t="s">
        <v>35</v>
      </c>
      <c r="F455" s="180" t="s">
        <v>11</v>
      </c>
      <c r="G455" s="180" t="s">
        <v>19</v>
      </c>
      <c r="H455" s="180" t="s">
        <v>2840</v>
      </c>
      <c r="I455" s="180" t="s">
        <v>760</v>
      </c>
      <c r="J455" s="180" t="s">
        <v>13</v>
      </c>
      <c r="K455" s="180" t="s">
        <v>26</v>
      </c>
      <c r="L455" s="183" t="s">
        <v>6578</v>
      </c>
      <c r="M455" s="183" t="s">
        <v>6582</v>
      </c>
      <c r="N455" s="181" t="s">
        <v>2657</v>
      </c>
      <c r="O455" s="181" t="s">
        <v>2658</v>
      </c>
      <c r="P455" s="180">
        <v>22.999999999996099</v>
      </c>
      <c r="Q455" s="180">
        <v>7</v>
      </c>
      <c r="R455" s="168" t="s">
        <v>2504</v>
      </c>
      <c r="S455" s="184" t="s">
        <v>8176</v>
      </c>
      <c r="T455" s="172"/>
      <c r="U455" s="315">
        <v>44348</v>
      </c>
      <c r="V455" s="315">
        <v>44377</v>
      </c>
      <c r="W455" s="170" t="s">
        <v>6583</v>
      </c>
      <c r="X455" s="315">
        <v>44377</v>
      </c>
      <c r="Y455" s="183"/>
      <c r="Z455" s="183"/>
      <c r="AA455" s="183"/>
      <c r="AB455" s="183"/>
      <c r="AC455" s="168" t="s">
        <v>1562</v>
      </c>
      <c r="AD455" s="168"/>
      <c r="AE455" s="168"/>
      <c r="AF455" s="186"/>
      <c r="AG455" s="183"/>
      <c r="AH455" s="183"/>
      <c r="AI455" s="183"/>
      <c r="AJ455" s="183"/>
      <c r="AK455" s="155" t="s">
        <v>6511</v>
      </c>
      <c r="AL455" s="184" t="s">
        <v>8176</v>
      </c>
      <c r="AM455" s="184" t="s">
        <v>8177</v>
      </c>
      <c r="AN455" s="186" t="s">
        <v>1996</v>
      </c>
      <c r="AO455" s="181" t="s">
        <v>1548</v>
      </c>
      <c r="AP455" s="183"/>
    </row>
    <row r="456" spans="1:42" s="120" customFormat="1" ht="30" customHeight="1">
      <c r="A456" s="180" t="s">
        <v>6508</v>
      </c>
      <c r="B456" s="180" t="s">
        <v>2804</v>
      </c>
      <c r="C456" s="180" t="s">
        <v>2838</v>
      </c>
      <c r="D456" s="180" t="s">
        <v>2839</v>
      </c>
      <c r="E456" s="180" t="s">
        <v>35</v>
      </c>
      <c r="F456" s="180" t="s">
        <v>11</v>
      </c>
      <c r="G456" s="180" t="s">
        <v>19</v>
      </c>
      <c r="H456" s="180" t="s">
        <v>2841</v>
      </c>
      <c r="I456" s="180" t="s">
        <v>760</v>
      </c>
      <c r="J456" s="180" t="s">
        <v>13</v>
      </c>
      <c r="K456" s="180" t="s">
        <v>26</v>
      </c>
      <c r="L456" s="183" t="s">
        <v>6578</v>
      </c>
      <c r="M456" s="183" t="s">
        <v>6582</v>
      </c>
      <c r="N456" s="181" t="s">
        <v>2665</v>
      </c>
      <c r="O456" s="181" t="s">
        <v>2666</v>
      </c>
      <c r="P456" s="180">
        <v>73.000000000000398</v>
      </c>
      <c r="Q456" s="180">
        <v>7</v>
      </c>
      <c r="R456" s="168" t="s">
        <v>2504</v>
      </c>
      <c r="S456" s="184" t="s">
        <v>8176</v>
      </c>
      <c r="T456" s="172"/>
      <c r="U456" s="315">
        <v>44348</v>
      </c>
      <c r="V456" s="315">
        <v>44377</v>
      </c>
      <c r="W456" s="170" t="s">
        <v>6584</v>
      </c>
      <c r="X456" s="315">
        <v>44377</v>
      </c>
      <c r="Y456" s="183"/>
      <c r="Z456" s="183"/>
      <c r="AA456" s="183"/>
      <c r="AB456" s="183"/>
      <c r="AC456" s="168" t="s">
        <v>1562</v>
      </c>
      <c r="AD456" s="168"/>
      <c r="AE456" s="168"/>
      <c r="AF456" s="186"/>
      <c r="AG456" s="183"/>
      <c r="AH456" s="183"/>
      <c r="AI456" s="183"/>
      <c r="AJ456" s="183"/>
      <c r="AK456" s="155" t="s">
        <v>6511</v>
      </c>
      <c r="AL456" s="184" t="s">
        <v>8176</v>
      </c>
      <c r="AM456" s="184" t="s">
        <v>8177</v>
      </c>
      <c r="AN456" s="186" t="s">
        <v>1996</v>
      </c>
      <c r="AO456" s="181" t="s">
        <v>1548</v>
      </c>
      <c r="AP456" s="183"/>
    </row>
    <row r="457" spans="1:42" s="120" customFormat="1" ht="30" customHeight="1">
      <c r="A457" s="180" t="s">
        <v>6508</v>
      </c>
      <c r="B457" s="180" t="s">
        <v>2804</v>
      </c>
      <c r="C457" s="180" t="s">
        <v>2838</v>
      </c>
      <c r="D457" s="180" t="s">
        <v>2842</v>
      </c>
      <c r="E457" s="180" t="s">
        <v>35</v>
      </c>
      <c r="F457" s="180" t="s">
        <v>11</v>
      </c>
      <c r="G457" s="180" t="s">
        <v>19</v>
      </c>
      <c r="H457" s="180" t="s">
        <v>2843</v>
      </c>
      <c r="I457" s="180" t="s">
        <v>760</v>
      </c>
      <c r="J457" s="180" t="s">
        <v>13</v>
      </c>
      <c r="K457" s="180" t="s">
        <v>26</v>
      </c>
      <c r="L457" s="183" t="s">
        <v>6578</v>
      </c>
      <c r="M457" s="183" t="s">
        <v>6585</v>
      </c>
      <c r="N457" s="181" t="s">
        <v>2657</v>
      </c>
      <c r="O457" s="181" t="s">
        <v>2658</v>
      </c>
      <c r="P457" s="180">
        <v>214.99999999999599</v>
      </c>
      <c r="Q457" s="180">
        <v>20</v>
      </c>
      <c r="R457" s="168" t="s">
        <v>2504</v>
      </c>
      <c r="S457" s="184" t="s">
        <v>8176</v>
      </c>
      <c r="T457" s="172"/>
      <c r="U457" s="315">
        <v>44348</v>
      </c>
      <c r="V457" s="315">
        <v>44377</v>
      </c>
      <c r="W457" s="170" t="s">
        <v>6586</v>
      </c>
      <c r="X457" s="315">
        <v>44377</v>
      </c>
      <c r="Y457" s="183"/>
      <c r="Z457" s="183"/>
      <c r="AA457" s="183"/>
      <c r="AB457" s="183"/>
      <c r="AC457" s="168" t="s">
        <v>1562</v>
      </c>
      <c r="AD457" s="168"/>
      <c r="AE457" s="168"/>
      <c r="AF457" s="186"/>
      <c r="AG457" s="183"/>
      <c r="AH457" s="183"/>
      <c r="AI457" s="183"/>
      <c r="AJ457" s="183"/>
      <c r="AK457" s="155" t="s">
        <v>6511</v>
      </c>
      <c r="AL457" s="184" t="s">
        <v>8176</v>
      </c>
      <c r="AM457" s="184" t="s">
        <v>8177</v>
      </c>
      <c r="AN457" s="186" t="s">
        <v>1996</v>
      </c>
      <c r="AO457" s="181" t="s">
        <v>1548</v>
      </c>
      <c r="AP457" s="183"/>
    </row>
    <row r="458" spans="1:42" s="120" customFormat="1" ht="30" customHeight="1">
      <c r="A458" s="180" t="s">
        <v>6508</v>
      </c>
      <c r="B458" s="180" t="s">
        <v>2804</v>
      </c>
      <c r="C458" s="180" t="s">
        <v>2838</v>
      </c>
      <c r="D458" s="180" t="s">
        <v>2844</v>
      </c>
      <c r="E458" s="180" t="s">
        <v>35</v>
      </c>
      <c r="F458" s="180" t="s">
        <v>16</v>
      </c>
      <c r="G458" s="180" t="s">
        <v>19</v>
      </c>
      <c r="H458" s="180" t="s">
        <v>2845</v>
      </c>
      <c r="I458" s="180" t="s">
        <v>760</v>
      </c>
      <c r="J458" s="180" t="s">
        <v>13</v>
      </c>
      <c r="K458" s="180" t="s">
        <v>17</v>
      </c>
      <c r="L458" s="183" t="s">
        <v>6578</v>
      </c>
      <c r="M458" s="183" t="s">
        <v>6587</v>
      </c>
      <c r="N458" s="181" t="s">
        <v>2657</v>
      </c>
      <c r="O458" s="181" t="s">
        <v>2658</v>
      </c>
      <c r="P458" s="180">
        <v>115.000000000002</v>
      </c>
      <c r="Q458" s="180">
        <v>11</v>
      </c>
      <c r="R458" s="168" t="s">
        <v>2504</v>
      </c>
      <c r="S458" s="184" t="s">
        <v>8176</v>
      </c>
      <c r="T458" s="172"/>
      <c r="U458" s="315">
        <v>44348</v>
      </c>
      <c r="V458" s="315">
        <v>44377</v>
      </c>
      <c r="W458" s="170" t="s">
        <v>6588</v>
      </c>
      <c r="X458" s="315">
        <v>44377</v>
      </c>
      <c r="Y458" s="183"/>
      <c r="Z458" s="183"/>
      <c r="AA458" s="183"/>
      <c r="AB458" s="183"/>
      <c r="AC458" s="168" t="s">
        <v>1562</v>
      </c>
      <c r="AD458" s="168"/>
      <c r="AE458" s="168"/>
      <c r="AF458" s="186"/>
      <c r="AG458" s="183"/>
      <c r="AH458" s="183"/>
      <c r="AI458" s="183"/>
      <c r="AJ458" s="183"/>
      <c r="AK458" s="155" t="s">
        <v>6511</v>
      </c>
      <c r="AL458" s="184" t="s">
        <v>8176</v>
      </c>
      <c r="AM458" s="184" t="s">
        <v>8177</v>
      </c>
      <c r="AN458" s="186" t="s">
        <v>1996</v>
      </c>
      <c r="AO458" s="181" t="s">
        <v>1548</v>
      </c>
      <c r="AP458" s="183"/>
    </row>
    <row r="459" spans="1:42" s="120" customFormat="1" ht="30" customHeight="1">
      <c r="A459" s="180" t="s">
        <v>6508</v>
      </c>
      <c r="B459" s="180" t="s">
        <v>2804</v>
      </c>
      <c r="C459" s="180" t="s">
        <v>2838</v>
      </c>
      <c r="D459" s="180" t="s">
        <v>2846</v>
      </c>
      <c r="E459" s="180" t="s">
        <v>35</v>
      </c>
      <c r="F459" s="180" t="s">
        <v>11</v>
      </c>
      <c r="G459" s="180" t="s">
        <v>19</v>
      </c>
      <c r="H459" s="180" t="s">
        <v>2847</v>
      </c>
      <c r="I459" s="180" t="s">
        <v>760</v>
      </c>
      <c r="J459" s="180" t="s">
        <v>13</v>
      </c>
      <c r="K459" s="180" t="s">
        <v>17</v>
      </c>
      <c r="L459" s="183" t="s">
        <v>6578</v>
      </c>
      <c r="M459" s="183" t="s">
        <v>6589</v>
      </c>
      <c r="N459" s="181" t="s">
        <v>2657</v>
      </c>
      <c r="O459" s="181" t="s">
        <v>2658</v>
      </c>
      <c r="P459" s="180">
        <v>70.000000000000298</v>
      </c>
      <c r="Q459" s="180">
        <v>21</v>
      </c>
      <c r="R459" s="168" t="s">
        <v>2504</v>
      </c>
      <c r="S459" s="184" t="s">
        <v>8176</v>
      </c>
      <c r="T459" s="172"/>
      <c r="U459" s="315">
        <v>44348</v>
      </c>
      <c r="V459" s="315">
        <v>44377</v>
      </c>
      <c r="W459" s="170" t="s">
        <v>6590</v>
      </c>
      <c r="X459" s="315">
        <v>44377</v>
      </c>
      <c r="Y459" s="183"/>
      <c r="Z459" s="183"/>
      <c r="AA459" s="183"/>
      <c r="AB459" s="183"/>
      <c r="AC459" s="168" t="s">
        <v>1562</v>
      </c>
      <c r="AD459" s="168"/>
      <c r="AE459" s="168"/>
      <c r="AF459" s="186"/>
      <c r="AG459" s="183"/>
      <c r="AH459" s="183"/>
      <c r="AI459" s="183"/>
      <c r="AJ459" s="183"/>
      <c r="AK459" s="155" t="s">
        <v>6511</v>
      </c>
      <c r="AL459" s="184" t="s">
        <v>8176</v>
      </c>
      <c r="AM459" s="184" t="s">
        <v>8177</v>
      </c>
      <c r="AN459" s="186" t="s">
        <v>1996</v>
      </c>
      <c r="AO459" s="181" t="s">
        <v>1548</v>
      </c>
      <c r="AP459" s="183"/>
    </row>
    <row r="460" spans="1:42" s="120" customFormat="1" ht="30" customHeight="1">
      <c r="A460" s="180" t="s">
        <v>6508</v>
      </c>
      <c r="B460" s="180" t="s">
        <v>2804</v>
      </c>
      <c r="C460" s="180" t="s">
        <v>2838</v>
      </c>
      <c r="D460" s="180" t="s">
        <v>6591</v>
      </c>
      <c r="E460" s="180" t="s">
        <v>35</v>
      </c>
      <c r="F460" s="180" t="s">
        <v>11</v>
      </c>
      <c r="G460" s="180" t="s">
        <v>19</v>
      </c>
      <c r="H460" s="180" t="s">
        <v>2848</v>
      </c>
      <c r="I460" s="180" t="s">
        <v>760</v>
      </c>
      <c r="J460" s="180" t="s">
        <v>13</v>
      </c>
      <c r="K460" s="180" t="s">
        <v>17</v>
      </c>
      <c r="L460" s="183" t="s">
        <v>6578</v>
      </c>
      <c r="M460" s="183" t="s">
        <v>6592</v>
      </c>
      <c r="N460" s="181" t="s">
        <v>2657</v>
      </c>
      <c r="O460" s="181" t="s">
        <v>2658</v>
      </c>
      <c r="P460" s="180">
        <v>62.000000000004697</v>
      </c>
      <c r="Q460" s="180">
        <v>22</v>
      </c>
      <c r="R460" s="168" t="s">
        <v>2504</v>
      </c>
      <c r="S460" s="184" t="s">
        <v>8176</v>
      </c>
      <c r="T460" s="172"/>
      <c r="U460" s="315">
        <v>44348</v>
      </c>
      <c r="V460" s="315">
        <v>44377</v>
      </c>
      <c r="W460" s="170" t="s">
        <v>6593</v>
      </c>
      <c r="X460" s="315">
        <v>44377</v>
      </c>
      <c r="Y460" s="183"/>
      <c r="Z460" s="183"/>
      <c r="AA460" s="183"/>
      <c r="AB460" s="183"/>
      <c r="AC460" s="168" t="s">
        <v>1562</v>
      </c>
      <c r="AD460" s="168"/>
      <c r="AE460" s="168"/>
      <c r="AF460" s="186"/>
      <c r="AG460" s="183"/>
      <c r="AH460" s="183"/>
      <c r="AI460" s="183"/>
      <c r="AJ460" s="183"/>
      <c r="AK460" s="155" t="s">
        <v>6511</v>
      </c>
      <c r="AL460" s="184" t="s">
        <v>8176</v>
      </c>
      <c r="AM460" s="184" t="s">
        <v>8177</v>
      </c>
      <c r="AN460" s="186" t="s">
        <v>1996</v>
      </c>
      <c r="AO460" s="181" t="s">
        <v>1548</v>
      </c>
      <c r="AP460" s="170"/>
    </row>
    <row r="461" spans="1:42" s="120" customFormat="1" ht="30" customHeight="1">
      <c r="A461" s="180" t="s">
        <v>6508</v>
      </c>
      <c r="B461" s="180" t="s">
        <v>2804</v>
      </c>
      <c r="C461" s="180" t="s">
        <v>2838</v>
      </c>
      <c r="D461" s="180" t="s">
        <v>2849</v>
      </c>
      <c r="E461" s="180" t="s">
        <v>35</v>
      </c>
      <c r="F461" s="180" t="s">
        <v>16</v>
      </c>
      <c r="G461" s="180" t="s">
        <v>19</v>
      </c>
      <c r="H461" s="180" t="s">
        <v>2850</v>
      </c>
      <c r="I461" s="180" t="s">
        <v>760</v>
      </c>
      <c r="J461" s="180" t="s">
        <v>13</v>
      </c>
      <c r="K461" s="180" t="s">
        <v>17</v>
      </c>
      <c r="L461" s="183" t="s">
        <v>6578</v>
      </c>
      <c r="M461" s="183" t="s">
        <v>6594</v>
      </c>
      <c r="N461" s="181" t="s">
        <v>2657</v>
      </c>
      <c r="O461" s="181" t="s">
        <v>2658</v>
      </c>
      <c r="P461" s="180">
        <v>74.999999999995694</v>
      </c>
      <c r="Q461" s="180">
        <v>14</v>
      </c>
      <c r="R461" s="168" t="s">
        <v>2504</v>
      </c>
      <c r="S461" s="184" t="s">
        <v>8176</v>
      </c>
      <c r="T461" s="172"/>
      <c r="U461" s="315">
        <v>44348</v>
      </c>
      <c r="V461" s="315">
        <v>44377</v>
      </c>
      <c r="W461" s="170" t="s">
        <v>6595</v>
      </c>
      <c r="X461" s="315">
        <v>44377</v>
      </c>
      <c r="Y461" s="183"/>
      <c r="Z461" s="183"/>
      <c r="AA461" s="183"/>
      <c r="AB461" s="183"/>
      <c r="AC461" s="168" t="s">
        <v>1562</v>
      </c>
      <c r="AD461" s="168"/>
      <c r="AE461" s="168"/>
      <c r="AF461" s="186"/>
      <c r="AG461" s="183"/>
      <c r="AH461" s="183"/>
      <c r="AI461" s="183"/>
      <c r="AJ461" s="183"/>
      <c r="AK461" s="155" t="s">
        <v>6511</v>
      </c>
      <c r="AL461" s="184" t="s">
        <v>8176</v>
      </c>
      <c r="AM461" s="184" t="s">
        <v>8177</v>
      </c>
      <c r="AN461" s="186" t="s">
        <v>1996</v>
      </c>
      <c r="AO461" s="181" t="s">
        <v>1548</v>
      </c>
      <c r="AP461" s="183"/>
    </row>
    <row r="462" spans="1:42" s="120" customFormat="1" ht="30" customHeight="1">
      <c r="A462" s="180" t="s">
        <v>6508</v>
      </c>
      <c r="B462" s="180" t="s">
        <v>2804</v>
      </c>
      <c r="C462" s="180" t="s">
        <v>2838</v>
      </c>
      <c r="D462" s="180" t="s">
        <v>2851</v>
      </c>
      <c r="E462" s="180" t="s">
        <v>35</v>
      </c>
      <c r="F462" s="180" t="s">
        <v>16</v>
      </c>
      <c r="G462" s="180" t="s">
        <v>19</v>
      </c>
      <c r="H462" s="180" t="s">
        <v>2852</v>
      </c>
      <c r="I462" s="180" t="s">
        <v>760</v>
      </c>
      <c r="J462" s="180" t="s">
        <v>13</v>
      </c>
      <c r="K462" s="180" t="s">
        <v>17</v>
      </c>
      <c r="L462" s="183" t="s">
        <v>6578</v>
      </c>
      <c r="M462" s="183" t="s">
        <v>6596</v>
      </c>
      <c r="N462" s="181" t="s">
        <v>2657</v>
      </c>
      <c r="O462" s="181" t="s">
        <v>2658</v>
      </c>
      <c r="P462" s="180">
        <v>30.000000000001101</v>
      </c>
      <c r="Q462" s="180">
        <v>6</v>
      </c>
      <c r="R462" s="168" t="s">
        <v>2504</v>
      </c>
      <c r="S462" s="184" t="s">
        <v>8176</v>
      </c>
      <c r="T462" s="172"/>
      <c r="U462" s="315">
        <v>44348</v>
      </c>
      <c r="V462" s="315">
        <v>44377</v>
      </c>
      <c r="W462" s="170" t="s">
        <v>6597</v>
      </c>
      <c r="X462" s="315">
        <v>44377</v>
      </c>
      <c r="Y462" s="183"/>
      <c r="Z462" s="183"/>
      <c r="AA462" s="183"/>
      <c r="AB462" s="183"/>
      <c r="AC462" s="168" t="s">
        <v>1562</v>
      </c>
      <c r="AD462" s="168"/>
      <c r="AE462" s="168"/>
      <c r="AF462" s="186"/>
      <c r="AG462" s="183"/>
      <c r="AH462" s="183"/>
      <c r="AI462" s="183"/>
      <c r="AJ462" s="183"/>
      <c r="AK462" s="155" t="s">
        <v>6511</v>
      </c>
      <c r="AL462" s="184" t="s">
        <v>8176</v>
      </c>
      <c r="AM462" s="184" t="s">
        <v>8177</v>
      </c>
      <c r="AN462" s="186" t="s">
        <v>1996</v>
      </c>
      <c r="AO462" s="181" t="s">
        <v>1548</v>
      </c>
      <c r="AP462" s="183"/>
    </row>
    <row r="463" spans="1:42" s="120" customFormat="1" ht="30" customHeight="1">
      <c r="A463" s="180" t="s">
        <v>6508</v>
      </c>
      <c r="B463" s="180" t="s">
        <v>2804</v>
      </c>
      <c r="C463" s="180" t="s">
        <v>2838</v>
      </c>
      <c r="D463" s="180" t="s">
        <v>2853</v>
      </c>
      <c r="E463" s="180" t="s">
        <v>35</v>
      </c>
      <c r="F463" s="180" t="s">
        <v>11</v>
      </c>
      <c r="G463" s="180" t="s">
        <v>19</v>
      </c>
      <c r="H463" s="180" t="s">
        <v>2854</v>
      </c>
      <c r="I463" s="180" t="s">
        <v>760</v>
      </c>
      <c r="J463" s="180" t="s">
        <v>13</v>
      </c>
      <c r="K463" s="180" t="s">
        <v>17</v>
      </c>
      <c r="L463" s="183" t="s">
        <v>6578</v>
      </c>
      <c r="M463" s="183" t="s">
        <v>6598</v>
      </c>
      <c r="N463" s="181" t="s">
        <v>2657</v>
      </c>
      <c r="O463" s="181" t="s">
        <v>2658</v>
      </c>
      <c r="P463" s="180">
        <v>90.000000000003396</v>
      </c>
      <c r="Q463" s="180">
        <v>6</v>
      </c>
      <c r="R463" s="168" t="s">
        <v>2504</v>
      </c>
      <c r="S463" s="184" t="s">
        <v>8176</v>
      </c>
      <c r="T463" s="172"/>
      <c r="U463" s="315">
        <v>44348</v>
      </c>
      <c r="V463" s="315">
        <v>44377</v>
      </c>
      <c r="W463" s="170" t="s">
        <v>6599</v>
      </c>
      <c r="X463" s="315">
        <v>44377</v>
      </c>
      <c r="Y463" s="183"/>
      <c r="Z463" s="183"/>
      <c r="AA463" s="183"/>
      <c r="AB463" s="183"/>
      <c r="AC463" s="168" t="s">
        <v>1562</v>
      </c>
      <c r="AD463" s="168"/>
      <c r="AE463" s="168"/>
      <c r="AF463" s="186"/>
      <c r="AG463" s="183"/>
      <c r="AH463" s="183"/>
      <c r="AI463" s="183"/>
      <c r="AJ463" s="183"/>
      <c r="AK463" s="155" t="s">
        <v>6511</v>
      </c>
      <c r="AL463" s="184" t="s">
        <v>8176</v>
      </c>
      <c r="AM463" s="184" t="s">
        <v>8177</v>
      </c>
      <c r="AN463" s="186" t="s">
        <v>1996</v>
      </c>
      <c r="AO463" s="181" t="s">
        <v>1548</v>
      </c>
      <c r="AP463" s="183"/>
    </row>
    <row r="464" spans="1:42" s="120" customFormat="1" ht="30" customHeight="1">
      <c r="A464" s="180" t="s">
        <v>6508</v>
      </c>
      <c r="B464" s="180" t="s">
        <v>2804</v>
      </c>
      <c r="C464" s="180" t="s">
        <v>2838</v>
      </c>
      <c r="D464" s="180" t="s">
        <v>2855</v>
      </c>
      <c r="E464" s="180" t="s">
        <v>35</v>
      </c>
      <c r="F464" s="180" t="s">
        <v>11</v>
      </c>
      <c r="G464" s="180" t="s">
        <v>19</v>
      </c>
      <c r="H464" s="180" t="s">
        <v>2856</v>
      </c>
      <c r="I464" s="180" t="s">
        <v>760</v>
      </c>
      <c r="J464" s="180" t="s">
        <v>13</v>
      </c>
      <c r="K464" s="180" t="s">
        <v>17</v>
      </c>
      <c r="L464" s="183" t="s">
        <v>6578</v>
      </c>
      <c r="M464" s="183" t="s">
        <v>6600</v>
      </c>
      <c r="N464" s="181" t="s">
        <v>2657</v>
      </c>
      <c r="O464" s="181" t="s">
        <v>2658</v>
      </c>
      <c r="P464" s="180">
        <v>65.000000000004803</v>
      </c>
      <c r="Q464" s="180">
        <v>6</v>
      </c>
      <c r="R464" s="168" t="s">
        <v>2504</v>
      </c>
      <c r="S464" s="184" t="s">
        <v>8176</v>
      </c>
      <c r="T464" s="172"/>
      <c r="U464" s="315">
        <v>44348</v>
      </c>
      <c r="V464" s="315">
        <v>44377</v>
      </c>
      <c r="W464" s="170" t="s">
        <v>6601</v>
      </c>
      <c r="X464" s="315">
        <v>44377</v>
      </c>
      <c r="Y464" s="183"/>
      <c r="Z464" s="183"/>
      <c r="AA464" s="183"/>
      <c r="AB464" s="183"/>
      <c r="AC464" s="168" t="s">
        <v>1562</v>
      </c>
      <c r="AD464" s="168"/>
      <c r="AE464" s="168"/>
      <c r="AF464" s="186"/>
      <c r="AG464" s="183"/>
      <c r="AH464" s="183"/>
      <c r="AI464" s="183"/>
      <c r="AJ464" s="183"/>
      <c r="AK464" s="155" t="s">
        <v>6511</v>
      </c>
      <c r="AL464" s="184" t="s">
        <v>8176</v>
      </c>
      <c r="AM464" s="184" t="s">
        <v>8177</v>
      </c>
      <c r="AN464" s="186" t="s">
        <v>1996</v>
      </c>
      <c r="AO464" s="181" t="s">
        <v>1548</v>
      </c>
      <c r="AP464" s="183"/>
    </row>
    <row r="465" spans="1:42" s="120" customFormat="1" ht="30" customHeight="1">
      <c r="A465" s="180" t="s">
        <v>6508</v>
      </c>
      <c r="B465" s="180" t="s">
        <v>2804</v>
      </c>
      <c r="C465" s="180" t="s">
        <v>2857</v>
      </c>
      <c r="D465" s="180" t="s">
        <v>2858</v>
      </c>
      <c r="E465" s="180" t="s">
        <v>35</v>
      </c>
      <c r="F465" s="180" t="s">
        <v>11</v>
      </c>
      <c r="G465" s="180" t="s">
        <v>19</v>
      </c>
      <c r="H465" s="180" t="s">
        <v>2859</v>
      </c>
      <c r="I465" s="180" t="s">
        <v>760</v>
      </c>
      <c r="J465" s="180" t="s">
        <v>13</v>
      </c>
      <c r="K465" s="180" t="s">
        <v>17</v>
      </c>
      <c r="L465" s="183" t="s">
        <v>6578</v>
      </c>
      <c r="M465" s="183" t="s">
        <v>6602</v>
      </c>
      <c r="N465" s="181" t="s">
        <v>2657</v>
      </c>
      <c r="O465" s="181" t="s">
        <v>2658</v>
      </c>
      <c r="P465" s="180">
        <v>317.99999999999801</v>
      </c>
      <c r="Q465" s="180">
        <v>12</v>
      </c>
      <c r="R465" s="168" t="s">
        <v>2504</v>
      </c>
      <c r="S465" s="184" t="s">
        <v>8176</v>
      </c>
      <c r="T465" s="172"/>
      <c r="U465" s="315">
        <v>44348</v>
      </c>
      <c r="V465" s="315">
        <v>44377</v>
      </c>
      <c r="W465" s="170">
        <v>3171000049</v>
      </c>
      <c r="X465" s="315">
        <v>44377</v>
      </c>
      <c r="Y465" s="183"/>
      <c r="Z465" s="183"/>
      <c r="AA465" s="183"/>
      <c r="AB465" s="183"/>
      <c r="AC465" s="168" t="s">
        <v>1562</v>
      </c>
      <c r="AD465" s="168"/>
      <c r="AE465" s="168"/>
      <c r="AF465" s="186"/>
      <c r="AG465" s="183"/>
      <c r="AH465" s="183"/>
      <c r="AI465" s="183"/>
      <c r="AJ465" s="183"/>
      <c r="AK465" s="155" t="s">
        <v>6511</v>
      </c>
      <c r="AL465" s="184" t="s">
        <v>8176</v>
      </c>
      <c r="AM465" s="184" t="s">
        <v>8177</v>
      </c>
      <c r="AN465" s="186" t="s">
        <v>1996</v>
      </c>
      <c r="AO465" s="181" t="s">
        <v>1548</v>
      </c>
      <c r="AP465" s="183"/>
    </row>
    <row r="466" spans="1:42" s="120" customFormat="1" ht="30" customHeight="1">
      <c r="A466" s="180" t="s">
        <v>6508</v>
      </c>
      <c r="B466" s="180" t="s">
        <v>2804</v>
      </c>
      <c r="C466" s="180" t="s">
        <v>2857</v>
      </c>
      <c r="D466" s="180" t="s">
        <v>2858</v>
      </c>
      <c r="E466" s="180" t="s">
        <v>35</v>
      </c>
      <c r="F466" s="180" t="s">
        <v>11</v>
      </c>
      <c r="G466" s="180" t="s">
        <v>19</v>
      </c>
      <c r="H466" s="180" t="s">
        <v>2860</v>
      </c>
      <c r="I466" s="180" t="s">
        <v>760</v>
      </c>
      <c r="J466" s="180" t="s">
        <v>13</v>
      </c>
      <c r="K466" s="180" t="s">
        <v>17</v>
      </c>
      <c r="L466" s="183" t="s">
        <v>6578</v>
      </c>
      <c r="M466" s="183" t="s">
        <v>6602</v>
      </c>
      <c r="N466" s="181" t="s">
        <v>2665</v>
      </c>
      <c r="O466" s="181" t="s">
        <v>2666</v>
      </c>
      <c r="P466" s="180">
        <v>317.99999999999801</v>
      </c>
      <c r="Q466" s="180">
        <v>12</v>
      </c>
      <c r="R466" s="168" t="s">
        <v>2504</v>
      </c>
      <c r="S466" s="184" t="s">
        <v>8176</v>
      </c>
      <c r="T466" s="172"/>
      <c r="U466" s="315">
        <v>44348</v>
      </c>
      <c r="V466" s="315">
        <v>44377</v>
      </c>
      <c r="W466" s="170">
        <v>3171000050</v>
      </c>
      <c r="X466" s="315">
        <v>44377</v>
      </c>
      <c r="Y466" s="183"/>
      <c r="Z466" s="183"/>
      <c r="AA466" s="183"/>
      <c r="AB466" s="183"/>
      <c r="AC466" s="168" t="s">
        <v>1562</v>
      </c>
      <c r="AD466" s="168"/>
      <c r="AE466" s="168"/>
      <c r="AF466" s="186"/>
      <c r="AG466" s="183"/>
      <c r="AH466" s="183"/>
      <c r="AI466" s="183"/>
      <c r="AJ466" s="183"/>
      <c r="AK466" s="155" t="s">
        <v>6511</v>
      </c>
      <c r="AL466" s="184" t="s">
        <v>8176</v>
      </c>
      <c r="AM466" s="184" t="s">
        <v>8177</v>
      </c>
      <c r="AN466" s="186" t="s">
        <v>1996</v>
      </c>
      <c r="AO466" s="181" t="s">
        <v>1548</v>
      </c>
      <c r="AP466" s="183"/>
    </row>
    <row r="467" spans="1:42" s="120" customFormat="1" ht="30" customHeight="1">
      <c r="A467" s="180" t="s">
        <v>6508</v>
      </c>
      <c r="B467" s="180" t="s">
        <v>2804</v>
      </c>
      <c r="C467" s="180" t="s">
        <v>2857</v>
      </c>
      <c r="D467" s="180" t="s">
        <v>2861</v>
      </c>
      <c r="E467" s="180" t="s">
        <v>35</v>
      </c>
      <c r="F467" s="180" t="s">
        <v>16</v>
      </c>
      <c r="G467" s="180" t="s">
        <v>19</v>
      </c>
      <c r="H467" s="180" t="s">
        <v>2862</v>
      </c>
      <c r="I467" s="180" t="s">
        <v>760</v>
      </c>
      <c r="J467" s="180" t="s">
        <v>13</v>
      </c>
      <c r="K467" s="180" t="s">
        <v>17</v>
      </c>
      <c r="L467" s="183" t="s">
        <v>6578</v>
      </c>
      <c r="M467" s="183" t="s">
        <v>6603</v>
      </c>
      <c r="N467" s="181" t="s">
        <v>2657</v>
      </c>
      <c r="O467" s="181" t="s">
        <v>2658</v>
      </c>
      <c r="P467" s="180">
        <v>149.99999999999901</v>
      </c>
      <c r="Q467" s="180">
        <v>7</v>
      </c>
      <c r="R467" s="168" t="s">
        <v>2504</v>
      </c>
      <c r="S467" s="184" t="s">
        <v>8176</v>
      </c>
      <c r="T467" s="172"/>
      <c r="U467" s="315">
        <v>44348</v>
      </c>
      <c r="V467" s="315">
        <v>44377</v>
      </c>
      <c r="W467" s="170">
        <v>3171000051</v>
      </c>
      <c r="X467" s="315">
        <v>44377</v>
      </c>
      <c r="Y467" s="183"/>
      <c r="Z467" s="183"/>
      <c r="AA467" s="183"/>
      <c r="AB467" s="183"/>
      <c r="AC467" s="168" t="s">
        <v>1562</v>
      </c>
      <c r="AD467" s="168"/>
      <c r="AE467" s="168"/>
      <c r="AF467" s="186"/>
      <c r="AG467" s="183"/>
      <c r="AH467" s="183"/>
      <c r="AI467" s="183"/>
      <c r="AJ467" s="183"/>
      <c r="AK467" s="155" t="s">
        <v>6511</v>
      </c>
      <c r="AL467" s="184" t="s">
        <v>8176</v>
      </c>
      <c r="AM467" s="184" t="s">
        <v>8177</v>
      </c>
      <c r="AN467" s="186" t="s">
        <v>1996</v>
      </c>
      <c r="AO467" s="181" t="s">
        <v>1548</v>
      </c>
      <c r="AP467" s="183"/>
    </row>
    <row r="468" spans="1:42" s="120" customFormat="1" ht="30" customHeight="1">
      <c r="A468" s="180" t="s">
        <v>6508</v>
      </c>
      <c r="B468" s="180" t="s">
        <v>2804</v>
      </c>
      <c r="C468" s="180" t="s">
        <v>2857</v>
      </c>
      <c r="D468" s="180" t="s">
        <v>2863</v>
      </c>
      <c r="E468" s="180" t="s">
        <v>35</v>
      </c>
      <c r="F468" s="180" t="s">
        <v>16</v>
      </c>
      <c r="G468" s="180" t="s">
        <v>19</v>
      </c>
      <c r="H468" s="180" t="s">
        <v>2864</v>
      </c>
      <c r="I468" s="180" t="s">
        <v>760</v>
      </c>
      <c r="J468" s="180" t="s">
        <v>13</v>
      </c>
      <c r="K468" s="180" t="s">
        <v>17</v>
      </c>
      <c r="L468" s="183" t="s">
        <v>6578</v>
      </c>
      <c r="M468" s="183" t="s">
        <v>6604</v>
      </c>
      <c r="N468" s="181" t="s">
        <v>2657</v>
      </c>
      <c r="O468" s="181" t="s">
        <v>2658</v>
      </c>
      <c r="P468" s="180">
        <v>60.000000000002302</v>
      </c>
      <c r="Q468" s="180">
        <v>8</v>
      </c>
      <c r="R468" s="168" t="s">
        <v>2504</v>
      </c>
      <c r="S468" s="184" t="s">
        <v>8176</v>
      </c>
      <c r="T468" s="172"/>
      <c r="U468" s="315">
        <v>44348</v>
      </c>
      <c r="V468" s="315">
        <v>44377</v>
      </c>
      <c r="W468" s="170">
        <v>3171000052</v>
      </c>
      <c r="X468" s="315">
        <v>44377</v>
      </c>
      <c r="Y468" s="183"/>
      <c r="Z468" s="183"/>
      <c r="AA468" s="183"/>
      <c r="AB468" s="183"/>
      <c r="AC468" s="168" t="s">
        <v>1562</v>
      </c>
      <c r="AD468" s="168"/>
      <c r="AE468" s="168"/>
      <c r="AF468" s="186"/>
      <c r="AG468" s="183"/>
      <c r="AH468" s="183"/>
      <c r="AI468" s="183"/>
      <c r="AJ468" s="183"/>
      <c r="AK468" s="155" t="s">
        <v>6511</v>
      </c>
      <c r="AL468" s="184" t="s">
        <v>8176</v>
      </c>
      <c r="AM468" s="184" t="s">
        <v>8177</v>
      </c>
      <c r="AN468" s="186" t="s">
        <v>1996</v>
      </c>
      <c r="AO468" s="181" t="s">
        <v>1548</v>
      </c>
      <c r="AP468" s="183"/>
    </row>
    <row r="469" spans="1:42" s="120" customFormat="1" ht="30" customHeight="1">
      <c r="A469" s="180" t="s">
        <v>6508</v>
      </c>
      <c r="B469" s="180" t="s">
        <v>2804</v>
      </c>
      <c r="C469" s="180" t="s">
        <v>2857</v>
      </c>
      <c r="D469" s="180" t="s">
        <v>2865</v>
      </c>
      <c r="E469" s="180" t="s">
        <v>35</v>
      </c>
      <c r="F469" s="180" t="s">
        <v>16</v>
      </c>
      <c r="G469" s="180" t="s">
        <v>19</v>
      </c>
      <c r="H469" s="180" t="s">
        <v>2866</v>
      </c>
      <c r="I469" s="180" t="s">
        <v>760</v>
      </c>
      <c r="J469" s="180" t="s">
        <v>13</v>
      </c>
      <c r="K469" s="180" t="s">
        <v>17</v>
      </c>
      <c r="L469" s="183" t="s">
        <v>6578</v>
      </c>
      <c r="M469" s="183" t="s">
        <v>6605</v>
      </c>
      <c r="N469" s="181" t="s">
        <v>2657</v>
      </c>
      <c r="O469" s="181" t="s">
        <v>2658</v>
      </c>
      <c r="P469" s="180">
        <v>75.0000000000028</v>
      </c>
      <c r="Q469" s="180">
        <v>5</v>
      </c>
      <c r="R469" s="168" t="s">
        <v>2504</v>
      </c>
      <c r="S469" s="184" t="s">
        <v>8176</v>
      </c>
      <c r="T469" s="172"/>
      <c r="U469" s="315">
        <v>44348</v>
      </c>
      <c r="V469" s="315">
        <v>44377</v>
      </c>
      <c r="W469" s="170">
        <v>3171000053</v>
      </c>
      <c r="X469" s="315">
        <v>44377</v>
      </c>
      <c r="Y469" s="183"/>
      <c r="Z469" s="183"/>
      <c r="AA469" s="183"/>
      <c r="AB469" s="183"/>
      <c r="AC469" s="168" t="s">
        <v>1562</v>
      </c>
      <c r="AD469" s="168"/>
      <c r="AE469" s="168"/>
      <c r="AF469" s="186"/>
      <c r="AG469" s="183"/>
      <c r="AH469" s="183"/>
      <c r="AI469" s="183"/>
      <c r="AJ469" s="183"/>
      <c r="AK469" s="155" t="s">
        <v>6511</v>
      </c>
      <c r="AL469" s="184" t="s">
        <v>8176</v>
      </c>
      <c r="AM469" s="184" t="s">
        <v>8177</v>
      </c>
      <c r="AN469" s="186" t="s">
        <v>1996</v>
      </c>
      <c r="AO469" s="181" t="s">
        <v>1548</v>
      </c>
      <c r="AP469" s="183"/>
    </row>
    <row r="470" spans="1:42" s="120" customFormat="1" ht="30" customHeight="1">
      <c r="A470" s="180" t="s">
        <v>6508</v>
      </c>
      <c r="B470" s="180" t="s">
        <v>2804</v>
      </c>
      <c r="C470" s="180" t="s">
        <v>2857</v>
      </c>
      <c r="D470" s="180" t="s">
        <v>2867</v>
      </c>
      <c r="E470" s="180" t="s">
        <v>35</v>
      </c>
      <c r="F470" s="180" t="s">
        <v>16</v>
      </c>
      <c r="G470" s="180" t="s">
        <v>19</v>
      </c>
      <c r="H470" s="180" t="s">
        <v>2868</v>
      </c>
      <c r="I470" s="180" t="s">
        <v>760</v>
      </c>
      <c r="J470" s="180" t="s">
        <v>13</v>
      </c>
      <c r="K470" s="180" t="s">
        <v>17</v>
      </c>
      <c r="L470" s="183" t="s">
        <v>6578</v>
      </c>
      <c r="M470" s="183" t="s">
        <v>6606</v>
      </c>
      <c r="N470" s="181" t="s">
        <v>2657</v>
      </c>
      <c r="O470" s="181" t="s">
        <v>2658</v>
      </c>
      <c r="P470" s="180">
        <v>75.0000000000028</v>
      </c>
      <c r="Q470" s="180">
        <v>7</v>
      </c>
      <c r="R470" s="168" t="s">
        <v>2504</v>
      </c>
      <c r="S470" s="184" t="s">
        <v>8176</v>
      </c>
      <c r="T470" s="172"/>
      <c r="U470" s="315">
        <v>44348</v>
      </c>
      <c r="V470" s="315">
        <v>44377</v>
      </c>
      <c r="W470" s="170">
        <v>3171000054</v>
      </c>
      <c r="X470" s="315">
        <v>44377</v>
      </c>
      <c r="Y470" s="183"/>
      <c r="Z470" s="183"/>
      <c r="AA470" s="183"/>
      <c r="AB470" s="183"/>
      <c r="AC470" s="168" t="s">
        <v>1562</v>
      </c>
      <c r="AD470" s="168"/>
      <c r="AE470" s="168"/>
      <c r="AF470" s="186"/>
      <c r="AG470" s="183"/>
      <c r="AH470" s="183"/>
      <c r="AI470" s="183"/>
      <c r="AJ470" s="183"/>
      <c r="AK470" s="155" t="s">
        <v>6511</v>
      </c>
      <c r="AL470" s="184" t="s">
        <v>8176</v>
      </c>
      <c r="AM470" s="184" t="s">
        <v>8177</v>
      </c>
      <c r="AN470" s="186" t="s">
        <v>1996</v>
      </c>
      <c r="AO470" s="181" t="s">
        <v>1548</v>
      </c>
      <c r="AP470" s="183"/>
    </row>
    <row r="471" spans="1:42" s="120" customFormat="1" ht="30" customHeight="1">
      <c r="A471" s="180" t="s">
        <v>6508</v>
      </c>
      <c r="B471" s="180" t="s">
        <v>2804</v>
      </c>
      <c r="C471" s="180" t="s">
        <v>2857</v>
      </c>
      <c r="D471" s="180" t="s">
        <v>6607</v>
      </c>
      <c r="E471" s="180" t="s">
        <v>35</v>
      </c>
      <c r="F471" s="180" t="s">
        <v>16</v>
      </c>
      <c r="G471" s="180" t="s">
        <v>19</v>
      </c>
      <c r="H471" s="180" t="s">
        <v>2869</v>
      </c>
      <c r="I471" s="180" t="s">
        <v>760</v>
      </c>
      <c r="J471" s="180" t="s">
        <v>13</v>
      </c>
      <c r="K471" s="180" t="s">
        <v>17</v>
      </c>
      <c r="L471" s="183" t="s">
        <v>6578</v>
      </c>
      <c r="M471" s="183" t="s">
        <v>6608</v>
      </c>
      <c r="N471" s="181" t="s">
        <v>2657</v>
      </c>
      <c r="O471" s="181" t="s">
        <v>2658</v>
      </c>
      <c r="P471" s="180">
        <v>430</v>
      </c>
      <c r="Q471" s="180">
        <v>7</v>
      </c>
      <c r="R471" s="168" t="s">
        <v>2504</v>
      </c>
      <c r="S471" s="184" t="s">
        <v>8176</v>
      </c>
      <c r="T471" s="172"/>
      <c r="U471" s="315">
        <v>44348</v>
      </c>
      <c r="V471" s="315">
        <v>44377</v>
      </c>
      <c r="W471" s="170">
        <v>3171000055</v>
      </c>
      <c r="X471" s="315">
        <v>44377</v>
      </c>
      <c r="Y471" s="183"/>
      <c r="Z471" s="183"/>
      <c r="AA471" s="183"/>
      <c r="AB471" s="183"/>
      <c r="AC471" s="168" t="s">
        <v>1562</v>
      </c>
      <c r="AD471" s="168"/>
      <c r="AE471" s="168"/>
      <c r="AF471" s="186"/>
      <c r="AG471" s="183"/>
      <c r="AH471" s="183"/>
      <c r="AI471" s="183"/>
      <c r="AJ471" s="183"/>
      <c r="AK471" s="155" t="s">
        <v>6511</v>
      </c>
      <c r="AL471" s="184" t="s">
        <v>8176</v>
      </c>
      <c r="AM471" s="184" t="s">
        <v>8177</v>
      </c>
      <c r="AN471" s="186" t="s">
        <v>1996</v>
      </c>
      <c r="AO471" s="181" t="s">
        <v>1548</v>
      </c>
      <c r="AP471" s="170"/>
    </row>
    <row r="472" spans="1:42" s="120" customFormat="1" ht="30" customHeight="1">
      <c r="A472" s="180" t="s">
        <v>6508</v>
      </c>
      <c r="B472" s="180" t="s">
        <v>2804</v>
      </c>
      <c r="C472" s="180" t="s">
        <v>2857</v>
      </c>
      <c r="D472" s="180" t="s">
        <v>2870</v>
      </c>
      <c r="E472" s="180" t="s">
        <v>35</v>
      </c>
      <c r="F472" s="180" t="s">
        <v>11</v>
      </c>
      <c r="G472" s="180" t="s">
        <v>19</v>
      </c>
      <c r="H472" s="180" t="s">
        <v>2871</v>
      </c>
      <c r="I472" s="180" t="s">
        <v>760</v>
      </c>
      <c r="J472" s="180" t="s">
        <v>13</v>
      </c>
      <c r="K472" s="180" t="s">
        <v>17</v>
      </c>
      <c r="L472" s="183" t="s">
        <v>6578</v>
      </c>
      <c r="M472" s="183" t="s">
        <v>6609</v>
      </c>
      <c r="N472" s="181" t="s">
        <v>2657</v>
      </c>
      <c r="O472" s="181" t="s">
        <v>2658</v>
      </c>
      <c r="P472" s="180">
        <v>68.000000000005002</v>
      </c>
      <c r="Q472" s="180">
        <v>18</v>
      </c>
      <c r="R472" s="168" t="s">
        <v>2504</v>
      </c>
      <c r="S472" s="184" t="s">
        <v>8176</v>
      </c>
      <c r="T472" s="172"/>
      <c r="U472" s="315">
        <v>44348</v>
      </c>
      <c r="V472" s="315">
        <v>44377</v>
      </c>
      <c r="W472" s="170">
        <v>3171000056</v>
      </c>
      <c r="X472" s="315">
        <v>44377</v>
      </c>
      <c r="Y472" s="183"/>
      <c r="Z472" s="183"/>
      <c r="AA472" s="183"/>
      <c r="AB472" s="183"/>
      <c r="AC472" s="168" t="s">
        <v>1562</v>
      </c>
      <c r="AD472" s="168"/>
      <c r="AE472" s="168"/>
      <c r="AF472" s="186"/>
      <c r="AG472" s="183"/>
      <c r="AH472" s="183"/>
      <c r="AI472" s="183"/>
      <c r="AJ472" s="183"/>
      <c r="AK472" s="155" t="s">
        <v>6511</v>
      </c>
      <c r="AL472" s="184" t="s">
        <v>8176</v>
      </c>
      <c r="AM472" s="184" t="s">
        <v>8177</v>
      </c>
      <c r="AN472" s="186" t="s">
        <v>1996</v>
      </c>
      <c r="AO472" s="181" t="s">
        <v>1548</v>
      </c>
      <c r="AP472" s="183"/>
    </row>
    <row r="473" spans="1:42" s="120" customFormat="1" ht="30" customHeight="1">
      <c r="A473" s="180" t="s">
        <v>6508</v>
      </c>
      <c r="B473" s="180" t="s">
        <v>2804</v>
      </c>
      <c r="C473" s="180" t="s">
        <v>2857</v>
      </c>
      <c r="D473" s="180" t="s">
        <v>2872</v>
      </c>
      <c r="E473" s="180" t="s">
        <v>35</v>
      </c>
      <c r="F473" s="180" t="s">
        <v>11</v>
      </c>
      <c r="G473" s="180" t="s">
        <v>19</v>
      </c>
      <c r="H473" s="180" t="s">
        <v>2873</v>
      </c>
      <c r="I473" s="180" t="s">
        <v>760</v>
      </c>
      <c r="J473" s="180" t="s">
        <v>13</v>
      </c>
      <c r="K473" s="180" t="s">
        <v>17</v>
      </c>
      <c r="L473" s="183" t="s">
        <v>6578</v>
      </c>
      <c r="M473" s="183" t="s">
        <v>6610</v>
      </c>
      <c r="N473" s="181" t="s">
        <v>2665</v>
      </c>
      <c r="O473" s="181" t="s">
        <v>2666</v>
      </c>
      <c r="P473" s="180">
        <v>83.0000000000055</v>
      </c>
      <c r="Q473" s="180">
        <v>18</v>
      </c>
      <c r="R473" s="168" t="s">
        <v>2504</v>
      </c>
      <c r="S473" s="184" t="s">
        <v>8176</v>
      </c>
      <c r="T473" s="172"/>
      <c r="U473" s="315">
        <v>44348</v>
      </c>
      <c r="V473" s="315">
        <v>44377</v>
      </c>
      <c r="W473" s="170">
        <v>3171000057</v>
      </c>
      <c r="X473" s="315">
        <v>44377</v>
      </c>
      <c r="Y473" s="183"/>
      <c r="Z473" s="183"/>
      <c r="AA473" s="183"/>
      <c r="AB473" s="183"/>
      <c r="AC473" s="168" t="s">
        <v>1562</v>
      </c>
      <c r="AD473" s="168"/>
      <c r="AE473" s="168"/>
      <c r="AF473" s="186"/>
      <c r="AG473" s="183"/>
      <c r="AH473" s="183"/>
      <c r="AI473" s="183"/>
      <c r="AJ473" s="183"/>
      <c r="AK473" s="155" t="s">
        <v>6511</v>
      </c>
      <c r="AL473" s="184" t="s">
        <v>8176</v>
      </c>
      <c r="AM473" s="184" t="s">
        <v>8177</v>
      </c>
      <c r="AN473" s="186" t="s">
        <v>1996</v>
      </c>
      <c r="AO473" s="181" t="s">
        <v>1548</v>
      </c>
      <c r="AP473" s="183"/>
    </row>
    <row r="474" spans="1:42" s="120" customFormat="1" ht="30" customHeight="1">
      <c r="A474" s="180" t="s">
        <v>6508</v>
      </c>
      <c r="B474" s="180" t="s">
        <v>2804</v>
      </c>
      <c r="C474" s="180" t="s">
        <v>2857</v>
      </c>
      <c r="D474" s="180" t="s">
        <v>2874</v>
      </c>
      <c r="E474" s="180" t="s">
        <v>35</v>
      </c>
      <c r="F474" s="180" t="s">
        <v>18</v>
      </c>
      <c r="G474" s="180" t="s">
        <v>19</v>
      </c>
      <c r="H474" s="180" t="s">
        <v>2875</v>
      </c>
      <c r="I474" s="180" t="s">
        <v>760</v>
      </c>
      <c r="J474" s="180" t="s">
        <v>13</v>
      </c>
      <c r="K474" s="180" t="s">
        <v>17</v>
      </c>
      <c r="L474" s="183" t="s">
        <v>6578</v>
      </c>
      <c r="M474" s="183" t="s">
        <v>6611</v>
      </c>
      <c r="N474" s="181" t="s">
        <v>2657</v>
      </c>
      <c r="O474" s="181" t="s">
        <v>2658</v>
      </c>
      <c r="P474" s="180">
        <v>185.00000000000199</v>
      </c>
      <c r="Q474" s="180">
        <v>12</v>
      </c>
      <c r="R474" s="168" t="s">
        <v>2504</v>
      </c>
      <c r="S474" s="184" t="s">
        <v>8176</v>
      </c>
      <c r="T474" s="172"/>
      <c r="U474" s="315">
        <v>44348</v>
      </c>
      <c r="V474" s="315">
        <v>44377</v>
      </c>
      <c r="W474" s="170">
        <v>3171000058</v>
      </c>
      <c r="X474" s="315">
        <v>44377</v>
      </c>
      <c r="Y474" s="183"/>
      <c r="Z474" s="183"/>
      <c r="AA474" s="183"/>
      <c r="AB474" s="183"/>
      <c r="AC474" s="168" t="s">
        <v>1562</v>
      </c>
      <c r="AD474" s="168"/>
      <c r="AE474" s="168"/>
      <c r="AF474" s="186"/>
      <c r="AG474" s="183"/>
      <c r="AH474" s="183"/>
      <c r="AI474" s="183"/>
      <c r="AJ474" s="183"/>
      <c r="AK474" s="155" t="s">
        <v>6511</v>
      </c>
      <c r="AL474" s="184" t="s">
        <v>8176</v>
      </c>
      <c r="AM474" s="184" t="s">
        <v>8177</v>
      </c>
      <c r="AN474" s="186" t="s">
        <v>1996</v>
      </c>
      <c r="AO474" s="181" t="s">
        <v>1548</v>
      </c>
      <c r="AP474" s="183"/>
    </row>
    <row r="475" spans="1:42" s="120" customFormat="1" ht="30" customHeight="1">
      <c r="A475" s="180" t="s">
        <v>6508</v>
      </c>
      <c r="B475" s="180" t="s">
        <v>2804</v>
      </c>
      <c r="C475" s="180" t="s">
        <v>2857</v>
      </c>
      <c r="D475" s="180" t="s">
        <v>2876</v>
      </c>
      <c r="E475" s="180" t="s">
        <v>35</v>
      </c>
      <c r="F475" s="180" t="s">
        <v>11</v>
      </c>
      <c r="G475" s="180" t="s">
        <v>19</v>
      </c>
      <c r="H475" s="180" t="s">
        <v>2877</v>
      </c>
      <c r="I475" s="180" t="s">
        <v>760</v>
      </c>
      <c r="J475" s="180" t="s">
        <v>13</v>
      </c>
      <c r="K475" s="180" t="s">
        <v>17</v>
      </c>
      <c r="L475" s="183" t="s">
        <v>6578</v>
      </c>
      <c r="M475" s="183" t="s">
        <v>6612</v>
      </c>
      <c r="N475" s="181" t="s">
        <v>2665</v>
      </c>
      <c r="O475" s="181" t="s">
        <v>2666</v>
      </c>
      <c r="P475" s="180">
        <v>180</v>
      </c>
      <c r="Q475" s="180">
        <v>5</v>
      </c>
      <c r="R475" s="168" t="s">
        <v>2504</v>
      </c>
      <c r="S475" s="184" t="s">
        <v>8176</v>
      </c>
      <c r="T475" s="172"/>
      <c r="U475" s="315">
        <v>44348</v>
      </c>
      <c r="V475" s="315">
        <v>44377</v>
      </c>
      <c r="W475" s="170">
        <v>3171000059</v>
      </c>
      <c r="X475" s="315">
        <v>44377</v>
      </c>
      <c r="Y475" s="183"/>
      <c r="Z475" s="183"/>
      <c r="AA475" s="183"/>
      <c r="AB475" s="183"/>
      <c r="AC475" s="168" t="s">
        <v>1562</v>
      </c>
      <c r="AD475" s="168"/>
      <c r="AE475" s="168"/>
      <c r="AF475" s="186"/>
      <c r="AG475" s="183"/>
      <c r="AH475" s="183"/>
      <c r="AI475" s="183"/>
      <c r="AJ475" s="183"/>
      <c r="AK475" s="155" t="s">
        <v>6511</v>
      </c>
      <c r="AL475" s="184" t="s">
        <v>8176</v>
      </c>
      <c r="AM475" s="184" t="s">
        <v>8177</v>
      </c>
      <c r="AN475" s="186" t="s">
        <v>1996</v>
      </c>
      <c r="AO475" s="181" t="s">
        <v>1548</v>
      </c>
      <c r="AP475" s="183"/>
    </row>
    <row r="476" spans="1:42" s="120" customFormat="1" ht="30" customHeight="1">
      <c r="A476" s="180" t="s">
        <v>6508</v>
      </c>
      <c r="B476" s="180" t="s">
        <v>2804</v>
      </c>
      <c r="C476" s="180" t="s">
        <v>2857</v>
      </c>
      <c r="D476" s="180" t="s">
        <v>2878</v>
      </c>
      <c r="E476" s="180" t="s">
        <v>35</v>
      </c>
      <c r="F476" s="180" t="s">
        <v>18</v>
      </c>
      <c r="G476" s="180" t="s">
        <v>19</v>
      </c>
      <c r="H476" s="180" t="s">
        <v>2879</v>
      </c>
      <c r="I476" s="180" t="s">
        <v>760</v>
      </c>
      <c r="J476" s="180" t="s">
        <v>13</v>
      </c>
      <c r="K476" s="180" t="s">
        <v>17</v>
      </c>
      <c r="L476" s="183" t="s">
        <v>6509</v>
      </c>
      <c r="M476" s="183" t="s">
        <v>6613</v>
      </c>
      <c r="N476" s="181" t="s">
        <v>2657</v>
      </c>
      <c r="O476" s="181" t="s">
        <v>2658</v>
      </c>
      <c r="P476" s="180">
        <v>234.99999999999901</v>
      </c>
      <c r="Q476" s="180">
        <v>20</v>
      </c>
      <c r="R476" s="168" t="s">
        <v>2504</v>
      </c>
      <c r="S476" s="184" t="s">
        <v>8176</v>
      </c>
      <c r="T476" s="172"/>
      <c r="U476" s="315">
        <v>44348</v>
      </c>
      <c r="V476" s="315">
        <v>44377</v>
      </c>
      <c r="W476" s="170">
        <v>3171000061</v>
      </c>
      <c r="X476" s="315">
        <v>44377</v>
      </c>
      <c r="Y476" s="183"/>
      <c r="Z476" s="183"/>
      <c r="AA476" s="183"/>
      <c r="AB476" s="183"/>
      <c r="AC476" s="168" t="s">
        <v>1562</v>
      </c>
      <c r="AD476" s="168"/>
      <c r="AE476" s="168"/>
      <c r="AF476" s="186"/>
      <c r="AG476" s="183"/>
      <c r="AH476" s="183"/>
      <c r="AI476" s="183"/>
      <c r="AJ476" s="183"/>
      <c r="AK476" s="155" t="s">
        <v>6511</v>
      </c>
      <c r="AL476" s="184" t="s">
        <v>8176</v>
      </c>
      <c r="AM476" s="184" t="s">
        <v>8177</v>
      </c>
      <c r="AN476" s="186" t="s">
        <v>1086</v>
      </c>
      <c r="AO476" s="181" t="s">
        <v>1548</v>
      </c>
      <c r="AP476" s="183"/>
    </row>
    <row r="477" spans="1:42" s="120" customFormat="1" ht="30" customHeight="1">
      <c r="A477" s="180" t="s">
        <v>6508</v>
      </c>
      <c r="B477" s="180" t="s">
        <v>2804</v>
      </c>
      <c r="C477" s="180" t="s">
        <v>2857</v>
      </c>
      <c r="D477" s="180" t="s">
        <v>2880</v>
      </c>
      <c r="E477" s="180" t="s">
        <v>35</v>
      </c>
      <c r="F477" s="180" t="s">
        <v>18</v>
      </c>
      <c r="G477" s="180" t="s">
        <v>19</v>
      </c>
      <c r="H477" s="180" t="s">
        <v>2881</v>
      </c>
      <c r="I477" s="180" t="s">
        <v>760</v>
      </c>
      <c r="J477" s="180" t="s">
        <v>13</v>
      </c>
      <c r="K477" s="180" t="s">
        <v>17</v>
      </c>
      <c r="L477" s="183" t="s">
        <v>6509</v>
      </c>
      <c r="M477" s="183" t="s">
        <v>6614</v>
      </c>
      <c r="N477" s="181" t="s">
        <v>2665</v>
      </c>
      <c r="O477" s="181" t="s">
        <v>2666</v>
      </c>
      <c r="P477" s="180">
        <v>49.9999999999972</v>
      </c>
      <c r="Q477" s="180">
        <v>10</v>
      </c>
      <c r="R477" s="168" t="s">
        <v>2504</v>
      </c>
      <c r="S477" s="184" t="s">
        <v>8176</v>
      </c>
      <c r="T477" s="172"/>
      <c r="U477" s="315">
        <v>44348</v>
      </c>
      <c r="V477" s="315">
        <v>44377</v>
      </c>
      <c r="W477" s="170">
        <v>3171000060</v>
      </c>
      <c r="X477" s="315">
        <v>44377</v>
      </c>
      <c r="Y477" s="183"/>
      <c r="Z477" s="183"/>
      <c r="AA477" s="183"/>
      <c r="AB477" s="183"/>
      <c r="AC477" s="168" t="s">
        <v>1562</v>
      </c>
      <c r="AD477" s="168"/>
      <c r="AE477" s="168"/>
      <c r="AF477" s="186"/>
      <c r="AG477" s="183"/>
      <c r="AH477" s="183"/>
      <c r="AI477" s="183"/>
      <c r="AJ477" s="183"/>
      <c r="AK477" s="155" t="s">
        <v>6511</v>
      </c>
      <c r="AL477" s="184" t="s">
        <v>8176</v>
      </c>
      <c r="AM477" s="184" t="s">
        <v>8177</v>
      </c>
      <c r="AN477" s="186" t="s">
        <v>1996</v>
      </c>
      <c r="AO477" s="181" t="s">
        <v>1548</v>
      </c>
      <c r="AP477" s="183"/>
    </row>
    <row r="478" spans="1:42" s="120" customFormat="1" ht="30" customHeight="1">
      <c r="A478" s="180" t="s">
        <v>6508</v>
      </c>
      <c r="B478" s="180" t="s">
        <v>2804</v>
      </c>
      <c r="C478" s="180" t="s">
        <v>2857</v>
      </c>
      <c r="D478" s="180" t="s">
        <v>2882</v>
      </c>
      <c r="E478" s="180" t="s">
        <v>35</v>
      </c>
      <c r="F478" s="180" t="s">
        <v>11</v>
      </c>
      <c r="G478" s="180" t="s">
        <v>19</v>
      </c>
      <c r="H478" s="180" t="s">
        <v>2883</v>
      </c>
      <c r="I478" s="180" t="s">
        <v>760</v>
      </c>
      <c r="J478" s="180" t="s">
        <v>13</v>
      </c>
      <c r="K478" s="180" t="s">
        <v>17</v>
      </c>
      <c r="L478" s="183" t="s">
        <v>6509</v>
      </c>
      <c r="M478" s="183" t="s">
        <v>6615</v>
      </c>
      <c r="N478" s="181" t="s">
        <v>2665</v>
      </c>
      <c r="O478" s="181" t="s">
        <v>2666</v>
      </c>
      <c r="P478" s="180">
        <v>106.000000000002</v>
      </c>
      <c r="Q478" s="180">
        <v>8</v>
      </c>
      <c r="R478" s="168" t="s">
        <v>2504</v>
      </c>
      <c r="S478" s="184" t="s">
        <v>8176</v>
      </c>
      <c r="T478" s="172"/>
      <c r="U478" s="315">
        <v>44348</v>
      </c>
      <c r="V478" s="315">
        <v>44377</v>
      </c>
      <c r="W478" s="170">
        <v>3171000062</v>
      </c>
      <c r="X478" s="315">
        <v>44377</v>
      </c>
      <c r="Y478" s="183"/>
      <c r="Z478" s="183"/>
      <c r="AA478" s="183"/>
      <c r="AB478" s="183"/>
      <c r="AC478" s="168" t="s">
        <v>1562</v>
      </c>
      <c r="AD478" s="168"/>
      <c r="AE478" s="168"/>
      <c r="AF478" s="186"/>
      <c r="AG478" s="183"/>
      <c r="AH478" s="183"/>
      <c r="AI478" s="183"/>
      <c r="AJ478" s="183"/>
      <c r="AK478" s="155" t="s">
        <v>6511</v>
      </c>
      <c r="AL478" s="184" t="s">
        <v>8176</v>
      </c>
      <c r="AM478" s="184" t="s">
        <v>8177</v>
      </c>
      <c r="AN478" s="186" t="s">
        <v>1996</v>
      </c>
      <c r="AO478" s="181" t="s">
        <v>1548</v>
      </c>
      <c r="AP478" s="183"/>
    </row>
    <row r="479" spans="1:42" s="120" customFormat="1" ht="30" customHeight="1">
      <c r="A479" s="180" t="s">
        <v>6508</v>
      </c>
      <c r="B479" s="180" t="s">
        <v>2804</v>
      </c>
      <c r="C479" s="180" t="s">
        <v>2857</v>
      </c>
      <c r="D479" s="180" t="s">
        <v>2884</v>
      </c>
      <c r="E479" s="180" t="s">
        <v>35</v>
      </c>
      <c r="F479" s="180" t="s">
        <v>18</v>
      </c>
      <c r="G479" s="180" t="s">
        <v>19</v>
      </c>
      <c r="H479" s="180" t="s">
        <v>2885</v>
      </c>
      <c r="I479" s="180" t="s">
        <v>760</v>
      </c>
      <c r="J479" s="180" t="s">
        <v>13</v>
      </c>
      <c r="K479" s="180" t="s">
        <v>17</v>
      </c>
      <c r="L479" s="183" t="s">
        <v>6509</v>
      </c>
      <c r="M479" s="183" t="s">
        <v>6616</v>
      </c>
      <c r="N479" s="181" t="s">
        <v>2657</v>
      </c>
      <c r="O479" s="181" t="s">
        <v>2658</v>
      </c>
      <c r="P479" s="180">
        <v>158.99999999999901</v>
      </c>
      <c r="Q479" s="180">
        <v>12</v>
      </c>
      <c r="R479" s="168" t="s">
        <v>2504</v>
      </c>
      <c r="S479" s="184" t="s">
        <v>8176</v>
      </c>
      <c r="T479" s="172"/>
      <c r="U479" s="315">
        <v>44348</v>
      </c>
      <c r="V479" s="315">
        <v>44377</v>
      </c>
      <c r="W479" s="170">
        <v>3171000063</v>
      </c>
      <c r="X479" s="315">
        <v>44377</v>
      </c>
      <c r="Y479" s="183"/>
      <c r="Z479" s="183"/>
      <c r="AA479" s="183"/>
      <c r="AB479" s="183"/>
      <c r="AC479" s="168" t="s">
        <v>1562</v>
      </c>
      <c r="AD479" s="168"/>
      <c r="AE479" s="168"/>
      <c r="AF479" s="186"/>
      <c r="AG479" s="183"/>
      <c r="AH479" s="183"/>
      <c r="AI479" s="183"/>
      <c r="AJ479" s="183"/>
      <c r="AK479" s="155" t="s">
        <v>6511</v>
      </c>
      <c r="AL479" s="184" t="s">
        <v>8176</v>
      </c>
      <c r="AM479" s="184" t="s">
        <v>8177</v>
      </c>
      <c r="AN479" s="186" t="s">
        <v>1996</v>
      </c>
      <c r="AO479" s="181" t="s">
        <v>1548</v>
      </c>
      <c r="AP479" s="183"/>
    </row>
    <row r="480" spans="1:42" s="120" customFormat="1" ht="30" customHeight="1">
      <c r="A480" s="180" t="s">
        <v>6508</v>
      </c>
      <c r="B480" s="180" t="s">
        <v>2804</v>
      </c>
      <c r="C480" s="180" t="s">
        <v>2857</v>
      </c>
      <c r="D480" s="180" t="s">
        <v>2884</v>
      </c>
      <c r="E480" s="180" t="s">
        <v>35</v>
      </c>
      <c r="F480" s="180" t="s">
        <v>18</v>
      </c>
      <c r="G480" s="180" t="s">
        <v>19</v>
      </c>
      <c r="H480" s="180" t="s">
        <v>2886</v>
      </c>
      <c r="I480" s="180" t="s">
        <v>760</v>
      </c>
      <c r="J480" s="180" t="s">
        <v>13</v>
      </c>
      <c r="K480" s="180" t="s">
        <v>17</v>
      </c>
      <c r="L480" s="183" t="s">
        <v>6509</v>
      </c>
      <c r="M480" s="183" t="s">
        <v>6617</v>
      </c>
      <c r="N480" s="181" t="s">
        <v>2665</v>
      </c>
      <c r="O480" s="181" t="s">
        <v>2666</v>
      </c>
      <c r="P480" s="180">
        <v>309</v>
      </c>
      <c r="Q480" s="180">
        <v>10</v>
      </c>
      <c r="R480" s="168" t="s">
        <v>2504</v>
      </c>
      <c r="S480" s="184" t="s">
        <v>8176</v>
      </c>
      <c r="T480" s="172"/>
      <c r="U480" s="315">
        <v>44348</v>
      </c>
      <c r="V480" s="315">
        <v>44377</v>
      </c>
      <c r="W480" s="170">
        <v>3171000064</v>
      </c>
      <c r="X480" s="315">
        <v>44377</v>
      </c>
      <c r="Y480" s="183"/>
      <c r="Z480" s="183"/>
      <c r="AA480" s="183"/>
      <c r="AB480" s="183"/>
      <c r="AC480" s="168" t="s">
        <v>1562</v>
      </c>
      <c r="AD480" s="168"/>
      <c r="AE480" s="168"/>
      <c r="AF480" s="186"/>
      <c r="AG480" s="183"/>
      <c r="AH480" s="183"/>
      <c r="AI480" s="183"/>
      <c r="AJ480" s="183"/>
      <c r="AK480" s="155" t="s">
        <v>6511</v>
      </c>
      <c r="AL480" s="184" t="s">
        <v>8176</v>
      </c>
      <c r="AM480" s="184" t="s">
        <v>8177</v>
      </c>
      <c r="AN480" s="186" t="s">
        <v>1996</v>
      </c>
      <c r="AO480" s="181" t="s">
        <v>1548</v>
      </c>
      <c r="AP480" s="183"/>
    </row>
    <row r="481" spans="1:42" s="120" customFormat="1" ht="30" customHeight="1">
      <c r="A481" s="180" t="s">
        <v>1313</v>
      </c>
      <c r="B481" s="180" t="s">
        <v>4558</v>
      </c>
      <c r="C481" s="180" t="s">
        <v>4588</v>
      </c>
      <c r="D481" s="180" t="s">
        <v>4967</v>
      </c>
      <c r="E481" s="180" t="s">
        <v>35</v>
      </c>
      <c r="F481" s="180" t="s">
        <v>15</v>
      </c>
      <c r="G481" s="180" t="s">
        <v>19</v>
      </c>
      <c r="H481" s="180" t="s">
        <v>4968</v>
      </c>
      <c r="I481" s="180" t="s">
        <v>760</v>
      </c>
      <c r="J481" s="180" t="s">
        <v>13</v>
      </c>
      <c r="K481" s="180" t="s">
        <v>14</v>
      </c>
      <c r="L481" s="183" t="s">
        <v>6618</v>
      </c>
      <c r="M481" s="183" t="s">
        <v>6619</v>
      </c>
      <c r="N481" s="181" t="s">
        <v>2665</v>
      </c>
      <c r="O481" s="181" t="s">
        <v>2666</v>
      </c>
      <c r="P481" s="180">
        <v>120</v>
      </c>
      <c r="Q481" s="180">
        <v>26</v>
      </c>
      <c r="R481" s="186" t="s">
        <v>6620</v>
      </c>
      <c r="S481" s="314" t="s">
        <v>8162</v>
      </c>
      <c r="T481" s="172"/>
      <c r="U481" s="315">
        <v>44348</v>
      </c>
      <c r="V481" s="315">
        <v>44377</v>
      </c>
      <c r="W481" s="170">
        <v>4713000116</v>
      </c>
      <c r="X481" s="315">
        <v>44377</v>
      </c>
      <c r="Y481" s="183"/>
      <c r="Z481" s="183"/>
      <c r="AA481" s="183"/>
      <c r="AB481" s="183"/>
      <c r="AC481" s="168" t="s">
        <v>1562</v>
      </c>
      <c r="AD481" s="168"/>
      <c r="AE481" s="168"/>
      <c r="AF481" s="186"/>
      <c r="AG481" s="183"/>
      <c r="AH481" s="183"/>
      <c r="AI481" s="183"/>
      <c r="AJ481" s="183"/>
      <c r="AK481" s="155" t="s">
        <v>6511</v>
      </c>
      <c r="AL481" s="314" t="s">
        <v>8162</v>
      </c>
      <c r="AM481" s="317" t="s">
        <v>8163</v>
      </c>
      <c r="AN481" s="186" t="s">
        <v>1996</v>
      </c>
      <c r="AO481" s="181" t="s">
        <v>1548</v>
      </c>
      <c r="AP481" s="183"/>
    </row>
    <row r="482" spans="1:42" s="120" customFormat="1" ht="30" customHeight="1">
      <c r="A482" s="180" t="s">
        <v>1313</v>
      </c>
      <c r="B482" s="180" t="s">
        <v>4558</v>
      </c>
      <c r="C482" s="180" t="s">
        <v>4588</v>
      </c>
      <c r="D482" s="180" t="s">
        <v>4969</v>
      </c>
      <c r="E482" s="180" t="s">
        <v>35</v>
      </c>
      <c r="F482" s="180" t="s">
        <v>18</v>
      </c>
      <c r="G482" s="180" t="s">
        <v>19</v>
      </c>
      <c r="H482" s="180" t="s">
        <v>4970</v>
      </c>
      <c r="I482" s="180" t="s">
        <v>760</v>
      </c>
      <c r="J482" s="180" t="s">
        <v>13</v>
      </c>
      <c r="K482" s="180" t="s">
        <v>14</v>
      </c>
      <c r="L482" s="183" t="s">
        <v>6618</v>
      </c>
      <c r="M482" s="183" t="s">
        <v>6621</v>
      </c>
      <c r="N482" s="181" t="s">
        <v>2665</v>
      </c>
      <c r="O482" s="181" t="s">
        <v>2666</v>
      </c>
      <c r="P482" s="180">
        <v>320</v>
      </c>
      <c r="Q482" s="180">
        <v>25.2</v>
      </c>
      <c r="R482" s="186" t="s">
        <v>6620</v>
      </c>
      <c r="S482" s="314" t="s">
        <v>8162</v>
      </c>
      <c r="T482" s="172"/>
      <c r="U482" s="315">
        <v>44348</v>
      </c>
      <c r="V482" s="315">
        <v>44377</v>
      </c>
      <c r="W482" s="170">
        <v>4713000117</v>
      </c>
      <c r="X482" s="315">
        <v>44377</v>
      </c>
      <c r="Y482" s="183"/>
      <c r="Z482" s="183"/>
      <c r="AA482" s="183"/>
      <c r="AB482" s="183"/>
      <c r="AC482" s="168" t="s">
        <v>1562</v>
      </c>
      <c r="AD482" s="168"/>
      <c r="AE482" s="168"/>
      <c r="AF482" s="186"/>
      <c r="AG482" s="183"/>
      <c r="AH482" s="183"/>
      <c r="AI482" s="183"/>
      <c r="AJ482" s="183"/>
      <c r="AK482" s="155" t="s">
        <v>6511</v>
      </c>
      <c r="AL482" s="314" t="s">
        <v>8162</v>
      </c>
      <c r="AM482" s="317" t="s">
        <v>8163</v>
      </c>
      <c r="AN482" s="186" t="s">
        <v>1996</v>
      </c>
      <c r="AO482" s="181" t="s">
        <v>1548</v>
      </c>
      <c r="AP482" s="183"/>
    </row>
    <row r="483" spans="1:42" s="120" customFormat="1" ht="30" customHeight="1">
      <c r="A483" s="180" t="s">
        <v>1313</v>
      </c>
      <c r="B483" s="180" t="s">
        <v>4558</v>
      </c>
      <c r="C483" s="180" t="s">
        <v>4588</v>
      </c>
      <c r="D483" s="180" t="s">
        <v>4971</v>
      </c>
      <c r="E483" s="180" t="s">
        <v>35</v>
      </c>
      <c r="F483" s="180" t="s">
        <v>18</v>
      </c>
      <c r="G483" s="180" t="s">
        <v>19</v>
      </c>
      <c r="H483" s="180" t="s">
        <v>4972</v>
      </c>
      <c r="I483" s="180" t="s">
        <v>760</v>
      </c>
      <c r="J483" s="180" t="s">
        <v>13</v>
      </c>
      <c r="K483" s="180" t="s">
        <v>14</v>
      </c>
      <c r="L483" s="183" t="s">
        <v>6618</v>
      </c>
      <c r="M483" s="183" t="s">
        <v>6621</v>
      </c>
      <c r="N483" s="181" t="s">
        <v>2657</v>
      </c>
      <c r="O483" s="181" t="s">
        <v>2658</v>
      </c>
      <c r="P483" s="180">
        <v>320</v>
      </c>
      <c r="Q483" s="180">
        <v>14.7</v>
      </c>
      <c r="R483" s="186" t="s">
        <v>6620</v>
      </c>
      <c r="S483" s="314" t="s">
        <v>8162</v>
      </c>
      <c r="T483" s="172"/>
      <c r="U483" s="315">
        <v>44348</v>
      </c>
      <c r="V483" s="315">
        <v>44377</v>
      </c>
      <c r="W483" s="170">
        <v>4713000118</v>
      </c>
      <c r="X483" s="315">
        <v>44377</v>
      </c>
      <c r="Y483" s="183"/>
      <c r="Z483" s="183"/>
      <c r="AA483" s="183"/>
      <c r="AB483" s="183"/>
      <c r="AC483" s="168" t="s">
        <v>1562</v>
      </c>
      <c r="AD483" s="168"/>
      <c r="AE483" s="168"/>
      <c r="AF483" s="186"/>
      <c r="AG483" s="183"/>
      <c r="AH483" s="183"/>
      <c r="AI483" s="183"/>
      <c r="AJ483" s="183"/>
      <c r="AK483" s="155" t="s">
        <v>6511</v>
      </c>
      <c r="AL483" s="314" t="s">
        <v>8162</v>
      </c>
      <c r="AM483" s="317" t="s">
        <v>8163</v>
      </c>
      <c r="AN483" s="186" t="s">
        <v>1996</v>
      </c>
      <c r="AO483" s="181" t="s">
        <v>1548</v>
      </c>
      <c r="AP483" s="183"/>
    </row>
    <row r="484" spans="1:42" s="120" customFormat="1" ht="30" customHeight="1">
      <c r="A484" s="180" t="s">
        <v>6508</v>
      </c>
      <c r="B484" s="180" t="s">
        <v>2804</v>
      </c>
      <c r="C484" s="180" t="s">
        <v>2913</v>
      </c>
      <c r="D484" s="180" t="s">
        <v>2914</v>
      </c>
      <c r="E484" s="180" t="s">
        <v>35</v>
      </c>
      <c r="F484" s="180" t="s">
        <v>18</v>
      </c>
      <c r="G484" s="180" t="s">
        <v>19</v>
      </c>
      <c r="H484" s="180" t="s">
        <v>2915</v>
      </c>
      <c r="I484" s="180" t="s">
        <v>760</v>
      </c>
      <c r="J484" s="180" t="s">
        <v>13</v>
      </c>
      <c r="K484" s="180" t="s">
        <v>17</v>
      </c>
      <c r="L484" s="183" t="s">
        <v>6622</v>
      </c>
      <c r="M484" s="183" t="s">
        <v>6623</v>
      </c>
      <c r="N484" s="181" t="s">
        <v>2665</v>
      </c>
      <c r="O484" s="181" t="s">
        <v>2666</v>
      </c>
      <c r="P484" s="180">
        <v>60.000000000000099</v>
      </c>
      <c r="Q484" s="180">
        <v>15</v>
      </c>
      <c r="R484" s="168" t="s">
        <v>2504</v>
      </c>
      <c r="S484" s="184" t="s">
        <v>8176</v>
      </c>
      <c r="T484" s="172"/>
      <c r="U484" s="315">
        <v>44348</v>
      </c>
      <c r="V484" s="315">
        <v>44377</v>
      </c>
      <c r="W484" s="170">
        <v>3171000118</v>
      </c>
      <c r="X484" s="315">
        <v>44377</v>
      </c>
      <c r="Y484" s="183"/>
      <c r="Z484" s="183"/>
      <c r="AA484" s="183"/>
      <c r="AB484" s="183"/>
      <c r="AC484" s="168" t="s">
        <v>1562</v>
      </c>
      <c r="AD484" s="168"/>
      <c r="AE484" s="168"/>
      <c r="AF484" s="186"/>
      <c r="AG484" s="183"/>
      <c r="AH484" s="183"/>
      <c r="AI484" s="183"/>
      <c r="AJ484" s="183"/>
      <c r="AK484" s="155" t="s">
        <v>6511</v>
      </c>
      <c r="AL484" s="184" t="s">
        <v>8176</v>
      </c>
      <c r="AM484" s="184" t="s">
        <v>8177</v>
      </c>
      <c r="AN484" s="186" t="s">
        <v>1996</v>
      </c>
      <c r="AO484" s="181" t="s">
        <v>1548</v>
      </c>
      <c r="AP484" s="183"/>
    </row>
    <row r="485" spans="1:42" s="120" customFormat="1" ht="30" customHeight="1">
      <c r="A485" s="180" t="s">
        <v>6508</v>
      </c>
      <c r="B485" s="180" t="s">
        <v>2804</v>
      </c>
      <c r="C485" s="180" t="s">
        <v>2916</v>
      </c>
      <c r="D485" s="180" t="s">
        <v>2917</v>
      </c>
      <c r="E485" s="180" t="s">
        <v>35</v>
      </c>
      <c r="F485" s="180" t="s">
        <v>18</v>
      </c>
      <c r="G485" s="180" t="s">
        <v>19</v>
      </c>
      <c r="H485" s="180" t="s">
        <v>2918</v>
      </c>
      <c r="I485" s="180" t="s">
        <v>760</v>
      </c>
      <c r="J485" s="180" t="s">
        <v>13</v>
      </c>
      <c r="K485" s="180" t="s">
        <v>17</v>
      </c>
      <c r="L485" s="183" t="s">
        <v>6622</v>
      </c>
      <c r="M485" s="183" t="s">
        <v>6624</v>
      </c>
      <c r="N485" s="181" t="s">
        <v>2657</v>
      </c>
      <c r="O485" s="181" t="s">
        <v>2658</v>
      </c>
      <c r="P485" s="180">
        <v>60.000000000000099</v>
      </c>
      <c r="Q485" s="180">
        <v>12</v>
      </c>
      <c r="R485" s="168" t="s">
        <v>2504</v>
      </c>
      <c r="S485" s="184" t="s">
        <v>8176</v>
      </c>
      <c r="T485" s="172"/>
      <c r="U485" s="315">
        <v>44348</v>
      </c>
      <c r="V485" s="315">
        <v>44377</v>
      </c>
      <c r="W485" s="170">
        <v>3171000119</v>
      </c>
      <c r="X485" s="315">
        <v>44377</v>
      </c>
      <c r="Y485" s="183"/>
      <c r="Z485" s="183"/>
      <c r="AA485" s="183"/>
      <c r="AB485" s="183"/>
      <c r="AC485" s="168" t="s">
        <v>1562</v>
      </c>
      <c r="AD485" s="168"/>
      <c r="AE485" s="168"/>
      <c r="AF485" s="186"/>
      <c r="AG485" s="183"/>
      <c r="AH485" s="183"/>
      <c r="AI485" s="183"/>
      <c r="AJ485" s="183"/>
      <c r="AK485" s="155" t="s">
        <v>6511</v>
      </c>
      <c r="AL485" s="184" t="s">
        <v>8176</v>
      </c>
      <c r="AM485" s="184" t="s">
        <v>8177</v>
      </c>
      <c r="AN485" s="186" t="s">
        <v>1996</v>
      </c>
      <c r="AO485" s="181" t="s">
        <v>1548</v>
      </c>
      <c r="AP485" s="183"/>
    </row>
    <row r="486" spans="1:42" s="120" customFormat="1" ht="30" customHeight="1">
      <c r="A486" s="180" t="s">
        <v>6508</v>
      </c>
      <c r="B486" s="180" t="s">
        <v>2804</v>
      </c>
      <c r="C486" s="180" t="s">
        <v>2916</v>
      </c>
      <c r="D486" s="180" t="s">
        <v>2919</v>
      </c>
      <c r="E486" s="180" t="s">
        <v>35</v>
      </c>
      <c r="F486" s="180" t="s">
        <v>18</v>
      </c>
      <c r="G486" s="180" t="s">
        <v>19</v>
      </c>
      <c r="H486" s="180" t="s">
        <v>2920</v>
      </c>
      <c r="I486" s="180" t="s">
        <v>760</v>
      </c>
      <c r="J486" s="180" t="s">
        <v>13</v>
      </c>
      <c r="K486" s="180" t="s">
        <v>17</v>
      </c>
      <c r="L486" s="183" t="s">
        <v>6622</v>
      </c>
      <c r="M486" s="183" t="s">
        <v>6625</v>
      </c>
      <c r="N486" s="181" t="s">
        <v>2665</v>
      </c>
      <c r="O486" s="181" t="s">
        <v>2666</v>
      </c>
      <c r="P486" s="180">
        <v>55.000000000000199</v>
      </c>
      <c r="Q486" s="180">
        <v>12</v>
      </c>
      <c r="R486" s="168" t="s">
        <v>2504</v>
      </c>
      <c r="S486" s="184" t="s">
        <v>8176</v>
      </c>
      <c r="T486" s="172"/>
      <c r="U486" s="315">
        <v>44348</v>
      </c>
      <c r="V486" s="315">
        <v>44377</v>
      </c>
      <c r="W486" s="170">
        <v>3171000120</v>
      </c>
      <c r="X486" s="315">
        <v>44377</v>
      </c>
      <c r="Y486" s="183"/>
      <c r="Z486" s="183"/>
      <c r="AA486" s="183"/>
      <c r="AB486" s="183"/>
      <c r="AC486" s="168" t="s">
        <v>1562</v>
      </c>
      <c r="AD486" s="168"/>
      <c r="AE486" s="168"/>
      <c r="AF486" s="186"/>
      <c r="AG486" s="183"/>
      <c r="AH486" s="183"/>
      <c r="AI486" s="183"/>
      <c r="AJ486" s="183"/>
      <c r="AK486" s="155" t="s">
        <v>6511</v>
      </c>
      <c r="AL486" s="184" t="s">
        <v>8176</v>
      </c>
      <c r="AM486" s="184" t="s">
        <v>8177</v>
      </c>
      <c r="AN486" s="186" t="s">
        <v>1996</v>
      </c>
      <c r="AO486" s="181" t="s">
        <v>1548</v>
      </c>
      <c r="AP486" s="183"/>
    </row>
    <row r="487" spans="1:42" s="120" customFormat="1" ht="30" customHeight="1">
      <c r="A487" s="180" t="s">
        <v>6508</v>
      </c>
      <c r="B487" s="180" t="s">
        <v>2804</v>
      </c>
      <c r="C487" s="180" t="s">
        <v>2916</v>
      </c>
      <c r="D487" s="180" t="s">
        <v>2921</v>
      </c>
      <c r="E487" s="180" t="s">
        <v>35</v>
      </c>
      <c r="F487" s="180" t="s">
        <v>18</v>
      </c>
      <c r="G487" s="180" t="s">
        <v>19</v>
      </c>
      <c r="H487" s="180" t="s">
        <v>2922</v>
      </c>
      <c r="I487" s="180" t="s">
        <v>760</v>
      </c>
      <c r="J487" s="180" t="s">
        <v>13</v>
      </c>
      <c r="K487" s="180" t="s">
        <v>17</v>
      </c>
      <c r="L487" s="183" t="s">
        <v>6622</v>
      </c>
      <c r="M487" s="183" t="s">
        <v>6626</v>
      </c>
      <c r="N487" s="181" t="s">
        <v>2657</v>
      </c>
      <c r="O487" s="181" t="s">
        <v>2658</v>
      </c>
      <c r="P487" s="180">
        <v>103</v>
      </c>
      <c r="Q487" s="180">
        <v>8</v>
      </c>
      <c r="R487" s="168" t="s">
        <v>2504</v>
      </c>
      <c r="S487" s="184" t="s">
        <v>8176</v>
      </c>
      <c r="T487" s="172"/>
      <c r="U487" s="315">
        <v>44348</v>
      </c>
      <c r="V487" s="315">
        <v>44377</v>
      </c>
      <c r="W487" s="170">
        <v>3171000121</v>
      </c>
      <c r="X487" s="315">
        <v>44377</v>
      </c>
      <c r="Y487" s="183"/>
      <c r="Z487" s="183"/>
      <c r="AA487" s="183"/>
      <c r="AB487" s="183"/>
      <c r="AC487" s="168" t="s">
        <v>1562</v>
      </c>
      <c r="AD487" s="168"/>
      <c r="AE487" s="168"/>
      <c r="AF487" s="186"/>
      <c r="AG487" s="183"/>
      <c r="AH487" s="183"/>
      <c r="AI487" s="183"/>
      <c r="AJ487" s="183"/>
      <c r="AK487" s="155" t="s">
        <v>6511</v>
      </c>
      <c r="AL487" s="184" t="s">
        <v>8176</v>
      </c>
      <c r="AM487" s="184" t="s">
        <v>8177</v>
      </c>
      <c r="AN487" s="186" t="s">
        <v>1996</v>
      </c>
      <c r="AO487" s="181" t="s">
        <v>1548</v>
      </c>
      <c r="AP487" s="183"/>
    </row>
    <row r="488" spans="1:42" s="120" customFormat="1" ht="30" customHeight="1">
      <c r="A488" s="261" t="s">
        <v>6508</v>
      </c>
      <c r="B488" s="261" t="s">
        <v>2804</v>
      </c>
      <c r="C488" s="261" t="s">
        <v>2916</v>
      </c>
      <c r="D488" s="261" t="s">
        <v>2923</v>
      </c>
      <c r="E488" s="261" t="s">
        <v>35</v>
      </c>
      <c r="F488" s="261" t="s">
        <v>18</v>
      </c>
      <c r="G488" s="261" t="s">
        <v>19</v>
      </c>
      <c r="H488" s="261" t="s">
        <v>2924</v>
      </c>
      <c r="I488" s="261" t="s">
        <v>760</v>
      </c>
      <c r="J488" s="261" t="s">
        <v>13</v>
      </c>
      <c r="K488" s="261" t="s">
        <v>14</v>
      </c>
      <c r="L488" s="167" t="s">
        <v>6622</v>
      </c>
      <c r="M488" s="167" t="s">
        <v>6627</v>
      </c>
      <c r="N488" s="198" t="s">
        <v>2665</v>
      </c>
      <c r="O488" s="198" t="s">
        <v>2666</v>
      </c>
      <c r="P488" s="261">
        <v>77.999999999999801</v>
      </c>
      <c r="Q488" s="261">
        <v>8</v>
      </c>
      <c r="R488" s="173" t="s">
        <v>2504</v>
      </c>
      <c r="S488" s="184" t="s">
        <v>8176</v>
      </c>
      <c r="T488" s="159"/>
      <c r="U488" s="315">
        <v>44348</v>
      </c>
      <c r="V488" s="315">
        <v>44377</v>
      </c>
      <c r="W488" s="170">
        <v>3171000122</v>
      </c>
      <c r="X488" s="315">
        <v>44377</v>
      </c>
      <c r="Y488" s="183"/>
      <c r="Z488" s="183"/>
      <c r="AA488" s="183"/>
      <c r="AB488" s="183"/>
      <c r="AC488" s="159" t="s">
        <v>6121</v>
      </c>
      <c r="AD488" s="167" t="s">
        <v>6153</v>
      </c>
      <c r="AE488" s="168" t="s">
        <v>6628</v>
      </c>
      <c r="AF488" s="159" t="s">
        <v>6124</v>
      </c>
      <c r="AG488" s="183"/>
      <c r="AH488" s="159" t="s">
        <v>8169</v>
      </c>
      <c r="AI488" s="183"/>
      <c r="AJ488" s="165" t="s">
        <v>6155</v>
      </c>
      <c r="AK488" s="155" t="s">
        <v>6511</v>
      </c>
      <c r="AL488" s="184" t="s">
        <v>8176</v>
      </c>
      <c r="AM488" s="184" t="s">
        <v>8177</v>
      </c>
      <c r="AN488" s="186" t="s">
        <v>1996</v>
      </c>
      <c r="AO488" s="181" t="s">
        <v>1548</v>
      </c>
      <c r="AP488" s="183"/>
    </row>
    <row r="489" spans="1:42" s="120" customFormat="1" ht="30" customHeight="1">
      <c r="A489" s="261" t="s">
        <v>6508</v>
      </c>
      <c r="B489" s="261" t="s">
        <v>2804</v>
      </c>
      <c r="C489" s="261" t="s">
        <v>2916</v>
      </c>
      <c r="D489" s="261" t="s">
        <v>2925</v>
      </c>
      <c r="E489" s="261" t="s">
        <v>35</v>
      </c>
      <c r="F489" s="261" t="s">
        <v>18</v>
      </c>
      <c r="G489" s="261" t="s">
        <v>19</v>
      </c>
      <c r="H489" s="261" t="s">
        <v>2926</v>
      </c>
      <c r="I489" s="261" t="s">
        <v>760</v>
      </c>
      <c r="J489" s="261" t="s">
        <v>13</v>
      </c>
      <c r="K489" s="261" t="s">
        <v>14</v>
      </c>
      <c r="L489" s="167" t="s">
        <v>6622</v>
      </c>
      <c r="M489" s="167" t="s">
        <v>6629</v>
      </c>
      <c r="N489" s="198" t="s">
        <v>2657</v>
      </c>
      <c r="O489" s="198" t="s">
        <v>2658</v>
      </c>
      <c r="P489" s="261">
        <v>80.000000000000099</v>
      </c>
      <c r="Q489" s="261">
        <v>19</v>
      </c>
      <c r="R489" s="173" t="s">
        <v>2504</v>
      </c>
      <c r="S489" s="184" t="s">
        <v>8176</v>
      </c>
      <c r="T489" s="159"/>
      <c r="U489" s="315">
        <v>44348</v>
      </c>
      <c r="V489" s="315">
        <v>44377</v>
      </c>
      <c r="W489" s="170">
        <v>3171000123</v>
      </c>
      <c r="X489" s="315">
        <v>44377</v>
      </c>
      <c r="Y489" s="183"/>
      <c r="Z489" s="183"/>
      <c r="AA489" s="183"/>
      <c r="AB489" s="183"/>
      <c r="AC489" s="159" t="s">
        <v>6121</v>
      </c>
      <c r="AD489" s="167" t="s">
        <v>6153</v>
      </c>
      <c r="AE489" s="168" t="s">
        <v>6630</v>
      </c>
      <c r="AF489" s="159" t="s">
        <v>6124</v>
      </c>
      <c r="AG489" s="183"/>
      <c r="AH489" s="159" t="s">
        <v>8169</v>
      </c>
      <c r="AI489" s="183"/>
      <c r="AJ489" s="165" t="s">
        <v>6155</v>
      </c>
      <c r="AK489" s="155" t="s">
        <v>6511</v>
      </c>
      <c r="AL489" s="184" t="s">
        <v>8176</v>
      </c>
      <c r="AM489" s="184" t="s">
        <v>8177</v>
      </c>
      <c r="AN489" s="186" t="s">
        <v>1996</v>
      </c>
      <c r="AO489" s="181" t="s">
        <v>1548</v>
      </c>
      <c r="AP489" s="183"/>
    </row>
    <row r="490" spans="1:42" s="120" customFormat="1" ht="30" customHeight="1">
      <c r="A490" s="261" t="s">
        <v>6508</v>
      </c>
      <c r="B490" s="261" t="s">
        <v>2804</v>
      </c>
      <c r="C490" s="261" t="s">
        <v>2916</v>
      </c>
      <c r="D490" s="261" t="s">
        <v>2927</v>
      </c>
      <c r="E490" s="261" t="s">
        <v>35</v>
      </c>
      <c r="F490" s="261" t="s">
        <v>18</v>
      </c>
      <c r="G490" s="261" t="s">
        <v>19</v>
      </c>
      <c r="H490" s="261" t="s">
        <v>2928</v>
      </c>
      <c r="I490" s="261" t="s">
        <v>760</v>
      </c>
      <c r="J490" s="261" t="s">
        <v>13</v>
      </c>
      <c r="K490" s="261" t="s">
        <v>14</v>
      </c>
      <c r="L490" s="167" t="s">
        <v>6622</v>
      </c>
      <c r="M490" s="167" t="s">
        <v>6631</v>
      </c>
      <c r="N490" s="198" t="s">
        <v>2657</v>
      </c>
      <c r="O490" s="198" t="s">
        <v>2658</v>
      </c>
      <c r="P490" s="261">
        <v>70.000000000000298</v>
      </c>
      <c r="Q490" s="261">
        <v>10</v>
      </c>
      <c r="R490" s="173" t="s">
        <v>2504</v>
      </c>
      <c r="S490" s="184" t="s">
        <v>8176</v>
      </c>
      <c r="T490" s="159"/>
      <c r="U490" s="315">
        <v>44348</v>
      </c>
      <c r="V490" s="315">
        <v>44377</v>
      </c>
      <c r="W490" s="170">
        <v>3171000124</v>
      </c>
      <c r="X490" s="315">
        <v>44377</v>
      </c>
      <c r="Y490" s="183"/>
      <c r="Z490" s="183"/>
      <c r="AA490" s="183"/>
      <c r="AB490" s="183"/>
      <c r="AC490" s="159" t="s">
        <v>6121</v>
      </c>
      <c r="AD490" s="167" t="s">
        <v>6153</v>
      </c>
      <c r="AE490" s="168" t="s">
        <v>6630</v>
      </c>
      <c r="AF490" s="159" t="s">
        <v>6124</v>
      </c>
      <c r="AG490" s="183"/>
      <c r="AH490" s="159" t="s">
        <v>8169</v>
      </c>
      <c r="AI490" s="183"/>
      <c r="AJ490" s="165" t="s">
        <v>6155</v>
      </c>
      <c r="AK490" s="155" t="s">
        <v>6511</v>
      </c>
      <c r="AL490" s="184" t="s">
        <v>8176</v>
      </c>
      <c r="AM490" s="184" t="s">
        <v>8177</v>
      </c>
      <c r="AN490" s="186" t="s">
        <v>1996</v>
      </c>
      <c r="AO490" s="181" t="s">
        <v>1548</v>
      </c>
      <c r="AP490" s="183"/>
    </row>
    <row r="491" spans="1:42" s="120" customFormat="1" ht="30" customHeight="1">
      <c r="A491" s="261" t="s">
        <v>6508</v>
      </c>
      <c r="B491" s="261" t="s">
        <v>2804</v>
      </c>
      <c r="C491" s="261" t="s">
        <v>2916</v>
      </c>
      <c r="D491" s="261" t="s">
        <v>2929</v>
      </c>
      <c r="E491" s="261" t="s">
        <v>35</v>
      </c>
      <c r="F491" s="261" t="s">
        <v>18</v>
      </c>
      <c r="G491" s="261" t="s">
        <v>19</v>
      </c>
      <c r="H491" s="261" t="s">
        <v>2930</v>
      </c>
      <c r="I491" s="261" t="s">
        <v>760</v>
      </c>
      <c r="J491" s="261" t="s">
        <v>13</v>
      </c>
      <c r="K491" s="261" t="s">
        <v>17</v>
      </c>
      <c r="L491" s="167" t="s">
        <v>6622</v>
      </c>
      <c r="M491" s="167" t="s">
        <v>6632</v>
      </c>
      <c r="N491" s="198" t="s">
        <v>2665</v>
      </c>
      <c r="O491" s="198" t="s">
        <v>2666</v>
      </c>
      <c r="P491" s="261">
        <v>75.000000000000199</v>
      </c>
      <c r="Q491" s="261">
        <v>40</v>
      </c>
      <c r="R491" s="168" t="s">
        <v>2504</v>
      </c>
      <c r="S491" s="184" t="s">
        <v>8176</v>
      </c>
      <c r="T491" s="172"/>
      <c r="U491" s="315">
        <v>44348</v>
      </c>
      <c r="V491" s="315">
        <v>44377</v>
      </c>
      <c r="W491" s="170">
        <v>3171000125</v>
      </c>
      <c r="X491" s="315">
        <v>44377</v>
      </c>
      <c r="Y491" s="183"/>
      <c r="Z491" s="183"/>
      <c r="AA491" s="183"/>
      <c r="AB491" s="183"/>
      <c r="AC491" s="168" t="s">
        <v>1562</v>
      </c>
      <c r="AD491" s="168"/>
      <c r="AE491" s="168"/>
      <c r="AF491" s="186"/>
      <c r="AG491" s="183"/>
      <c r="AH491" s="183"/>
      <c r="AI491" s="183"/>
      <c r="AJ491" s="183"/>
      <c r="AK491" s="155" t="s">
        <v>6511</v>
      </c>
      <c r="AL491" s="184" t="s">
        <v>8176</v>
      </c>
      <c r="AM491" s="184" t="s">
        <v>8177</v>
      </c>
      <c r="AN491" s="186" t="s">
        <v>1996</v>
      </c>
      <c r="AO491" s="181" t="s">
        <v>1548</v>
      </c>
      <c r="AP491" s="183"/>
    </row>
    <row r="492" spans="1:42" s="120" customFormat="1" ht="30" customHeight="1">
      <c r="A492" s="261" t="s">
        <v>6508</v>
      </c>
      <c r="B492" s="261" t="s">
        <v>2804</v>
      </c>
      <c r="C492" s="261" t="s">
        <v>2916</v>
      </c>
      <c r="D492" s="261" t="s">
        <v>2931</v>
      </c>
      <c r="E492" s="261" t="s">
        <v>35</v>
      </c>
      <c r="F492" s="261" t="s">
        <v>11</v>
      </c>
      <c r="G492" s="261" t="s">
        <v>19</v>
      </c>
      <c r="H492" s="261" t="s">
        <v>2932</v>
      </c>
      <c r="I492" s="261" t="s">
        <v>760</v>
      </c>
      <c r="J492" s="261" t="s">
        <v>13</v>
      </c>
      <c r="K492" s="261" t="s">
        <v>17</v>
      </c>
      <c r="L492" s="167" t="s">
        <v>6622</v>
      </c>
      <c r="M492" s="167" t="s">
        <v>6633</v>
      </c>
      <c r="N492" s="198" t="s">
        <v>2657</v>
      </c>
      <c r="O492" s="198" t="s">
        <v>2658</v>
      </c>
      <c r="P492" s="261">
        <v>125</v>
      </c>
      <c r="Q492" s="261">
        <v>20</v>
      </c>
      <c r="R492" s="168" t="s">
        <v>2504</v>
      </c>
      <c r="S492" s="184" t="s">
        <v>8176</v>
      </c>
      <c r="T492" s="172"/>
      <c r="U492" s="315">
        <v>44348</v>
      </c>
      <c r="V492" s="315">
        <v>44377</v>
      </c>
      <c r="W492" s="170">
        <v>3171000126</v>
      </c>
      <c r="X492" s="315">
        <v>44377</v>
      </c>
      <c r="Y492" s="183"/>
      <c r="Z492" s="183"/>
      <c r="AA492" s="183"/>
      <c r="AB492" s="183"/>
      <c r="AC492" s="168" t="s">
        <v>1562</v>
      </c>
      <c r="AD492" s="168"/>
      <c r="AE492" s="168"/>
      <c r="AF492" s="186"/>
      <c r="AG492" s="183"/>
      <c r="AH492" s="183"/>
      <c r="AI492" s="183"/>
      <c r="AJ492" s="183"/>
      <c r="AK492" s="155" t="s">
        <v>6511</v>
      </c>
      <c r="AL492" s="184" t="s">
        <v>8176</v>
      </c>
      <c r="AM492" s="184" t="s">
        <v>8177</v>
      </c>
      <c r="AN492" s="186" t="s">
        <v>1996</v>
      </c>
      <c r="AO492" s="181" t="s">
        <v>1548</v>
      </c>
      <c r="AP492" s="183"/>
    </row>
    <row r="493" spans="1:42" s="120" customFormat="1" ht="30" customHeight="1">
      <c r="A493" s="261" t="s">
        <v>6508</v>
      </c>
      <c r="B493" s="261" t="s">
        <v>2804</v>
      </c>
      <c r="C493" s="261" t="s">
        <v>2916</v>
      </c>
      <c r="D493" s="261" t="s">
        <v>2931</v>
      </c>
      <c r="E493" s="261" t="s">
        <v>35</v>
      </c>
      <c r="F493" s="261" t="s">
        <v>11</v>
      </c>
      <c r="G493" s="261" t="s">
        <v>19</v>
      </c>
      <c r="H493" s="261" t="s">
        <v>2933</v>
      </c>
      <c r="I493" s="261" t="s">
        <v>760</v>
      </c>
      <c r="J493" s="261" t="s">
        <v>13</v>
      </c>
      <c r="K493" s="261" t="s">
        <v>14</v>
      </c>
      <c r="L493" s="167" t="s">
        <v>6622</v>
      </c>
      <c r="M493" s="167" t="s">
        <v>6634</v>
      </c>
      <c r="N493" s="198" t="s">
        <v>2665</v>
      </c>
      <c r="O493" s="198" t="s">
        <v>2666</v>
      </c>
      <c r="P493" s="261">
        <v>100.0000000000005</v>
      </c>
      <c r="Q493" s="261">
        <v>15</v>
      </c>
      <c r="R493" s="173" t="s">
        <v>2504</v>
      </c>
      <c r="S493" s="184" t="s">
        <v>8176</v>
      </c>
      <c r="T493" s="159"/>
      <c r="U493" s="315">
        <v>44348</v>
      </c>
      <c r="V493" s="315">
        <v>44377</v>
      </c>
      <c r="W493" s="170">
        <v>3171000127</v>
      </c>
      <c r="X493" s="315">
        <v>44377</v>
      </c>
      <c r="Y493" s="183"/>
      <c r="Z493" s="183"/>
      <c r="AA493" s="183"/>
      <c r="AB493" s="183"/>
      <c r="AC493" s="159" t="s">
        <v>6121</v>
      </c>
      <c r="AD493" s="167" t="s">
        <v>6153</v>
      </c>
      <c r="AE493" s="168" t="s">
        <v>6635</v>
      </c>
      <c r="AF493" s="159" t="s">
        <v>6124</v>
      </c>
      <c r="AG493" s="183"/>
      <c r="AH493" s="159" t="s">
        <v>8169</v>
      </c>
      <c r="AI493" s="183"/>
      <c r="AJ493" s="165" t="s">
        <v>6155</v>
      </c>
      <c r="AK493" s="155" t="s">
        <v>6511</v>
      </c>
      <c r="AL493" s="184" t="s">
        <v>8176</v>
      </c>
      <c r="AM493" s="184" t="s">
        <v>8177</v>
      </c>
      <c r="AN493" s="186" t="s">
        <v>1996</v>
      </c>
      <c r="AO493" s="181" t="s">
        <v>1548</v>
      </c>
      <c r="AP493" s="183"/>
    </row>
    <row r="494" spans="1:42" s="120" customFormat="1" ht="30" customHeight="1">
      <c r="A494" s="180" t="s">
        <v>6508</v>
      </c>
      <c r="B494" s="180" t="s">
        <v>2804</v>
      </c>
      <c r="C494" s="180" t="s">
        <v>2916</v>
      </c>
      <c r="D494" s="180" t="s">
        <v>2934</v>
      </c>
      <c r="E494" s="180" t="s">
        <v>35</v>
      </c>
      <c r="F494" s="180" t="s">
        <v>18</v>
      </c>
      <c r="G494" s="180" t="s">
        <v>19</v>
      </c>
      <c r="H494" s="180" t="s">
        <v>2935</v>
      </c>
      <c r="I494" s="180" t="s">
        <v>760</v>
      </c>
      <c r="J494" s="180" t="s">
        <v>13</v>
      </c>
      <c r="K494" s="180" t="s">
        <v>17</v>
      </c>
      <c r="L494" s="183" t="s">
        <v>6622</v>
      </c>
      <c r="M494" s="183" t="s">
        <v>6636</v>
      </c>
      <c r="N494" s="181" t="s">
        <v>2657</v>
      </c>
      <c r="O494" s="181" t="s">
        <v>2658</v>
      </c>
      <c r="P494" s="180">
        <v>80.000000000000099</v>
      </c>
      <c r="Q494" s="180">
        <v>9</v>
      </c>
      <c r="R494" s="168" t="s">
        <v>2504</v>
      </c>
      <c r="S494" s="184" t="s">
        <v>8176</v>
      </c>
      <c r="T494" s="172"/>
      <c r="U494" s="315">
        <v>44348</v>
      </c>
      <c r="V494" s="315">
        <v>44377</v>
      </c>
      <c r="W494" s="170">
        <v>3171000128</v>
      </c>
      <c r="X494" s="315">
        <v>44377</v>
      </c>
      <c r="Y494" s="183"/>
      <c r="Z494" s="183"/>
      <c r="AA494" s="183"/>
      <c r="AB494" s="183"/>
      <c r="AC494" s="168" t="s">
        <v>1562</v>
      </c>
      <c r="AD494" s="168"/>
      <c r="AE494" s="168"/>
      <c r="AF494" s="186"/>
      <c r="AG494" s="183"/>
      <c r="AH494" s="183"/>
      <c r="AI494" s="183"/>
      <c r="AJ494" s="183"/>
      <c r="AK494" s="155" t="s">
        <v>6511</v>
      </c>
      <c r="AL494" s="184" t="s">
        <v>8176</v>
      </c>
      <c r="AM494" s="184" t="s">
        <v>8177</v>
      </c>
      <c r="AN494" s="186" t="s">
        <v>1996</v>
      </c>
      <c r="AO494" s="181" t="s">
        <v>1548</v>
      </c>
      <c r="AP494" s="183"/>
    </row>
    <row r="495" spans="1:42" s="120" customFormat="1" ht="30" customHeight="1">
      <c r="A495" s="180" t="s">
        <v>6508</v>
      </c>
      <c r="B495" s="180" t="s">
        <v>2804</v>
      </c>
      <c r="C495" s="180" t="s">
        <v>2916</v>
      </c>
      <c r="D495" s="180" t="s">
        <v>2936</v>
      </c>
      <c r="E495" s="180" t="s">
        <v>35</v>
      </c>
      <c r="F495" s="180" t="s">
        <v>18</v>
      </c>
      <c r="G495" s="180" t="s">
        <v>19</v>
      </c>
      <c r="H495" s="180" t="s">
        <v>2937</v>
      </c>
      <c r="I495" s="180" t="s">
        <v>760</v>
      </c>
      <c r="J495" s="180" t="s">
        <v>13</v>
      </c>
      <c r="K495" s="180" t="s">
        <v>17</v>
      </c>
      <c r="L495" s="183" t="s">
        <v>6622</v>
      </c>
      <c r="M495" s="183" t="s">
        <v>6637</v>
      </c>
      <c r="N495" s="181" t="s">
        <v>2665</v>
      </c>
      <c r="O495" s="181" t="s">
        <v>2666</v>
      </c>
      <c r="P495" s="180">
        <v>65.000000000000398</v>
      </c>
      <c r="Q495" s="180">
        <v>4</v>
      </c>
      <c r="R495" s="168" t="s">
        <v>2504</v>
      </c>
      <c r="S495" s="184" t="s">
        <v>8176</v>
      </c>
      <c r="T495" s="172"/>
      <c r="U495" s="315">
        <v>44348</v>
      </c>
      <c r="V495" s="315">
        <v>44377</v>
      </c>
      <c r="W495" s="170">
        <v>3171000129</v>
      </c>
      <c r="X495" s="315">
        <v>44377</v>
      </c>
      <c r="Y495" s="183"/>
      <c r="Z495" s="183"/>
      <c r="AA495" s="183"/>
      <c r="AB495" s="183"/>
      <c r="AC495" s="168" t="s">
        <v>1562</v>
      </c>
      <c r="AD495" s="168"/>
      <c r="AE495" s="168"/>
      <c r="AF495" s="186"/>
      <c r="AG495" s="183"/>
      <c r="AH495" s="183"/>
      <c r="AI495" s="183"/>
      <c r="AJ495" s="183"/>
      <c r="AK495" s="155" t="s">
        <v>6511</v>
      </c>
      <c r="AL495" s="184" t="s">
        <v>8176</v>
      </c>
      <c r="AM495" s="184" t="s">
        <v>8177</v>
      </c>
      <c r="AN495" s="186" t="s">
        <v>1996</v>
      </c>
      <c r="AO495" s="181" t="s">
        <v>1548</v>
      </c>
      <c r="AP495" s="183"/>
    </row>
    <row r="496" spans="1:42" s="120" customFormat="1" ht="30" customHeight="1">
      <c r="A496" s="180" t="s">
        <v>6508</v>
      </c>
      <c r="B496" s="180" t="s">
        <v>2500</v>
      </c>
      <c r="C496" s="180" t="s">
        <v>2825</v>
      </c>
      <c r="D496" s="180" t="s">
        <v>2826</v>
      </c>
      <c r="E496" s="180" t="s">
        <v>35</v>
      </c>
      <c r="F496" s="180" t="s">
        <v>18</v>
      </c>
      <c r="G496" s="180" t="s">
        <v>19</v>
      </c>
      <c r="H496" s="180" t="s">
        <v>2827</v>
      </c>
      <c r="I496" s="180" t="s">
        <v>760</v>
      </c>
      <c r="J496" s="180" t="s">
        <v>13</v>
      </c>
      <c r="K496" s="180" t="s">
        <v>26</v>
      </c>
      <c r="L496" s="183" t="s">
        <v>6638</v>
      </c>
      <c r="M496" s="183" t="s">
        <v>6639</v>
      </c>
      <c r="N496" s="181" t="s">
        <v>2665</v>
      </c>
      <c r="O496" s="181" t="s">
        <v>2666</v>
      </c>
      <c r="P496" s="180">
        <v>240</v>
      </c>
      <c r="Q496" s="180">
        <v>7</v>
      </c>
      <c r="R496" s="168" t="s">
        <v>2504</v>
      </c>
      <c r="S496" s="184" t="s">
        <v>8176</v>
      </c>
      <c r="T496" s="172"/>
      <c r="U496" s="315">
        <v>44348</v>
      </c>
      <c r="V496" s="315">
        <v>44377</v>
      </c>
      <c r="W496" s="170">
        <v>3114000112</v>
      </c>
      <c r="X496" s="315">
        <v>44377</v>
      </c>
      <c r="Y496" s="183"/>
      <c r="Z496" s="183"/>
      <c r="AA496" s="183"/>
      <c r="AB496" s="183"/>
      <c r="AC496" s="168" t="s">
        <v>1562</v>
      </c>
      <c r="AD496" s="168"/>
      <c r="AE496" s="168"/>
      <c r="AF496" s="186"/>
      <c r="AG496" s="183"/>
      <c r="AH496" s="183"/>
      <c r="AI496" s="183"/>
      <c r="AJ496" s="183"/>
      <c r="AK496" s="155" t="s">
        <v>6511</v>
      </c>
      <c r="AL496" s="184" t="s">
        <v>8176</v>
      </c>
      <c r="AM496" s="184" t="s">
        <v>8177</v>
      </c>
      <c r="AN496" s="186" t="s">
        <v>1996</v>
      </c>
      <c r="AO496" s="181" t="s">
        <v>1548</v>
      </c>
      <c r="AP496" s="183"/>
    </row>
    <row r="497" spans="1:42" s="120" customFormat="1" ht="30" customHeight="1">
      <c r="A497" s="180" t="s">
        <v>6508</v>
      </c>
      <c r="B497" s="180" t="s">
        <v>2500</v>
      </c>
      <c r="C497" s="180" t="s">
        <v>2816</v>
      </c>
      <c r="D497" s="180" t="s">
        <v>2828</v>
      </c>
      <c r="E497" s="180" t="s">
        <v>35</v>
      </c>
      <c r="F497" s="180" t="s">
        <v>18</v>
      </c>
      <c r="G497" s="180" t="s">
        <v>19</v>
      </c>
      <c r="H497" s="180" t="s">
        <v>2829</v>
      </c>
      <c r="I497" s="180" t="s">
        <v>760</v>
      </c>
      <c r="J497" s="180" t="s">
        <v>13</v>
      </c>
      <c r="K497" s="180" t="s">
        <v>26</v>
      </c>
      <c r="L497" s="183" t="s">
        <v>6638</v>
      </c>
      <c r="M497" s="183" t="s">
        <v>6640</v>
      </c>
      <c r="N497" s="181" t="s">
        <v>2665</v>
      </c>
      <c r="O497" s="181" t="s">
        <v>2666</v>
      </c>
      <c r="P497" s="180">
        <v>250</v>
      </c>
      <c r="Q497" s="180">
        <v>8</v>
      </c>
      <c r="R497" s="168" t="s">
        <v>2504</v>
      </c>
      <c r="S497" s="184" t="s">
        <v>8176</v>
      </c>
      <c r="T497" s="172"/>
      <c r="U497" s="315">
        <v>44348</v>
      </c>
      <c r="V497" s="315">
        <v>44377</v>
      </c>
      <c r="W497" s="170">
        <v>3114000113</v>
      </c>
      <c r="X497" s="315">
        <v>44377</v>
      </c>
      <c r="Y497" s="183"/>
      <c r="Z497" s="183"/>
      <c r="AA497" s="183"/>
      <c r="AB497" s="183"/>
      <c r="AC497" s="168" t="s">
        <v>1562</v>
      </c>
      <c r="AD497" s="168"/>
      <c r="AE497" s="168"/>
      <c r="AF497" s="186"/>
      <c r="AG497" s="183"/>
      <c r="AH497" s="183"/>
      <c r="AI497" s="183"/>
      <c r="AJ497" s="183"/>
      <c r="AK497" s="155" t="s">
        <v>6511</v>
      </c>
      <c r="AL497" s="184" t="s">
        <v>8176</v>
      </c>
      <c r="AM497" s="184" t="s">
        <v>8177</v>
      </c>
      <c r="AN497" s="186" t="s">
        <v>1996</v>
      </c>
      <c r="AO497" s="181" t="s">
        <v>1548</v>
      </c>
      <c r="AP497" s="183"/>
    </row>
    <row r="498" spans="1:42" s="120" customFormat="1" ht="30" customHeight="1">
      <c r="A498" s="180" t="s">
        <v>6508</v>
      </c>
      <c r="B498" s="180" t="s">
        <v>2500</v>
      </c>
      <c r="C498" s="180" t="s">
        <v>2830</v>
      </c>
      <c r="D498" s="180" t="s">
        <v>2831</v>
      </c>
      <c r="E498" s="180" t="s">
        <v>35</v>
      </c>
      <c r="F498" s="180" t="s">
        <v>11</v>
      </c>
      <c r="G498" s="180" t="s">
        <v>19</v>
      </c>
      <c r="H498" s="180" t="s">
        <v>2832</v>
      </c>
      <c r="I498" s="180" t="s">
        <v>760</v>
      </c>
      <c r="J498" s="180" t="s">
        <v>13</v>
      </c>
      <c r="K498" s="180" t="s">
        <v>26</v>
      </c>
      <c r="L498" s="183" t="s">
        <v>6638</v>
      </c>
      <c r="M498" s="183" t="s">
        <v>6641</v>
      </c>
      <c r="N498" s="181" t="s">
        <v>2665</v>
      </c>
      <c r="O498" s="181" t="s">
        <v>2666</v>
      </c>
      <c r="P498" s="180">
        <v>80.000000000000099</v>
      </c>
      <c r="Q498" s="180">
        <v>6</v>
      </c>
      <c r="R498" s="168" t="s">
        <v>2504</v>
      </c>
      <c r="S498" s="184" t="s">
        <v>8176</v>
      </c>
      <c r="T498" s="172"/>
      <c r="U498" s="315">
        <v>44348</v>
      </c>
      <c r="V498" s="315">
        <v>44377</v>
      </c>
      <c r="W498" s="170">
        <v>3114000114</v>
      </c>
      <c r="X498" s="315">
        <v>44377</v>
      </c>
      <c r="Y498" s="183"/>
      <c r="Z498" s="183"/>
      <c r="AA498" s="183"/>
      <c r="AB498" s="183"/>
      <c r="AC498" s="168" t="s">
        <v>1562</v>
      </c>
      <c r="AD498" s="168"/>
      <c r="AE498" s="168"/>
      <c r="AF498" s="186"/>
      <c r="AG498" s="183"/>
      <c r="AH498" s="183"/>
      <c r="AI498" s="183"/>
      <c r="AJ498" s="183"/>
      <c r="AK498" s="155" t="s">
        <v>6511</v>
      </c>
      <c r="AL498" s="184" t="s">
        <v>8176</v>
      </c>
      <c r="AM498" s="184" t="s">
        <v>8177</v>
      </c>
      <c r="AN498" s="186" t="s">
        <v>1996</v>
      </c>
      <c r="AO498" s="181" t="s">
        <v>1548</v>
      </c>
      <c r="AP498" s="183"/>
    </row>
    <row r="499" spans="1:42" s="120" customFormat="1" ht="30" customHeight="1">
      <c r="A499" s="180" t="s">
        <v>6508</v>
      </c>
      <c r="B499" s="180" t="s">
        <v>2500</v>
      </c>
      <c r="C499" s="180" t="s">
        <v>2816</v>
      </c>
      <c r="D499" s="180" t="s">
        <v>2822</v>
      </c>
      <c r="E499" s="180" t="s">
        <v>35</v>
      </c>
      <c r="F499" s="180" t="s">
        <v>18</v>
      </c>
      <c r="G499" s="180" t="s">
        <v>19</v>
      </c>
      <c r="H499" s="180" t="s">
        <v>2823</v>
      </c>
      <c r="I499" s="180" t="s">
        <v>760</v>
      </c>
      <c r="J499" s="180" t="s">
        <v>13</v>
      </c>
      <c r="K499" s="180" t="s">
        <v>26</v>
      </c>
      <c r="L499" s="183" t="s">
        <v>6642</v>
      </c>
      <c r="M499" s="183" t="s">
        <v>6643</v>
      </c>
      <c r="N499" s="181" t="s">
        <v>2665</v>
      </c>
      <c r="O499" s="181" t="s">
        <v>2666</v>
      </c>
      <c r="P499" s="180">
        <v>100.0000000000001</v>
      </c>
      <c r="Q499" s="180">
        <v>8</v>
      </c>
      <c r="R499" s="168" t="s">
        <v>2504</v>
      </c>
      <c r="S499" s="184" t="s">
        <v>8176</v>
      </c>
      <c r="T499" s="172"/>
      <c r="U499" s="315">
        <v>44348</v>
      </c>
      <c r="V499" s="315">
        <v>44377</v>
      </c>
      <c r="W499" s="170">
        <v>3114000110</v>
      </c>
      <c r="X499" s="315">
        <v>44377</v>
      </c>
      <c r="Y499" s="183"/>
      <c r="Z499" s="183"/>
      <c r="AA499" s="183"/>
      <c r="AB499" s="183"/>
      <c r="AC499" s="168" t="s">
        <v>1562</v>
      </c>
      <c r="AD499" s="168"/>
      <c r="AE499" s="168"/>
      <c r="AF499" s="186"/>
      <c r="AG499" s="183"/>
      <c r="AH499" s="183"/>
      <c r="AI499" s="183"/>
      <c r="AJ499" s="183"/>
      <c r="AK499" s="155" t="s">
        <v>6511</v>
      </c>
      <c r="AL499" s="184" t="s">
        <v>8176</v>
      </c>
      <c r="AM499" s="184" t="s">
        <v>8177</v>
      </c>
      <c r="AN499" s="186" t="s">
        <v>1996</v>
      </c>
      <c r="AO499" s="181" t="s">
        <v>1548</v>
      </c>
      <c r="AP499" s="183"/>
    </row>
    <row r="500" spans="1:42" s="120" customFormat="1" ht="30" customHeight="1">
      <c r="A500" s="180" t="s">
        <v>6508</v>
      </c>
      <c r="B500" s="180" t="s">
        <v>2500</v>
      </c>
      <c r="C500" s="180" t="s">
        <v>2816</v>
      </c>
      <c r="D500" s="180" t="s">
        <v>2822</v>
      </c>
      <c r="E500" s="180" t="s">
        <v>35</v>
      </c>
      <c r="F500" s="180" t="s">
        <v>18</v>
      </c>
      <c r="G500" s="180" t="s">
        <v>19</v>
      </c>
      <c r="H500" s="180" t="s">
        <v>2824</v>
      </c>
      <c r="I500" s="180" t="s">
        <v>760</v>
      </c>
      <c r="J500" s="180" t="s">
        <v>13</v>
      </c>
      <c r="K500" s="180" t="s">
        <v>26</v>
      </c>
      <c r="L500" s="183" t="s">
        <v>6642</v>
      </c>
      <c r="M500" s="183" t="s">
        <v>6644</v>
      </c>
      <c r="N500" s="181" t="s">
        <v>2657</v>
      </c>
      <c r="O500" s="181" t="s">
        <v>2658</v>
      </c>
      <c r="P500" s="180">
        <v>50.000000000000298</v>
      </c>
      <c r="Q500" s="180">
        <v>8</v>
      </c>
      <c r="R500" s="168" t="s">
        <v>2504</v>
      </c>
      <c r="S500" s="184" t="s">
        <v>8176</v>
      </c>
      <c r="T500" s="172"/>
      <c r="U500" s="315">
        <v>44348</v>
      </c>
      <c r="V500" s="315">
        <v>44377</v>
      </c>
      <c r="W500" s="170">
        <v>3114000111</v>
      </c>
      <c r="X500" s="315">
        <v>44377</v>
      </c>
      <c r="Y500" s="183"/>
      <c r="Z500" s="183"/>
      <c r="AA500" s="183"/>
      <c r="AB500" s="183"/>
      <c r="AC500" s="168" t="s">
        <v>1562</v>
      </c>
      <c r="AD500" s="168"/>
      <c r="AE500" s="168"/>
      <c r="AF500" s="186"/>
      <c r="AG500" s="183"/>
      <c r="AH500" s="183"/>
      <c r="AI500" s="183"/>
      <c r="AJ500" s="183"/>
      <c r="AK500" s="155" t="s">
        <v>6511</v>
      </c>
      <c r="AL500" s="184" t="s">
        <v>8176</v>
      </c>
      <c r="AM500" s="184" t="s">
        <v>8177</v>
      </c>
      <c r="AN500" s="186" t="s">
        <v>1996</v>
      </c>
      <c r="AO500" s="181" t="s">
        <v>1548</v>
      </c>
      <c r="AP500" s="183"/>
    </row>
    <row r="501" spans="1:42" s="120" customFormat="1" ht="30" customHeight="1">
      <c r="A501" s="180" t="s">
        <v>1313</v>
      </c>
      <c r="B501" s="180" t="s">
        <v>4586</v>
      </c>
      <c r="C501" s="180" t="s">
        <v>4973</v>
      </c>
      <c r="D501" s="180" t="s">
        <v>4974</v>
      </c>
      <c r="E501" s="180" t="s">
        <v>35</v>
      </c>
      <c r="F501" s="180" t="s">
        <v>11</v>
      </c>
      <c r="G501" s="180" t="s">
        <v>19</v>
      </c>
      <c r="H501" s="180" t="s">
        <v>4975</v>
      </c>
      <c r="I501" s="180" t="s">
        <v>760</v>
      </c>
      <c r="J501" s="180" t="s">
        <v>13</v>
      </c>
      <c r="K501" s="180" t="s">
        <v>17</v>
      </c>
      <c r="L501" s="183" t="s">
        <v>6645</v>
      </c>
      <c r="M501" s="183" t="s">
        <v>6646</v>
      </c>
      <c r="N501" s="181" t="s">
        <v>2665</v>
      </c>
      <c r="O501" s="181" t="s">
        <v>2666</v>
      </c>
      <c r="P501" s="180">
        <v>20</v>
      </c>
      <c r="Q501" s="180">
        <v>12</v>
      </c>
      <c r="R501" s="173" t="s">
        <v>2504</v>
      </c>
      <c r="S501" s="314" t="s">
        <v>8164</v>
      </c>
      <c r="T501" s="172"/>
      <c r="U501" s="315">
        <v>44348</v>
      </c>
      <c r="V501" s="315">
        <v>44377</v>
      </c>
      <c r="W501" s="188">
        <v>4711300041</v>
      </c>
      <c r="X501" s="315">
        <v>44377</v>
      </c>
      <c r="Y501" s="183"/>
      <c r="Z501" s="183"/>
      <c r="AA501" s="183"/>
      <c r="AB501" s="183"/>
      <c r="AC501" s="168" t="s">
        <v>1562</v>
      </c>
      <c r="AD501" s="168"/>
      <c r="AE501" s="168"/>
      <c r="AF501" s="186"/>
      <c r="AG501" s="183"/>
      <c r="AH501" s="183"/>
      <c r="AI501" s="183"/>
      <c r="AJ501" s="183"/>
      <c r="AK501" s="155" t="s">
        <v>6511</v>
      </c>
      <c r="AL501" s="314" t="s">
        <v>8164</v>
      </c>
      <c r="AM501" s="317" t="s">
        <v>8163</v>
      </c>
      <c r="AN501" s="186" t="s">
        <v>1996</v>
      </c>
      <c r="AO501" s="181" t="s">
        <v>1548</v>
      </c>
      <c r="AP501" s="183"/>
    </row>
    <row r="502" spans="1:42" s="120" customFormat="1" ht="30" customHeight="1">
      <c r="A502" s="180" t="s">
        <v>1313</v>
      </c>
      <c r="B502" s="180" t="s">
        <v>4586</v>
      </c>
      <c r="C502" s="180" t="s">
        <v>4973</v>
      </c>
      <c r="D502" s="180" t="s">
        <v>4976</v>
      </c>
      <c r="E502" s="180" t="s">
        <v>35</v>
      </c>
      <c r="F502" s="180" t="s">
        <v>11</v>
      </c>
      <c r="G502" s="180" t="s">
        <v>19</v>
      </c>
      <c r="H502" s="180" t="s">
        <v>4977</v>
      </c>
      <c r="I502" s="180" t="s">
        <v>760</v>
      </c>
      <c r="J502" s="180" t="s">
        <v>13</v>
      </c>
      <c r="K502" s="180" t="s">
        <v>17</v>
      </c>
      <c r="L502" s="183" t="s">
        <v>6645</v>
      </c>
      <c r="M502" s="183" t="s">
        <v>6648</v>
      </c>
      <c r="N502" s="181" t="s">
        <v>2665</v>
      </c>
      <c r="O502" s="181" t="s">
        <v>2666</v>
      </c>
      <c r="P502" s="180">
        <v>60</v>
      </c>
      <c r="Q502" s="180">
        <v>18</v>
      </c>
      <c r="R502" s="173" t="s">
        <v>2504</v>
      </c>
      <c r="S502" s="314" t="s">
        <v>8164</v>
      </c>
      <c r="T502" s="172"/>
      <c r="U502" s="315">
        <v>44348</v>
      </c>
      <c r="V502" s="315">
        <v>44377</v>
      </c>
      <c r="W502" s="188">
        <v>4711300042</v>
      </c>
      <c r="X502" s="315">
        <v>44377</v>
      </c>
      <c r="Y502" s="183"/>
      <c r="Z502" s="183"/>
      <c r="AA502" s="183"/>
      <c r="AB502" s="183"/>
      <c r="AC502" s="168" t="s">
        <v>1562</v>
      </c>
      <c r="AD502" s="168"/>
      <c r="AE502" s="168"/>
      <c r="AF502" s="186"/>
      <c r="AG502" s="183"/>
      <c r="AH502" s="183"/>
      <c r="AI502" s="183"/>
      <c r="AJ502" s="183"/>
      <c r="AK502" s="155" t="s">
        <v>6511</v>
      </c>
      <c r="AL502" s="314" t="s">
        <v>8164</v>
      </c>
      <c r="AM502" s="317" t="s">
        <v>8163</v>
      </c>
      <c r="AN502" s="186" t="s">
        <v>1996</v>
      </c>
      <c r="AO502" s="181" t="s">
        <v>1548</v>
      </c>
      <c r="AP502" s="183"/>
    </row>
    <row r="503" spans="1:42" s="120" customFormat="1" ht="30" customHeight="1">
      <c r="A503" s="180" t="s">
        <v>1313</v>
      </c>
      <c r="B503" s="180" t="s">
        <v>4586</v>
      </c>
      <c r="C503" s="180" t="s">
        <v>4978</v>
      </c>
      <c r="D503" s="180" t="s">
        <v>4979</v>
      </c>
      <c r="E503" s="180" t="s">
        <v>35</v>
      </c>
      <c r="F503" s="180" t="s">
        <v>11</v>
      </c>
      <c r="G503" s="180" t="s">
        <v>19</v>
      </c>
      <c r="H503" s="180" t="s">
        <v>4980</v>
      </c>
      <c r="I503" s="180" t="s">
        <v>760</v>
      </c>
      <c r="J503" s="180" t="s">
        <v>13</v>
      </c>
      <c r="K503" s="180" t="s">
        <v>17</v>
      </c>
      <c r="L503" s="183" t="s">
        <v>6645</v>
      </c>
      <c r="M503" s="183" t="s">
        <v>6649</v>
      </c>
      <c r="N503" s="181" t="s">
        <v>2657</v>
      </c>
      <c r="O503" s="181" t="s">
        <v>2658</v>
      </c>
      <c r="P503" s="180">
        <v>60</v>
      </c>
      <c r="Q503" s="180">
        <v>25</v>
      </c>
      <c r="R503" s="173" t="s">
        <v>2504</v>
      </c>
      <c r="S503" s="314" t="s">
        <v>8164</v>
      </c>
      <c r="T503" s="172"/>
      <c r="U503" s="315">
        <v>44348</v>
      </c>
      <c r="V503" s="315">
        <v>44377</v>
      </c>
      <c r="W503" s="188">
        <v>4711300043</v>
      </c>
      <c r="X503" s="315">
        <v>44377</v>
      </c>
      <c r="Y503" s="183"/>
      <c r="Z503" s="183"/>
      <c r="AA503" s="183"/>
      <c r="AB503" s="183"/>
      <c r="AC503" s="168" t="s">
        <v>1562</v>
      </c>
      <c r="AD503" s="168"/>
      <c r="AE503" s="168"/>
      <c r="AF503" s="186"/>
      <c r="AG503" s="183"/>
      <c r="AH503" s="183"/>
      <c r="AI503" s="183"/>
      <c r="AJ503" s="183"/>
      <c r="AK503" s="155" t="s">
        <v>6511</v>
      </c>
      <c r="AL503" s="314" t="s">
        <v>8164</v>
      </c>
      <c r="AM503" s="317" t="s">
        <v>8163</v>
      </c>
      <c r="AN503" s="186" t="s">
        <v>1996</v>
      </c>
      <c r="AO503" s="181" t="s">
        <v>1548</v>
      </c>
      <c r="AP503" s="183"/>
    </row>
    <row r="504" spans="1:42" s="120" customFormat="1" ht="30" customHeight="1">
      <c r="A504" s="180" t="s">
        <v>1313</v>
      </c>
      <c r="B504" s="180" t="s">
        <v>4586</v>
      </c>
      <c r="C504" s="180" t="s">
        <v>4978</v>
      </c>
      <c r="D504" s="180" t="s">
        <v>4981</v>
      </c>
      <c r="E504" s="180" t="s">
        <v>35</v>
      </c>
      <c r="F504" s="180" t="s">
        <v>16</v>
      </c>
      <c r="G504" s="180" t="s">
        <v>19</v>
      </c>
      <c r="H504" s="180" t="s">
        <v>4982</v>
      </c>
      <c r="I504" s="180" t="s">
        <v>760</v>
      </c>
      <c r="J504" s="180" t="s">
        <v>13</v>
      </c>
      <c r="K504" s="180" t="s">
        <v>17</v>
      </c>
      <c r="L504" s="183" t="s">
        <v>6645</v>
      </c>
      <c r="M504" s="183" t="s">
        <v>6650</v>
      </c>
      <c r="N504" s="181" t="s">
        <v>2657</v>
      </c>
      <c r="O504" s="181" t="s">
        <v>2658</v>
      </c>
      <c r="P504" s="180">
        <v>24</v>
      </c>
      <c r="Q504" s="180">
        <v>6</v>
      </c>
      <c r="R504" s="173" t="s">
        <v>2504</v>
      </c>
      <c r="S504" s="314" t="s">
        <v>8164</v>
      </c>
      <c r="T504" s="172"/>
      <c r="U504" s="315">
        <v>44348</v>
      </c>
      <c r="V504" s="315">
        <v>44377</v>
      </c>
      <c r="W504" s="188">
        <v>4711300044</v>
      </c>
      <c r="X504" s="315">
        <v>44377</v>
      </c>
      <c r="Y504" s="183"/>
      <c r="Z504" s="183"/>
      <c r="AA504" s="183"/>
      <c r="AB504" s="183"/>
      <c r="AC504" s="168" t="s">
        <v>1562</v>
      </c>
      <c r="AD504" s="168"/>
      <c r="AE504" s="168"/>
      <c r="AF504" s="186"/>
      <c r="AG504" s="183"/>
      <c r="AH504" s="183"/>
      <c r="AI504" s="183"/>
      <c r="AJ504" s="183"/>
      <c r="AK504" s="155" t="s">
        <v>6511</v>
      </c>
      <c r="AL504" s="314" t="s">
        <v>8164</v>
      </c>
      <c r="AM504" s="317" t="s">
        <v>8163</v>
      </c>
      <c r="AN504" s="186" t="s">
        <v>1996</v>
      </c>
      <c r="AO504" s="181" t="s">
        <v>1548</v>
      </c>
      <c r="AP504" s="183"/>
    </row>
    <row r="505" spans="1:42" s="120" customFormat="1" ht="30" customHeight="1">
      <c r="A505" s="324" t="s">
        <v>1313</v>
      </c>
      <c r="B505" s="324" t="s">
        <v>4560</v>
      </c>
      <c r="C505" s="324" t="s">
        <v>4579</v>
      </c>
      <c r="D505" s="324" t="s">
        <v>4983</v>
      </c>
      <c r="E505" s="324" t="s">
        <v>35</v>
      </c>
      <c r="F505" s="324" t="s">
        <v>11</v>
      </c>
      <c r="G505" s="324" t="s">
        <v>19</v>
      </c>
      <c r="H505" s="324" t="s">
        <v>4984</v>
      </c>
      <c r="I505" s="324" t="s">
        <v>760</v>
      </c>
      <c r="J505" s="324" t="s">
        <v>13</v>
      </c>
      <c r="K505" s="324" t="s">
        <v>17</v>
      </c>
      <c r="L505" s="183" t="s">
        <v>6645</v>
      </c>
      <c r="M505" s="183" t="s">
        <v>6651</v>
      </c>
      <c r="N505" s="181" t="s">
        <v>2665</v>
      </c>
      <c r="O505" s="181" t="s">
        <v>2666</v>
      </c>
      <c r="P505" s="324">
        <v>40</v>
      </c>
      <c r="Q505" s="324">
        <v>28</v>
      </c>
      <c r="R505" s="187" t="s">
        <v>6152</v>
      </c>
      <c r="S505" s="317" t="s">
        <v>8178</v>
      </c>
      <c r="T505" s="175" t="s">
        <v>8179</v>
      </c>
      <c r="U505" s="315">
        <v>44363</v>
      </c>
      <c r="V505" s="315">
        <v>44363</v>
      </c>
      <c r="W505" s="188">
        <v>4777000056</v>
      </c>
      <c r="X505" s="315">
        <v>44377</v>
      </c>
      <c r="Y505" s="183"/>
      <c r="Z505" s="183"/>
      <c r="AA505" s="183"/>
      <c r="AB505" s="183"/>
      <c r="AC505" s="168" t="s">
        <v>8180</v>
      </c>
      <c r="AD505" s="168" t="s">
        <v>8181</v>
      </c>
      <c r="AE505" s="168" t="s">
        <v>8182</v>
      </c>
      <c r="AF505" s="159" t="s">
        <v>6124</v>
      </c>
      <c r="AG505" s="183"/>
      <c r="AH505" s="159" t="s">
        <v>8169</v>
      </c>
      <c r="AI505" s="183"/>
      <c r="AJ505" s="325" t="s">
        <v>8183</v>
      </c>
      <c r="AK505" s="155" t="s">
        <v>6511</v>
      </c>
      <c r="AL505" s="314" t="s">
        <v>8164</v>
      </c>
      <c r="AM505" s="317" t="s">
        <v>8163</v>
      </c>
      <c r="AN505" s="186" t="s">
        <v>1996</v>
      </c>
      <c r="AO505" s="181" t="s">
        <v>1548</v>
      </c>
      <c r="AP505" s="183"/>
    </row>
    <row r="506" spans="1:42" s="120" customFormat="1" ht="30" customHeight="1">
      <c r="A506" s="324" t="s">
        <v>1313</v>
      </c>
      <c r="B506" s="324" t="s">
        <v>4560</v>
      </c>
      <c r="C506" s="324" t="s">
        <v>4561</v>
      </c>
      <c r="D506" s="324" t="s">
        <v>4985</v>
      </c>
      <c r="E506" s="324" t="s">
        <v>35</v>
      </c>
      <c r="F506" s="324" t="s">
        <v>16</v>
      </c>
      <c r="G506" s="324" t="s">
        <v>19</v>
      </c>
      <c r="H506" s="324" t="s">
        <v>4986</v>
      </c>
      <c r="I506" s="324" t="s">
        <v>760</v>
      </c>
      <c r="J506" s="324" t="s">
        <v>13</v>
      </c>
      <c r="K506" s="324" t="s">
        <v>17</v>
      </c>
      <c r="L506" s="183" t="s">
        <v>6645</v>
      </c>
      <c r="M506" s="183" t="s">
        <v>6652</v>
      </c>
      <c r="N506" s="181" t="s">
        <v>2657</v>
      </c>
      <c r="O506" s="181" t="s">
        <v>2658</v>
      </c>
      <c r="P506" s="324">
        <v>25</v>
      </c>
      <c r="Q506" s="324">
        <v>25</v>
      </c>
      <c r="R506" s="187" t="s">
        <v>6152</v>
      </c>
      <c r="S506" s="317" t="s">
        <v>8178</v>
      </c>
      <c r="T506" s="175" t="s">
        <v>8179</v>
      </c>
      <c r="U506" s="315">
        <v>44348</v>
      </c>
      <c r="V506" s="315">
        <v>44377</v>
      </c>
      <c r="W506" s="188">
        <v>4777000057</v>
      </c>
      <c r="X506" s="315">
        <v>44377</v>
      </c>
      <c r="Y506" s="183"/>
      <c r="Z506" s="183"/>
      <c r="AA506" s="183"/>
      <c r="AB506" s="183"/>
      <c r="AC506" s="168" t="s">
        <v>1562</v>
      </c>
      <c r="AD506" s="168"/>
      <c r="AE506" s="168"/>
      <c r="AF506" s="186"/>
      <c r="AG506" s="183"/>
      <c r="AH506" s="183"/>
      <c r="AI506" s="183"/>
      <c r="AJ506" s="183"/>
      <c r="AK506" s="155" t="s">
        <v>6511</v>
      </c>
      <c r="AL506" s="314" t="s">
        <v>8164</v>
      </c>
      <c r="AM506" s="317" t="s">
        <v>8163</v>
      </c>
      <c r="AN506" s="186" t="s">
        <v>1996</v>
      </c>
      <c r="AO506" s="181" t="s">
        <v>1548</v>
      </c>
      <c r="AP506" s="183"/>
    </row>
    <row r="507" spans="1:42" s="120" customFormat="1" ht="30" customHeight="1">
      <c r="A507" s="324" t="s">
        <v>1313</v>
      </c>
      <c r="B507" s="324" t="s">
        <v>4560</v>
      </c>
      <c r="C507" s="324" t="s">
        <v>4561</v>
      </c>
      <c r="D507" s="324" t="s">
        <v>6653</v>
      </c>
      <c r="E507" s="324" t="s">
        <v>35</v>
      </c>
      <c r="F507" s="324" t="s">
        <v>11</v>
      </c>
      <c r="G507" s="324" t="s">
        <v>19</v>
      </c>
      <c r="H507" s="324" t="s">
        <v>4987</v>
      </c>
      <c r="I507" s="324" t="s">
        <v>760</v>
      </c>
      <c r="J507" s="324" t="s">
        <v>13</v>
      </c>
      <c r="K507" s="324" t="s">
        <v>17</v>
      </c>
      <c r="L507" s="183" t="s">
        <v>6645</v>
      </c>
      <c r="M507" s="183" t="s">
        <v>6654</v>
      </c>
      <c r="N507" s="181" t="s">
        <v>2657</v>
      </c>
      <c r="O507" s="181" t="s">
        <v>2658</v>
      </c>
      <c r="P507" s="324">
        <v>200</v>
      </c>
      <c r="Q507" s="324">
        <v>28</v>
      </c>
      <c r="R507" s="187" t="s">
        <v>6152</v>
      </c>
      <c r="S507" s="317" t="s">
        <v>8178</v>
      </c>
      <c r="T507" s="175" t="s">
        <v>8179</v>
      </c>
      <c r="U507" s="315">
        <v>44363</v>
      </c>
      <c r="V507" s="315">
        <v>44363</v>
      </c>
      <c r="W507" s="188">
        <v>4777000058</v>
      </c>
      <c r="X507" s="315">
        <v>44377</v>
      </c>
      <c r="Y507" s="183"/>
      <c r="Z507" s="183"/>
      <c r="AA507" s="183"/>
      <c r="AB507" s="183"/>
      <c r="AC507" s="168" t="s">
        <v>8184</v>
      </c>
      <c r="AD507" s="168" t="s">
        <v>8181</v>
      </c>
      <c r="AE507" s="168" t="s">
        <v>8185</v>
      </c>
      <c r="AF507" s="159" t="s">
        <v>6124</v>
      </c>
      <c r="AG507" s="183"/>
      <c r="AH507" s="159" t="s">
        <v>8169</v>
      </c>
      <c r="AI507" s="183"/>
      <c r="AJ507" s="325" t="s">
        <v>8183</v>
      </c>
      <c r="AK507" s="155" t="s">
        <v>6511</v>
      </c>
      <c r="AL507" s="314" t="s">
        <v>8164</v>
      </c>
      <c r="AM507" s="317" t="s">
        <v>8163</v>
      </c>
      <c r="AN507" s="186" t="s">
        <v>1996</v>
      </c>
      <c r="AO507" s="181" t="s">
        <v>1548</v>
      </c>
      <c r="AP507" s="170"/>
    </row>
    <row r="508" spans="1:42" s="120" customFormat="1" ht="30" customHeight="1">
      <c r="A508" s="324" t="s">
        <v>1313</v>
      </c>
      <c r="B508" s="324" t="s">
        <v>4560</v>
      </c>
      <c r="C508" s="324" t="s">
        <v>4561</v>
      </c>
      <c r="D508" s="324" t="s">
        <v>4988</v>
      </c>
      <c r="E508" s="324" t="s">
        <v>35</v>
      </c>
      <c r="F508" s="324" t="s">
        <v>16</v>
      </c>
      <c r="G508" s="324" t="s">
        <v>19</v>
      </c>
      <c r="H508" s="324" t="s">
        <v>4989</v>
      </c>
      <c r="I508" s="324" t="s">
        <v>760</v>
      </c>
      <c r="J508" s="324" t="s">
        <v>13</v>
      </c>
      <c r="K508" s="324" t="s">
        <v>17</v>
      </c>
      <c r="L508" s="183" t="s">
        <v>6645</v>
      </c>
      <c r="M508" s="183" t="s">
        <v>6655</v>
      </c>
      <c r="N508" s="181" t="s">
        <v>2657</v>
      </c>
      <c r="O508" s="181" t="s">
        <v>2658</v>
      </c>
      <c r="P508" s="324">
        <v>40</v>
      </c>
      <c r="Q508" s="324">
        <v>20</v>
      </c>
      <c r="R508" s="187" t="s">
        <v>6152</v>
      </c>
      <c r="S508" s="317" t="s">
        <v>8178</v>
      </c>
      <c r="T508" s="175" t="s">
        <v>8179</v>
      </c>
      <c r="U508" s="315">
        <v>44348</v>
      </c>
      <c r="V508" s="315">
        <v>44377</v>
      </c>
      <c r="W508" s="188">
        <v>4777000059</v>
      </c>
      <c r="X508" s="315">
        <v>44377</v>
      </c>
      <c r="Y508" s="183"/>
      <c r="Z508" s="183"/>
      <c r="AA508" s="183"/>
      <c r="AB508" s="183"/>
      <c r="AC508" s="168" t="s">
        <v>1562</v>
      </c>
      <c r="AD508" s="168"/>
      <c r="AE508" s="168"/>
      <c r="AF508" s="186"/>
      <c r="AG508" s="183"/>
      <c r="AH508" s="183"/>
      <c r="AI508" s="183"/>
      <c r="AJ508" s="183"/>
      <c r="AK508" s="155" t="s">
        <v>6511</v>
      </c>
      <c r="AL508" s="314" t="s">
        <v>8164</v>
      </c>
      <c r="AM508" s="317" t="s">
        <v>8163</v>
      </c>
      <c r="AN508" s="186" t="s">
        <v>1996</v>
      </c>
      <c r="AO508" s="181" t="s">
        <v>1548</v>
      </c>
      <c r="AP508" s="183"/>
    </row>
    <row r="509" spans="1:42" s="120" customFormat="1" ht="30" customHeight="1">
      <c r="A509" s="167" t="s">
        <v>5419</v>
      </c>
      <c r="B509" s="167" t="s">
        <v>4995</v>
      </c>
      <c r="C509" s="167" t="s">
        <v>4554</v>
      </c>
      <c r="D509" s="167" t="s">
        <v>6656</v>
      </c>
      <c r="E509" s="167" t="s">
        <v>35</v>
      </c>
      <c r="F509" s="167" t="s">
        <v>11</v>
      </c>
      <c r="G509" s="167" t="s">
        <v>19</v>
      </c>
      <c r="H509" s="167" t="s">
        <v>5395</v>
      </c>
      <c r="I509" s="167" t="s">
        <v>1317</v>
      </c>
      <c r="J509" s="167" t="s">
        <v>13</v>
      </c>
      <c r="K509" s="167" t="s">
        <v>17</v>
      </c>
      <c r="L509" s="189" t="s">
        <v>6657</v>
      </c>
      <c r="M509" s="190" t="s">
        <v>6658</v>
      </c>
      <c r="N509" s="167"/>
      <c r="O509" s="167"/>
      <c r="P509" s="167" t="s">
        <v>6659</v>
      </c>
      <c r="Q509" s="167" t="s">
        <v>6660</v>
      </c>
      <c r="R509" s="173" t="s">
        <v>2504</v>
      </c>
      <c r="S509" s="314" t="s">
        <v>8165</v>
      </c>
      <c r="T509" s="159"/>
      <c r="U509" s="315">
        <v>44348</v>
      </c>
      <c r="V509" s="315">
        <v>44377</v>
      </c>
      <c r="W509" s="191">
        <v>4833000095</v>
      </c>
      <c r="X509" s="315">
        <v>44377</v>
      </c>
      <c r="Y509" s="167"/>
      <c r="Z509" s="167"/>
      <c r="AA509" s="167"/>
      <c r="AB509" s="167"/>
      <c r="AC509" s="159" t="s">
        <v>6121</v>
      </c>
      <c r="AD509" s="167" t="s">
        <v>6153</v>
      </c>
      <c r="AE509" s="167" t="s">
        <v>6661</v>
      </c>
      <c r="AF509" s="159" t="s">
        <v>6124</v>
      </c>
      <c r="AG509" s="167"/>
      <c r="AH509" s="159" t="s">
        <v>8169</v>
      </c>
      <c r="AI509" s="167"/>
      <c r="AJ509" s="165" t="s">
        <v>6155</v>
      </c>
      <c r="AK509" s="192" t="s">
        <v>6073</v>
      </c>
      <c r="AL509" s="314" t="s">
        <v>8165</v>
      </c>
      <c r="AM509" s="317" t="s">
        <v>8166</v>
      </c>
      <c r="AN509" s="190" t="s">
        <v>5829</v>
      </c>
      <c r="AO509" s="190" t="s">
        <v>5829</v>
      </c>
      <c r="AP509" s="157"/>
    </row>
    <row r="510" spans="1:42" s="120" customFormat="1" ht="30" customHeight="1">
      <c r="A510" s="167" t="s">
        <v>5419</v>
      </c>
      <c r="B510" s="167" t="s">
        <v>4995</v>
      </c>
      <c r="C510" s="167" t="s">
        <v>4554</v>
      </c>
      <c r="D510" s="167" t="s">
        <v>6662</v>
      </c>
      <c r="E510" s="167" t="s">
        <v>35</v>
      </c>
      <c r="F510" s="167" t="s">
        <v>11</v>
      </c>
      <c r="G510" s="167" t="s">
        <v>19</v>
      </c>
      <c r="H510" s="167" t="s">
        <v>5396</v>
      </c>
      <c r="I510" s="167" t="s">
        <v>1317</v>
      </c>
      <c r="J510" s="167" t="s">
        <v>13</v>
      </c>
      <c r="K510" s="167" t="s">
        <v>17</v>
      </c>
      <c r="L510" s="189" t="s">
        <v>6657</v>
      </c>
      <c r="M510" s="190" t="s">
        <v>6658</v>
      </c>
      <c r="N510" s="167"/>
      <c r="O510" s="167"/>
      <c r="P510" s="167" t="s">
        <v>6659</v>
      </c>
      <c r="Q510" s="167" t="s">
        <v>6663</v>
      </c>
      <c r="R510" s="195" t="s">
        <v>6620</v>
      </c>
      <c r="S510" s="314" t="s">
        <v>8165</v>
      </c>
      <c r="T510" s="167"/>
      <c r="U510" s="315">
        <v>44348</v>
      </c>
      <c r="V510" s="315">
        <v>44377</v>
      </c>
      <c r="W510" s="191">
        <v>4833000096</v>
      </c>
      <c r="X510" s="315">
        <v>44377</v>
      </c>
      <c r="Y510" s="167"/>
      <c r="Z510" s="167"/>
      <c r="AA510" s="167"/>
      <c r="AB510" s="167"/>
      <c r="AC510" s="196" t="s">
        <v>1547</v>
      </c>
      <c r="AD510" s="167"/>
      <c r="AE510" s="167"/>
      <c r="AF510" s="167"/>
      <c r="AG510" s="167"/>
      <c r="AH510" s="167"/>
      <c r="AI510" s="167"/>
      <c r="AJ510" s="167"/>
      <c r="AK510" s="192" t="s">
        <v>6073</v>
      </c>
      <c r="AL510" s="314" t="s">
        <v>8165</v>
      </c>
      <c r="AM510" s="317" t="s">
        <v>8166</v>
      </c>
      <c r="AN510" s="190" t="s">
        <v>5829</v>
      </c>
      <c r="AO510" s="190" t="s">
        <v>5829</v>
      </c>
      <c r="AP510" s="157"/>
    </row>
    <row r="511" spans="1:42" s="120" customFormat="1" ht="30" customHeight="1">
      <c r="A511" s="167" t="s">
        <v>5419</v>
      </c>
      <c r="B511" s="167" t="s">
        <v>4995</v>
      </c>
      <c r="C511" s="167" t="s">
        <v>4554</v>
      </c>
      <c r="D511" s="167" t="s">
        <v>6664</v>
      </c>
      <c r="E511" s="167" t="s">
        <v>35</v>
      </c>
      <c r="F511" s="167" t="s">
        <v>11</v>
      </c>
      <c r="G511" s="167" t="s">
        <v>19</v>
      </c>
      <c r="H511" s="167" t="s">
        <v>5397</v>
      </c>
      <c r="I511" s="167" t="s">
        <v>1317</v>
      </c>
      <c r="J511" s="167" t="s">
        <v>13</v>
      </c>
      <c r="K511" s="167" t="s">
        <v>17</v>
      </c>
      <c r="L511" s="189" t="s">
        <v>6657</v>
      </c>
      <c r="M511" s="190" t="s">
        <v>6665</v>
      </c>
      <c r="N511" s="167"/>
      <c r="O511" s="167"/>
      <c r="P511" s="167" t="s">
        <v>6666</v>
      </c>
      <c r="Q511" s="167" t="s">
        <v>6667</v>
      </c>
      <c r="R511" s="195" t="s">
        <v>6620</v>
      </c>
      <c r="S511" s="314" t="s">
        <v>8165</v>
      </c>
      <c r="T511" s="167"/>
      <c r="U511" s="315">
        <v>44348</v>
      </c>
      <c r="V511" s="315">
        <v>44377</v>
      </c>
      <c r="W511" s="191">
        <v>4833000097</v>
      </c>
      <c r="X511" s="315">
        <v>44377</v>
      </c>
      <c r="Y511" s="167"/>
      <c r="Z511" s="167"/>
      <c r="AA511" s="167"/>
      <c r="AB511" s="167"/>
      <c r="AC511" s="196" t="s">
        <v>1547</v>
      </c>
      <c r="AD511" s="167"/>
      <c r="AE511" s="167"/>
      <c r="AF511" s="167"/>
      <c r="AG511" s="167"/>
      <c r="AH511" s="167"/>
      <c r="AI511" s="167"/>
      <c r="AJ511" s="167"/>
      <c r="AK511" s="192" t="s">
        <v>6073</v>
      </c>
      <c r="AL511" s="314" t="s">
        <v>8165</v>
      </c>
      <c r="AM511" s="317" t="s">
        <v>8166</v>
      </c>
      <c r="AN511" s="190" t="s">
        <v>5829</v>
      </c>
      <c r="AO511" s="190" t="s">
        <v>5829</v>
      </c>
      <c r="AP511" s="157"/>
    </row>
    <row r="512" spans="1:42" s="120" customFormat="1" ht="30" customHeight="1">
      <c r="A512" s="167" t="s">
        <v>5419</v>
      </c>
      <c r="B512" s="167" t="s">
        <v>4995</v>
      </c>
      <c r="C512" s="167" t="s">
        <v>4554</v>
      </c>
      <c r="D512" s="167" t="s">
        <v>6668</v>
      </c>
      <c r="E512" s="167" t="s">
        <v>35</v>
      </c>
      <c r="F512" s="167" t="s">
        <v>11</v>
      </c>
      <c r="G512" s="167" t="s">
        <v>19</v>
      </c>
      <c r="H512" s="167" t="s">
        <v>5398</v>
      </c>
      <c r="I512" s="167" t="s">
        <v>1317</v>
      </c>
      <c r="J512" s="167" t="s">
        <v>13</v>
      </c>
      <c r="K512" s="167" t="s">
        <v>17</v>
      </c>
      <c r="L512" s="189" t="s">
        <v>6657</v>
      </c>
      <c r="M512" s="190" t="s">
        <v>6669</v>
      </c>
      <c r="N512" s="167"/>
      <c r="O512" s="167"/>
      <c r="P512" s="167" t="s">
        <v>6670</v>
      </c>
      <c r="Q512" s="167" t="s">
        <v>6671</v>
      </c>
      <c r="R512" s="195" t="s">
        <v>6620</v>
      </c>
      <c r="S512" s="314" t="s">
        <v>8165</v>
      </c>
      <c r="T512" s="167"/>
      <c r="U512" s="315">
        <v>44348</v>
      </c>
      <c r="V512" s="315">
        <v>44377</v>
      </c>
      <c r="W512" s="191">
        <v>4833000098</v>
      </c>
      <c r="X512" s="315">
        <v>44377</v>
      </c>
      <c r="Y512" s="167"/>
      <c r="Z512" s="167"/>
      <c r="AA512" s="167"/>
      <c r="AB512" s="167"/>
      <c r="AC512" s="196" t="s">
        <v>1547</v>
      </c>
      <c r="AD512" s="167"/>
      <c r="AE512" s="167"/>
      <c r="AF512" s="167"/>
      <c r="AG512" s="167"/>
      <c r="AH512" s="167"/>
      <c r="AI512" s="167"/>
      <c r="AJ512" s="167"/>
      <c r="AK512" s="192" t="s">
        <v>6073</v>
      </c>
      <c r="AL512" s="314" t="s">
        <v>8165</v>
      </c>
      <c r="AM512" s="317" t="s">
        <v>8166</v>
      </c>
      <c r="AN512" s="190" t="s">
        <v>5829</v>
      </c>
      <c r="AO512" s="190" t="s">
        <v>5829</v>
      </c>
      <c r="AP512" s="157"/>
    </row>
    <row r="513" spans="1:42" s="120" customFormat="1" ht="30" customHeight="1">
      <c r="A513" s="167" t="s">
        <v>5419</v>
      </c>
      <c r="B513" s="167" t="s">
        <v>4995</v>
      </c>
      <c r="C513" s="167" t="s">
        <v>3376</v>
      </c>
      <c r="D513" s="167" t="s">
        <v>5399</v>
      </c>
      <c r="E513" s="167" t="s">
        <v>35</v>
      </c>
      <c r="F513" s="167" t="s">
        <v>11</v>
      </c>
      <c r="G513" s="167" t="s">
        <v>19</v>
      </c>
      <c r="H513" s="167" t="s">
        <v>5400</v>
      </c>
      <c r="I513" s="167" t="s">
        <v>1317</v>
      </c>
      <c r="J513" s="167" t="s">
        <v>13</v>
      </c>
      <c r="K513" s="167" t="s">
        <v>17</v>
      </c>
      <c r="L513" s="189" t="s">
        <v>6657</v>
      </c>
      <c r="M513" s="190" t="s">
        <v>6672</v>
      </c>
      <c r="N513" s="167"/>
      <c r="O513" s="167"/>
      <c r="P513" s="167" t="s">
        <v>6673</v>
      </c>
      <c r="Q513" s="167" t="s">
        <v>6667</v>
      </c>
      <c r="R513" s="195" t="s">
        <v>6620</v>
      </c>
      <c r="S513" s="314" t="s">
        <v>8165</v>
      </c>
      <c r="T513" s="167"/>
      <c r="U513" s="315">
        <v>44348</v>
      </c>
      <c r="V513" s="315">
        <v>44377</v>
      </c>
      <c r="W513" s="191">
        <v>4833000099</v>
      </c>
      <c r="X513" s="315">
        <v>44377</v>
      </c>
      <c r="Y513" s="167"/>
      <c r="Z513" s="167"/>
      <c r="AA513" s="167"/>
      <c r="AB513" s="167"/>
      <c r="AC513" s="196" t="s">
        <v>1547</v>
      </c>
      <c r="AD513" s="167"/>
      <c r="AE513" s="167"/>
      <c r="AF513" s="167"/>
      <c r="AG513" s="167"/>
      <c r="AH513" s="167"/>
      <c r="AI513" s="167"/>
      <c r="AJ513" s="167"/>
      <c r="AK513" s="192" t="s">
        <v>6073</v>
      </c>
      <c r="AL513" s="314" t="s">
        <v>8165</v>
      </c>
      <c r="AM513" s="317" t="s">
        <v>8166</v>
      </c>
      <c r="AN513" s="190" t="s">
        <v>5829</v>
      </c>
      <c r="AO513" s="190" t="s">
        <v>5829</v>
      </c>
      <c r="AP513" s="157"/>
    </row>
    <row r="514" spans="1:42" s="120" customFormat="1" ht="30" customHeight="1">
      <c r="A514" s="167" t="s">
        <v>5419</v>
      </c>
      <c r="B514" s="167" t="s">
        <v>4995</v>
      </c>
      <c r="C514" s="167" t="s">
        <v>3376</v>
      </c>
      <c r="D514" s="167" t="s">
        <v>5401</v>
      </c>
      <c r="E514" s="167" t="s">
        <v>35</v>
      </c>
      <c r="F514" s="167" t="s">
        <v>11</v>
      </c>
      <c r="G514" s="167" t="s">
        <v>19</v>
      </c>
      <c r="H514" s="167" t="s">
        <v>5402</v>
      </c>
      <c r="I514" s="167" t="s">
        <v>1317</v>
      </c>
      <c r="J514" s="167" t="s">
        <v>13</v>
      </c>
      <c r="K514" s="167" t="s">
        <v>17</v>
      </c>
      <c r="L514" s="189" t="s">
        <v>6657</v>
      </c>
      <c r="M514" s="190" t="s">
        <v>6674</v>
      </c>
      <c r="N514" s="167"/>
      <c r="O514" s="167"/>
      <c r="P514" s="167" t="s">
        <v>6675</v>
      </c>
      <c r="Q514" s="167" t="s">
        <v>6676</v>
      </c>
      <c r="R514" s="195" t="s">
        <v>6620</v>
      </c>
      <c r="S514" s="314" t="s">
        <v>8165</v>
      </c>
      <c r="T514" s="167"/>
      <c r="U514" s="315">
        <v>44348</v>
      </c>
      <c r="V514" s="315">
        <v>44377</v>
      </c>
      <c r="W514" s="191">
        <v>4833000100</v>
      </c>
      <c r="X514" s="315">
        <v>44377</v>
      </c>
      <c r="Y514" s="167"/>
      <c r="Z514" s="167"/>
      <c r="AA514" s="167"/>
      <c r="AB514" s="167"/>
      <c r="AC514" s="196" t="s">
        <v>1547</v>
      </c>
      <c r="AD514" s="167"/>
      <c r="AE514" s="167"/>
      <c r="AF514" s="167"/>
      <c r="AG514" s="167"/>
      <c r="AH514" s="167"/>
      <c r="AI514" s="167"/>
      <c r="AJ514" s="167"/>
      <c r="AK514" s="192" t="s">
        <v>6073</v>
      </c>
      <c r="AL514" s="314" t="s">
        <v>8165</v>
      </c>
      <c r="AM514" s="317" t="s">
        <v>8166</v>
      </c>
      <c r="AN514" s="190" t="s">
        <v>5829</v>
      </c>
      <c r="AO514" s="190" t="s">
        <v>5829</v>
      </c>
      <c r="AP514" s="157"/>
    </row>
    <row r="515" spans="1:42" s="120" customFormat="1" ht="30" customHeight="1">
      <c r="A515" s="167" t="s">
        <v>6677</v>
      </c>
      <c r="B515" s="167" t="s">
        <v>6678</v>
      </c>
      <c r="C515" s="167" t="s">
        <v>6679</v>
      </c>
      <c r="D515" s="167" t="s">
        <v>6680</v>
      </c>
      <c r="E515" s="167" t="s">
        <v>978</v>
      </c>
      <c r="F515" s="167" t="s">
        <v>759</v>
      </c>
      <c r="G515" s="167" t="s">
        <v>106</v>
      </c>
      <c r="H515" s="167" t="s">
        <v>6681</v>
      </c>
      <c r="I515" s="167" t="s">
        <v>1317</v>
      </c>
      <c r="J515" s="167" t="s">
        <v>977</v>
      </c>
      <c r="K515" s="167" t="s">
        <v>765</v>
      </c>
      <c r="L515" s="189" t="s">
        <v>6657</v>
      </c>
      <c r="M515" s="190" t="s">
        <v>6682</v>
      </c>
      <c r="N515" s="167"/>
      <c r="O515" s="167"/>
      <c r="P515" s="167" t="s">
        <v>6683</v>
      </c>
      <c r="Q515" s="167" t="s">
        <v>6684</v>
      </c>
      <c r="R515" s="195" t="s">
        <v>6620</v>
      </c>
      <c r="S515" s="314" t="s">
        <v>8165</v>
      </c>
      <c r="T515" s="167"/>
      <c r="U515" s="315">
        <v>44348</v>
      </c>
      <c r="V515" s="315">
        <v>44377</v>
      </c>
      <c r="W515" s="191">
        <v>4833000108</v>
      </c>
      <c r="X515" s="315">
        <v>44377</v>
      </c>
      <c r="Y515" s="167"/>
      <c r="Z515" s="167"/>
      <c r="AA515" s="167"/>
      <c r="AB515" s="167"/>
      <c r="AC515" s="196" t="s">
        <v>1547</v>
      </c>
      <c r="AD515" s="167"/>
      <c r="AE515" s="167"/>
      <c r="AF515" s="167"/>
      <c r="AG515" s="167"/>
      <c r="AH515" s="167"/>
      <c r="AI515" s="167"/>
      <c r="AJ515" s="167"/>
      <c r="AK515" s="192" t="s">
        <v>6073</v>
      </c>
      <c r="AL515" s="314" t="s">
        <v>8165</v>
      </c>
      <c r="AM515" s="317" t="s">
        <v>8166</v>
      </c>
      <c r="AN515" s="190" t="s">
        <v>5829</v>
      </c>
      <c r="AO515" s="190" t="s">
        <v>5829</v>
      </c>
      <c r="AP515" s="157"/>
    </row>
    <row r="516" spans="1:42" s="120" customFormat="1" ht="30" customHeight="1">
      <c r="A516" s="167" t="s">
        <v>5419</v>
      </c>
      <c r="B516" s="167" t="s">
        <v>4995</v>
      </c>
      <c r="C516" s="167" t="s">
        <v>3376</v>
      </c>
      <c r="D516" s="167" t="s">
        <v>5403</v>
      </c>
      <c r="E516" s="167" t="s">
        <v>35</v>
      </c>
      <c r="F516" s="167" t="s">
        <v>11</v>
      </c>
      <c r="G516" s="167" t="s">
        <v>19</v>
      </c>
      <c r="H516" s="167" t="s">
        <v>5404</v>
      </c>
      <c r="I516" s="167" t="s">
        <v>1317</v>
      </c>
      <c r="J516" s="167" t="s">
        <v>13</v>
      </c>
      <c r="K516" s="167" t="s">
        <v>17</v>
      </c>
      <c r="L516" s="189" t="s">
        <v>6657</v>
      </c>
      <c r="M516" s="190" t="s">
        <v>6682</v>
      </c>
      <c r="N516" s="167"/>
      <c r="O516" s="167"/>
      <c r="P516" s="167" t="s">
        <v>6685</v>
      </c>
      <c r="Q516" s="167" t="s">
        <v>6686</v>
      </c>
      <c r="R516" s="195" t="s">
        <v>6620</v>
      </c>
      <c r="S516" s="314" t="s">
        <v>8165</v>
      </c>
      <c r="T516" s="167"/>
      <c r="U516" s="315">
        <v>44348</v>
      </c>
      <c r="V516" s="315">
        <v>44377</v>
      </c>
      <c r="W516" s="191">
        <v>4833000102</v>
      </c>
      <c r="X516" s="315">
        <v>44377</v>
      </c>
      <c r="Y516" s="167"/>
      <c r="Z516" s="167"/>
      <c r="AA516" s="167"/>
      <c r="AB516" s="167"/>
      <c r="AC516" s="196" t="s">
        <v>1547</v>
      </c>
      <c r="AD516" s="167"/>
      <c r="AE516" s="167"/>
      <c r="AF516" s="167"/>
      <c r="AG516" s="167"/>
      <c r="AH516" s="167"/>
      <c r="AI516" s="167"/>
      <c r="AJ516" s="167"/>
      <c r="AK516" s="192" t="s">
        <v>6073</v>
      </c>
      <c r="AL516" s="314" t="s">
        <v>8165</v>
      </c>
      <c r="AM516" s="317" t="s">
        <v>8166</v>
      </c>
      <c r="AN516" s="190" t="s">
        <v>5829</v>
      </c>
      <c r="AO516" s="190" t="s">
        <v>5829</v>
      </c>
      <c r="AP516" s="157"/>
    </row>
    <row r="517" spans="1:42" s="120" customFormat="1" ht="30" customHeight="1">
      <c r="A517" s="167" t="s">
        <v>5419</v>
      </c>
      <c r="B517" s="167" t="s">
        <v>4995</v>
      </c>
      <c r="C517" s="167" t="s">
        <v>3376</v>
      </c>
      <c r="D517" s="167" t="s">
        <v>5405</v>
      </c>
      <c r="E517" s="167" t="s">
        <v>35</v>
      </c>
      <c r="F517" s="167" t="s">
        <v>11</v>
      </c>
      <c r="G517" s="167" t="s">
        <v>19</v>
      </c>
      <c r="H517" s="167" t="s">
        <v>6687</v>
      </c>
      <c r="I517" s="167" t="s">
        <v>1317</v>
      </c>
      <c r="J517" s="167" t="s">
        <v>13</v>
      </c>
      <c r="K517" s="167" t="s">
        <v>17</v>
      </c>
      <c r="L517" s="189" t="s">
        <v>6657</v>
      </c>
      <c r="M517" s="190" t="s">
        <v>6688</v>
      </c>
      <c r="N517" s="167"/>
      <c r="O517" s="167"/>
      <c r="P517" s="167" t="s">
        <v>6689</v>
      </c>
      <c r="Q517" s="167" t="s">
        <v>6686</v>
      </c>
      <c r="R517" s="195" t="s">
        <v>6620</v>
      </c>
      <c r="S517" s="314" t="s">
        <v>8165</v>
      </c>
      <c r="T517" s="167"/>
      <c r="U517" s="315">
        <v>44348</v>
      </c>
      <c r="V517" s="315">
        <v>44377</v>
      </c>
      <c r="W517" s="191">
        <v>4833000103</v>
      </c>
      <c r="X517" s="315">
        <v>44377</v>
      </c>
      <c r="Y517" s="167"/>
      <c r="Z517" s="167"/>
      <c r="AA517" s="167"/>
      <c r="AB517" s="167"/>
      <c r="AC517" s="196" t="s">
        <v>1547</v>
      </c>
      <c r="AD517" s="167"/>
      <c r="AE517" s="167"/>
      <c r="AF517" s="167"/>
      <c r="AG517" s="167"/>
      <c r="AH517" s="167"/>
      <c r="AI517" s="167"/>
      <c r="AJ517" s="167"/>
      <c r="AK517" s="192" t="s">
        <v>6073</v>
      </c>
      <c r="AL517" s="314" t="s">
        <v>8165</v>
      </c>
      <c r="AM517" s="317" t="s">
        <v>8166</v>
      </c>
      <c r="AN517" s="190" t="s">
        <v>5829</v>
      </c>
      <c r="AO517" s="190" t="s">
        <v>5829</v>
      </c>
      <c r="AP517" s="157"/>
    </row>
    <row r="518" spans="1:42" s="120" customFormat="1" ht="30" customHeight="1">
      <c r="A518" s="167" t="s">
        <v>5419</v>
      </c>
      <c r="B518" s="167" t="s">
        <v>4995</v>
      </c>
      <c r="C518" s="167" t="s">
        <v>3376</v>
      </c>
      <c r="D518" s="167" t="s">
        <v>5406</v>
      </c>
      <c r="E518" s="167" t="s">
        <v>35</v>
      </c>
      <c r="F518" s="167" t="s">
        <v>11</v>
      </c>
      <c r="G518" s="167" t="s">
        <v>19</v>
      </c>
      <c r="H518" s="167" t="s">
        <v>5407</v>
      </c>
      <c r="I518" s="167" t="s">
        <v>1317</v>
      </c>
      <c r="J518" s="167" t="s">
        <v>13</v>
      </c>
      <c r="K518" s="167" t="s">
        <v>17</v>
      </c>
      <c r="L518" s="189" t="s">
        <v>6657</v>
      </c>
      <c r="M518" s="190" t="s">
        <v>6690</v>
      </c>
      <c r="N518" s="167"/>
      <c r="O518" s="167"/>
      <c r="P518" s="167" t="s">
        <v>6691</v>
      </c>
      <c r="Q518" s="167" t="s">
        <v>6692</v>
      </c>
      <c r="R518" s="195" t="s">
        <v>6620</v>
      </c>
      <c r="S518" s="314" t="s">
        <v>8165</v>
      </c>
      <c r="T518" s="167"/>
      <c r="U518" s="315">
        <v>44348</v>
      </c>
      <c r="V518" s="315">
        <v>44377</v>
      </c>
      <c r="W518" s="191">
        <v>4833000104</v>
      </c>
      <c r="X518" s="315">
        <v>44377</v>
      </c>
      <c r="Y518" s="167"/>
      <c r="Z518" s="167"/>
      <c r="AA518" s="167"/>
      <c r="AB518" s="167"/>
      <c r="AC518" s="196" t="s">
        <v>1547</v>
      </c>
      <c r="AD518" s="167"/>
      <c r="AE518" s="167"/>
      <c r="AF518" s="167"/>
      <c r="AG518" s="167"/>
      <c r="AH518" s="167"/>
      <c r="AI518" s="167"/>
      <c r="AJ518" s="167"/>
      <c r="AK518" s="192" t="s">
        <v>6073</v>
      </c>
      <c r="AL518" s="314" t="s">
        <v>8165</v>
      </c>
      <c r="AM518" s="317" t="s">
        <v>8166</v>
      </c>
      <c r="AN518" s="190" t="s">
        <v>5829</v>
      </c>
      <c r="AO518" s="190" t="s">
        <v>5829</v>
      </c>
      <c r="AP518" s="157"/>
    </row>
    <row r="519" spans="1:42" s="120" customFormat="1" ht="30" customHeight="1">
      <c r="A519" s="167" t="s">
        <v>5419</v>
      </c>
      <c r="B519" s="167" t="s">
        <v>4995</v>
      </c>
      <c r="C519" s="167" t="s">
        <v>3376</v>
      </c>
      <c r="D519" s="167" t="s">
        <v>5408</v>
      </c>
      <c r="E519" s="167" t="s">
        <v>35</v>
      </c>
      <c r="F519" s="167" t="s">
        <v>11</v>
      </c>
      <c r="G519" s="167" t="s">
        <v>19</v>
      </c>
      <c r="H519" s="167" t="s">
        <v>5409</v>
      </c>
      <c r="I519" s="167" t="s">
        <v>1317</v>
      </c>
      <c r="J519" s="167" t="s">
        <v>13</v>
      </c>
      <c r="K519" s="167" t="s">
        <v>17</v>
      </c>
      <c r="L519" s="189" t="s">
        <v>6657</v>
      </c>
      <c r="M519" s="190" t="s">
        <v>6690</v>
      </c>
      <c r="N519" s="167"/>
      <c r="O519" s="167"/>
      <c r="P519" s="167" t="s">
        <v>6691</v>
      </c>
      <c r="Q519" s="167" t="s">
        <v>6693</v>
      </c>
      <c r="R519" s="195" t="s">
        <v>6620</v>
      </c>
      <c r="S519" s="314" t="s">
        <v>8165</v>
      </c>
      <c r="T519" s="167"/>
      <c r="U519" s="315">
        <v>44348</v>
      </c>
      <c r="V519" s="315">
        <v>44377</v>
      </c>
      <c r="W519" s="191">
        <v>4833000105</v>
      </c>
      <c r="X519" s="315">
        <v>44377</v>
      </c>
      <c r="Y519" s="167"/>
      <c r="Z519" s="167"/>
      <c r="AA519" s="167"/>
      <c r="AB519" s="167"/>
      <c r="AC519" s="196" t="s">
        <v>1547</v>
      </c>
      <c r="AD519" s="167"/>
      <c r="AE519" s="167"/>
      <c r="AF519" s="167"/>
      <c r="AG519" s="167"/>
      <c r="AH519" s="167"/>
      <c r="AI519" s="167"/>
      <c r="AJ519" s="167"/>
      <c r="AK519" s="192" t="s">
        <v>6073</v>
      </c>
      <c r="AL519" s="314" t="s">
        <v>8165</v>
      </c>
      <c r="AM519" s="317" t="s">
        <v>8166</v>
      </c>
      <c r="AN519" s="190" t="s">
        <v>5829</v>
      </c>
      <c r="AO519" s="190" t="s">
        <v>5829</v>
      </c>
      <c r="AP519" s="157"/>
    </row>
    <row r="520" spans="1:42" s="120" customFormat="1" ht="30" customHeight="1">
      <c r="A520" s="167" t="s">
        <v>1313</v>
      </c>
      <c r="B520" s="167" t="s">
        <v>4553</v>
      </c>
      <c r="C520" s="167" t="s">
        <v>4555</v>
      </c>
      <c r="D520" s="167" t="s">
        <v>4809</v>
      </c>
      <c r="E520" s="167" t="s">
        <v>35</v>
      </c>
      <c r="F520" s="167" t="s">
        <v>11</v>
      </c>
      <c r="G520" s="167" t="s">
        <v>19</v>
      </c>
      <c r="H520" s="167" t="s">
        <v>4810</v>
      </c>
      <c r="I520" s="167" t="s">
        <v>1317</v>
      </c>
      <c r="J520" s="167" t="s">
        <v>13</v>
      </c>
      <c r="K520" s="167" t="s">
        <v>17</v>
      </c>
      <c r="L520" s="189" t="s">
        <v>6694</v>
      </c>
      <c r="M520" s="190" t="s">
        <v>6695</v>
      </c>
      <c r="N520" s="167"/>
      <c r="O520" s="167"/>
      <c r="P520" s="167" t="s">
        <v>6696</v>
      </c>
      <c r="Q520" s="167" t="s">
        <v>6671</v>
      </c>
      <c r="R520" s="195" t="s">
        <v>6620</v>
      </c>
      <c r="S520" s="314" t="s">
        <v>8164</v>
      </c>
      <c r="T520" s="167"/>
      <c r="U520" s="315">
        <v>44348</v>
      </c>
      <c r="V520" s="315">
        <v>44377</v>
      </c>
      <c r="W520" s="197">
        <v>4729000069</v>
      </c>
      <c r="X520" s="315">
        <v>44377</v>
      </c>
      <c r="Y520" s="167"/>
      <c r="Z520" s="167"/>
      <c r="AA520" s="167"/>
      <c r="AB520" s="167"/>
      <c r="AC520" s="196" t="s">
        <v>1547</v>
      </c>
      <c r="AD520" s="167"/>
      <c r="AE520" s="167"/>
      <c r="AF520" s="167"/>
      <c r="AG520" s="167"/>
      <c r="AH520" s="167"/>
      <c r="AI520" s="167"/>
      <c r="AJ520" s="167"/>
      <c r="AK520" s="192" t="s">
        <v>6073</v>
      </c>
      <c r="AL520" s="314" t="s">
        <v>8164</v>
      </c>
      <c r="AM520" s="317" t="s">
        <v>8163</v>
      </c>
      <c r="AN520" s="190" t="s">
        <v>5829</v>
      </c>
      <c r="AO520" s="190" t="s">
        <v>5829</v>
      </c>
      <c r="AP520" s="157"/>
    </row>
    <row r="521" spans="1:42" s="120" customFormat="1" ht="30" customHeight="1">
      <c r="A521" s="167" t="s">
        <v>1313</v>
      </c>
      <c r="B521" s="167" t="s">
        <v>4553</v>
      </c>
      <c r="C521" s="167" t="s">
        <v>4555</v>
      </c>
      <c r="D521" s="167" t="s">
        <v>4811</v>
      </c>
      <c r="E521" s="167" t="s">
        <v>35</v>
      </c>
      <c r="F521" s="167" t="s">
        <v>11</v>
      </c>
      <c r="G521" s="167" t="s">
        <v>19</v>
      </c>
      <c r="H521" s="167" t="s">
        <v>4812</v>
      </c>
      <c r="I521" s="167" t="s">
        <v>1317</v>
      </c>
      <c r="J521" s="167" t="s">
        <v>13</v>
      </c>
      <c r="K521" s="167" t="s">
        <v>17</v>
      </c>
      <c r="L521" s="189" t="s">
        <v>6694</v>
      </c>
      <c r="M521" s="190" t="s">
        <v>6695</v>
      </c>
      <c r="N521" s="167"/>
      <c r="O521" s="167"/>
      <c r="P521" s="167" t="s">
        <v>6696</v>
      </c>
      <c r="Q521" s="167" t="s">
        <v>6697</v>
      </c>
      <c r="R521" s="195" t="s">
        <v>6620</v>
      </c>
      <c r="S521" s="314" t="s">
        <v>8164</v>
      </c>
      <c r="T521" s="167"/>
      <c r="U521" s="315">
        <v>44348</v>
      </c>
      <c r="V521" s="315">
        <v>44377</v>
      </c>
      <c r="W521" s="197">
        <v>4729000070</v>
      </c>
      <c r="X521" s="315">
        <v>44377</v>
      </c>
      <c r="Y521" s="167"/>
      <c r="Z521" s="167"/>
      <c r="AA521" s="167"/>
      <c r="AB521" s="167"/>
      <c r="AC521" s="196" t="s">
        <v>1547</v>
      </c>
      <c r="AD521" s="167"/>
      <c r="AE521" s="167"/>
      <c r="AF521" s="167"/>
      <c r="AG521" s="167"/>
      <c r="AH521" s="167"/>
      <c r="AI521" s="167"/>
      <c r="AJ521" s="167"/>
      <c r="AK521" s="192" t="s">
        <v>6073</v>
      </c>
      <c r="AL521" s="314" t="s">
        <v>8164</v>
      </c>
      <c r="AM521" s="317" t="s">
        <v>8163</v>
      </c>
      <c r="AN521" s="190" t="s">
        <v>5829</v>
      </c>
      <c r="AO521" s="190" t="s">
        <v>5829</v>
      </c>
      <c r="AP521" s="157"/>
    </row>
    <row r="522" spans="1:42" s="120" customFormat="1" ht="30" customHeight="1">
      <c r="A522" s="167" t="s">
        <v>1313</v>
      </c>
      <c r="B522" s="167" t="s">
        <v>4553</v>
      </c>
      <c r="C522" s="167" t="s">
        <v>4555</v>
      </c>
      <c r="D522" s="167" t="s">
        <v>4813</v>
      </c>
      <c r="E522" s="167" t="s">
        <v>35</v>
      </c>
      <c r="F522" s="167" t="s">
        <v>11</v>
      </c>
      <c r="G522" s="167" t="s">
        <v>19</v>
      </c>
      <c r="H522" s="167" t="s">
        <v>4814</v>
      </c>
      <c r="I522" s="167" t="s">
        <v>1317</v>
      </c>
      <c r="J522" s="167" t="s">
        <v>13</v>
      </c>
      <c r="K522" s="167" t="s">
        <v>17</v>
      </c>
      <c r="L522" s="189" t="s">
        <v>6694</v>
      </c>
      <c r="M522" s="190" t="s">
        <v>6698</v>
      </c>
      <c r="N522" s="167"/>
      <c r="O522" s="167"/>
      <c r="P522" s="167" t="s">
        <v>6699</v>
      </c>
      <c r="Q522" s="167" t="s">
        <v>6700</v>
      </c>
      <c r="R522" s="195" t="s">
        <v>6620</v>
      </c>
      <c r="S522" s="314" t="s">
        <v>8164</v>
      </c>
      <c r="T522" s="167"/>
      <c r="U522" s="315">
        <v>44348</v>
      </c>
      <c r="V522" s="315">
        <v>44377</v>
      </c>
      <c r="W522" s="197">
        <v>4729000071</v>
      </c>
      <c r="X522" s="315">
        <v>44377</v>
      </c>
      <c r="Y522" s="167"/>
      <c r="Z522" s="167"/>
      <c r="AA522" s="167"/>
      <c r="AB522" s="167"/>
      <c r="AC522" s="196" t="s">
        <v>1547</v>
      </c>
      <c r="AD522" s="167"/>
      <c r="AE522" s="167"/>
      <c r="AF522" s="167"/>
      <c r="AG522" s="167"/>
      <c r="AH522" s="167"/>
      <c r="AI522" s="167"/>
      <c r="AJ522" s="167"/>
      <c r="AK522" s="192" t="s">
        <v>6073</v>
      </c>
      <c r="AL522" s="314" t="s">
        <v>8164</v>
      </c>
      <c r="AM522" s="317" t="s">
        <v>8163</v>
      </c>
      <c r="AN522" s="190" t="s">
        <v>5829</v>
      </c>
      <c r="AO522" s="190" t="s">
        <v>5829</v>
      </c>
      <c r="AP522" s="157"/>
    </row>
    <row r="523" spans="1:42" s="120" customFormat="1" ht="30" customHeight="1">
      <c r="A523" s="167" t="s">
        <v>1313</v>
      </c>
      <c r="B523" s="167" t="s">
        <v>4553</v>
      </c>
      <c r="C523" s="167" t="s">
        <v>4555</v>
      </c>
      <c r="D523" s="167" t="s">
        <v>4815</v>
      </c>
      <c r="E523" s="167" t="s">
        <v>35</v>
      </c>
      <c r="F523" s="167" t="s">
        <v>11</v>
      </c>
      <c r="G523" s="167" t="s">
        <v>19</v>
      </c>
      <c r="H523" s="167" t="s">
        <v>4816</v>
      </c>
      <c r="I523" s="167" t="s">
        <v>1317</v>
      </c>
      <c r="J523" s="167" t="s">
        <v>13</v>
      </c>
      <c r="K523" s="167" t="s">
        <v>17</v>
      </c>
      <c r="L523" s="189" t="s">
        <v>6694</v>
      </c>
      <c r="M523" s="190" t="s">
        <v>6698</v>
      </c>
      <c r="N523" s="167"/>
      <c r="O523" s="167"/>
      <c r="P523" s="167" t="s">
        <v>6701</v>
      </c>
      <c r="Q523" s="167" t="s">
        <v>6702</v>
      </c>
      <c r="R523" s="195" t="s">
        <v>6620</v>
      </c>
      <c r="S523" s="314" t="s">
        <v>8164</v>
      </c>
      <c r="T523" s="167"/>
      <c r="U523" s="315">
        <v>44348</v>
      </c>
      <c r="V523" s="315">
        <v>44377</v>
      </c>
      <c r="W523" s="197">
        <v>4729000072</v>
      </c>
      <c r="X523" s="315">
        <v>44377</v>
      </c>
      <c r="Y523" s="167"/>
      <c r="Z523" s="167"/>
      <c r="AA523" s="167"/>
      <c r="AB523" s="167"/>
      <c r="AC523" s="196" t="s">
        <v>1547</v>
      </c>
      <c r="AD523" s="167"/>
      <c r="AE523" s="167"/>
      <c r="AF523" s="167"/>
      <c r="AG523" s="167"/>
      <c r="AH523" s="167"/>
      <c r="AI523" s="167"/>
      <c r="AJ523" s="167"/>
      <c r="AK523" s="192" t="s">
        <v>6073</v>
      </c>
      <c r="AL523" s="314" t="s">
        <v>8164</v>
      </c>
      <c r="AM523" s="317" t="s">
        <v>8163</v>
      </c>
      <c r="AN523" s="190" t="s">
        <v>5829</v>
      </c>
      <c r="AO523" s="190" t="s">
        <v>5829</v>
      </c>
      <c r="AP523" s="157"/>
    </row>
    <row r="524" spans="1:42" s="120" customFormat="1" ht="30" customHeight="1">
      <c r="A524" s="167" t="s">
        <v>1313</v>
      </c>
      <c r="B524" s="167" t="s">
        <v>4553</v>
      </c>
      <c r="C524" s="167" t="s">
        <v>4555</v>
      </c>
      <c r="D524" s="167" t="s">
        <v>4817</v>
      </c>
      <c r="E524" s="167" t="s">
        <v>35</v>
      </c>
      <c r="F524" s="167" t="s">
        <v>11</v>
      </c>
      <c r="G524" s="167" t="s">
        <v>19</v>
      </c>
      <c r="H524" s="167" t="s">
        <v>4818</v>
      </c>
      <c r="I524" s="167" t="s">
        <v>1317</v>
      </c>
      <c r="J524" s="167" t="s">
        <v>13</v>
      </c>
      <c r="K524" s="167" t="s">
        <v>17</v>
      </c>
      <c r="L524" s="189" t="s">
        <v>6694</v>
      </c>
      <c r="M524" s="190" t="s">
        <v>6703</v>
      </c>
      <c r="N524" s="167"/>
      <c r="O524" s="167"/>
      <c r="P524" s="167" t="s">
        <v>6704</v>
      </c>
      <c r="Q524" s="167" t="s">
        <v>6705</v>
      </c>
      <c r="R524" s="195" t="s">
        <v>6620</v>
      </c>
      <c r="S524" s="314" t="s">
        <v>8164</v>
      </c>
      <c r="T524" s="167"/>
      <c r="U524" s="315">
        <v>44348</v>
      </c>
      <c r="V524" s="315">
        <v>44377</v>
      </c>
      <c r="W524" s="197">
        <v>4729000073</v>
      </c>
      <c r="X524" s="315">
        <v>44377</v>
      </c>
      <c r="Y524" s="167"/>
      <c r="Z524" s="167"/>
      <c r="AA524" s="167"/>
      <c r="AB524" s="167"/>
      <c r="AC524" s="196" t="s">
        <v>1547</v>
      </c>
      <c r="AD524" s="167"/>
      <c r="AE524" s="167"/>
      <c r="AF524" s="167"/>
      <c r="AG524" s="167"/>
      <c r="AH524" s="167"/>
      <c r="AI524" s="167"/>
      <c r="AJ524" s="167"/>
      <c r="AK524" s="192" t="s">
        <v>6073</v>
      </c>
      <c r="AL524" s="314" t="s">
        <v>8164</v>
      </c>
      <c r="AM524" s="317" t="s">
        <v>8163</v>
      </c>
      <c r="AN524" s="190" t="s">
        <v>5829</v>
      </c>
      <c r="AO524" s="190" t="s">
        <v>5829</v>
      </c>
      <c r="AP524" s="157"/>
    </row>
    <row r="525" spans="1:42" s="120" customFormat="1" ht="30" customHeight="1">
      <c r="A525" s="167" t="s">
        <v>1313</v>
      </c>
      <c r="B525" s="167" t="s">
        <v>4553</v>
      </c>
      <c r="C525" s="167" t="s">
        <v>4555</v>
      </c>
      <c r="D525" s="167" t="s">
        <v>4819</v>
      </c>
      <c r="E525" s="167" t="s">
        <v>35</v>
      </c>
      <c r="F525" s="167" t="s">
        <v>11</v>
      </c>
      <c r="G525" s="167" t="s">
        <v>19</v>
      </c>
      <c r="H525" s="167" t="s">
        <v>4820</v>
      </c>
      <c r="I525" s="167" t="s">
        <v>1317</v>
      </c>
      <c r="J525" s="167" t="s">
        <v>13</v>
      </c>
      <c r="K525" s="167" t="s">
        <v>17</v>
      </c>
      <c r="L525" s="189" t="s">
        <v>6694</v>
      </c>
      <c r="M525" s="190" t="s">
        <v>6703</v>
      </c>
      <c r="N525" s="167"/>
      <c r="O525" s="167"/>
      <c r="P525" s="167" t="s">
        <v>6706</v>
      </c>
      <c r="Q525" s="167" t="s">
        <v>6702</v>
      </c>
      <c r="R525" s="195" t="s">
        <v>6620</v>
      </c>
      <c r="S525" s="314" t="s">
        <v>8164</v>
      </c>
      <c r="T525" s="167"/>
      <c r="U525" s="315">
        <v>44348</v>
      </c>
      <c r="V525" s="315">
        <v>44377</v>
      </c>
      <c r="W525" s="197">
        <v>4729000074</v>
      </c>
      <c r="X525" s="315">
        <v>44377</v>
      </c>
      <c r="Y525" s="167"/>
      <c r="Z525" s="167"/>
      <c r="AA525" s="167"/>
      <c r="AB525" s="167"/>
      <c r="AC525" s="196" t="s">
        <v>1547</v>
      </c>
      <c r="AD525" s="167"/>
      <c r="AE525" s="167"/>
      <c r="AF525" s="167"/>
      <c r="AG525" s="167"/>
      <c r="AH525" s="167"/>
      <c r="AI525" s="167"/>
      <c r="AJ525" s="167"/>
      <c r="AK525" s="192" t="s">
        <v>6073</v>
      </c>
      <c r="AL525" s="314" t="s">
        <v>8164</v>
      </c>
      <c r="AM525" s="317" t="s">
        <v>8163</v>
      </c>
      <c r="AN525" s="190" t="s">
        <v>5829</v>
      </c>
      <c r="AO525" s="190" t="s">
        <v>5829</v>
      </c>
      <c r="AP525" s="157"/>
    </row>
    <row r="526" spans="1:42" s="120" customFormat="1" ht="30" customHeight="1">
      <c r="A526" s="167" t="s">
        <v>1313</v>
      </c>
      <c r="B526" s="167" t="s">
        <v>4553</v>
      </c>
      <c r="C526" s="167" t="s">
        <v>4555</v>
      </c>
      <c r="D526" s="167" t="s">
        <v>4821</v>
      </c>
      <c r="E526" s="167" t="s">
        <v>35</v>
      </c>
      <c r="F526" s="167" t="s">
        <v>11</v>
      </c>
      <c r="G526" s="167" t="s">
        <v>19</v>
      </c>
      <c r="H526" s="167" t="s">
        <v>4822</v>
      </c>
      <c r="I526" s="167" t="s">
        <v>1317</v>
      </c>
      <c r="J526" s="167" t="s">
        <v>13</v>
      </c>
      <c r="K526" s="167" t="s">
        <v>17</v>
      </c>
      <c r="L526" s="189" t="s">
        <v>6694</v>
      </c>
      <c r="M526" s="190" t="s">
        <v>6707</v>
      </c>
      <c r="N526" s="167"/>
      <c r="O526" s="167"/>
      <c r="P526" s="167" t="s">
        <v>6708</v>
      </c>
      <c r="Q526" s="167" t="s">
        <v>6709</v>
      </c>
      <c r="R526" s="195" t="s">
        <v>6620</v>
      </c>
      <c r="S526" s="314" t="s">
        <v>8164</v>
      </c>
      <c r="T526" s="167"/>
      <c r="U526" s="315">
        <v>44348</v>
      </c>
      <c r="V526" s="315">
        <v>44377</v>
      </c>
      <c r="W526" s="197">
        <v>4729000075</v>
      </c>
      <c r="X526" s="315">
        <v>44377</v>
      </c>
      <c r="Y526" s="167"/>
      <c r="Z526" s="167"/>
      <c r="AA526" s="167"/>
      <c r="AB526" s="167"/>
      <c r="AC526" s="196" t="s">
        <v>1547</v>
      </c>
      <c r="AD526" s="167"/>
      <c r="AE526" s="167"/>
      <c r="AF526" s="167"/>
      <c r="AG526" s="167"/>
      <c r="AH526" s="167"/>
      <c r="AI526" s="167"/>
      <c r="AJ526" s="167"/>
      <c r="AK526" s="192" t="s">
        <v>6073</v>
      </c>
      <c r="AL526" s="314" t="s">
        <v>8164</v>
      </c>
      <c r="AM526" s="317" t="s">
        <v>8163</v>
      </c>
      <c r="AN526" s="190" t="s">
        <v>5829</v>
      </c>
      <c r="AO526" s="190" t="s">
        <v>5829</v>
      </c>
      <c r="AP526" s="157"/>
    </row>
    <row r="527" spans="1:42" s="120" customFormat="1" ht="30" customHeight="1">
      <c r="A527" s="167" t="s">
        <v>1313</v>
      </c>
      <c r="B527" s="167" t="s">
        <v>4553</v>
      </c>
      <c r="C527" s="167" t="s">
        <v>4555</v>
      </c>
      <c r="D527" s="167" t="s">
        <v>4821</v>
      </c>
      <c r="E527" s="167" t="s">
        <v>35</v>
      </c>
      <c r="F527" s="167" t="s">
        <v>11</v>
      </c>
      <c r="G527" s="167" t="s">
        <v>19</v>
      </c>
      <c r="H527" s="167" t="s">
        <v>4823</v>
      </c>
      <c r="I527" s="167" t="s">
        <v>1317</v>
      </c>
      <c r="J527" s="167" t="s">
        <v>13</v>
      </c>
      <c r="K527" s="167" t="s">
        <v>17</v>
      </c>
      <c r="L527" s="189" t="s">
        <v>6694</v>
      </c>
      <c r="M527" s="190" t="s">
        <v>6710</v>
      </c>
      <c r="N527" s="167"/>
      <c r="O527" s="167"/>
      <c r="P527" s="167" t="s">
        <v>6711</v>
      </c>
      <c r="Q527" s="167" t="s">
        <v>6712</v>
      </c>
      <c r="R527" s="195" t="s">
        <v>6620</v>
      </c>
      <c r="S527" s="314" t="s">
        <v>8164</v>
      </c>
      <c r="T527" s="167"/>
      <c r="U527" s="315">
        <v>44348</v>
      </c>
      <c r="V527" s="315">
        <v>44377</v>
      </c>
      <c r="W527" s="197">
        <v>4729000076</v>
      </c>
      <c r="X527" s="315">
        <v>44377</v>
      </c>
      <c r="Y527" s="167"/>
      <c r="Z527" s="167"/>
      <c r="AA527" s="167"/>
      <c r="AB527" s="167"/>
      <c r="AC527" s="196" t="s">
        <v>1547</v>
      </c>
      <c r="AD527" s="167"/>
      <c r="AE527" s="167"/>
      <c r="AF527" s="167"/>
      <c r="AG527" s="167"/>
      <c r="AH527" s="167"/>
      <c r="AI527" s="167"/>
      <c r="AJ527" s="167"/>
      <c r="AK527" s="192" t="s">
        <v>6073</v>
      </c>
      <c r="AL527" s="314" t="s">
        <v>8164</v>
      </c>
      <c r="AM527" s="317" t="s">
        <v>8163</v>
      </c>
      <c r="AN527" s="190" t="s">
        <v>5829</v>
      </c>
      <c r="AO527" s="190" t="s">
        <v>5829</v>
      </c>
      <c r="AP527" s="157"/>
    </row>
    <row r="528" spans="1:42" s="120" customFormat="1" ht="30" customHeight="1">
      <c r="A528" s="167" t="s">
        <v>1313</v>
      </c>
      <c r="B528" s="167" t="s">
        <v>4553</v>
      </c>
      <c r="C528" s="167" t="s">
        <v>4555</v>
      </c>
      <c r="D528" s="167" t="s">
        <v>4824</v>
      </c>
      <c r="E528" s="167" t="s">
        <v>35</v>
      </c>
      <c r="F528" s="167" t="s">
        <v>11</v>
      </c>
      <c r="G528" s="167" t="s">
        <v>19</v>
      </c>
      <c r="H528" s="167" t="s">
        <v>4825</v>
      </c>
      <c r="I528" s="167" t="s">
        <v>1317</v>
      </c>
      <c r="J528" s="167" t="s">
        <v>13</v>
      </c>
      <c r="K528" s="167" t="s">
        <v>17</v>
      </c>
      <c r="L528" s="189" t="s">
        <v>6694</v>
      </c>
      <c r="M528" s="190" t="s">
        <v>6713</v>
      </c>
      <c r="N528" s="167"/>
      <c r="O528" s="167"/>
      <c r="P528" s="167" t="s">
        <v>6714</v>
      </c>
      <c r="Q528" s="167" t="s">
        <v>6715</v>
      </c>
      <c r="R528" s="195" t="s">
        <v>6620</v>
      </c>
      <c r="S528" s="314" t="s">
        <v>8164</v>
      </c>
      <c r="T528" s="167"/>
      <c r="U528" s="315">
        <v>44348</v>
      </c>
      <c r="V528" s="315">
        <v>44377</v>
      </c>
      <c r="W528" s="197">
        <v>4729000077</v>
      </c>
      <c r="X528" s="315">
        <v>44377</v>
      </c>
      <c r="Y528" s="167"/>
      <c r="Z528" s="167"/>
      <c r="AA528" s="167"/>
      <c r="AB528" s="167"/>
      <c r="AC528" s="196" t="s">
        <v>1547</v>
      </c>
      <c r="AD528" s="167"/>
      <c r="AE528" s="167"/>
      <c r="AF528" s="167"/>
      <c r="AG528" s="167"/>
      <c r="AH528" s="167"/>
      <c r="AI528" s="167"/>
      <c r="AJ528" s="167"/>
      <c r="AK528" s="192" t="s">
        <v>6073</v>
      </c>
      <c r="AL528" s="314" t="s">
        <v>8164</v>
      </c>
      <c r="AM528" s="317" t="s">
        <v>8163</v>
      </c>
      <c r="AN528" s="190" t="s">
        <v>5829</v>
      </c>
      <c r="AO528" s="190" t="s">
        <v>5829</v>
      </c>
      <c r="AP528" s="157"/>
    </row>
    <row r="529" spans="1:42" s="120" customFormat="1" ht="30" customHeight="1">
      <c r="A529" s="167" t="s">
        <v>1313</v>
      </c>
      <c r="B529" s="167" t="s">
        <v>4553</v>
      </c>
      <c r="C529" s="167" t="s">
        <v>4555</v>
      </c>
      <c r="D529" s="167" t="s">
        <v>4826</v>
      </c>
      <c r="E529" s="167" t="s">
        <v>35</v>
      </c>
      <c r="F529" s="167" t="s">
        <v>11</v>
      </c>
      <c r="G529" s="167" t="s">
        <v>19</v>
      </c>
      <c r="H529" s="167" t="s">
        <v>4827</v>
      </c>
      <c r="I529" s="167" t="s">
        <v>1317</v>
      </c>
      <c r="J529" s="167" t="s">
        <v>13</v>
      </c>
      <c r="K529" s="167" t="s">
        <v>17</v>
      </c>
      <c r="L529" s="189" t="s">
        <v>6694</v>
      </c>
      <c r="M529" s="190" t="s">
        <v>6713</v>
      </c>
      <c r="N529" s="167"/>
      <c r="O529" s="167"/>
      <c r="P529" s="167" t="s">
        <v>6716</v>
      </c>
      <c r="Q529" s="167" t="s">
        <v>6717</v>
      </c>
      <c r="R529" s="195" t="s">
        <v>6620</v>
      </c>
      <c r="S529" s="314" t="s">
        <v>8164</v>
      </c>
      <c r="T529" s="167"/>
      <c r="U529" s="315">
        <v>44348</v>
      </c>
      <c r="V529" s="315">
        <v>44377</v>
      </c>
      <c r="W529" s="197">
        <v>4729000078</v>
      </c>
      <c r="X529" s="315">
        <v>44377</v>
      </c>
      <c r="Y529" s="167"/>
      <c r="Z529" s="167"/>
      <c r="AA529" s="167"/>
      <c r="AB529" s="167"/>
      <c r="AC529" s="196" t="s">
        <v>1547</v>
      </c>
      <c r="AD529" s="167"/>
      <c r="AE529" s="167"/>
      <c r="AF529" s="167"/>
      <c r="AG529" s="167"/>
      <c r="AH529" s="167"/>
      <c r="AI529" s="167"/>
      <c r="AJ529" s="167"/>
      <c r="AK529" s="192" t="s">
        <v>6073</v>
      </c>
      <c r="AL529" s="314" t="s">
        <v>8164</v>
      </c>
      <c r="AM529" s="317" t="s">
        <v>8163</v>
      </c>
      <c r="AN529" s="190" t="s">
        <v>5829</v>
      </c>
      <c r="AO529" s="190" t="s">
        <v>5829</v>
      </c>
      <c r="AP529" s="157"/>
    </row>
    <row r="530" spans="1:42" s="120" customFormat="1" ht="30" customHeight="1">
      <c r="A530" s="167" t="s">
        <v>1313</v>
      </c>
      <c r="B530" s="167" t="s">
        <v>4553</v>
      </c>
      <c r="C530" s="167" t="s">
        <v>4555</v>
      </c>
      <c r="D530" s="167" t="s">
        <v>4828</v>
      </c>
      <c r="E530" s="167" t="s">
        <v>35</v>
      </c>
      <c r="F530" s="167" t="s">
        <v>11</v>
      </c>
      <c r="G530" s="167" t="s">
        <v>19</v>
      </c>
      <c r="H530" s="167" t="s">
        <v>4829</v>
      </c>
      <c r="I530" s="167" t="s">
        <v>1317</v>
      </c>
      <c r="J530" s="167" t="s">
        <v>13</v>
      </c>
      <c r="K530" s="167" t="s">
        <v>17</v>
      </c>
      <c r="L530" s="189" t="s">
        <v>6694</v>
      </c>
      <c r="M530" s="190" t="s">
        <v>6718</v>
      </c>
      <c r="N530" s="167"/>
      <c r="O530" s="167"/>
      <c r="P530" s="167" t="s">
        <v>6719</v>
      </c>
      <c r="Q530" s="167" t="s">
        <v>6712</v>
      </c>
      <c r="R530" s="195" t="s">
        <v>6620</v>
      </c>
      <c r="S530" s="314" t="s">
        <v>8164</v>
      </c>
      <c r="T530" s="167"/>
      <c r="U530" s="315">
        <v>44348</v>
      </c>
      <c r="V530" s="315">
        <v>44377</v>
      </c>
      <c r="W530" s="197">
        <v>4729000079</v>
      </c>
      <c r="X530" s="315">
        <v>44377</v>
      </c>
      <c r="Y530" s="167"/>
      <c r="Z530" s="167"/>
      <c r="AA530" s="167"/>
      <c r="AB530" s="167"/>
      <c r="AC530" s="196" t="s">
        <v>1547</v>
      </c>
      <c r="AD530" s="167"/>
      <c r="AE530" s="167"/>
      <c r="AF530" s="167"/>
      <c r="AG530" s="167"/>
      <c r="AH530" s="167"/>
      <c r="AI530" s="167"/>
      <c r="AJ530" s="167"/>
      <c r="AK530" s="192" t="s">
        <v>6073</v>
      </c>
      <c r="AL530" s="314" t="s">
        <v>8164</v>
      </c>
      <c r="AM530" s="317" t="s">
        <v>8163</v>
      </c>
      <c r="AN530" s="190" t="s">
        <v>5829</v>
      </c>
      <c r="AO530" s="190" t="s">
        <v>5829</v>
      </c>
      <c r="AP530" s="157"/>
    </row>
    <row r="531" spans="1:42" s="120" customFormat="1" ht="30" customHeight="1">
      <c r="A531" s="167" t="s">
        <v>1313</v>
      </c>
      <c r="B531" s="167" t="s">
        <v>4553</v>
      </c>
      <c r="C531" s="167" t="s">
        <v>4555</v>
      </c>
      <c r="D531" s="167" t="s">
        <v>4830</v>
      </c>
      <c r="E531" s="167" t="s">
        <v>35</v>
      </c>
      <c r="F531" s="167" t="s">
        <v>11</v>
      </c>
      <c r="G531" s="167" t="s">
        <v>19</v>
      </c>
      <c r="H531" s="167" t="s">
        <v>4831</v>
      </c>
      <c r="I531" s="167" t="s">
        <v>1317</v>
      </c>
      <c r="J531" s="167" t="s">
        <v>13</v>
      </c>
      <c r="K531" s="167" t="s">
        <v>17</v>
      </c>
      <c r="L531" s="189" t="s">
        <v>6694</v>
      </c>
      <c r="M531" s="190" t="s">
        <v>6718</v>
      </c>
      <c r="N531" s="167"/>
      <c r="O531" s="167"/>
      <c r="P531" s="167" t="s">
        <v>6720</v>
      </c>
      <c r="Q531" s="167" t="s">
        <v>6721</v>
      </c>
      <c r="R531" s="195" t="s">
        <v>6620</v>
      </c>
      <c r="S531" s="314" t="s">
        <v>8164</v>
      </c>
      <c r="T531" s="167"/>
      <c r="U531" s="315">
        <v>44348</v>
      </c>
      <c r="V531" s="315">
        <v>44377</v>
      </c>
      <c r="W531" s="197">
        <v>4729000080</v>
      </c>
      <c r="X531" s="315">
        <v>44377</v>
      </c>
      <c r="Y531" s="167"/>
      <c r="Z531" s="167"/>
      <c r="AA531" s="167"/>
      <c r="AB531" s="167"/>
      <c r="AC531" s="196" t="s">
        <v>1547</v>
      </c>
      <c r="AD531" s="167"/>
      <c r="AE531" s="167"/>
      <c r="AF531" s="167"/>
      <c r="AG531" s="167"/>
      <c r="AH531" s="167"/>
      <c r="AI531" s="167"/>
      <c r="AJ531" s="167"/>
      <c r="AK531" s="192" t="s">
        <v>6073</v>
      </c>
      <c r="AL531" s="314" t="s">
        <v>8164</v>
      </c>
      <c r="AM531" s="317" t="s">
        <v>8163</v>
      </c>
      <c r="AN531" s="190" t="s">
        <v>5829</v>
      </c>
      <c r="AO531" s="190" t="s">
        <v>5829</v>
      </c>
      <c r="AP531" s="157"/>
    </row>
    <row r="532" spans="1:42" s="120" customFormat="1" ht="30" customHeight="1">
      <c r="A532" s="167" t="s">
        <v>1313</v>
      </c>
      <c r="B532" s="167" t="s">
        <v>4553</v>
      </c>
      <c r="C532" s="167" t="s">
        <v>4555</v>
      </c>
      <c r="D532" s="167" t="s">
        <v>4832</v>
      </c>
      <c r="E532" s="167" t="s">
        <v>35</v>
      </c>
      <c r="F532" s="167" t="s">
        <v>11</v>
      </c>
      <c r="G532" s="167" t="s">
        <v>19</v>
      </c>
      <c r="H532" s="167" t="s">
        <v>4833</v>
      </c>
      <c r="I532" s="167" t="s">
        <v>1317</v>
      </c>
      <c r="J532" s="167" t="s">
        <v>13</v>
      </c>
      <c r="K532" s="167" t="s">
        <v>17</v>
      </c>
      <c r="L532" s="189" t="s">
        <v>6694</v>
      </c>
      <c r="M532" s="190" t="s">
        <v>6722</v>
      </c>
      <c r="N532" s="167"/>
      <c r="O532" s="167"/>
      <c r="P532" s="167" t="s">
        <v>6723</v>
      </c>
      <c r="Q532" s="167" t="s">
        <v>6724</v>
      </c>
      <c r="R532" s="195" t="s">
        <v>6620</v>
      </c>
      <c r="S532" s="314" t="s">
        <v>8164</v>
      </c>
      <c r="T532" s="167"/>
      <c r="U532" s="315">
        <v>44348</v>
      </c>
      <c r="V532" s="315">
        <v>44377</v>
      </c>
      <c r="W532" s="197">
        <v>4729000081</v>
      </c>
      <c r="X532" s="315">
        <v>44377</v>
      </c>
      <c r="Y532" s="167"/>
      <c r="Z532" s="167"/>
      <c r="AA532" s="167"/>
      <c r="AB532" s="167"/>
      <c r="AC532" s="196" t="s">
        <v>1547</v>
      </c>
      <c r="AD532" s="167"/>
      <c r="AE532" s="167"/>
      <c r="AF532" s="167"/>
      <c r="AG532" s="167"/>
      <c r="AH532" s="167"/>
      <c r="AI532" s="167"/>
      <c r="AJ532" s="167"/>
      <c r="AK532" s="192" t="s">
        <v>6073</v>
      </c>
      <c r="AL532" s="314" t="s">
        <v>8164</v>
      </c>
      <c r="AM532" s="317" t="s">
        <v>8163</v>
      </c>
      <c r="AN532" s="190" t="s">
        <v>5829</v>
      </c>
      <c r="AO532" s="190" t="s">
        <v>5829</v>
      </c>
      <c r="AP532" s="157"/>
    </row>
    <row r="533" spans="1:42" s="120" customFormat="1" ht="30" customHeight="1">
      <c r="A533" s="167" t="s">
        <v>1313</v>
      </c>
      <c r="B533" s="167" t="s">
        <v>4553</v>
      </c>
      <c r="C533" s="167" t="s">
        <v>4555</v>
      </c>
      <c r="D533" s="167" t="s">
        <v>4834</v>
      </c>
      <c r="E533" s="167" t="s">
        <v>35</v>
      </c>
      <c r="F533" s="167" t="s">
        <v>11</v>
      </c>
      <c r="G533" s="167" t="s">
        <v>19</v>
      </c>
      <c r="H533" s="167" t="s">
        <v>4835</v>
      </c>
      <c r="I533" s="167" t="s">
        <v>1317</v>
      </c>
      <c r="J533" s="167" t="s">
        <v>13</v>
      </c>
      <c r="K533" s="167" t="s">
        <v>17</v>
      </c>
      <c r="L533" s="189" t="s">
        <v>6694</v>
      </c>
      <c r="M533" s="190" t="s">
        <v>6722</v>
      </c>
      <c r="N533" s="167"/>
      <c r="O533" s="167"/>
      <c r="P533" s="167" t="s">
        <v>6723</v>
      </c>
      <c r="Q533" s="167" t="s">
        <v>6712</v>
      </c>
      <c r="R533" s="195" t="s">
        <v>6620</v>
      </c>
      <c r="S533" s="314" t="s">
        <v>8164</v>
      </c>
      <c r="T533" s="167"/>
      <c r="U533" s="315">
        <v>44348</v>
      </c>
      <c r="V533" s="315">
        <v>44377</v>
      </c>
      <c r="W533" s="197">
        <v>4729000091</v>
      </c>
      <c r="X533" s="315">
        <v>44377</v>
      </c>
      <c r="Y533" s="167"/>
      <c r="Z533" s="167"/>
      <c r="AA533" s="167"/>
      <c r="AB533" s="167"/>
      <c r="AC533" s="196" t="s">
        <v>1547</v>
      </c>
      <c r="AD533" s="167"/>
      <c r="AE533" s="167"/>
      <c r="AF533" s="167"/>
      <c r="AG533" s="167"/>
      <c r="AH533" s="167"/>
      <c r="AI533" s="167"/>
      <c r="AJ533" s="167"/>
      <c r="AK533" s="192" t="s">
        <v>6073</v>
      </c>
      <c r="AL533" s="314" t="s">
        <v>8164</v>
      </c>
      <c r="AM533" s="317" t="s">
        <v>8163</v>
      </c>
      <c r="AN533" s="190" t="s">
        <v>5829</v>
      </c>
      <c r="AO533" s="190" t="s">
        <v>5829</v>
      </c>
      <c r="AP533" s="157"/>
    </row>
    <row r="534" spans="1:42" s="120" customFormat="1" ht="30" customHeight="1">
      <c r="A534" s="167" t="s">
        <v>1313</v>
      </c>
      <c r="B534" s="167" t="s">
        <v>79</v>
      </c>
      <c r="C534" s="167" t="s">
        <v>4836</v>
      </c>
      <c r="D534" s="167" t="s">
        <v>4837</v>
      </c>
      <c r="E534" s="167" t="s">
        <v>35</v>
      </c>
      <c r="F534" s="167" t="s">
        <v>11</v>
      </c>
      <c r="G534" s="167" t="s">
        <v>19</v>
      </c>
      <c r="H534" s="167" t="s">
        <v>4838</v>
      </c>
      <c r="I534" s="167" t="s">
        <v>1317</v>
      </c>
      <c r="J534" s="167" t="s">
        <v>13</v>
      </c>
      <c r="K534" s="167" t="s">
        <v>17</v>
      </c>
      <c r="L534" s="189" t="s">
        <v>6694</v>
      </c>
      <c r="M534" s="190" t="s">
        <v>6725</v>
      </c>
      <c r="N534" s="167"/>
      <c r="O534" s="167"/>
      <c r="P534" s="167" t="s">
        <v>6726</v>
      </c>
      <c r="Q534" s="167" t="s">
        <v>6712</v>
      </c>
      <c r="R534" s="195" t="s">
        <v>6620</v>
      </c>
      <c r="S534" s="314" t="s">
        <v>8164</v>
      </c>
      <c r="T534" s="167"/>
      <c r="U534" s="315">
        <v>44348</v>
      </c>
      <c r="V534" s="315">
        <v>44377</v>
      </c>
      <c r="W534" s="197">
        <v>4723000026</v>
      </c>
      <c r="X534" s="315">
        <v>44377</v>
      </c>
      <c r="Y534" s="167"/>
      <c r="Z534" s="167"/>
      <c r="AA534" s="167"/>
      <c r="AB534" s="167"/>
      <c r="AC534" s="196" t="s">
        <v>1547</v>
      </c>
      <c r="AD534" s="167"/>
      <c r="AE534" s="167"/>
      <c r="AF534" s="167"/>
      <c r="AG534" s="167"/>
      <c r="AH534" s="167"/>
      <c r="AI534" s="167"/>
      <c r="AJ534" s="167"/>
      <c r="AK534" s="192" t="s">
        <v>6073</v>
      </c>
      <c r="AL534" s="314" t="s">
        <v>8164</v>
      </c>
      <c r="AM534" s="317" t="s">
        <v>8163</v>
      </c>
      <c r="AN534" s="190" t="s">
        <v>5829</v>
      </c>
      <c r="AO534" s="190" t="s">
        <v>5829</v>
      </c>
      <c r="AP534" s="157"/>
    </row>
    <row r="535" spans="1:42" s="120" customFormat="1" ht="30" customHeight="1">
      <c r="A535" s="167" t="s">
        <v>1313</v>
      </c>
      <c r="B535" s="167" t="s">
        <v>79</v>
      </c>
      <c r="C535" s="167" t="s">
        <v>4836</v>
      </c>
      <c r="D535" s="167" t="s">
        <v>4839</v>
      </c>
      <c r="E535" s="167" t="s">
        <v>35</v>
      </c>
      <c r="F535" s="167" t="s">
        <v>11</v>
      </c>
      <c r="G535" s="167" t="s">
        <v>19</v>
      </c>
      <c r="H535" s="167" t="s">
        <v>4840</v>
      </c>
      <c r="I535" s="167" t="s">
        <v>1317</v>
      </c>
      <c r="J535" s="167" t="s">
        <v>13</v>
      </c>
      <c r="K535" s="167" t="s">
        <v>17</v>
      </c>
      <c r="L535" s="189" t="s">
        <v>6694</v>
      </c>
      <c r="M535" s="190" t="s">
        <v>6725</v>
      </c>
      <c r="N535" s="167"/>
      <c r="O535" s="167"/>
      <c r="P535" s="167" t="s">
        <v>6726</v>
      </c>
      <c r="Q535" s="167" t="s">
        <v>6705</v>
      </c>
      <c r="R535" s="195" t="s">
        <v>6620</v>
      </c>
      <c r="S535" s="314" t="s">
        <v>8164</v>
      </c>
      <c r="T535" s="167"/>
      <c r="U535" s="315">
        <v>44348</v>
      </c>
      <c r="V535" s="315">
        <v>44377</v>
      </c>
      <c r="W535" s="197">
        <v>4723000027</v>
      </c>
      <c r="X535" s="315">
        <v>44377</v>
      </c>
      <c r="Y535" s="167"/>
      <c r="Z535" s="167"/>
      <c r="AA535" s="167"/>
      <c r="AB535" s="167"/>
      <c r="AC535" s="196" t="s">
        <v>1547</v>
      </c>
      <c r="AD535" s="167"/>
      <c r="AE535" s="167"/>
      <c r="AF535" s="167"/>
      <c r="AG535" s="167"/>
      <c r="AH535" s="167"/>
      <c r="AI535" s="167"/>
      <c r="AJ535" s="167"/>
      <c r="AK535" s="192" t="s">
        <v>6073</v>
      </c>
      <c r="AL535" s="314" t="s">
        <v>8164</v>
      </c>
      <c r="AM535" s="317" t="s">
        <v>8163</v>
      </c>
      <c r="AN535" s="190" t="s">
        <v>5829</v>
      </c>
      <c r="AO535" s="190" t="s">
        <v>5829</v>
      </c>
      <c r="AP535" s="157"/>
    </row>
    <row r="536" spans="1:42" s="120" customFormat="1" ht="30" customHeight="1">
      <c r="A536" s="167" t="s">
        <v>1313</v>
      </c>
      <c r="B536" s="167" t="s">
        <v>79</v>
      </c>
      <c r="C536" s="167" t="s">
        <v>4836</v>
      </c>
      <c r="D536" s="167" t="s">
        <v>4841</v>
      </c>
      <c r="E536" s="167" t="s">
        <v>35</v>
      </c>
      <c r="F536" s="167" t="s">
        <v>11</v>
      </c>
      <c r="G536" s="167" t="s">
        <v>19</v>
      </c>
      <c r="H536" s="167" t="s">
        <v>4842</v>
      </c>
      <c r="I536" s="167" t="s">
        <v>1317</v>
      </c>
      <c r="J536" s="167" t="s">
        <v>13</v>
      </c>
      <c r="K536" s="167" t="s">
        <v>17</v>
      </c>
      <c r="L536" s="189" t="s">
        <v>6694</v>
      </c>
      <c r="M536" s="190" t="s">
        <v>6727</v>
      </c>
      <c r="N536" s="167"/>
      <c r="O536" s="167"/>
      <c r="P536" s="167" t="s">
        <v>6728</v>
      </c>
      <c r="Q536" s="167" t="s">
        <v>6729</v>
      </c>
      <c r="R536" s="195" t="s">
        <v>6620</v>
      </c>
      <c r="S536" s="314" t="s">
        <v>8164</v>
      </c>
      <c r="T536" s="167"/>
      <c r="U536" s="315">
        <v>44348</v>
      </c>
      <c r="V536" s="315">
        <v>44377</v>
      </c>
      <c r="W536" s="197">
        <v>4723000028</v>
      </c>
      <c r="X536" s="315">
        <v>44377</v>
      </c>
      <c r="Y536" s="167"/>
      <c r="Z536" s="167"/>
      <c r="AA536" s="167"/>
      <c r="AB536" s="167"/>
      <c r="AC536" s="196" t="s">
        <v>1547</v>
      </c>
      <c r="AD536" s="167"/>
      <c r="AE536" s="167"/>
      <c r="AF536" s="167"/>
      <c r="AG536" s="167"/>
      <c r="AH536" s="167"/>
      <c r="AI536" s="167"/>
      <c r="AJ536" s="167"/>
      <c r="AK536" s="192" t="s">
        <v>6073</v>
      </c>
      <c r="AL536" s="314" t="s">
        <v>8164</v>
      </c>
      <c r="AM536" s="317" t="s">
        <v>8163</v>
      </c>
      <c r="AN536" s="190" t="s">
        <v>5829</v>
      </c>
      <c r="AO536" s="190" t="s">
        <v>5829</v>
      </c>
      <c r="AP536" s="157"/>
    </row>
    <row r="537" spans="1:42" s="120" customFormat="1" ht="30" customHeight="1">
      <c r="A537" s="167" t="s">
        <v>1313</v>
      </c>
      <c r="B537" s="167" t="s">
        <v>79</v>
      </c>
      <c r="C537" s="167" t="s">
        <v>4836</v>
      </c>
      <c r="D537" s="167" t="s">
        <v>4843</v>
      </c>
      <c r="E537" s="167" t="s">
        <v>35</v>
      </c>
      <c r="F537" s="167" t="s">
        <v>11</v>
      </c>
      <c r="G537" s="167" t="s">
        <v>19</v>
      </c>
      <c r="H537" s="167" t="s">
        <v>4844</v>
      </c>
      <c r="I537" s="167" t="s">
        <v>1317</v>
      </c>
      <c r="J537" s="167" t="s">
        <v>13</v>
      </c>
      <c r="K537" s="167" t="s">
        <v>17</v>
      </c>
      <c r="L537" s="189" t="s">
        <v>6694</v>
      </c>
      <c r="M537" s="190" t="s">
        <v>6730</v>
      </c>
      <c r="N537" s="167"/>
      <c r="O537" s="167"/>
      <c r="P537" s="167" t="s">
        <v>6731</v>
      </c>
      <c r="Q537" s="167" t="s">
        <v>6720</v>
      </c>
      <c r="R537" s="195" t="s">
        <v>6620</v>
      </c>
      <c r="S537" s="314" t="s">
        <v>8164</v>
      </c>
      <c r="T537" s="167"/>
      <c r="U537" s="315">
        <v>44348</v>
      </c>
      <c r="V537" s="315">
        <v>44377</v>
      </c>
      <c r="W537" s="197">
        <v>4723000029</v>
      </c>
      <c r="X537" s="315">
        <v>44377</v>
      </c>
      <c r="Y537" s="167"/>
      <c r="Z537" s="167"/>
      <c r="AA537" s="167"/>
      <c r="AB537" s="167"/>
      <c r="AC537" s="196" t="s">
        <v>1547</v>
      </c>
      <c r="AD537" s="167"/>
      <c r="AE537" s="167"/>
      <c r="AF537" s="167"/>
      <c r="AG537" s="167"/>
      <c r="AH537" s="167"/>
      <c r="AI537" s="167"/>
      <c r="AJ537" s="167"/>
      <c r="AK537" s="192" t="s">
        <v>6073</v>
      </c>
      <c r="AL537" s="314" t="s">
        <v>8164</v>
      </c>
      <c r="AM537" s="317" t="s">
        <v>8163</v>
      </c>
      <c r="AN537" s="190" t="s">
        <v>5829</v>
      </c>
      <c r="AO537" s="190" t="s">
        <v>5829</v>
      </c>
      <c r="AP537" s="157"/>
    </row>
    <row r="538" spans="1:42" s="120" customFormat="1" ht="30" customHeight="1">
      <c r="A538" s="167" t="s">
        <v>1313</v>
      </c>
      <c r="B538" s="167" t="s">
        <v>79</v>
      </c>
      <c r="C538" s="167" t="s">
        <v>4836</v>
      </c>
      <c r="D538" s="167" t="s">
        <v>4845</v>
      </c>
      <c r="E538" s="167" t="s">
        <v>35</v>
      </c>
      <c r="F538" s="167" t="s">
        <v>11</v>
      </c>
      <c r="G538" s="167" t="s">
        <v>19</v>
      </c>
      <c r="H538" s="167" t="s">
        <v>4846</v>
      </c>
      <c r="I538" s="167" t="s">
        <v>1317</v>
      </c>
      <c r="J538" s="167" t="s">
        <v>13</v>
      </c>
      <c r="K538" s="167" t="s">
        <v>17</v>
      </c>
      <c r="L538" s="189" t="s">
        <v>6694</v>
      </c>
      <c r="M538" s="190" t="s">
        <v>6732</v>
      </c>
      <c r="N538" s="167"/>
      <c r="O538" s="167"/>
      <c r="P538" s="167" t="s">
        <v>6733</v>
      </c>
      <c r="Q538" s="167" t="s">
        <v>6671</v>
      </c>
      <c r="R538" s="195" t="s">
        <v>6620</v>
      </c>
      <c r="S538" s="314" t="s">
        <v>8164</v>
      </c>
      <c r="T538" s="167"/>
      <c r="U538" s="315">
        <v>44348</v>
      </c>
      <c r="V538" s="315">
        <v>44377</v>
      </c>
      <c r="W538" s="197">
        <v>4723000030</v>
      </c>
      <c r="X538" s="315">
        <v>44377</v>
      </c>
      <c r="Y538" s="167"/>
      <c r="Z538" s="167"/>
      <c r="AA538" s="167"/>
      <c r="AB538" s="167"/>
      <c r="AC538" s="196" t="s">
        <v>1547</v>
      </c>
      <c r="AD538" s="167"/>
      <c r="AE538" s="167"/>
      <c r="AF538" s="167"/>
      <c r="AG538" s="167"/>
      <c r="AH538" s="167"/>
      <c r="AI538" s="167"/>
      <c r="AJ538" s="167"/>
      <c r="AK538" s="192" t="s">
        <v>6073</v>
      </c>
      <c r="AL538" s="314" t="s">
        <v>8164</v>
      </c>
      <c r="AM538" s="317" t="s">
        <v>8163</v>
      </c>
      <c r="AN538" s="190" t="s">
        <v>5829</v>
      </c>
      <c r="AO538" s="190" t="s">
        <v>5829</v>
      </c>
      <c r="AP538" s="157"/>
    </row>
    <row r="539" spans="1:42" s="120" customFormat="1" ht="30" customHeight="1">
      <c r="A539" s="189" t="s">
        <v>1313</v>
      </c>
      <c r="B539" s="189" t="s">
        <v>79</v>
      </c>
      <c r="C539" s="189" t="s">
        <v>4836</v>
      </c>
      <c r="D539" s="189" t="s">
        <v>4847</v>
      </c>
      <c r="E539" s="189" t="s">
        <v>35</v>
      </c>
      <c r="F539" s="189" t="s">
        <v>11</v>
      </c>
      <c r="G539" s="189" t="s">
        <v>19</v>
      </c>
      <c r="H539" s="189" t="s">
        <v>4848</v>
      </c>
      <c r="I539" s="189" t="s">
        <v>1317</v>
      </c>
      <c r="J539" s="189" t="s">
        <v>13</v>
      </c>
      <c r="K539" s="189" t="s">
        <v>17</v>
      </c>
      <c r="L539" s="189" t="s">
        <v>6694</v>
      </c>
      <c r="M539" s="198" t="s">
        <v>6732</v>
      </c>
      <c r="N539" s="189"/>
      <c r="O539" s="189"/>
      <c r="P539" s="189" t="s">
        <v>6733</v>
      </c>
      <c r="Q539" s="189" t="s">
        <v>6717</v>
      </c>
      <c r="R539" s="194" t="s">
        <v>6620</v>
      </c>
      <c r="S539" s="326" t="s">
        <v>8164</v>
      </c>
      <c r="T539" s="189"/>
      <c r="U539" s="327">
        <v>44348</v>
      </c>
      <c r="V539" s="327">
        <v>44377</v>
      </c>
      <c r="W539" s="189">
        <v>4723000031</v>
      </c>
      <c r="X539" s="327">
        <v>44377</v>
      </c>
      <c r="Y539" s="189"/>
      <c r="Z539" s="189"/>
      <c r="AA539" s="189"/>
      <c r="AB539" s="189"/>
      <c r="AC539" s="196" t="s">
        <v>8180</v>
      </c>
      <c r="AD539" s="189" t="s">
        <v>8181</v>
      </c>
      <c r="AE539" s="189" t="s">
        <v>8186</v>
      </c>
      <c r="AF539" s="189" t="s">
        <v>8187</v>
      </c>
      <c r="AG539" s="189"/>
      <c r="AH539" s="189" t="s">
        <v>8169</v>
      </c>
      <c r="AI539" s="189"/>
      <c r="AJ539" s="328" t="s">
        <v>8183</v>
      </c>
      <c r="AK539" s="192" t="s">
        <v>6073</v>
      </c>
      <c r="AL539" s="326" t="s">
        <v>8164</v>
      </c>
      <c r="AM539" s="329" t="s">
        <v>8163</v>
      </c>
      <c r="AN539" s="198" t="s">
        <v>5829</v>
      </c>
      <c r="AO539" s="198" t="s">
        <v>5829</v>
      </c>
      <c r="AP539" s="330"/>
    </row>
    <row r="540" spans="1:42" s="120" customFormat="1" ht="30" customHeight="1">
      <c r="A540" s="167" t="s">
        <v>1313</v>
      </c>
      <c r="B540" s="167" t="s">
        <v>79</v>
      </c>
      <c r="C540" s="167" t="s">
        <v>4836</v>
      </c>
      <c r="D540" s="167" t="s">
        <v>4849</v>
      </c>
      <c r="E540" s="167" t="s">
        <v>35</v>
      </c>
      <c r="F540" s="167" t="s">
        <v>11</v>
      </c>
      <c r="G540" s="167" t="s">
        <v>19</v>
      </c>
      <c r="H540" s="167" t="s">
        <v>6734</v>
      </c>
      <c r="I540" s="167" t="s">
        <v>1317</v>
      </c>
      <c r="J540" s="167" t="s">
        <v>13</v>
      </c>
      <c r="K540" s="167" t="s">
        <v>17</v>
      </c>
      <c r="L540" s="189" t="s">
        <v>6694</v>
      </c>
      <c r="M540" s="190" t="s">
        <v>6735</v>
      </c>
      <c r="N540" s="167"/>
      <c r="O540" s="167"/>
      <c r="P540" s="167" t="s">
        <v>6736</v>
      </c>
      <c r="Q540" s="167" t="s">
        <v>6737</v>
      </c>
      <c r="R540" s="195" t="s">
        <v>6620</v>
      </c>
      <c r="S540" s="314" t="s">
        <v>8164</v>
      </c>
      <c r="T540" s="167"/>
      <c r="U540" s="315">
        <v>44348</v>
      </c>
      <c r="V540" s="315">
        <v>44377</v>
      </c>
      <c r="W540" s="197">
        <v>4723000032</v>
      </c>
      <c r="X540" s="315">
        <v>44377</v>
      </c>
      <c r="Y540" s="167"/>
      <c r="Z540" s="167"/>
      <c r="AA540" s="167"/>
      <c r="AB540" s="167"/>
      <c r="AC540" s="196" t="s">
        <v>1547</v>
      </c>
      <c r="AD540" s="167"/>
      <c r="AE540" s="167"/>
      <c r="AF540" s="167"/>
      <c r="AG540" s="167"/>
      <c r="AH540" s="167"/>
      <c r="AI540" s="167"/>
      <c r="AJ540" s="167"/>
      <c r="AK540" s="192" t="s">
        <v>6073</v>
      </c>
      <c r="AL540" s="314" t="s">
        <v>8164</v>
      </c>
      <c r="AM540" s="317" t="s">
        <v>8163</v>
      </c>
      <c r="AN540" s="190" t="s">
        <v>5829</v>
      </c>
      <c r="AO540" s="190" t="s">
        <v>5829</v>
      </c>
      <c r="AP540" s="157"/>
    </row>
    <row r="541" spans="1:42" s="120" customFormat="1" ht="30" customHeight="1">
      <c r="A541" s="167" t="s">
        <v>1313</v>
      </c>
      <c r="B541" s="167" t="s">
        <v>79</v>
      </c>
      <c r="C541" s="167" t="s">
        <v>4836</v>
      </c>
      <c r="D541" s="167" t="s">
        <v>4850</v>
      </c>
      <c r="E541" s="167" t="s">
        <v>35</v>
      </c>
      <c r="F541" s="167" t="s">
        <v>11</v>
      </c>
      <c r="G541" s="167" t="s">
        <v>19</v>
      </c>
      <c r="H541" s="167" t="s">
        <v>4851</v>
      </c>
      <c r="I541" s="167" t="s">
        <v>1317</v>
      </c>
      <c r="J541" s="167" t="s">
        <v>13</v>
      </c>
      <c r="K541" s="167" t="s">
        <v>17</v>
      </c>
      <c r="L541" s="189" t="s">
        <v>6694</v>
      </c>
      <c r="M541" s="190" t="s">
        <v>6735</v>
      </c>
      <c r="N541" s="167"/>
      <c r="O541" s="167"/>
      <c r="P541" s="167" t="s">
        <v>6736</v>
      </c>
      <c r="Q541" s="167" t="s">
        <v>6724</v>
      </c>
      <c r="R541" s="195" t="s">
        <v>6620</v>
      </c>
      <c r="S541" s="314" t="s">
        <v>8164</v>
      </c>
      <c r="T541" s="167"/>
      <c r="U541" s="315">
        <v>44348</v>
      </c>
      <c r="V541" s="315">
        <v>44377</v>
      </c>
      <c r="W541" s="197">
        <v>4723000033</v>
      </c>
      <c r="X541" s="315">
        <v>44377</v>
      </c>
      <c r="Y541" s="167"/>
      <c r="Z541" s="167"/>
      <c r="AA541" s="167"/>
      <c r="AB541" s="167"/>
      <c r="AC541" s="196" t="s">
        <v>1547</v>
      </c>
      <c r="AD541" s="167"/>
      <c r="AE541" s="167"/>
      <c r="AF541" s="167"/>
      <c r="AG541" s="167"/>
      <c r="AH541" s="167"/>
      <c r="AI541" s="167"/>
      <c r="AJ541" s="167"/>
      <c r="AK541" s="192" t="s">
        <v>6073</v>
      </c>
      <c r="AL541" s="314" t="s">
        <v>8164</v>
      </c>
      <c r="AM541" s="317" t="s">
        <v>8163</v>
      </c>
      <c r="AN541" s="190" t="s">
        <v>5829</v>
      </c>
      <c r="AO541" s="190" t="s">
        <v>5829</v>
      </c>
      <c r="AP541" s="157"/>
    </row>
    <row r="542" spans="1:42" s="120" customFormat="1" ht="30" customHeight="1">
      <c r="A542" s="167" t="s">
        <v>1313</v>
      </c>
      <c r="B542" s="167" t="s">
        <v>79</v>
      </c>
      <c r="C542" s="167" t="s">
        <v>4836</v>
      </c>
      <c r="D542" s="167" t="s">
        <v>4852</v>
      </c>
      <c r="E542" s="167" t="s">
        <v>35</v>
      </c>
      <c r="F542" s="167" t="s">
        <v>11</v>
      </c>
      <c r="G542" s="167" t="s">
        <v>19</v>
      </c>
      <c r="H542" s="167" t="s">
        <v>4853</v>
      </c>
      <c r="I542" s="167" t="s">
        <v>1317</v>
      </c>
      <c r="J542" s="167" t="s">
        <v>13</v>
      </c>
      <c r="K542" s="167" t="s">
        <v>17</v>
      </c>
      <c r="L542" s="189" t="s">
        <v>6694</v>
      </c>
      <c r="M542" s="190" t="s">
        <v>6738</v>
      </c>
      <c r="N542" s="167"/>
      <c r="O542" s="167"/>
      <c r="P542" s="167" t="s">
        <v>6739</v>
      </c>
      <c r="Q542" s="167" t="s">
        <v>6667</v>
      </c>
      <c r="R542" s="195" t="s">
        <v>6620</v>
      </c>
      <c r="S542" s="314" t="s">
        <v>8164</v>
      </c>
      <c r="T542" s="167"/>
      <c r="U542" s="315">
        <v>44348</v>
      </c>
      <c r="V542" s="315">
        <v>44377</v>
      </c>
      <c r="W542" s="197">
        <v>4723000034</v>
      </c>
      <c r="X542" s="315">
        <v>44377</v>
      </c>
      <c r="Y542" s="167"/>
      <c r="Z542" s="167"/>
      <c r="AA542" s="167"/>
      <c r="AB542" s="167"/>
      <c r="AC542" s="196" t="s">
        <v>1547</v>
      </c>
      <c r="AD542" s="167"/>
      <c r="AE542" s="167"/>
      <c r="AF542" s="167"/>
      <c r="AG542" s="167"/>
      <c r="AH542" s="167"/>
      <c r="AI542" s="167"/>
      <c r="AJ542" s="167"/>
      <c r="AK542" s="192" t="s">
        <v>6073</v>
      </c>
      <c r="AL542" s="314" t="s">
        <v>8164</v>
      </c>
      <c r="AM542" s="317" t="s">
        <v>8163</v>
      </c>
      <c r="AN542" s="190" t="s">
        <v>5829</v>
      </c>
      <c r="AO542" s="190" t="s">
        <v>5829</v>
      </c>
      <c r="AP542" s="157"/>
    </row>
    <row r="543" spans="1:42" s="120" customFormat="1" ht="30" customHeight="1">
      <c r="A543" s="167" t="s">
        <v>1313</v>
      </c>
      <c r="B543" s="167" t="s">
        <v>79</v>
      </c>
      <c r="C543" s="167" t="s">
        <v>4836</v>
      </c>
      <c r="D543" s="167" t="s">
        <v>4854</v>
      </c>
      <c r="E543" s="167" t="s">
        <v>35</v>
      </c>
      <c r="F543" s="167" t="s">
        <v>15</v>
      </c>
      <c r="G543" s="167" t="s">
        <v>19</v>
      </c>
      <c r="H543" s="167" t="s">
        <v>4855</v>
      </c>
      <c r="I543" s="167" t="s">
        <v>1317</v>
      </c>
      <c r="J543" s="167" t="s">
        <v>13</v>
      </c>
      <c r="K543" s="167" t="s">
        <v>17</v>
      </c>
      <c r="L543" s="189" t="s">
        <v>6694</v>
      </c>
      <c r="M543" s="190" t="s">
        <v>6740</v>
      </c>
      <c r="N543" s="167"/>
      <c r="O543" s="167"/>
      <c r="P543" s="167" t="s">
        <v>6720</v>
      </c>
      <c r="Q543" s="167" t="s">
        <v>6741</v>
      </c>
      <c r="R543" s="195" t="s">
        <v>6620</v>
      </c>
      <c r="S543" s="314" t="s">
        <v>8164</v>
      </c>
      <c r="T543" s="167"/>
      <c r="U543" s="315">
        <v>44348</v>
      </c>
      <c r="V543" s="315">
        <v>44377</v>
      </c>
      <c r="W543" s="197">
        <v>4723000035</v>
      </c>
      <c r="X543" s="315">
        <v>44377</v>
      </c>
      <c r="Y543" s="167"/>
      <c r="Z543" s="167"/>
      <c r="AA543" s="167"/>
      <c r="AB543" s="167"/>
      <c r="AC543" s="196" t="s">
        <v>1547</v>
      </c>
      <c r="AD543" s="167"/>
      <c r="AE543" s="167"/>
      <c r="AF543" s="167"/>
      <c r="AG543" s="167"/>
      <c r="AH543" s="167"/>
      <c r="AI543" s="167"/>
      <c r="AJ543" s="167"/>
      <c r="AK543" s="192" t="s">
        <v>6073</v>
      </c>
      <c r="AL543" s="314" t="s">
        <v>8164</v>
      </c>
      <c r="AM543" s="317" t="s">
        <v>8163</v>
      </c>
      <c r="AN543" s="190" t="s">
        <v>5829</v>
      </c>
      <c r="AO543" s="190" t="s">
        <v>5829</v>
      </c>
      <c r="AP543" s="157"/>
    </row>
    <row r="544" spans="1:42" s="120" customFormat="1" ht="30" customHeight="1">
      <c r="A544" s="167" t="s">
        <v>1313</v>
      </c>
      <c r="B544" s="167" t="s">
        <v>79</v>
      </c>
      <c r="C544" s="167" t="s">
        <v>4836</v>
      </c>
      <c r="D544" s="167" t="s">
        <v>4854</v>
      </c>
      <c r="E544" s="167" t="s">
        <v>35</v>
      </c>
      <c r="F544" s="167" t="s">
        <v>15</v>
      </c>
      <c r="G544" s="167" t="s">
        <v>19</v>
      </c>
      <c r="H544" s="167" t="s">
        <v>4856</v>
      </c>
      <c r="I544" s="167" t="s">
        <v>1317</v>
      </c>
      <c r="J544" s="167" t="s">
        <v>13</v>
      </c>
      <c r="K544" s="167" t="s">
        <v>17</v>
      </c>
      <c r="L544" s="189" t="s">
        <v>6694</v>
      </c>
      <c r="M544" s="190" t="s">
        <v>6740</v>
      </c>
      <c r="N544" s="167"/>
      <c r="O544" s="167"/>
      <c r="P544" s="167" t="s">
        <v>6720</v>
      </c>
      <c r="Q544" s="167" t="s">
        <v>6700</v>
      </c>
      <c r="R544" s="195" t="s">
        <v>6620</v>
      </c>
      <c r="S544" s="314" t="s">
        <v>8164</v>
      </c>
      <c r="T544" s="167"/>
      <c r="U544" s="315">
        <v>44348</v>
      </c>
      <c r="V544" s="315">
        <v>44377</v>
      </c>
      <c r="W544" s="197">
        <v>4723000036</v>
      </c>
      <c r="X544" s="315">
        <v>44377</v>
      </c>
      <c r="Y544" s="167"/>
      <c r="Z544" s="167"/>
      <c r="AA544" s="167"/>
      <c r="AB544" s="167"/>
      <c r="AC544" s="196" t="s">
        <v>1547</v>
      </c>
      <c r="AD544" s="167"/>
      <c r="AE544" s="167"/>
      <c r="AF544" s="167"/>
      <c r="AG544" s="167"/>
      <c r="AH544" s="167"/>
      <c r="AI544" s="167"/>
      <c r="AJ544" s="167"/>
      <c r="AK544" s="192" t="s">
        <v>6073</v>
      </c>
      <c r="AL544" s="314" t="s">
        <v>8164</v>
      </c>
      <c r="AM544" s="317" t="s">
        <v>8163</v>
      </c>
      <c r="AN544" s="190" t="s">
        <v>5829</v>
      </c>
      <c r="AO544" s="190" t="s">
        <v>5829</v>
      </c>
      <c r="AP544" s="157"/>
    </row>
    <row r="545" spans="1:42" s="120" customFormat="1" ht="30" customHeight="1">
      <c r="A545" s="167" t="s">
        <v>1313</v>
      </c>
      <c r="B545" s="167" t="s">
        <v>79</v>
      </c>
      <c r="C545" s="167" t="s">
        <v>4836</v>
      </c>
      <c r="D545" s="167" t="s">
        <v>4857</v>
      </c>
      <c r="E545" s="167" t="s">
        <v>35</v>
      </c>
      <c r="F545" s="167" t="s">
        <v>11</v>
      </c>
      <c r="G545" s="167" t="s">
        <v>19</v>
      </c>
      <c r="H545" s="167" t="s">
        <v>4858</v>
      </c>
      <c r="I545" s="167" t="s">
        <v>1317</v>
      </c>
      <c r="J545" s="167" t="s">
        <v>13</v>
      </c>
      <c r="K545" s="167" t="s">
        <v>17</v>
      </c>
      <c r="L545" s="189" t="s">
        <v>6694</v>
      </c>
      <c r="M545" s="190" t="s">
        <v>6742</v>
      </c>
      <c r="N545" s="167"/>
      <c r="O545" s="167"/>
      <c r="P545" s="167" t="s">
        <v>6743</v>
      </c>
      <c r="Q545" s="167" t="s">
        <v>6697</v>
      </c>
      <c r="R545" s="195" t="s">
        <v>6620</v>
      </c>
      <c r="S545" s="314" t="s">
        <v>8164</v>
      </c>
      <c r="T545" s="167"/>
      <c r="U545" s="315">
        <v>44348</v>
      </c>
      <c r="V545" s="315">
        <v>44377</v>
      </c>
      <c r="W545" s="197">
        <v>4723000037</v>
      </c>
      <c r="X545" s="315">
        <v>44377</v>
      </c>
      <c r="Y545" s="167"/>
      <c r="Z545" s="167"/>
      <c r="AA545" s="167"/>
      <c r="AB545" s="167"/>
      <c r="AC545" s="196" t="s">
        <v>1547</v>
      </c>
      <c r="AD545" s="167"/>
      <c r="AE545" s="167"/>
      <c r="AF545" s="167"/>
      <c r="AG545" s="167"/>
      <c r="AH545" s="167"/>
      <c r="AI545" s="167"/>
      <c r="AJ545" s="167"/>
      <c r="AK545" s="192" t="s">
        <v>6073</v>
      </c>
      <c r="AL545" s="314" t="s">
        <v>8164</v>
      </c>
      <c r="AM545" s="317" t="s">
        <v>8163</v>
      </c>
      <c r="AN545" s="190" t="s">
        <v>5829</v>
      </c>
      <c r="AO545" s="190" t="s">
        <v>5829</v>
      </c>
      <c r="AP545" s="157"/>
    </row>
    <row r="546" spans="1:42" s="120" customFormat="1" ht="30" customHeight="1">
      <c r="A546" s="167" t="s">
        <v>1313</v>
      </c>
      <c r="B546" s="167" t="s">
        <v>79</v>
      </c>
      <c r="C546" s="167" t="s">
        <v>4836</v>
      </c>
      <c r="D546" s="167" t="s">
        <v>4859</v>
      </c>
      <c r="E546" s="167" t="s">
        <v>35</v>
      </c>
      <c r="F546" s="167" t="s">
        <v>11</v>
      </c>
      <c r="G546" s="167" t="s">
        <v>19</v>
      </c>
      <c r="H546" s="167" t="s">
        <v>4860</v>
      </c>
      <c r="I546" s="167" t="s">
        <v>1317</v>
      </c>
      <c r="J546" s="167" t="s">
        <v>13</v>
      </c>
      <c r="K546" s="167" t="s">
        <v>17</v>
      </c>
      <c r="L546" s="189" t="s">
        <v>6694</v>
      </c>
      <c r="M546" s="190" t="s">
        <v>6742</v>
      </c>
      <c r="N546" s="167"/>
      <c r="O546" s="167"/>
      <c r="P546" s="167" t="s">
        <v>6743</v>
      </c>
      <c r="Q546" s="167" t="s">
        <v>6737</v>
      </c>
      <c r="R546" s="195" t="s">
        <v>6620</v>
      </c>
      <c r="S546" s="314" t="s">
        <v>8164</v>
      </c>
      <c r="T546" s="167"/>
      <c r="U546" s="315">
        <v>44348</v>
      </c>
      <c r="V546" s="315">
        <v>44377</v>
      </c>
      <c r="W546" s="197">
        <v>4723000038</v>
      </c>
      <c r="X546" s="315">
        <v>44377</v>
      </c>
      <c r="Y546" s="167"/>
      <c r="Z546" s="167"/>
      <c r="AA546" s="167"/>
      <c r="AB546" s="167"/>
      <c r="AC546" s="196" t="s">
        <v>1547</v>
      </c>
      <c r="AD546" s="167"/>
      <c r="AE546" s="167"/>
      <c r="AF546" s="167"/>
      <c r="AG546" s="167"/>
      <c r="AH546" s="167"/>
      <c r="AI546" s="167"/>
      <c r="AJ546" s="167"/>
      <c r="AK546" s="192" t="s">
        <v>6073</v>
      </c>
      <c r="AL546" s="314" t="s">
        <v>8164</v>
      </c>
      <c r="AM546" s="317" t="s">
        <v>8163</v>
      </c>
      <c r="AN546" s="190" t="s">
        <v>5829</v>
      </c>
      <c r="AO546" s="190" t="s">
        <v>5829</v>
      </c>
      <c r="AP546" s="157"/>
    </row>
    <row r="547" spans="1:42" s="120" customFormat="1" ht="30" customHeight="1">
      <c r="A547" s="167" t="s">
        <v>1313</v>
      </c>
      <c r="B547" s="167" t="s">
        <v>79</v>
      </c>
      <c r="C547" s="167" t="s">
        <v>4836</v>
      </c>
      <c r="D547" s="167" t="s">
        <v>4861</v>
      </c>
      <c r="E547" s="167" t="s">
        <v>35</v>
      </c>
      <c r="F547" s="167" t="s">
        <v>15</v>
      </c>
      <c r="G547" s="167" t="s">
        <v>19</v>
      </c>
      <c r="H547" s="167" t="s">
        <v>4862</v>
      </c>
      <c r="I547" s="167" t="s">
        <v>1317</v>
      </c>
      <c r="J547" s="167" t="s">
        <v>13</v>
      </c>
      <c r="K547" s="167" t="s">
        <v>17</v>
      </c>
      <c r="L547" s="189" t="s">
        <v>6694</v>
      </c>
      <c r="M547" s="190" t="s">
        <v>6744</v>
      </c>
      <c r="N547" s="167"/>
      <c r="O547" s="167"/>
      <c r="P547" s="167" t="s">
        <v>6745</v>
      </c>
      <c r="Q547" s="167" t="s">
        <v>6746</v>
      </c>
      <c r="R547" s="195" t="s">
        <v>6620</v>
      </c>
      <c r="S547" s="314" t="s">
        <v>8164</v>
      </c>
      <c r="T547" s="167"/>
      <c r="U547" s="315">
        <v>44348</v>
      </c>
      <c r="V547" s="315">
        <v>44377</v>
      </c>
      <c r="W547" s="197">
        <v>4723000039</v>
      </c>
      <c r="X547" s="315">
        <v>44377</v>
      </c>
      <c r="Y547" s="167"/>
      <c r="Z547" s="167"/>
      <c r="AA547" s="167"/>
      <c r="AB547" s="167"/>
      <c r="AC547" s="196" t="s">
        <v>1547</v>
      </c>
      <c r="AD547" s="167"/>
      <c r="AE547" s="167"/>
      <c r="AF547" s="167"/>
      <c r="AG547" s="167"/>
      <c r="AH547" s="167"/>
      <c r="AI547" s="167"/>
      <c r="AJ547" s="167"/>
      <c r="AK547" s="192" t="s">
        <v>6073</v>
      </c>
      <c r="AL547" s="314" t="s">
        <v>8164</v>
      </c>
      <c r="AM547" s="317" t="s">
        <v>8163</v>
      </c>
      <c r="AN547" s="190" t="s">
        <v>5829</v>
      </c>
      <c r="AO547" s="190" t="s">
        <v>5829</v>
      </c>
      <c r="AP547" s="157"/>
    </row>
    <row r="548" spans="1:42" s="120" customFormat="1" ht="30" customHeight="1">
      <c r="A548" s="167" t="s">
        <v>1313</v>
      </c>
      <c r="B548" s="167" t="s">
        <v>79</v>
      </c>
      <c r="C548" s="167" t="s">
        <v>4836</v>
      </c>
      <c r="D548" s="167" t="s">
        <v>4863</v>
      </c>
      <c r="E548" s="167" t="s">
        <v>35</v>
      </c>
      <c r="F548" s="167" t="s">
        <v>15</v>
      </c>
      <c r="G548" s="167" t="s">
        <v>19</v>
      </c>
      <c r="H548" s="167" t="s">
        <v>4864</v>
      </c>
      <c r="I548" s="167" t="s">
        <v>1317</v>
      </c>
      <c r="J548" s="167" t="s">
        <v>13</v>
      </c>
      <c r="K548" s="167" t="s">
        <v>17</v>
      </c>
      <c r="L548" s="189" t="s">
        <v>6694</v>
      </c>
      <c r="M548" s="190" t="s">
        <v>6744</v>
      </c>
      <c r="N548" s="167"/>
      <c r="O548" s="167"/>
      <c r="P548" s="167" t="s">
        <v>6747</v>
      </c>
      <c r="Q548" s="167" t="s">
        <v>6748</v>
      </c>
      <c r="R548" s="195" t="s">
        <v>6620</v>
      </c>
      <c r="S548" s="314" t="s">
        <v>8164</v>
      </c>
      <c r="T548" s="167"/>
      <c r="U548" s="315">
        <v>44348</v>
      </c>
      <c r="V548" s="315">
        <v>44377</v>
      </c>
      <c r="W548" s="197">
        <v>4723000040</v>
      </c>
      <c r="X548" s="315">
        <v>44377</v>
      </c>
      <c r="Y548" s="167"/>
      <c r="Z548" s="167"/>
      <c r="AA548" s="167"/>
      <c r="AB548" s="167"/>
      <c r="AC548" s="196" t="s">
        <v>1547</v>
      </c>
      <c r="AD548" s="167"/>
      <c r="AE548" s="167"/>
      <c r="AF548" s="167"/>
      <c r="AG548" s="167"/>
      <c r="AH548" s="167"/>
      <c r="AI548" s="167"/>
      <c r="AJ548" s="167"/>
      <c r="AK548" s="192" t="s">
        <v>6073</v>
      </c>
      <c r="AL548" s="314" t="s">
        <v>8164</v>
      </c>
      <c r="AM548" s="317" t="s">
        <v>8163</v>
      </c>
      <c r="AN548" s="190" t="s">
        <v>5829</v>
      </c>
      <c r="AO548" s="190" t="s">
        <v>5829</v>
      </c>
      <c r="AP548" s="157"/>
    </row>
    <row r="549" spans="1:42" s="120" customFormat="1" ht="30" customHeight="1">
      <c r="A549" s="167" t="s">
        <v>1313</v>
      </c>
      <c r="B549" s="167" t="s">
        <v>79</v>
      </c>
      <c r="C549" s="167" t="s">
        <v>4836</v>
      </c>
      <c r="D549" s="167" t="s">
        <v>4865</v>
      </c>
      <c r="E549" s="167" t="s">
        <v>35</v>
      </c>
      <c r="F549" s="167" t="s">
        <v>15</v>
      </c>
      <c r="G549" s="167" t="s">
        <v>19</v>
      </c>
      <c r="H549" s="167" t="s">
        <v>4866</v>
      </c>
      <c r="I549" s="167" t="s">
        <v>1317</v>
      </c>
      <c r="J549" s="167" t="s">
        <v>13</v>
      </c>
      <c r="K549" s="167" t="s">
        <v>17</v>
      </c>
      <c r="L549" s="189" t="s">
        <v>6694</v>
      </c>
      <c r="M549" s="190" t="s">
        <v>6749</v>
      </c>
      <c r="N549" s="167"/>
      <c r="O549" s="167"/>
      <c r="P549" s="167" t="s">
        <v>6750</v>
      </c>
      <c r="Q549" s="167" t="s">
        <v>6692</v>
      </c>
      <c r="R549" s="195" t="s">
        <v>6620</v>
      </c>
      <c r="S549" s="314" t="s">
        <v>8164</v>
      </c>
      <c r="T549" s="167"/>
      <c r="U549" s="315">
        <v>44348</v>
      </c>
      <c r="V549" s="315">
        <v>44377</v>
      </c>
      <c r="W549" s="197">
        <v>4723000041</v>
      </c>
      <c r="X549" s="315">
        <v>44377</v>
      </c>
      <c r="Y549" s="167"/>
      <c r="Z549" s="167"/>
      <c r="AA549" s="167"/>
      <c r="AB549" s="167"/>
      <c r="AC549" s="196" t="s">
        <v>1547</v>
      </c>
      <c r="AD549" s="167"/>
      <c r="AE549" s="167"/>
      <c r="AF549" s="167"/>
      <c r="AG549" s="167"/>
      <c r="AH549" s="167"/>
      <c r="AI549" s="167"/>
      <c r="AJ549" s="167"/>
      <c r="AK549" s="192" t="s">
        <v>6073</v>
      </c>
      <c r="AL549" s="314" t="s">
        <v>8164</v>
      </c>
      <c r="AM549" s="317" t="s">
        <v>8163</v>
      </c>
      <c r="AN549" s="190" t="s">
        <v>5829</v>
      </c>
      <c r="AO549" s="190" t="s">
        <v>5829</v>
      </c>
      <c r="AP549" s="157"/>
    </row>
    <row r="550" spans="1:42" s="120" customFormat="1" ht="30" customHeight="1">
      <c r="A550" s="167" t="s">
        <v>1313</v>
      </c>
      <c r="B550" s="167" t="s">
        <v>79</v>
      </c>
      <c r="C550" s="167" t="s">
        <v>4836</v>
      </c>
      <c r="D550" s="167" t="s">
        <v>4867</v>
      </c>
      <c r="E550" s="167" t="s">
        <v>35</v>
      </c>
      <c r="F550" s="167" t="s">
        <v>15</v>
      </c>
      <c r="G550" s="167" t="s">
        <v>19</v>
      </c>
      <c r="H550" s="167" t="s">
        <v>4868</v>
      </c>
      <c r="I550" s="167" t="s">
        <v>1317</v>
      </c>
      <c r="J550" s="167" t="s">
        <v>13</v>
      </c>
      <c r="K550" s="167" t="s">
        <v>17</v>
      </c>
      <c r="L550" s="189" t="s">
        <v>6694</v>
      </c>
      <c r="M550" s="190" t="s">
        <v>6751</v>
      </c>
      <c r="N550" s="167"/>
      <c r="O550" s="167"/>
      <c r="P550" s="167" t="s">
        <v>6731</v>
      </c>
      <c r="Q550" s="167" t="s">
        <v>6692</v>
      </c>
      <c r="R550" s="195" t="s">
        <v>6620</v>
      </c>
      <c r="S550" s="314" t="s">
        <v>8164</v>
      </c>
      <c r="T550" s="167"/>
      <c r="U550" s="315">
        <v>44348</v>
      </c>
      <c r="V550" s="315">
        <v>44377</v>
      </c>
      <c r="W550" s="197">
        <v>4723000042</v>
      </c>
      <c r="X550" s="315">
        <v>44377</v>
      </c>
      <c r="Y550" s="167"/>
      <c r="Z550" s="167"/>
      <c r="AA550" s="167"/>
      <c r="AB550" s="167"/>
      <c r="AC550" s="196" t="s">
        <v>1547</v>
      </c>
      <c r="AD550" s="167"/>
      <c r="AE550" s="167"/>
      <c r="AF550" s="167"/>
      <c r="AG550" s="167"/>
      <c r="AH550" s="167"/>
      <c r="AI550" s="167"/>
      <c r="AJ550" s="167"/>
      <c r="AK550" s="192" t="s">
        <v>6073</v>
      </c>
      <c r="AL550" s="314" t="s">
        <v>8164</v>
      </c>
      <c r="AM550" s="317" t="s">
        <v>8163</v>
      </c>
      <c r="AN550" s="190" t="s">
        <v>5829</v>
      </c>
      <c r="AO550" s="190" t="s">
        <v>5829</v>
      </c>
      <c r="AP550" s="157"/>
    </row>
    <row r="551" spans="1:42" s="120" customFormat="1" ht="30" customHeight="1">
      <c r="A551" s="167" t="s">
        <v>1313</v>
      </c>
      <c r="B551" s="167" t="s">
        <v>79</v>
      </c>
      <c r="C551" s="167" t="s">
        <v>4836</v>
      </c>
      <c r="D551" s="167" t="s">
        <v>4869</v>
      </c>
      <c r="E551" s="167" t="s">
        <v>35</v>
      </c>
      <c r="F551" s="167" t="s">
        <v>11</v>
      </c>
      <c r="G551" s="167" t="s">
        <v>19</v>
      </c>
      <c r="H551" s="167" t="s">
        <v>4870</v>
      </c>
      <c r="I551" s="167" t="s">
        <v>1317</v>
      </c>
      <c r="J551" s="167" t="s">
        <v>13</v>
      </c>
      <c r="K551" s="167" t="s">
        <v>17</v>
      </c>
      <c r="L551" s="189" t="s">
        <v>6694</v>
      </c>
      <c r="M551" s="190" t="s">
        <v>6752</v>
      </c>
      <c r="N551" s="167"/>
      <c r="O551" s="167"/>
      <c r="P551" s="167" t="s">
        <v>6753</v>
      </c>
      <c r="Q551" s="167" t="s">
        <v>6700</v>
      </c>
      <c r="R551" s="195" t="s">
        <v>6620</v>
      </c>
      <c r="S551" s="314" t="s">
        <v>8164</v>
      </c>
      <c r="T551" s="167"/>
      <c r="U551" s="315">
        <v>44348</v>
      </c>
      <c r="V551" s="315">
        <v>44377</v>
      </c>
      <c r="W551" s="197">
        <v>4723000043</v>
      </c>
      <c r="X551" s="315">
        <v>44377</v>
      </c>
      <c r="Y551" s="167"/>
      <c r="Z551" s="167"/>
      <c r="AA551" s="167"/>
      <c r="AB551" s="167"/>
      <c r="AC551" s="196" t="s">
        <v>1547</v>
      </c>
      <c r="AD551" s="167"/>
      <c r="AE551" s="167"/>
      <c r="AF551" s="167"/>
      <c r="AG551" s="167"/>
      <c r="AH551" s="167"/>
      <c r="AI551" s="167"/>
      <c r="AJ551" s="167"/>
      <c r="AK551" s="192" t="s">
        <v>6073</v>
      </c>
      <c r="AL551" s="314" t="s">
        <v>8164</v>
      </c>
      <c r="AM551" s="317" t="s">
        <v>8163</v>
      </c>
      <c r="AN551" s="190" t="s">
        <v>5829</v>
      </c>
      <c r="AO551" s="190" t="s">
        <v>5829</v>
      </c>
      <c r="AP551" s="157"/>
    </row>
    <row r="552" spans="1:42" s="120" customFormat="1" ht="30" customHeight="1">
      <c r="A552" s="167" t="s">
        <v>1313</v>
      </c>
      <c r="B552" s="167" t="s">
        <v>79</v>
      </c>
      <c r="C552" s="167" t="s">
        <v>4836</v>
      </c>
      <c r="D552" s="167" t="s">
        <v>4871</v>
      </c>
      <c r="E552" s="167" t="s">
        <v>35</v>
      </c>
      <c r="F552" s="167" t="s">
        <v>11</v>
      </c>
      <c r="G552" s="167" t="s">
        <v>19</v>
      </c>
      <c r="H552" s="167" t="s">
        <v>4872</v>
      </c>
      <c r="I552" s="167" t="s">
        <v>1317</v>
      </c>
      <c r="J552" s="167" t="s">
        <v>13</v>
      </c>
      <c r="K552" s="167" t="s">
        <v>17</v>
      </c>
      <c r="L552" s="189" t="s">
        <v>6694</v>
      </c>
      <c r="M552" s="190" t="s">
        <v>6752</v>
      </c>
      <c r="N552" s="167"/>
      <c r="O552" s="167"/>
      <c r="P552" s="167" t="s">
        <v>6754</v>
      </c>
      <c r="Q552" s="167" t="s">
        <v>6715</v>
      </c>
      <c r="R552" s="195" t="s">
        <v>6620</v>
      </c>
      <c r="S552" s="314" t="s">
        <v>8164</v>
      </c>
      <c r="T552" s="167"/>
      <c r="U552" s="315">
        <v>44348</v>
      </c>
      <c r="V552" s="315">
        <v>44377</v>
      </c>
      <c r="W552" s="197">
        <v>4723000044</v>
      </c>
      <c r="X552" s="315">
        <v>44377</v>
      </c>
      <c r="Y552" s="167"/>
      <c r="Z552" s="167"/>
      <c r="AA552" s="167"/>
      <c r="AB552" s="167"/>
      <c r="AC552" s="196" t="s">
        <v>1547</v>
      </c>
      <c r="AD552" s="167"/>
      <c r="AE552" s="167"/>
      <c r="AF552" s="167"/>
      <c r="AG552" s="167"/>
      <c r="AH552" s="167"/>
      <c r="AI552" s="167"/>
      <c r="AJ552" s="167"/>
      <c r="AK552" s="192" t="s">
        <v>6073</v>
      </c>
      <c r="AL552" s="314" t="s">
        <v>8164</v>
      </c>
      <c r="AM552" s="317" t="s">
        <v>8163</v>
      </c>
      <c r="AN552" s="190" t="s">
        <v>5829</v>
      </c>
      <c r="AO552" s="190" t="s">
        <v>5829</v>
      </c>
      <c r="AP552" s="157"/>
    </row>
    <row r="553" spans="1:42" s="120" customFormat="1" ht="30" customHeight="1">
      <c r="A553" s="189" t="s">
        <v>1313</v>
      </c>
      <c r="B553" s="189" t="s">
        <v>79</v>
      </c>
      <c r="C553" s="189" t="s">
        <v>4836</v>
      </c>
      <c r="D553" s="189" t="s">
        <v>4873</v>
      </c>
      <c r="E553" s="189" t="s">
        <v>35</v>
      </c>
      <c r="F553" s="189" t="s">
        <v>11</v>
      </c>
      <c r="G553" s="189" t="s">
        <v>19</v>
      </c>
      <c r="H553" s="189" t="s">
        <v>4874</v>
      </c>
      <c r="I553" s="189" t="s">
        <v>1317</v>
      </c>
      <c r="J553" s="189" t="s">
        <v>13</v>
      </c>
      <c r="K553" s="189" t="s">
        <v>17</v>
      </c>
      <c r="L553" s="189" t="s">
        <v>6694</v>
      </c>
      <c r="M553" s="198" t="s">
        <v>6755</v>
      </c>
      <c r="N553" s="189"/>
      <c r="O553" s="189"/>
      <c r="P553" s="189" t="s">
        <v>6736</v>
      </c>
      <c r="Q553" s="189" t="s">
        <v>6756</v>
      </c>
      <c r="R553" s="194" t="s">
        <v>6620</v>
      </c>
      <c r="S553" s="326" t="s">
        <v>8164</v>
      </c>
      <c r="T553" s="189"/>
      <c r="U553" s="327">
        <v>44348</v>
      </c>
      <c r="V553" s="327">
        <v>44377</v>
      </c>
      <c r="W553" s="189">
        <v>4723000045</v>
      </c>
      <c r="X553" s="327">
        <v>44377</v>
      </c>
      <c r="Y553" s="189"/>
      <c r="Z553" s="189"/>
      <c r="AA553" s="189"/>
      <c r="AB553" s="189"/>
      <c r="AC553" s="196" t="s">
        <v>8180</v>
      </c>
      <c r="AD553" s="189" t="s">
        <v>8188</v>
      </c>
      <c r="AE553" s="189" t="s">
        <v>8189</v>
      </c>
      <c r="AF553" s="189" t="s">
        <v>8187</v>
      </c>
      <c r="AG553" s="189"/>
      <c r="AH553" s="189" t="s">
        <v>8169</v>
      </c>
      <c r="AI553" s="189"/>
      <c r="AJ553" s="328" t="s">
        <v>8190</v>
      </c>
      <c r="AK553" s="192" t="s">
        <v>6073</v>
      </c>
      <c r="AL553" s="326" t="s">
        <v>8164</v>
      </c>
      <c r="AM553" s="329" t="s">
        <v>8163</v>
      </c>
      <c r="AN553" s="198" t="s">
        <v>5829</v>
      </c>
      <c r="AO553" s="198" t="s">
        <v>5829</v>
      </c>
      <c r="AP553" s="330"/>
    </row>
    <row r="554" spans="1:42" s="120" customFormat="1" ht="30" customHeight="1">
      <c r="A554" s="167" t="s">
        <v>1313</v>
      </c>
      <c r="B554" s="167" t="s">
        <v>79</v>
      </c>
      <c r="C554" s="167" t="s">
        <v>4836</v>
      </c>
      <c r="D554" s="167" t="s">
        <v>4875</v>
      </c>
      <c r="E554" s="167" t="s">
        <v>35</v>
      </c>
      <c r="F554" s="167" t="s">
        <v>11</v>
      </c>
      <c r="G554" s="167" t="s">
        <v>19</v>
      </c>
      <c r="H554" s="167" t="s">
        <v>4876</v>
      </c>
      <c r="I554" s="167" t="s">
        <v>1317</v>
      </c>
      <c r="J554" s="167" t="s">
        <v>13</v>
      </c>
      <c r="K554" s="167" t="s">
        <v>17</v>
      </c>
      <c r="L554" s="189" t="s">
        <v>6694</v>
      </c>
      <c r="M554" s="190" t="s">
        <v>6755</v>
      </c>
      <c r="N554" s="167"/>
      <c r="O554" s="167"/>
      <c r="P554" s="167" t="s">
        <v>6736</v>
      </c>
      <c r="Q554" s="167" t="s">
        <v>6737</v>
      </c>
      <c r="R554" s="195" t="s">
        <v>6620</v>
      </c>
      <c r="S554" s="314" t="s">
        <v>8164</v>
      </c>
      <c r="T554" s="167"/>
      <c r="U554" s="315">
        <v>44348</v>
      </c>
      <c r="V554" s="315">
        <v>44377</v>
      </c>
      <c r="W554" s="197">
        <v>4723000046</v>
      </c>
      <c r="X554" s="315">
        <v>44377</v>
      </c>
      <c r="Y554" s="167"/>
      <c r="Z554" s="167"/>
      <c r="AA554" s="167"/>
      <c r="AB554" s="167"/>
      <c r="AC554" s="196" t="s">
        <v>1547</v>
      </c>
      <c r="AD554" s="167"/>
      <c r="AE554" s="167"/>
      <c r="AF554" s="167"/>
      <c r="AG554" s="167"/>
      <c r="AH554" s="167"/>
      <c r="AI554" s="167"/>
      <c r="AJ554" s="167"/>
      <c r="AK554" s="192" t="s">
        <v>6073</v>
      </c>
      <c r="AL554" s="314" t="s">
        <v>8164</v>
      </c>
      <c r="AM554" s="317" t="s">
        <v>8163</v>
      </c>
      <c r="AN554" s="190" t="s">
        <v>5829</v>
      </c>
      <c r="AO554" s="190" t="s">
        <v>5829</v>
      </c>
      <c r="AP554" s="157"/>
    </row>
    <row r="555" spans="1:42" s="120" customFormat="1" ht="30" customHeight="1">
      <c r="A555" s="167" t="s">
        <v>1313</v>
      </c>
      <c r="B555" s="167" t="s">
        <v>79</v>
      </c>
      <c r="C555" s="167" t="s">
        <v>4836</v>
      </c>
      <c r="D555" s="167" t="s">
        <v>4877</v>
      </c>
      <c r="E555" s="167" t="s">
        <v>35</v>
      </c>
      <c r="F555" s="167" t="s">
        <v>11</v>
      </c>
      <c r="G555" s="167" t="s">
        <v>19</v>
      </c>
      <c r="H555" s="167" t="s">
        <v>4878</v>
      </c>
      <c r="I555" s="167" t="s">
        <v>1317</v>
      </c>
      <c r="J555" s="167" t="s">
        <v>13</v>
      </c>
      <c r="K555" s="167" t="s">
        <v>17</v>
      </c>
      <c r="L555" s="189" t="s">
        <v>6694</v>
      </c>
      <c r="M555" s="190" t="s">
        <v>6757</v>
      </c>
      <c r="N555" s="167"/>
      <c r="O555" s="167"/>
      <c r="P555" s="167" t="s">
        <v>6705</v>
      </c>
      <c r="Q555" s="167" t="s">
        <v>6700</v>
      </c>
      <c r="R555" s="195" t="s">
        <v>6620</v>
      </c>
      <c r="S555" s="314" t="s">
        <v>8164</v>
      </c>
      <c r="T555" s="167"/>
      <c r="U555" s="315">
        <v>44348</v>
      </c>
      <c r="V555" s="315">
        <v>44377</v>
      </c>
      <c r="W555" s="197">
        <v>4723000047</v>
      </c>
      <c r="X555" s="315">
        <v>44377</v>
      </c>
      <c r="Y555" s="167"/>
      <c r="Z555" s="167"/>
      <c r="AA555" s="167"/>
      <c r="AB555" s="167"/>
      <c r="AC555" s="196" t="s">
        <v>1547</v>
      </c>
      <c r="AD555" s="167"/>
      <c r="AE555" s="167"/>
      <c r="AF555" s="167"/>
      <c r="AG555" s="167"/>
      <c r="AH555" s="167"/>
      <c r="AI555" s="167"/>
      <c r="AJ555" s="167"/>
      <c r="AK555" s="192" t="s">
        <v>6073</v>
      </c>
      <c r="AL555" s="314" t="s">
        <v>8164</v>
      </c>
      <c r="AM555" s="317" t="s">
        <v>8163</v>
      </c>
      <c r="AN555" s="190" t="s">
        <v>5829</v>
      </c>
      <c r="AO555" s="190" t="s">
        <v>5829</v>
      </c>
      <c r="AP555" s="157"/>
    </row>
    <row r="556" spans="1:42" s="120" customFormat="1" ht="30" customHeight="1">
      <c r="A556" s="167" t="s">
        <v>1313</v>
      </c>
      <c r="B556" s="167" t="s">
        <v>79</v>
      </c>
      <c r="C556" s="167" t="s">
        <v>4836</v>
      </c>
      <c r="D556" s="167" t="s">
        <v>4879</v>
      </c>
      <c r="E556" s="167" t="s">
        <v>35</v>
      </c>
      <c r="F556" s="167" t="s">
        <v>11</v>
      </c>
      <c r="G556" s="167" t="s">
        <v>19</v>
      </c>
      <c r="H556" s="167" t="s">
        <v>4880</v>
      </c>
      <c r="I556" s="167" t="s">
        <v>1317</v>
      </c>
      <c r="J556" s="167" t="s">
        <v>13</v>
      </c>
      <c r="K556" s="167" t="s">
        <v>17</v>
      </c>
      <c r="L556" s="189" t="s">
        <v>6694</v>
      </c>
      <c r="M556" s="190" t="s">
        <v>6757</v>
      </c>
      <c r="N556" s="167"/>
      <c r="O556" s="167"/>
      <c r="P556" s="167" t="s">
        <v>6705</v>
      </c>
      <c r="Q556" s="167" t="s">
        <v>6671</v>
      </c>
      <c r="R556" s="195" t="s">
        <v>6620</v>
      </c>
      <c r="S556" s="314" t="s">
        <v>8164</v>
      </c>
      <c r="T556" s="167"/>
      <c r="U556" s="315">
        <v>44348</v>
      </c>
      <c r="V556" s="315">
        <v>44377</v>
      </c>
      <c r="W556" s="197">
        <v>4723000048</v>
      </c>
      <c r="X556" s="315">
        <v>44377</v>
      </c>
      <c r="Y556" s="167"/>
      <c r="Z556" s="167"/>
      <c r="AA556" s="167"/>
      <c r="AB556" s="167"/>
      <c r="AC556" s="196" t="s">
        <v>1547</v>
      </c>
      <c r="AD556" s="167"/>
      <c r="AE556" s="167"/>
      <c r="AF556" s="167"/>
      <c r="AG556" s="167"/>
      <c r="AH556" s="167"/>
      <c r="AI556" s="167"/>
      <c r="AJ556" s="167"/>
      <c r="AK556" s="192" t="s">
        <v>6073</v>
      </c>
      <c r="AL556" s="314" t="s">
        <v>8164</v>
      </c>
      <c r="AM556" s="317" t="s">
        <v>8163</v>
      </c>
      <c r="AN556" s="190" t="s">
        <v>5829</v>
      </c>
      <c r="AO556" s="190" t="s">
        <v>5829</v>
      </c>
      <c r="AP556" s="157"/>
    </row>
    <row r="557" spans="1:42" s="120" customFormat="1" ht="30" customHeight="1">
      <c r="A557" s="167" t="s">
        <v>1313</v>
      </c>
      <c r="B557" s="167" t="s">
        <v>79</v>
      </c>
      <c r="C557" s="167" t="s">
        <v>4559</v>
      </c>
      <c r="D557" s="167" t="s">
        <v>4881</v>
      </c>
      <c r="E557" s="167" t="s">
        <v>35</v>
      </c>
      <c r="F557" s="167" t="s">
        <v>11</v>
      </c>
      <c r="G557" s="167" t="s">
        <v>19</v>
      </c>
      <c r="H557" s="167" t="s">
        <v>4882</v>
      </c>
      <c r="I557" s="167" t="s">
        <v>1317</v>
      </c>
      <c r="J557" s="167" t="s">
        <v>13</v>
      </c>
      <c r="K557" s="167" t="s">
        <v>17</v>
      </c>
      <c r="L557" s="189" t="s">
        <v>6694</v>
      </c>
      <c r="M557" s="190" t="s">
        <v>6758</v>
      </c>
      <c r="N557" s="167"/>
      <c r="O557" s="167"/>
      <c r="P557" s="167" t="s">
        <v>6759</v>
      </c>
      <c r="Q557" s="167" t="s">
        <v>6709</v>
      </c>
      <c r="R557" s="195" t="s">
        <v>6620</v>
      </c>
      <c r="S557" s="314" t="s">
        <v>8164</v>
      </c>
      <c r="T557" s="167"/>
      <c r="U557" s="315">
        <v>44348</v>
      </c>
      <c r="V557" s="315">
        <v>44377</v>
      </c>
      <c r="W557" s="197">
        <v>4723000049</v>
      </c>
      <c r="X557" s="315">
        <v>44377</v>
      </c>
      <c r="Y557" s="167"/>
      <c r="Z557" s="167"/>
      <c r="AA557" s="167"/>
      <c r="AB557" s="167"/>
      <c r="AC557" s="196" t="s">
        <v>1547</v>
      </c>
      <c r="AD557" s="167"/>
      <c r="AE557" s="167"/>
      <c r="AF557" s="167"/>
      <c r="AG557" s="167"/>
      <c r="AH557" s="167"/>
      <c r="AI557" s="167"/>
      <c r="AJ557" s="167"/>
      <c r="AK557" s="192" t="s">
        <v>6073</v>
      </c>
      <c r="AL557" s="314" t="s">
        <v>8164</v>
      </c>
      <c r="AM557" s="317" t="s">
        <v>8163</v>
      </c>
      <c r="AN557" s="190" t="s">
        <v>5829</v>
      </c>
      <c r="AO557" s="190" t="s">
        <v>5829</v>
      </c>
      <c r="AP557" s="157"/>
    </row>
    <row r="558" spans="1:42" s="120" customFormat="1" ht="30" customHeight="1">
      <c r="A558" s="167" t="s">
        <v>1313</v>
      </c>
      <c r="B558" s="167" t="s">
        <v>79</v>
      </c>
      <c r="C558" s="167" t="s">
        <v>4559</v>
      </c>
      <c r="D558" s="167" t="s">
        <v>4883</v>
      </c>
      <c r="E558" s="167" t="s">
        <v>35</v>
      </c>
      <c r="F558" s="167" t="s">
        <v>11</v>
      </c>
      <c r="G558" s="167" t="s">
        <v>19</v>
      </c>
      <c r="H558" s="167" t="s">
        <v>4884</v>
      </c>
      <c r="I558" s="167" t="s">
        <v>1317</v>
      </c>
      <c r="J558" s="167" t="s">
        <v>13</v>
      </c>
      <c r="K558" s="167" t="s">
        <v>17</v>
      </c>
      <c r="L558" s="189" t="s">
        <v>6694</v>
      </c>
      <c r="M558" s="198" t="s">
        <v>6758</v>
      </c>
      <c r="N558" s="167"/>
      <c r="O558" s="167"/>
      <c r="P558" s="189" t="s">
        <v>6759</v>
      </c>
      <c r="Q558" s="189" t="s">
        <v>6729</v>
      </c>
      <c r="R558" s="195" t="s">
        <v>6620</v>
      </c>
      <c r="S558" s="314" t="s">
        <v>8164</v>
      </c>
      <c r="T558" s="167"/>
      <c r="U558" s="315">
        <v>44348</v>
      </c>
      <c r="V558" s="315">
        <v>44377</v>
      </c>
      <c r="W558" s="197">
        <v>4723000050</v>
      </c>
      <c r="X558" s="315">
        <v>44377</v>
      </c>
      <c r="Y558" s="167"/>
      <c r="Z558" s="167"/>
      <c r="AA558" s="167"/>
      <c r="AB558" s="167"/>
      <c r="AC558" s="196" t="s">
        <v>1547</v>
      </c>
      <c r="AD558" s="167"/>
      <c r="AE558" s="167"/>
      <c r="AF558" s="167"/>
      <c r="AG558" s="167"/>
      <c r="AH558" s="167"/>
      <c r="AI558" s="167"/>
      <c r="AJ558" s="167"/>
      <c r="AK558" s="192" t="s">
        <v>6073</v>
      </c>
      <c r="AL558" s="314" t="s">
        <v>8164</v>
      </c>
      <c r="AM558" s="317" t="s">
        <v>8163</v>
      </c>
      <c r="AN558" s="190" t="s">
        <v>5829</v>
      </c>
      <c r="AO558" s="190" t="s">
        <v>5829</v>
      </c>
      <c r="AP558" s="157"/>
    </row>
    <row r="559" spans="1:42" s="120" customFormat="1" ht="30" customHeight="1">
      <c r="A559" s="167" t="s">
        <v>1313</v>
      </c>
      <c r="B559" s="167" t="s">
        <v>79</v>
      </c>
      <c r="C559" s="167" t="s">
        <v>4559</v>
      </c>
      <c r="D559" s="167" t="s">
        <v>4885</v>
      </c>
      <c r="E559" s="167" t="s">
        <v>35</v>
      </c>
      <c r="F559" s="167" t="s">
        <v>11</v>
      </c>
      <c r="G559" s="167" t="s">
        <v>19</v>
      </c>
      <c r="H559" s="167" t="s">
        <v>4886</v>
      </c>
      <c r="I559" s="167" t="s">
        <v>1317</v>
      </c>
      <c r="J559" s="167" t="s">
        <v>13</v>
      </c>
      <c r="K559" s="167" t="s">
        <v>17</v>
      </c>
      <c r="L559" s="189" t="s">
        <v>6694</v>
      </c>
      <c r="M559" s="198" t="s">
        <v>6760</v>
      </c>
      <c r="N559" s="167"/>
      <c r="O559" s="167"/>
      <c r="P559" s="189" t="s">
        <v>6761</v>
      </c>
      <c r="Q559" s="189" t="s">
        <v>6705</v>
      </c>
      <c r="R559" s="195" t="s">
        <v>6620</v>
      </c>
      <c r="S559" s="314" t="s">
        <v>8164</v>
      </c>
      <c r="T559" s="167"/>
      <c r="U559" s="315">
        <v>44348</v>
      </c>
      <c r="V559" s="315">
        <v>44377</v>
      </c>
      <c r="W559" s="197">
        <v>4723000051</v>
      </c>
      <c r="X559" s="315">
        <v>44377</v>
      </c>
      <c r="Y559" s="167"/>
      <c r="Z559" s="167"/>
      <c r="AA559" s="167"/>
      <c r="AB559" s="167"/>
      <c r="AC559" s="196" t="s">
        <v>1547</v>
      </c>
      <c r="AD559" s="167"/>
      <c r="AE559" s="167"/>
      <c r="AF559" s="167"/>
      <c r="AG559" s="167"/>
      <c r="AH559" s="167"/>
      <c r="AI559" s="167"/>
      <c r="AJ559" s="167"/>
      <c r="AK559" s="192" t="s">
        <v>6073</v>
      </c>
      <c r="AL559" s="314" t="s">
        <v>8164</v>
      </c>
      <c r="AM559" s="317" t="s">
        <v>8163</v>
      </c>
      <c r="AN559" s="190" t="s">
        <v>5829</v>
      </c>
      <c r="AO559" s="190" t="s">
        <v>5829</v>
      </c>
      <c r="AP559" s="157"/>
    </row>
    <row r="560" spans="1:42" s="120" customFormat="1" ht="30" customHeight="1">
      <c r="A560" s="167" t="s">
        <v>1313</v>
      </c>
      <c r="B560" s="167" t="s">
        <v>79</v>
      </c>
      <c r="C560" s="167" t="s">
        <v>4559</v>
      </c>
      <c r="D560" s="167" t="s">
        <v>4887</v>
      </c>
      <c r="E560" s="167" t="s">
        <v>35</v>
      </c>
      <c r="F560" s="167" t="s">
        <v>11</v>
      </c>
      <c r="G560" s="167" t="s">
        <v>19</v>
      </c>
      <c r="H560" s="167" t="s">
        <v>4888</v>
      </c>
      <c r="I560" s="167" t="s">
        <v>1317</v>
      </c>
      <c r="J560" s="167" t="s">
        <v>13</v>
      </c>
      <c r="K560" s="167" t="s">
        <v>17</v>
      </c>
      <c r="L560" s="189" t="s">
        <v>6694</v>
      </c>
      <c r="M560" s="198" t="s">
        <v>6760</v>
      </c>
      <c r="N560" s="167"/>
      <c r="O560" s="167"/>
      <c r="P560" s="189" t="s">
        <v>6761</v>
      </c>
      <c r="Q560" s="189" t="s">
        <v>6724</v>
      </c>
      <c r="R560" s="195" t="s">
        <v>6620</v>
      </c>
      <c r="S560" s="314" t="s">
        <v>8164</v>
      </c>
      <c r="T560" s="167"/>
      <c r="U560" s="315">
        <v>44348</v>
      </c>
      <c r="V560" s="315">
        <v>44377</v>
      </c>
      <c r="W560" s="197">
        <v>4723000052</v>
      </c>
      <c r="X560" s="315">
        <v>44377</v>
      </c>
      <c r="Y560" s="167"/>
      <c r="Z560" s="167"/>
      <c r="AA560" s="167"/>
      <c r="AB560" s="167"/>
      <c r="AC560" s="196" t="s">
        <v>1547</v>
      </c>
      <c r="AD560" s="167"/>
      <c r="AE560" s="167"/>
      <c r="AF560" s="167"/>
      <c r="AG560" s="167"/>
      <c r="AH560" s="167"/>
      <c r="AI560" s="167"/>
      <c r="AJ560" s="167"/>
      <c r="AK560" s="192" t="s">
        <v>6073</v>
      </c>
      <c r="AL560" s="314" t="s">
        <v>8164</v>
      </c>
      <c r="AM560" s="317" t="s">
        <v>8163</v>
      </c>
      <c r="AN560" s="190" t="s">
        <v>5829</v>
      </c>
      <c r="AO560" s="190" t="s">
        <v>5829</v>
      </c>
      <c r="AP560" s="157"/>
    </row>
    <row r="561" spans="1:42" s="120" customFormat="1" ht="30" customHeight="1">
      <c r="A561" s="167" t="s">
        <v>1313</v>
      </c>
      <c r="B561" s="167" t="s">
        <v>79</v>
      </c>
      <c r="C561" s="167" t="s">
        <v>4559</v>
      </c>
      <c r="D561" s="167" t="s">
        <v>4889</v>
      </c>
      <c r="E561" s="167" t="s">
        <v>35</v>
      </c>
      <c r="F561" s="167" t="s">
        <v>11</v>
      </c>
      <c r="G561" s="167" t="s">
        <v>19</v>
      </c>
      <c r="H561" s="167" t="s">
        <v>6762</v>
      </c>
      <c r="I561" s="167" t="s">
        <v>1317</v>
      </c>
      <c r="J561" s="167" t="s">
        <v>13</v>
      </c>
      <c r="K561" s="167" t="s">
        <v>17</v>
      </c>
      <c r="L561" s="189" t="s">
        <v>6694</v>
      </c>
      <c r="M561" s="198" t="s">
        <v>6763</v>
      </c>
      <c r="N561" s="167"/>
      <c r="O561" s="167"/>
      <c r="P561" s="189" t="s">
        <v>6764</v>
      </c>
      <c r="Q561" s="189" t="s">
        <v>6660</v>
      </c>
      <c r="R561" s="195" t="s">
        <v>6620</v>
      </c>
      <c r="S561" s="314" t="s">
        <v>8164</v>
      </c>
      <c r="T561" s="167"/>
      <c r="U561" s="315">
        <v>44348</v>
      </c>
      <c r="V561" s="315">
        <v>44377</v>
      </c>
      <c r="W561" s="197">
        <v>4723000053</v>
      </c>
      <c r="X561" s="315">
        <v>44377</v>
      </c>
      <c r="Y561" s="167"/>
      <c r="Z561" s="167"/>
      <c r="AA561" s="167"/>
      <c r="AB561" s="167"/>
      <c r="AC561" s="196" t="s">
        <v>1547</v>
      </c>
      <c r="AD561" s="167"/>
      <c r="AE561" s="167"/>
      <c r="AF561" s="167"/>
      <c r="AG561" s="167"/>
      <c r="AH561" s="167"/>
      <c r="AI561" s="167"/>
      <c r="AJ561" s="167"/>
      <c r="AK561" s="192" t="s">
        <v>6073</v>
      </c>
      <c r="AL561" s="314" t="s">
        <v>8164</v>
      </c>
      <c r="AM561" s="317" t="s">
        <v>8163</v>
      </c>
      <c r="AN561" s="190" t="s">
        <v>5829</v>
      </c>
      <c r="AO561" s="190" t="s">
        <v>5829</v>
      </c>
      <c r="AP561" s="157"/>
    </row>
    <row r="562" spans="1:42" s="120" customFormat="1" ht="30" customHeight="1">
      <c r="A562" s="167" t="s">
        <v>1313</v>
      </c>
      <c r="B562" s="167" t="s">
        <v>79</v>
      </c>
      <c r="C562" s="167" t="s">
        <v>4559</v>
      </c>
      <c r="D562" s="167" t="s">
        <v>4890</v>
      </c>
      <c r="E562" s="167" t="s">
        <v>35</v>
      </c>
      <c r="F562" s="167" t="s">
        <v>11</v>
      </c>
      <c r="G562" s="167" t="s">
        <v>19</v>
      </c>
      <c r="H562" s="167" t="s">
        <v>4891</v>
      </c>
      <c r="I562" s="167" t="s">
        <v>1317</v>
      </c>
      <c r="J562" s="167" t="s">
        <v>13</v>
      </c>
      <c r="K562" s="167" t="s">
        <v>17</v>
      </c>
      <c r="L562" s="189" t="s">
        <v>6694</v>
      </c>
      <c r="M562" s="198" t="s">
        <v>6765</v>
      </c>
      <c r="N562" s="167"/>
      <c r="O562" s="167"/>
      <c r="P562" s="189" t="s">
        <v>6766</v>
      </c>
      <c r="Q562" s="189" t="s">
        <v>6748</v>
      </c>
      <c r="R562" s="195" t="s">
        <v>6620</v>
      </c>
      <c r="S562" s="314" t="s">
        <v>8164</v>
      </c>
      <c r="T562" s="167"/>
      <c r="U562" s="315">
        <v>44348</v>
      </c>
      <c r="V562" s="315">
        <v>44377</v>
      </c>
      <c r="W562" s="197">
        <v>4723000054</v>
      </c>
      <c r="X562" s="315">
        <v>44377</v>
      </c>
      <c r="Y562" s="167"/>
      <c r="Z562" s="167"/>
      <c r="AA562" s="167"/>
      <c r="AB562" s="167"/>
      <c r="AC562" s="196" t="s">
        <v>1547</v>
      </c>
      <c r="AD562" s="167"/>
      <c r="AE562" s="167"/>
      <c r="AF562" s="167"/>
      <c r="AG562" s="167"/>
      <c r="AH562" s="167"/>
      <c r="AI562" s="167"/>
      <c r="AJ562" s="167"/>
      <c r="AK562" s="192" t="s">
        <v>6073</v>
      </c>
      <c r="AL562" s="314" t="s">
        <v>8164</v>
      </c>
      <c r="AM562" s="317" t="s">
        <v>8163</v>
      </c>
      <c r="AN562" s="190" t="s">
        <v>5829</v>
      </c>
      <c r="AO562" s="190" t="s">
        <v>5829</v>
      </c>
      <c r="AP562" s="157"/>
    </row>
    <row r="563" spans="1:42" s="120" customFormat="1" ht="30" customHeight="1">
      <c r="A563" s="167" t="s">
        <v>1313</v>
      </c>
      <c r="B563" s="167" t="s">
        <v>79</v>
      </c>
      <c r="C563" s="167" t="s">
        <v>4559</v>
      </c>
      <c r="D563" s="167" t="s">
        <v>4892</v>
      </c>
      <c r="E563" s="167" t="s">
        <v>35</v>
      </c>
      <c r="F563" s="167" t="s">
        <v>11</v>
      </c>
      <c r="G563" s="167" t="s">
        <v>19</v>
      </c>
      <c r="H563" s="167" t="s">
        <v>4893</v>
      </c>
      <c r="I563" s="167" t="s">
        <v>1317</v>
      </c>
      <c r="J563" s="167" t="s">
        <v>13</v>
      </c>
      <c r="K563" s="167" t="s">
        <v>17</v>
      </c>
      <c r="L563" s="189" t="s">
        <v>6694</v>
      </c>
      <c r="M563" s="198" t="s">
        <v>6767</v>
      </c>
      <c r="N563" s="167"/>
      <c r="O563" s="167"/>
      <c r="P563" s="189" t="s">
        <v>6731</v>
      </c>
      <c r="Q563" s="189" t="s">
        <v>6709</v>
      </c>
      <c r="R563" s="195" t="s">
        <v>6620</v>
      </c>
      <c r="S563" s="314" t="s">
        <v>8164</v>
      </c>
      <c r="T563" s="167"/>
      <c r="U563" s="315">
        <v>44348</v>
      </c>
      <c r="V563" s="315">
        <v>44377</v>
      </c>
      <c r="W563" s="197">
        <v>4723000055</v>
      </c>
      <c r="X563" s="315">
        <v>44377</v>
      </c>
      <c r="Y563" s="167"/>
      <c r="Z563" s="167"/>
      <c r="AA563" s="167"/>
      <c r="AB563" s="167"/>
      <c r="AC563" s="196" t="s">
        <v>1547</v>
      </c>
      <c r="AD563" s="167"/>
      <c r="AE563" s="167"/>
      <c r="AF563" s="167"/>
      <c r="AG563" s="167"/>
      <c r="AH563" s="167"/>
      <c r="AI563" s="167"/>
      <c r="AJ563" s="167"/>
      <c r="AK563" s="192" t="s">
        <v>6073</v>
      </c>
      <c r="AL563" s="314" t="s">
        <v>8164</v>
      </c>
      <c r="AM563" s="317" t="s">
        <v>8163</v>
      </c>
      <c r="AN563" s="190" t="s">
        <v>5829</v>
      </c>
      <c r="AO563" s="190" t="s">
        <v>5829</v>
      </c>
      <c r="AP563" s="157"/>
    </row>
    <row r="564" spans="1:42" s="120" customFormat="1" ht="30" customHeight="1">
      <c r="A564" s="167" t="s">
        <v>1313</v>
      </c>
      <c r="B564" s="167" t="s">
        <v>4558</v>
      </c>
      <c r="C564" s="167" t="s">
        <v>4588</v>
      </c>
      <c r="D564" s="167" t="s">
        <v>4894</v>
      </c>
      <c r="E564" s="167" t="s">
        <v>35</v>
      </c>
      <c r="F564" s="167" t="s">
        <v>11</v>
      </c>
      <c r="G564" s="167" t="s">
        <v>19</v>
      </c>
      <c r="H564" s="167" t="s">
        <v>4895</v>
      </c>
      <c r="I564" s="167" t="s">
        <v>1317</v>
      </c>
      <c r="J564" s="167" t="s">
        <v>13</v>
      </c>
      <c r="K564" s="167" t="s">
        <v>17</v>
      </c>
      <c r="L564" s="189" t="s">
        <v>6694</v>
      </c>
      <c r="M564" s="198" t="s">
        <v>6768</v>
      </c>
      <c r="N564" s="167"/>
      <c r="O564" s="167"/>
      <c r="P564" s="189" t="s">
        <v>6769</v>
      </c>
      <c r="Q564" s="189" t="s">
        <v>6660</v>
      </c>
      <c r="R564" s="195" t="s">
        <v>6620</v>
      </c>
      <c r="S564" s="314" t="s">
        <v>8162</v>
      </c>
      <c r="T564" s="167"/>
      <c r="U564" s="315">
        <v>44348</v>
      </c>
      <c r="V564" s="315">
        <v>44377</v>
      </c>
      <c r="W564" s="199">
        <v>4713000042</v>
      </c>
      <c r="X564" s="315">
        <v>44377</v>
      </c>
      <c r="Y564" s="167"/>
      <c r="Z564" s="167"/>
      <c r="AA564" s="167"/>
      <c r="AB564" s="167"/>
      <c r="AC564" s="196" t="s">
        <v>1547</v>
      </c>
      <c r="AD564" s="167"/>
      <c r="AE564" s="167"/>
      <c r="AF564" s="167"/>
      <c r="AG564" s="167"/>
      <c r="AH564" s="167"/>
      <c r="AI564" s="167"/>
      <c r="AJ564" s="167"/>
      <c r="AK564" s="192" t="s">
        <v>6073</v>
      </c>
      <c r="AL564" s="314" t="s">
        <v>8162</v>
      </c>
      <c r="AM564" s="317" t="s">
        <v>8163</v>
      </c>
      <c r="AN564" s="190" t="s">
        <v>5829</v>
      </c>
      <c r="AO564" s="190" t="s">
        <v>5829</v>
      </c>
      <c r="AP564" s="157"/>
    </row>
    <row r="565" spans="1:42" s="120" customFormat="1" ht="30" customHeight="1">
      <c r="A565" s="167" t="s">
        <v>1313</v>
      </c>
      <c r="B565" s="167" t="s">
        <v>4558</v>
      </c>
      <c r="C565" s="167" t="s">
        <v>4588</v>
      </c>
      <c r="D565" s="167" t="s">
        <v>4896</v>
      </c>
      <c r="E565" s="167" t="s">
        <v>35</v>
      </c>
      <c r="F565" s="167" t="s">
        <v>11</v>
      </c>
      <c r="G565" s="167" t="s">
        <v>19</v>
      </c>
      <c r="H565" s="167" t="s">
        <v>4897</v>
      </c>
      <c r="I565" s="167" t="s">
        <v>1317</v>
      </c>
      <c r="J565" s="167" t="s">
        <v>13</v>
      </c>
      <c r="K565" s="167" t="s">
        <v>17</v>
      </c>
      <c r="L565" s="189" t="s">
        <v>6694</v>
      </c>
      <c r="M565" s="198" t="s">
        <v>6768</v>
      </c>
      <c r="N565" s="167"/>
      <c r="O565" s="167"/>
      <c r="P565" s="189" t="s">
        <v>6769</v>
      </c>
      <c r="Q565" s="189" t="s">
        <v>6709</v>
      </c>
      <c r="R565" s="195" t="s">
        <v>6620</v>
      </c>
      <c r="S565" s="314" t="s">
        <v>8162</v>
      </c>
      <c r="T565" s="167"/>
      <c r="U565" s="315">
        <v>44348</v>
      </c>
      <c r="V565" s="315">
        <v>44377</v>
      </c>
      <c r="W565" s="199">
        <v>4713000043</v>
      </c>
      <c r="X565" s="315">
        <v>44377</v>
      </c>
      <c r="Y565" s="167"/>
      <c r="Z565" s="167"/>
      <c r="AA565" s="167"/>
      <c r="AB565" s="167"/>
      <c r="AC565" s="196" t="s">
        <v>1547</v>
      </c>
      <c r="AD565" s="167"/>
      <c r="AE565" s="167"/>
      <c r="AF565" s="167"/>
      <c r="AG565" s="167"/>
      <c r="AH565" s="167"/>
      <c r="AI565" s="167"/>
      <c r="AJ565" s="167"/>
      <c r="AK565" s="192" t="s">
        <v>6073</v>
      </c>
      <c r="AL565" s="314" t="s">
        <v>8162</v>
      </c>
      <c r="AM565" s="317" t="s">
        <v>8163</v>
      </c>
      <c r="AN565" s="190" t="s">
        <v>5829</v>
      </c>
      <c r="AO565" s="190" t="s">
        <v>5829</v>
      </c>
      <c r="AP565" s="157"/>
    </row>
    <row r="566" spans="1:42" s="120" customFormat="1" ht="30" customHeight="1">
      <c r="A566" s="167" t="s">
        <v>1313</v>
      </c>
      <c r="B566" s="167" t="s">
        <v>4558</v>
      </c>
      <c r="C566" s="167" t="s">
        <v>4588</v>
      </c>
      <c r="D566" s="167" t="s">
        <v>4898</v>
      </c>
      <c r="E566" s="167" t="s">
        <v>35</v>
      </c>
      <c r="F566" s="167" t="s">
        <v>11</v>
      </c>
      <c r="G566" s="167" t="s">
        <v>19</v>
      </c>
      <c r="H566" s="167" t="s">
        <v>4899</v>
      </c>
      <c r="I566" s="167" t="s">
        <v>1317</v>
      </c>
      <c r="J566" s="167" t="s">
        <v>13</v>
      </c>
      <c r="K566" s="167" t="s">
        <v>17</v>
      </c>
      <c r="L566" s="189" t="s">
        <v>6694</v>
      </c>
      <c r="M566" s="198" t="s">
        <v>6770</v>
      </c>
      <c r="N566" s="167"/>
      <c r="O566" s="167"/>
      <c r="P566" s="189" t="s">
        <v>6771</v>
      </c>
      <c r="Q566" s="189" t="s">
        <v>6737</v>
      </c>
      <c r="R566" s="195" t="s">
        <v>6620</v>
      </c>
      <c r="S566" s="314" t="s">
        <v>8162</v>
      </c>
      <c r="T566" s="167"/>
      <c r="U566" s="315">
        <v>44348</v>
      </c>
      <c r="V566" s="315">
        <v>44377</v>
      </c>
      <c r="W566" s="200">
        <v>4713000044</v>
      </c>
      <c r="X566" s="315">
        <v>44377</v>
      </c>
      <c r="Y566" s="167"/>
      <c r="Z566" s="167"/>
      <c r="AA566" s="167"/>
      <c r="AB566" s="167"/>
      <c r="AC566" s="196" t="s">
        <v>1547</v>
      </c>
      <c r="AD566" s="167"/>
      <c r="AE566" s="167"/>
      <c r="AF566" s="167"/>
      <c r="AG566" s="167"/>
      <c r="AH566" s="167"/>
      <c r="AI566" s="167"/>
      <c r="AJ566" s="167"/>
      <c r="AK566" s="192" t="s">
        <v>6073</v>
      </c>
      <c r="AL566" s="314" t="s">
        <v>8162</v>
      </c>
      <c r="AM566" s="317" t="s">
        <v>8163</v>
      </c>
      <c r="AN566" s="190" t="s">
        <v>5829</v>
      </c>
      <c r="AO566" s="190" t="s">
        <v>5829</v>
      </c>
      <c r="AP566" s="157"/>
    </row>
    <row r="567" spans="1:42" s="120" customFormat="1" ht="30" customHeight="1">
      <c r="A567" s="167" t="s">
        <v>1313</v>
      </c>
      <c r="B567" s="167" t="s">
        <v>4558</v>
      </c>
      <c r="C567" s="167" t="s">
        <v>4588</v>
      </c>
      <c r="D567" s="167" t="s">
        <v>4900</v>
      </c>
      <c r="E567" s="167" t="s">
        <v>35</v>
      </c>
      <c r="F567" s="167" t="s">
        <v>11</v>
      </c>
      <c r="G567" s="167" t="s">
        <v>19</v>
      </c>
      <c r="H567" s="167" t="s">
        <v>6772</v>
      </c>
      <c r="I567" s="167" t="s">
        <v>1317</v>
      </c>
      <c r="J567" s="167" t="s">
        <v>13</v>
      </c>
      <c r="K567" s="167" t="s">
        <v>17</v>
      </c>
      <c r="L567" s="189" t="s">
        <v>6694</v>
      </c>
      <c r="M567" s="198" t="s">
        <v>6770</v>
      </c>
      <c r="N567" s="167"/>
      <c r="O567" s="167"/>
      <c r="P567" s="189" t="s">
        <v>6773</v>
      </c>
      <c r="Q567" s="189" t="s">
        <v>6667</v>
      </c>
      <c r="R567" s="195" t="s">
        <v>6620</v>
      </c>
      <c r="S567" s="314" t="s">
        <v>8162</v>
      </c>
      <c r="T567" s="167"/>
      <c r="U567" s="315">
        <v>44348</v>
      </c>
      <c r="V567" s="315">
        <v>44377</v>
      </c>
      <c r="W567" s="200">
        <v>4713000045</v>
      </c>
      <c r="X567" s="315">
        <v>44377</v>
      </c>
      <c r="Y567" s="167"/>
      <c r="Z567" s="167"/>
      <c r="AA567" s="167"/>
      <c r="AB567" s="167"/>
      <c r="AC567" s="196" t="s">
        <v>1547</v>
      </c>
      <c r="AD567" s="167"/>
      <c r="AE567" s="167"/>
      <c r="AF567" s="167"/>
      <c r="AG567" s="167"/>
      <c r="AH567" s="167"/>
      <c r="AI567" s="167"/>
      <c r="AJ567" s="167"/>
      <c r="AK567" s="192" t="s">
        <v>6073</v>
      </c>
      <c r="AL567" s="314" t="s">
        <v>8162</v>
      </c>
      <c r="AM567" s="317" t="s">
        <v>8163</v>
      </c>
      <c r="AN567" s="190" t="s">
        <v>5829</v>
      </c>
      <c r="AO567" s="190" t="s">
        <v>5829</v>
      </c>
      <c r="AP567" s="157"/>
    </row>
    <row r="568" spans="1:42" s="120" customFormat="1" ht="30" customHeight="1">
      <c r="A568" s="167" t="s">
        <v>1313</v>
      </c>
      <c r="B568" s="167" t="s">
        <v>4558</v>
      </c>
      <c r="C568" s="167" t="s">
        <v>4588</v>
      </c>
      <c r="D568" s="167" t="s">
        <v>4901</v>
      </c>
      <c r="E568" s="167" t="s">
        <v>35</v>
      </c>
      <c r="F568" s="167" t="s">
        <v>11</v>
      </c>
      <c r="G568" s="167" t="s">
        <v>19</v>
      </c>
      <c r="H568" s="167" t="s">
        <v>4902</v>
      </c>
      <c r="I568" s="167" t="s">
        <v>1317</v>
      </c>
      <c r="J568" s="167" t="s">
        <v>13</v>
      </c>
      <c r="K568" s="167" t="s">
        <v>17</v>
      </c>
      <c r="L568" s="189" t="s">
        <v>6694</v>
      </c>
      <c r="M568" s="198" t="s">
        <v>6774</v>
      </c>
      <c r="N568" s="167"/>
      <c r="O568" s="167"/>
      <c r="P568" s="189" t="s">
        <v>6775</v>
      </c>
      <c r="Q568" s="189" t="s">
        <v>6671</v>
      </c>
      <c r="R568" s="195" t="s">
        <v>6620</v>
      </c>
      <c r="S568" s="314" t="s">
        <v>8162</v>
      </c>
      <c r="T568" s="167"/>
      <c r="U568" s="315">
        <v>44348</v>
      </c>
      <c r="V568" s="315">
        <v>44377</v>
      </c>
      <c r="W568" s="201">
        <v>4713000046</v>
      </c>
      <c r="X568" s="315">
        <v>44377</v>
      </c>
      <c r="Y568" s="167"/>
      <c r="Z568" s="167"/>
      <c r="AA568" s="167"/>
      <c r="AB568" s="167"/>
      <c r="AC568" s="196" t="s">
        <v>1547</v>
      </c>
      <c r="AD568" s="167"/>
      <c r="AE568" s="167"/>
      <c r="AF568" s="167"/>
      <c r="AG568" s="167"/>
      <c r="AH568" s="167"/>
      <c r="AI568" s="167"/>
      <c r="AJ568" s="167"/>
      <c r="AK568" s="192" t="s">
        <v>6073</v>
      </c>
      <c r="AL568" s="314" t="s">
        <v>8162</v>
      </c>
      <c r="AM568" s="317" t="s">
        <v>8163</v>
      </c>
      <c r="AN568" s="190" t="s">
        <v>5829</v>
      </c>
      <c r="AO568" s="190" t="s">
        <v>5829</v>
      </c>
      <c r="AP568" s="157"/>
    </row>
    <row r="569" spans="1:42" s="120" customFormat="1" ht="30" customHeight="1">
      <c r="A569" s="167" t="s">
        <v>1313</v>
      </c>
      <c r="B569" s="167" t="s">
        <v>4558</v>
      </c>
      <c r="C569" s="167" t="s">
        <v>4588</v>
      </c>
      <c r="D569" s="167" t="s">
        <v>4901</v>
      </c>
      <c r="E569" s="167" t="s">
        <v>35</v>
      </c>
      <c r="F569" s="167" t="s">
        <v>11</v>
      </c>
      <c r="G569" s="167" t="s">
        <v>19</v>
      </c>
      <c r="H569" s="167" t="s">
        <v>4903</v>
      </c>
      <c r="I569" s="167" t="s">
        <v>1317</v>
      </c>
      <c r="J569" s="167" t="s">
        <v>13</v>
      </c>
      <c r="K569" s="167" t="s">
        <v>17</v>
      </c>
      <c r="L569" s="189" t="s">
        <v>6694</v>
      </c>
      <c r="M569" s="198" t="s">
        <v>6774</v>
      </c>
      <c r="N569" s="167"/>
      <c r="O569" s="167"/>
      <c r="P569" s="189" t="s">
        <v>6775</v>
      </c>
      <c r="Q569" s="189" t="s">
        <v>6667</v>
      </c>
      <c r="R569" s="195" t="s">
        <v>6620</v>
      </c>
      <c r="S569" s="314" t="s">
        <v>8162</v>
      </c>
      <c r="T569" s="167"/>
      <c r="U569" s="315">
        <v>44348</v>
      </c>
      <c r="V569" s="315">
        <v>44377</v>
      </c>
      <c r="W569" s="201">
        <v>4713000047</v>
      </c>
      <c r="X569" s="315">
        <v>44377</v>
      </c>
      <c r="Y569" s="167"/>
      <c r="Z569" s="167"/>
      <c r="AA569" s="167"/>
      <c r="AB569" s="167"/>
      <c r="AC569" s="196" t="s">
        <v>1547</v>
      </c>
      <c r="AD569" s="167"/>
      <c r="AE569" s="167"/>
      <c r="AF569" s="167"/>
      <c r="AG569" s="167"/>
      <c r="AH569" s="167"/>
      <c r="AI569" s="167"/>
      <c r="AJ569" s="167"/>
      <c r="AK569" s="192" t="s">
        <v>6073</v>
      </c>
      <c r="AL569" s="314" t="s">
        <v>8162</v>
      </c>
      <c r="AM569" s="317" t="s">
        <v>8163</v>
      </c>
      <c r="AN569" s="190" t="s">
        <v>5829</v>
      </c>
      <c r="AO569" s="190" t="s">
        <v>5829</v>
      </c>
      <c r="AP569" s="157"/>
    </row>
    <row r="570" spans="1:42" s="120" customFormat="1" ht="30" customHeight="1">
      <c r="A570" s="189" t="s">
        <v>1313</v>
      </c>
      <c r="B570" s="189" t="s">
        <v>4558</v>
      </c>
      <c r="C570" s="189" t="s">
        <v>4588</v>
      </c>
      <c r="D570" s="189" t="s">
        <v>4904</v>
      </c>
      <c r="E570" s="189" t="s">
        <v>35</v>
      </c>
      <c r="F570" s="189" t="s">
        <v>11</v>
      </c>
      <c r="G570" s="189" t="s">
        <v>19</v>
      </c>
      <c r="H570" s="189" t="s">
        <v>4905</v>
      </c>
      <c r="I570" s="189" t="s">
        <v>1317</v>
      </c>
      <c r="J570" s="189" t="s">
        <v>13</v>
      </c>
      <c r="K570" s="189" t="s">
        <v>17</v>
      </c>
      <c r="L570" s="189" t="s">
        <v>6694</v>
      </c>
      <c r="M570" s="198" t="s">
        <v>6776</v>
      </c>
      <c r="N570" s="189"/>
      <c r="O570" s="189"/>
      <c r="P570" s="189" t="s">
        <v>6777</v>
      </c>
      <c r="Q570" s="189" t="s">
        <v>6748</v>
      </c>
      <c r="R570" s="194" t="s">
        <v>6620</v>
      </c>
      <c r="S570" s="326" t="s">
        <v>8162</v>
      </c>
      <c r="T570" s="189"/>
      <c r="U570" s="327">
        <v>44348</v>
      </c>
      <c r="V570" s="327">
        <v>44377</v>
      </c>
      <c r="W570" s="202">
        <v>4713000048</v>
      </c>
      <c r="X570" s="327">
        <v>44377</v>
      </c>
      <c r="Y570" s="189"/>
      <c r="Z570" s="189"/>
      <c r="AA570" s="189"/>
      <c r="AB570" s="189"/>
      <c r="AC570" s="196" t="s">
        <v>1547</v>
      </c>
      <c r="AD570" s="189"/>
      <c r="AE570" s="189"/>
      <c r="AF570" s="189"/>
      <c r="AG570" s="189"/>
      <c r="AH570" s="189"/>
      <c r="AI570" s="189"/>
      <c r="AJ570" s="189"/>
      <c r="AK570" s="192" t="s">
        <v>6073</v>
      </c>
      <c r="AL570" s="326" t="s">
        <v>8162</v>
      </c>
      <c r="AM570" s="329" t="s">
        <v>8163</v>
      </c>
      <c r="AN570" s="198" t="s">
        <v>5829</v>
      </c>
      <c r="AO570" s="198" t="s">
        <v>5829</v>
      </c>
      <c r="AP570" s="330" t="s">
        <v>8191</v>
      </c>
    </row>
    <row r="571" spans="1:42" s="120" customFormat="1" ht="30" customHeight="1">
      <c r="A571" s="167" t="s">
        <v>1313</v>
      </c>
      <c r="B571" s="167" t="s">
        <v>4558</v>
      </c>
      <c r="C571" s="167" t="s">
        <v>4588</v>
      </c>
      <c r="D571" s="167" t="s">
        <v>4906</v>
      </c>
      <c r="E571" s="167" t="s">
        <v>35</v>
      </c>
      <c r="F571" s="167" t="s">
        <v>11</v>
      </c>
      <c r="G571" s="167" t="s">
        <v>19</v>
      </c>
      <c r="H571" s="167" t="s">
        <v>4907</v>
      </c>
      <c r="I571" s="167" t="s">
        <v>1317</v>
      </c>
      <c r="J571" s="167" t="s">
        <v>13</v>
      </c>
      <c r="K571" s="167" t="s">
        <v>17</v>
      </c>
      <c r="L571" s="189" t="s">
        <v>6694</v>
      </c>
      <c r="M571" s="198" t="s">
        <v>6778</v>
      </c>
      <c r="N571" s="167"/>
      <c r="O571" s="167"/>
      <c r="P571" s="189" t="s">
        <v>6779</v>
      </c>
      <c r="Q571" s="189" t="s">
        <v>6780</v>
      </c>
      <c r="R571" s="195" t="s">
        <v>6620</v>
      </c>
      <c r="S571" s="314" t="s">
        <v>8162</v>
      </c>
      <c r="T571" s="167"/>
      <c r="U571" s="315">
        <v>44348</v>
      </c>
      <c r="V571" s="315">
        <v>44377</v>
      </c>
      <c r="W571" s="203">
        <v>4713000049</v>
      </c>
      <c r="X571" s="315">
        <v>44377</v>
      </c>
      <c r="Y571" s="167"/>
      <c r="Z571" s="167"/>
      <c r="AA571" s="167"/>
      <c r="AB571" s="167"/>
      <c r="AC571" s="196" t="s">
        <v>1547</v>
      </c>
      <c r="AD571" s="167"/>
      <c r="AE571" s="167"/>
      <c r="AF571" s="167"/>
      <c r="AG571" s="167"/>
      <c r="AH571" s="167"/>
      <c r="AI571" s="167"/>
      <c r="AJ571" s="167"/>
      <c r="AK571" s="192" t="s">
        <v>6073</v>
      </c>
      <c r="AL571" s="314" t="s">
        <v>8162</v>
      </c>
      <c r="AM571" s="317" t="s">
        <v>8163</v>
      </c>
      <c r="AN571" s="190" t="s">
        <v>5829</v>
      </c>
      <c r="AO571" s="190" t="s">
        <v>5829</v>
      </c>
      <c r="AP571" s="157"/>
    </row>
    <row r="572" spans="1:42" s="120" customFormat="1" ht="30" customHeight="1">
      <c r="A572" s="167" t="s">
        <v>1313</v>
      </c>
      <c r="B572" s="167" t="s">
        <v>4558</v>
      </c>
      <c r="C572" s="167" t="s">
        <v>4588</v>
      </c>
      <c r="D572" s="167" t="s">
        <v>4908</v>
      </c>
      <c r="E572" s="167" t="s">
        <v>35</v>
      </c>
      <c r="F572" s="167" t="s">
        <v>11</v>
      </c>
      <c r="G572" s="167" t="s">
        <v>19</v>
      </c>
      <c r="H572" s="167" t="s">
        <v>4909</v>
      </c>
      <c r="I572" s="167" t="s">
        <v>1317</v>
      </c>
      <c r="J572" s="167" t="s">
        <v>13</v>
      </c>
      <c r="K572" s="167" t="s">
        <v>17</v>
      </c>
      <c r="L572" s="189" t="s">
        <v>6694</v>
      </c>
      <c r="M572" s="198" t="s">
        <v>6781</v>
      </c>
      <c r="N572" s="167"/>
      <c r="O572" s="167"/>
      <c r="P572" s="189" t="s">
        <v>6714</v>
      </c>
      <c r="Q572" s="189" t="s">
        <v>6692</v>
      </c>
      <c r="R572" s="195" t="s">
        <v>6620</v>
      </c>
      <c r="S572" s="314" t="s">
        <v>8162</v>
      </c>
      <c r="T572" s="167"/>
      <c r="U572" s="315">
        <v>44348</v>
      </c>
      <c r="V572" s="315">
        <v>44377</v>
      </c>
      <c r="W572" s="203">
        <v>4713000050</v>
      </c>
      <c r="X572" s="315">
        <v>44377</v>
      </c>
      <c r="Y572" s="167"/>
      <c r="Z572" s="167"/>
      <c r="AA572" s="167"/>
      <c r="AB572" s="167"/>
      <c r="AC572" s="196" t="s">
        <v>1547</v>
      </c>
      <c r="AD572" s="167"/>
      <c r="AE572" s="167"/>
      <c r="AF572" s="167"/>
      <c r="AG572" s="167"/>
      <c r="AH572" s="167"/>
      <c r="AI572" s="167"/>
      <c r="AJ572" s="167"/>
      <c r="AK572" s="192" t="s">
        <v>6073</v>
      </c>
      <c r="AL572" s="314" t="s">
        <v>8162</v>
      </c>
      <c r="AM572" s="317" t="s">
        <v>8163</v>
      </c>
      <c r="AN572" s="190" t="s">
        <v>5829</v>
      </c>
      <c r="AO572" s="190" t="s">
        <v>5829</v>
      </c>
      <c r="AP572" s="157"/>
    </row>
    <row r="573" spans="1:42" s="120" customFormat="1" ht="30" customHeight="1">
      <c r="A573" s="167" t="s">
        <v>1313</v>
      </c>
      <c r="B573" s="167" t="s">
        <v>4558</v>
      </c>
      <c r="C573" s="167" t="s">
        <v>4588</v>
      </c>
      <c r="D573" s="167" t="s">
        <v>4910</v>
      </c>
      <c r="E573" s="167" t="s">
        <v>35</v>
      </c>
      <c r="F573" s="167" t="s">
        <v>11</v>
      </c>
      <c r="G573" s="167" t="s">
        <v>19</v>
      </c>
      <c r="H573" s="167" t="s">
        <v>4911</v>
      </c>
      <c r="I573" s="167" t="s">
        <v>1317</v>
      </c>
      <c r="J573" s="167" t="s">
        <v>13</v>
      </c>
      <c r="K573" s="167" t="s">
        <v>17</v>
      </c>
      <c r="L573" s="189" t="s">
        <v>6694</v>
      </c>
      <c r="M573" s="198" t="s">
        <v>6781</v>
      </c>
      <c r="N573" s="167"/>
      <c r="O573" s="167"/>
      <c r="P573" s="189" t="s">
        <v>6714</v>
      </c>
      <c r="Q573" s="189" t="s">
        <v>6748</v>
      </c>
      <c r="R573" s="195" t="s">
        <v>6620</v>
      </c>
      <c r="S573" s="314" t="s">
        <v>8162</v>
      </c>
      <c r="T573" s="167"/>
      <c r="U573" s="315">
        <v>44348</v>
      </c>
      <c r="V573" s="315">
        <v>44377</v>
      </c>
      <c r="W573" s="201">
        <v>4713000051</v>
      </c>
      <c r="X573" s="315">
        <v>44377</v>
      </c>
      <c r="Y573" s="167"/>
      <c r="Z573" s="167"/>
      <c r="AA573" s="167"/>
      <c r="AB573" s="167"/>
      <c r="AC573" s="196" t="s">
        <v>1547</v>
      </c>
      <c r="AD573" s="167"/>
      <c r="AE573" s="167"/>
      <c r="AF573" s="167"/>
      <c r="AG573" s="167"/>
      <c r="AH573" s="167"/>
      <c r="AI573" s="167"/>
      <c r="AJ573" s="167"/>
      <c r="AK573" s="192" t="s">
        <v>6073</v>
      </c>
      <c r="AL573" s="314" t="s">
        <v>8162</v>
      </c>
      <c r="AM573" s="317" t="s">
        <v>8163</v>
      </c>
      <c r="AN573" s="190" t="s">
        <v>5829</v>
      </c>
      <c r="AO573" s="190" t="s">
        <v>5829</v>
      </c>
      <c r="AP573" s="157"/>
    </row>
    <row r="574" spans="1:42" s="120" customFormat="1" ht="30" customHeight="1">
      <c r="A574" s="167" t="s">
        <v>1313</v>
      </c>
      <c r="B574" s="167" t="s">
        <v>4558</v>
      </c>
      <c r="C574" s="167" t="s">
        <v>4588</v>
      </c>
      <c r="D574" s="167" t="s">
        <v>4912</v>
      </c>
      <c r="E574" s="167" t="s">
        <v>35</v>
      </c>
      <c r="F574" s="167" t="s">
        <v>11</v>
      </c>
      <c r="G574" s="167" t="s">
        <v>19</v>
      </c>
      <c r="H574" s="167" t="s">
        <v>4913</v>
      </c>
      <c r="I574" s="167" t="s">
        <v>1317</v>
      </c>
      <c r="J574" s="167" t="s">
        <v>13</v>
      </c>
      <c r="K574" s="167" t="s">
        <v>17</v>
      </c>
      <c r="L574" s="189" t="s">
        <v>6694</v>
      </c>
      <c r="M574" s="198" t="s">
        <v>6782</v>
      </c>
      <c r="N574" s="167"/>
      <c r="O574" s="167"/>
      <c r="P574" s="189" t="s">
        <v>6783</v>
      </c>
      <c r="Q574" s="189" t="s">
        <v>6671</v>
      </c>
      <c r="R574" s="195" t="s">
        <v>6620</v>
      </c>
      <c r="S574" s="314" t="s">
        <v>8162</v>
      </c>
      <c r="T574" s="167"/>
      <c r="U574" s="315">
        <v>44348</v>
      </c>
      <c r="V574" s="315">
        <v>44377</v>
      </c>
      <c r="W574" s="200">
        <v>4713000052</v>
      </c>
      <c r="X574" s="315">
        <v>44377</v>
      </c>
      <c r="Y574" s="167"/>
      <c r="Z574" s="167"/>
      <c r="AA574" s="167"/>
      <c r="AB574" s="167"/>
      <c r="AC574" s="196" t="s">
        <v>1547</v>
      </c>
      <c r="AD574" s="167"/>
      <c r="AE574" s="167"/>
      <c r="AF574" s="167"/>
      <c r="AG574" s="167"/>
      <c r="AH574" s="167"/>
      <c r="AI574" s="167"/>
      <c r="AJ574" s="167"/>
      <c r="AK574" s="192" t="s">
        <v>6073</v>
      </c>
      <c r="AL574" s="314" t="s">
        <v>8162</v>
      </c>
      <c r="AM574" s="317" t="s">
        <v>8163</v>
      </c>
      <c r="AN574" s="190" t="s">
        <v>5829</v>
      </c>
      <c r="AO574" s="190" t="s">
        <v>5829</v>
      </c>
      <c r="AP574" s="157"/>
    </row>
    <row r="575" spans="1:42" s="120" customFormat="1" ht="30" customHeight="1">
      <c r="A575" s="167" t="s">
        <v>1313</v>
      </c>
      <c r="B575" s="167" t="s">
        <v>4558</v>
      </c>
      <c r="C575" s="167" t="s">
        <v>4588</v>
      </c>
      <c r="D575" s="167" t="s">
        <v>4914</v>
      </c>
      <c r="E575" s="167" t="s">
        <v>35</v>
      </c>
      <c r="F575" s="167" t="s">
        <v>11</v>
      </c>
      <c r="G575" s="167" t="s">
        <v>19</v>
      </c>
      <c r="H575" s="167" t="s">
        <v>4915</v>
      </c>
      <c r="I575" s="167" t="s">
        <v>1317</v>
      </c>
      <c r="J575" s="167" t="s">
        <v>13</v>
      </c>
      <c r="K575" s="167" t="s">
        <v>17</v>
      </c>
      <c r="L575" s="189" t="s">
        <v>6694</v>
      </c>
      <c r="M575" s="198" t="s">
        <v>6782</v>
      </c>
      <c r="N575" s="167"/>
      <c r="O575" s="167"/>
      <c r="P575" s="189" t="s">
        <v>6670</v>
      </c>
      <c r="Q575" s="189" t="s">
        <v>6721</v>
      </c>
      <c r="R575" s="195" t="s">
        <v>6620</v>
      </c>
      <c r="S575" s="314" t="s">
        <v>8162</v>
      </c>
      <c r="T575" s="167"/>
      <c r="U575" s="315">
        <v>44348</v>
      </c>
      <c r="V575" s="315">
        <v>44377</v>
      </c>
      <c r="W575" s="200">
        <v>4713000053</v>
      </c>
      <c r="X575" s="315">
        <v>44377</v>
      </c>
      <c r="Y575" s="167"/>
      <c r="Z575" s="167"/>
      <c r="AA575" s="167"/>
      <c r="AB575" s="167"/>
      <c r="AC575" s="196" t="s">
        <v>1547</v>
      </c>
      <c r="AD575" s="167"/>
      <c r="AE575" s="167"/>
      <c r="AF575" s="167"/>
      <c r="AG575" s="167"/>
      <c r="AH575" s="167"/>
      <c r="AI575" s="167"/>
      <c r="AJ575" s="167"/>
      <c r="AK575" s="192" t="s">
        <v>6073</v>
      </c>
      <c r="AL575" s="314" t="s">
        <v>8162</v>
      </c>
      <c r="AM575" s="317" t="s">
        <v>8163</v>
      </c>
      <c r="AN575" s="190" t="s">
        <v>5829</v>
      </c>
      <c r="AO575" s="190" t="s">
        <v>5829</v>
      </c>
      <c r="AP575" s="157"/>
    </row>
    <row r="576" spans="1:42" s="120" customFormat="1" ht="30" customHeight="1">
      <c r="A576" s="167" t="s">
        <v>1313</v>
      </c>
      <c r="B576" s="167" t="s">
        <v>4558</v>
      </c>
      <c r="C576" s="167" t="s">
        <v>4588</v>
      </c>
      <c r="D576" s="167" t="s">
        <v>6784</v>
      </c>
      <c r="E576" s="167" t="s">
        <v>978</v>
      </c>
      <c r="F576" s="167" t="s">
        <v>762</v>
      </c>
      <c r="G576" s="167" t="s">
        <v>675</v>
      </c>
      <c r="H576" s="167" t="s">
        <v>6785</v>
      </c>
      <c r="I576" s="167" t="s">
        <v>1317</v>
      </c>
      <c r="J576" s="167" t="s">
        <v>977</v>
      </c>
      <c r="K576" s="167" t="s">
        <v>765</v>
      </c>
      <c r="L576" s="189" t="s">
        <v>6694</v>
      </c>
      <c r="M576" s="198" t="s">
        <v>6786</v>
      </c>
      <c r="N576" s="167"/>
      <c r="O576" s="167"/>
      <c r="P576" s="189" t="s">
        <v>6787</v>
      </c>
      <c r="Q576" s="189" t="s">
        <v>6759</v>
      </c>
      <c r="R576" s="195" t="s">
        <v>6620</v>
      </c>
      <c r="S576" s="314" t="s">
        <v>8162</v>
      </c>
      <c r="T576" s="167"/>
      <c r="U576" s="315">
        <v>44348</v>
      </c>
      <c r="V576" s="315">
        <v>44377</v>
      </c>
      <c r="W576" s="200">
        <v>4713000212</v>
      </c>
      <c r="X576" s="315">
        <v>44377</v>
      </c>
      <c r="Y576" s="167"/>
      <c r="Z576" s="167"/>
      <c r="AA576" s="167"/>
      <c r="AB576" s="167"/>
      <c r="AC576" s="196" t="s">
        <v>1547</v>
      </c>
      <c r="AD576" s="167"/>
      <c r="AE576" s="167"/>
      <c r="AF576" s="167"/>
      <c r="AG576" s="167"/>
      <c r="AH576" s="167"/>
      <c r="AI576" s="167"/>
      <c r="AJ576" s="167"/>
      <c r="AK576" s="192" t="s">
        <v>6073</v>
      </c>
      <c r="AL576" s="314" t="s">
        <v>8162</v>
      </c>
      <c r="AM576" s="317" t="s">
        <v>8163</v>
      </c>
      <c r="AN576" s="190" t="s">
        <v>5829</v>
      </c>
      <c r="AO576" s="190" t="s">
        <v>5829</v>
      </c>
      <c r="AP576" s="157"/>
    </row>
    <row r="577" spans="1:42" s="120" customFormat="1" ht="30" customHeight="1">
      <c r="A577" s="167" t="s">
        <v>6788</v>
      </c>
      <c r="B577" s="167" t="s">
        <v>6789</v>
      </c>
      <c r="C577" s="167" t="s">
        <v>6790</v>
      </c>
      <c r="D577" s="167" t="s">
        <v>6791</v>
      </c>
      <c r="E577" s="167" t="s">
        <v>978</v>
      </c>
      <c r="F577" s="167" t="s">
        <v>762</v>
      </c>
      <c r="G577" s="167" t="s">
        <v>675</v>
      </c>
      <c r="H577" s="167" t="s">
        <v>6792</v>
      </c>
      <c r="I577" s="167" t="s">
        <v>1317</v>
      </c>
      <c r="J577" s="167" t="s">
        <v>977</v>
      </c>
      <c r="K577" s="167" t="s">
        <v>765</v>
      </c>
      <c r="L577" s="189" t="s">
        <v>6694</v>
      </c>
      <c r="M577" s="198" t="s">
        <v>6786</v>
      </c>
      <c r="N577" s="167"/>
      <c r="O577" s="167"/>
      <c r="P577" s="189" t="s">
        <v>6787</v>
      </c>
      <c r="Q577" s="189" t="s">
        <v>6793</v>
      </c>
      <c r="R577" s="195" t="s">
        <v>6620</v>
      </c>
      <c r="S577" s="314" t="s">
        <v>8162</v>
      </c>
      <c r="T577" s="167"/>
      <c r="U577" s="315">
        <v>44348</v>
      </c>
      <c r="V577" s="315">
        <v>44377</v>
      </c>
      <c r="W577" s="200">
        <v>4713000213</v>
      </c>
      <c r="X577" s="315">
        <v>44377</v>
      </c>
      <c r="Y577" s="167"/>
      <c r="Z577" s="167"/>
      <c r="AA577" s="167"/>
      <c r="AB577" s="167"/>
      <c r="AC577" s="196" t="s">
        <v>1547</v>
      </c>
      <c r="AD577" s="167"/>
      <c r="AE577" s="167"/>
      <c r="AF577" s="167"/>
      <c r="AG577" s="167"/>
      <c r="AH577" s="167"/>
      <c r="AI577" s="167"/>
      <c r="AJ577" s="167"/>
      <c r="AK577" s="192" t="s">
        <v>6073</v>
      </c>
      <c r="AL577" s="314" t="s">
        <v>8162</v>
      </c>
      <c r="AM577" s="317" t="s">
        <v>8163</v>
      </c>
      <c r="AN577" s="190" t="s">
        <v>5829</v>
      </c>
      <c r="AO577" s="190" t="s">
        <v>5829</v>
      </c>
      <c r="AP577" s="157"/>
    </row>
    <row r="578" spans="1:42" s="120" customFormat="1" ht="30" customHeight="1">
      <c r="A578" s="167" t="s">
        <v>1313</v>
      </c>
      <c r="B578" s="167" t="s">
        <v>4558</v>
      </c>
      <c r="C578" s="167" t="s">
        <v>4588</v>
      </c>
      <c r="D578" s="167" t="s">
        <v>4916</v>
      </c>
      <c r="E578" s="167" t="s">
        <v>35</v>
      </c>
      <c r="F578" s="167" t="s">
        <v>11</v>
      </c>
      <c r="G578" s="167" t="s">
        <v>19</v>
      </c>
      <c r="H578" s="167" t="s">
        <v>6794</v>
      </c>
      <c r="I578" s="167" t="s">
        <v>1317</v>
      </c>
      <c r="J578" s="167" t="s">
        <v>13</v>
      </c>
      <c r="K578" s="167" t="s">
        <v>17</v>
      </c>
      <c r="L578" s="189" t="s">
        <v>6795</v>
      </c>
      <c r="M578" s="198" t="s">
        <v>6796</v>
      </c>
      <c r="N578" s="167"/>
      <c r="O578" s="167"/>
      <c r="P578" s="189" t="s">
        <v>6797</v>
      </c>
      <c r="Q578" s="189" t="s">
        <v>6697</v>
      </c>
      <c r="R578" s="195" t="s">
        <v>6620</v>
      </c>
      <c r="S578" s="314" t="s">
        <v>8162</v>
      </c>
      <c r="T578" s="167"/>
      <c r="U578" s="315">
        <v>44348</v>
      </c>
      <c r="V578" s="315">
        <v>44377</v>
      </c>
      <c r="W578" s="200">
        <v>4713000056</v>
      </c>
      <c r="X578" s="315">
        <v>44377</v>
      </c>
      <c r="Y578" s="167"/>
      <c r="Z578" s="167"/>
      <c r="AA578" s="167"/>
      <c r="AB578" s="167"/>
      <c r="AC578" s="196" t="s">
        <v>1547</v>
      </c>
      <c r="AD578" s="167"/>
      <c r="AE578" s="167"/>
      <c r="AF578" s="167"/>
      <c r="AG578" s="167"/>
      <c r="AH578" s="167"/>
      <c r="AI578" s="167"/>
      <c r="AJ578" s="167"/>
      <c r="AK578" s="192" t="s">
        <v>6073</v>
      </c>
      <c r="AL578" s="314" t="s">
        <v>8162</v>
      </c>
      <c r="AM578" s="317" t="s">
        <v>8163</v>
      </c>
      <c r="AN578" s="190" t="s">
        <v>5829</v>
      </c>
      <c r="AO578" s="190" t="s">
        <v>5829</v>
      </c>
      <c r="AP578" s="157"/>
    </row>
    <row r="579" spans="1:42" s="120" customFormat="1" ht="30" customHeight="1">
      <c r="A579" s="167" t="s">
        <v>6788</v>
      </c>
      <c r="B579" s="167" t="s">
        <v>6789</v>
      </c>
      <c r="C579" s="167" t="s">
        <v>6790</v>
      </c>
      <c r="D579" s="167" t="s">
        <v>6798</v>
      </c>
      <c r="E579" s="167" t="s">
        <v>978</v>
      </c>
      <c r="F579" s="167" t="s">
        <v>762</v>
      </c>
      <c r="G579" s="167" t="s">
        <v>675</v>
      </c>
      <c r="H579" s="167" t="s">
        <v>6799</v>
      </c>
      <c r="I579" s="167" t="s">
        <v>1317</v>
      </c>
      <c r="J579" s="167" t="s">
        <v>977</v>
      </c>
      <c r="K579" s="167" t="s">
        <v>765</v>
      </c>
      <c r="L579" s="189" t="s">
        <v>6795</v>
      </c>
      <c r="M579" s="198" t="s">
        <v>6800</v>
      </c>
      <c r="N579" s="167"/>
      <c r="O579" s="167"/>
      <c r="P579" s="189" t="s">
        <v>6801</v>
      </c>
      <c r="Q579" s="189" t="s">
        <v>6802</v>
      </c>
      <c r="R579" s="195" t="s">
        <v>6620</v>
      </c>
      <c r="S579" s="314" t="s">
        <v>8162</v>
      </c>
      <c r="T579" s="167"/>
      <c r="U579" s="315">
        <v>44348</v>
      </c>
      <c r="V579" s="315">
        <v>44377</v>
      </c>
      <c r="W579" s="200">
        <v>4713000214</v>
      </c>
      <c r="X579" s="315">
        <v>44377</v>
      </c>
      <c r="Y579" s="167"/>
      <c r="Z579" s="167"/>
      <c r="AA579" s="167"/>
      <c r="AB579" s="167"/>
      <c r="AC579" s="196" t="s">
        <v>1547</v>
      </c>
      <c r="AD579" s="167"/>
      <c r="AE579" s="167"/>
      <c r="AF579" s="167"/>
      <c r="AG579" s="167"/>
      <c r="AH579" s="167"/>
      <c r="AI579" s="167"/>
      <c r="AJ579" s="167"/>
      <c r="AK579" s="192" t="s">
        <v>6073</v>
      </c>
      <c r="AL579" s="314" t="s">
        <v>8162</v>
      </c>
      <c r="AM579" s="317" t="s">
        <v>8163</v>
      </c>
      <c r="AN579" s="190" t="s">
        <v>5829</v>
      </c>
      <c r="AO579" s="190" t="s">
        <v>5829</v>
      </c>
      <c r="AP579" s="157"/>
    </row>
    <row r="580" spans="1:42" s="120" customFormat="1" ht="30" customHeight="1">
      <c r="A580" s="167" t="s">
        <v>1313</v>
      </c>
      <c r="B580" s="167" t="s">
        <v>4558</v>
      </c>
      <c r="C580" s="167" t="s">
        <v>4588</v>
      </c>
      <c r="D580" s="167" t="s">
        <v>4917</v>
      </c>
      <c r="E580" s="167" t="s">
        <v>35</v>
      </c>
      <c r="F580" s="167" t="s">
        <v>11</v>
      </c>
      <c r="G580" s="167" t="s">
        <v>19</v>
      </c>
      <c r="H580" s="167" t="s">
        <v>4918</v>
      </c>
      <c r="I580" s="167" t="s">
        <v>1317</v>
      </c>
      <c r="J580" s="167" t="s">
        <v>13</v>
      </c>
      <c r="K580" s="167" t="s">
        <v>17</v>
      </c>
      <c r="L580" s="189" t="s">
        <v>6795</v>
      </c>
      <c r="M580" s="198" t="s">
        <v>6803</v>
      </c>
      <c r="N580" s="167"/>
      <c r="O580" s="167"/>
      <c r="P580" s="189" t="s">
        <v>6700</v>
      </c>
      <c r="Q580" s="189" t="s">
        <v>6746</v>
      </c>
      <c r="R580" s="195" t="s">
        <v>6620</v>
      </c>
      <c r="S580" s="314" t="s">
        <v>8162</v>
      </c>
      <c r="T580" s="167"/>
      <c r="U580" s="315">
        <v>44348</v>
      </c>
      <c r="V580" s="315">
        <v>44377</v>
      </c>
      <c r="W580" s="200">
        <v>4713000058</v>
      </c>
      <c r="X580" s="315">
        <v>44377</v>
      </c>
      <c r="Y580" s="167"/>
      <c r="Z580" s="167"/>
      <c r="AA580" s="167"/>
      <c r="AB580" s="167"/>
      <c r="AC580" s="196" t="s">
        <v>1547</v>
      </c>
      <c r="AD580" s="167"/>
      <c r="AE580" s="167"/>
      <c r="AF580" s="167"/>
      <c r="AG580" s="167"/>
      <c r="AH580" s="167"/>
      <c r="AI580" s="167"/>
      <c r="AJ580" s="167"/>
      <c r="AK580" s="192" t="s">
        <v>6073</v>
      </c>
      <c r="AL580" s="314" t="s">
        <v>8162</v>
      </c>
      <c r="AM580" s="317" t="s">
        <v>8163</v>
      </c>
      <c r="AN580" s="190" t="s">
        <v>5829</v>
      </c>
      <c r="AO580" s="190" t="s">
        <v>5829</v>
      </c>
      <c r="AP580" s="157"/>
    </row>
    <row r="581" spans="1:42" s="120" customFormat="1" ht="30" customHeight="1">
      <c r="A581" s="167" t="s">
        <v>1313</v>
      </c>
      <c r="B581" s="167" t="s">
        <v>4558</v>
      </c>
      <c r="C581" s="167" t="s">
        <v>4588</v>
      </c>
      <c r="D581" s="167" t="s">
        <v>4919</v>
      </c>
      <c r="E581" s="167" t="s">
        <v>35</v>
      </c>
      <c r="F581" s="167" t="s">
        <v>11</v>
      </c>
      <c r="G581" s="167" t="s">
        <v>19</v>
      </c>
      <c r="H581" s="167" t="s">
        <v>4920</v>
      </c>
      <c r="I581" s="167" t="s">
        <v>1317</v>
      </c>
      <c r="J581" s="167" t="s">
        <v>13</v>
      </c>
      <c r="K581" s="167" t="s">
        <v>17</v>
      </c>
      <c r="L581" s="189" t="s">
        <v>6795</v>
      </c>
      <c r="M581" s="198" t="s">
        <v>6803</v>
      </c>
      <c r="N581" s="167"/>
      <c r="O581" s="167"/>
      <c r="P581" s="189" t="s">
        <v>6700</v>
      </c>
      <c r="Q581" s="189" t="s">
        <v>6804</v>
      </c>
      <c r="R581" s="195" t="s">
        <v>6620</v>
      </c>
      <c r="S581" s="314" t="s">
        <v>8162</v>
      </c>
      <c r="T581" s="167"/>
      <c r="U581" s="315">
        <v>44348</v>
      </c>
      <c r="V581" s="315">
        <v>44377</v>
      </c>
      <c r="W581" s="200">
        <v>4713000059</v>
      </c>
      <c r="X581" s="315">
        <v>44377</v>
      </c>
      <c r="Y581" s="167"/>
      <c r="Z581" s="167"/>
      <c r="AA581" s="167"/>
      <c r="AB581" s="167"/>
      <c r="AC581" s="196" t="s">
        <v>1547</v>
      </c>
      <c r="AD581" s="167"/>
      <c r="AE581" s="167"/>
      <c r="AF581" s="167"/>
      <c r="AG581" s="167"/>
      <c r="AH581" s="167"/>
      <c r="AI581" s="167"/>
      <c r="AJ581" s="167"/>
      <c r="AK581" s="192" t="s">
        <v>6073</v>
      </c>
      <c r="AL581" s="314" t="s">
        <v>8162</v>
      </c>
      <c r="AM581" s="317" t="s">
        <v>8163</v>
      </c>
      <c r="AN581" s="190" t="s">
        <v>5829</v>
      </c>
      <c r="AO581" s="190" t="s">
        <v>5829</v>
      </c>
      <c r="AP581" s="157"/>
    </row>
    <row r="582" spans="1:42" s="120" customFormat="1" ht="30" customHeight="1">
      <c r="A582" s="167" t="s">
        <v>1313</v>
      </c>
      <c r="B582" s="167" t="s">
        <v>4558</v>
      </c>
      <c r="C582" s="167" t="s">
        <v>4588</v>
      </c>
      <c r="D582" s="167" t="s">
        <v>4921</v>
      </c>
      <c r="E582" s="167" t="s">
        <v>35</v>
      </c>
      <c r="F582" s="167" t="s">
        <v>11</v>
      </c>
      <c r="G582" s="167" t="s">
        <v>19</v>
      </c>
      <c r="H582" s="167" t="s">
        <v>4922</v>
      </c>
      <c r="I582" s="167" t="s">
        <v>1317</v>
      </c>
      <c r="J582" s="167" t="s">
        <v>13</v>
      </c>
      <c r="K582" s="167" t="s">
        <v>17</v>
      </c>
      <c r="L582" s="189" t="s">
        <v>6795</v>
      </c>
      <c r="M582" s="198" t="s">
        <v>6805</v>
      </c>
      <c r="N582" s="167"/>
      <c r="O582" s="167"/>
      <c r="P582" s="189" t="s">
        <v>6717</v>
      </c>
      <c r="Q582" s="189" t="s">
        <v>6737</v>
      </c>
      <c r="R582" s="195" t="s">
        <v>6620</v>
      </c>
      <c r="S582" s="314" t="s">
        <v>8162</v>
      </c>
      <c r="T582" s="167"/>
      <c r="U582" s="315">
        <v>44348</v>
      </c>
      <c r="V582" s="315">
        <v>44377</v>
      </c>
      <c r="W582" s="200">
        <v>4713000060</v>
      </c>
      <c r="X582" s="315">
        <v>44377</v>
      </c>
      <c r="Y582" s="167"/>
      <c r="Z582" s="167"/>
      <c r="AA582" s="167"/>
      <c r="AB582" s="167"/>
      <c r="AC582" s="196" t="s">
        <v>1547</v>
      </c>
      <c r="AD582" s="167"/>
      <c r="AE582" s="167"/>
      <c r="AF582" s="167"/>
      <c r="AG582" s="167"/>
      <c r="AH582" s="167"/>
      <c r="AI582" s="167"/>
      <c r="AJ582" s="167"/>
      <c r="AK582" s="192" t="s">
        <v>6073</v>
      </c>
      <c r="AL582" s="314" t="s">
        <v>8162</v>
      </c>
      <c r="AM582" s="317" t="s">
        <v>8163</v>
      </c>
      <c r="AN582" s="190" t="s">
        <v>5829</v>
      </c>
      <c r="AO582" s="190" t="s">
        <v>5829</v>
      </c>
      <c r="AP582" s="157"/>
    </row>
    <row r="583" spans="1:42" s="120" customFormat="1" ht="30" customHeight="1">
      <c r="A583" s="167" t="s">
        <v>1313</v>
      </c>
      <c r="B583" s="167" t="s">
        <v>4558</v>
      </c>
      <c r="C583" s="167" t="s">
        <v>4588</v>
      </c>
      <c r="D583" s="167" t="s">
        <v>4923</v>
      </c>
      <c r="E583" s="167" t="s">
        <v>35</v>
      </c>
      <c r="F583" s="167" t="s">
        <v>11</v>
      </c>
      <c r="G583" s="167" t="s">
        <v>19</v>
      </c>
      <c r="H583" s="167" t="s">
        <v>4924</v>
      </c>
      <c r="I583" s="167" t="s">
        <v>1317</v>
      </c>
      <c r="J583" s="167" t="s">
        <v>13</v>
      </c>
      <c r="K583" s="167" t="s">
        <v>17</v>
      </c>
      <c r="L583" s="189" t="s">
        <v>6795</v>
      </c>
      <c r="M583" s="198" t="s">
        <v>6805</v>
      </c>
      <c r="N583" s="167"/>
      <c r="O583" s="167"/>
      <c r="P583" s="189" t="s">
        <v>6717</v>
      </c>
      <c r="Q583" s="189" t="s">
        <v>6686</v>
      </c>
      <c r="R583" s="195" t="s">
        <v>6620</v>
      </c>
      <c r="S583" s="314" t="s">
        <v>8162</v>
      </c>
      <c r="T583" s="167"/>
      <c r="U583" s="315">
        <v>44348</v>
      </c>
      <c r="V583" s="315">
        <v>44377</v>
      </c>
      <c r="W583" s="200">
        <v>4713000061</v>
      </c>
      <c r="X583" s="315">
        <v>44377</v>
      </c>
      <c r="Y583" s="167"/>
      <c r="Z583" s="167"/>
      <c r="AA583" s="167"/>
      <c r="AB583" s="167"/>
      <c r="AC583" s="196" t="s">
        <v>1547</v>
      </c>
      <c r="AD583" s="167"/>
      <c r="AE583" s="167"/>
      <c r="AF583" s="167"/>
      <c r="AG583" s="167"/>
      <c r="AH583" s="167"/>
      <c r="AI583" s="167"/>
      <c r="AJ583" s="167"/>
      <c r="AK583" s="192" t="s">
        <v>6073</v>
      </c>
      <c r="AL583" s="314" t="s">
        <v>8162</v>
      </c>
      <c r="AM583" s="317" t="s">
        <v>8163</v>
      </c>
      <c r="AN583" s="190" t="s">
        <v>5829</v>
      </c>
      <c r="AO583" s="190" t="s">
        <v>5829</v>
      </c>
      <c r="AP583" s="157"/>
    </row>
    <row r="584" spans="1:42" s="120" customFormat="1" ht="30" customHeight="1">
      <c r="A584" s="167" t="s">
        <v>1313</v>
      </c>
      <c r="B584" s="167" t="s">
        <v>4558</v>
      </c>
      <c r="C584" s="167" t="s">
        <v>4588</v>
      </c>
      <c r="D584" s="167" t="s">
        <v>4925</v>
      </c>
      <c r="E584" s="167" t="s">
        <v>35</v>
      </c>
      <c r="F584" s="167" t="s">
        <v>11</v>
      </c>
      <c r="G584" s="167" t="s">
        <v>19</v>
      </c>
      <c r="H584" s="167" t="s">
        <v>4926</v>
      </c>
      <c r="I584" s="167" t="s">
        <v>1317</v>
      </c>
      <c r="J584" s="167" t="s">
        <v>13</v>
      </c>
      <c r="K584" s="167" t="s">
        <v>17</v>
      </c>
      <c r="L584" s="189" t="s">
        <v>6795</v>
      </c>
      <c r="M584" s="198" t="s">
        <v>6806</v>
      </c>
      <c r="N584" s="167"/>
      <c r="O584" s="167"/>
      <c r="P584" s="189" t="s">
        <v>6753</v>
      </c>
      <c r="Q584" s="189" t="s">
        <v>6804</v>
      </c>
      <c r="R584" s="195" t="s">
        <v>6620</v>
      </c>
      <c r="S584" s="314" t="s">
        <v>8162</v>
      </c>
      <c r="T584" s="167"/>
      <c r="U584" s="315">
        <v>44348</v>
      </c>
      <c r="V584" s="315">
        <v>44377</v>
      </c>
      <c r="W584" s="200">
        <v>4713000062</v>
      </c>
      <c r="X584" s="315">
        <v>44377</v>
      </c>
      <c r="Y584" s="167"/>
      <c r="Z584" s="167"/>
      <c r="AA584" s="167"/>
      <c r="AB584" s="167"/>
      <c r="AC584" s="196" t="s">
        <v>1547</v>
      </c>
      <c r="AD584" s="167"/>
      <c r="AE584" s="167"/>
      <c r="AF584" s="167"/>
      <c r="AG584" s="167"/>
      <c r="AH584" s="167"/>
      <c r="AI584" s="167"/>
      <c r="AJ584" s="167"/>
      <c r="AK584" s="192" t="s">
        <v>6073</v>
      </c>
      <c r="AL584" s="314" t="s">
        <v>8162</v>
      </c>
      <c r="AM584" s="317" t="s">
        <v>8163</v>
      </c>
      <c r="AN584" s="190" t="s">
        <v>5829</v>
      </c>
      <c r="AO584" s="190" t="s">
        <v>5829</v>
      </c>
      <c r="AP584" s="157"/>
    </row>
    <row r="585" spans="1:42" s="120" customFormat="1" ht="30" customHeight="1">
      <c r="A585" s="167" t="s">
        <v>1313</v>
      </c>
      <c r="B585" s="167" t="s">
        <v>4558</v>
      </c>
      <c r="C585" s="167" t="s">
        <v>4588</v>
      </c>
      <c r="D585" s="167" t="s">
        <v>4925</v>
      </c>
      <c r="E585" s="167" t="s">
        <v>35</v>
      </c>
      <c r="F585" s="167" t="s">
        <v>11</v>
      </c>
      <c r="G585" s="167" t="s">
        <v>19</v>
      </c>
      <c r="H585" s="167" t="s">
        <v>4927</v>
      </c>
      <c r="I585" s="167" t="s">
        <v>1317</v>
      </c>
      <c r="J585" s="167" t="s">
        <v>13</v>
      </c>
      <c r="K585" s="167" t="s">
        <v>17</v>
      </c>
      <c r="L585" s="189" t="s">
        <v>6795</v>
      </c>
      <c r="M585" s="198" t="s">
        <v>6806</v>
      </c>
      <c r="N585" s="167"/>
      <c r="O585" s="167"/>
      <c r="P585" s="189" t="s">
        <v>6753</v>
      </c>
      <c r="Q585" s="189" t="s">
        <v>6807</v>
      </c>
      <c r="R585" s="195" t="s">
        <v>6620</v>
      </c>
      <c r="S585" s="314" t="s">
        <v>8162</v>
      </c>
      <c r="T585" s="167"/>
      <c r="U585" s="315">
        <v>44348</v>
      </c>
      <c r="V585" s="315">
        <v>44377</v>
      </c>
      <c r="W585" s="200">
        <v>4713000063</v>
      </c>
      <c r="X585" s="315">
        <v>44377</v>
      </c>
      <c r="Y585" s="167"/>
      <c r="Z585" s="167"/>
      <c r="AA585" s="167"/>
      <c r="AB585" s="167"/>
      <c r="AC585" s="196" t="s">
        <v>1547</v>
      </c>
      <c r="AD585" s="167"/>
      <c r="AE585" s="167"/>
      <c r="AF585" s="167"/>
      <c r="AG585" s="167"/>
      <c r="AH585" s="167"/>
      <c r="AI585" s="167"/>
      <c r="AJ585" s="167"/>
      <c r="AK585" s="192" t="s">
        <v>6073</v>
      </c>
      <c r="AL585" s="314" t="s">
        <v>8162</v>
      </c>
      <c r="AM585" s="317" t="s">
        <v>8163</v>
      </c>
      <c r="AN585" s="190" t="s">
        <v>5829</v>
      </c>
      <c r="AO585" s="190" t="s">
        <v>5829</v>
      </c>
      <c r="AP585" s="157"/>
    </row>
    <row r="586" spans="1:42" s="120" customFormat="1" ht="30" customHeight="1">
      <c r="A586" s="331" t="s">
        <v>1313</v>
      </c>
      <c r="B586" s="331" t="s">
        <v>8192</v>
      </c>
      <c r="C586" s="331" t="s">
        <v>4564</v>
      </c>
      <c r="D586" s="331" t="s">
        <v>4928</v>
      </c>
      <c r="E586" s="331" t="s">
        <v>35</v>
      </c>
      <c r="F586" s="331" t="s">
        <v>11</v>
      </c>
      <c r="G586" s="331" t="s">
        <v>19</v>
      </c>
      <c r="H586" s="331" t="s">
        <v>4929</v>
      </c>
      <c r="I586" s="331" t="s">
        <v>1317</v>
      </c>
      <c r="J586" s="331" t="s">
        <v>13</v>
      </c>
      <c r="K586" s="331" t="s">
        <v>17</v>
      </c>
      <c r="L586" s="189" t="s">
        <v>6795</v>
      </c>
      <c r="M586" s="198" t="s">
        <v>6808</v>
      </c>
      <c r="N586" s="167"/>
      <c r="O586" s="167"/>
      <c r="P586" s="332" t="s">
        <v>6691</v>
      </c>
      <c r="Q586" s="332" t="s">
        <v>6705</v>
      </c>
      <c r="R586" s="187" t="s">
        <v>6152</v>
      </c>
      <c r="S586" s="317" t="s">
        <v>8193</v>
      </c>
      <c r="T586" s="175" t="s">
        <v>8179</v>
      </c>
      <c r="U586" s="315">
        <v>44362</v>
      </c>
      <c r="V586" s="315">
        <v>44362</v>
      </c>
      <c r="W586" s="200">
        <v>4713000064</v>
      </c>
      <c r="X586" s="315">
        <v>44377</v>
      </c>
      <c r="Y586" s="167"/>
      <c r="Z586" s="167"/>
      <c r="AA586" s="167"/>
      <c r="AB586" s="167"/>
      <c r="AC586" s="196" t="s">
        <v>8180</v>
      </c>
      <c r="AD586" s="189" t="s">
        <v>8181</v>
      </c>
      <c r="AE586" s="167" t="s">
        <v>8194</v>
      </c>
      <c r="AF586" s="189" t="s">
        <v>8187</v>
      </c>
      <c r="AG586" s="167"/>
      <c r="AH586" s="189" t="s">
        <v>8169</v>
      </c>
      <c r="AI586" s="167"/>
      <c r="AJ586" s="328" t="s">
        <v>8183</v>
      </c>
      <c r="AK586" s="192" t="s">
        <v>6073</v>
      </c>
      <c r="AL586" s="314" t="s">
        <v>8162</v>
      </c>
      <c r="AM586" s="317" t="s">
        <v>8163</v>
      </c>
      <c r="AN586" s="190" t="s">
        <v>5829</v>
      </c>
      <c r="AO586" s="190" t="s">
        <v>5829</v>
      </c>
      <c r="AP586" s="157"/>
    </row>
    <row r="587" spans="1:42" s="120" customFormat="1" ht="30" customHeight="1">
      <c r="A587" s="167" t="s">
        <v>1313</v>
      </c>
      <c r="B587" s="167" t="s">
        <v>4558</v>
      </c>
      <c r="C587" s="167" t="s">
        <v>4564</v>
      </c>
      <c r="D587" s="167" t="s">
        <v>4928</v>
      </c>
      <c r="E587" s="167" t="s">
        <v>35</v>
      </c>
      <c r="F587" s="167" t="s">
        <v>11</v>
      </c>
      <c r="G587" s="167" t="s">
        <v>19</v>
      </c>
      <c r="H587" s="167" t="s">
        <v>4930</v>
      </c>
      <c r="I587" s="167" t="s">
        <v>1317</v>
      </c>
      <c r="J587" s="167" t="s">
        <v>13</v>
      </c>
      <c r="K587" s="167" t="s">
        <v>17</v>
      </c>
      <c r="L587" s="189" t="s">
        <v>6795</v>
      </c>
      <c r="M587" s="198" t="s">
        <v>6809</v>
      </c>
      <c r="N587" s="167"/>
      <c r="O587" s="167"/>
      <c r="P587" s="189" t="s">
        <v>6810</v>
      </c>
      <c r="Q587" s="189" t="s">
        <v>6697</v>
      </c>
      <c r="R587" s="195" t="s">
        <v>8195</v>
      </c>
      <c r="S587" s="314" t="s">
        <v>8162</v>
      </c>
      <c r="T587" s="167"/>
      <c r="U587" s="315">
        <v>44348</v>
      </c>
      <c r="V587" s="315">
        <v>44377</v>
      </c>
      <c r="W587" s="200">
        <v>4713000065</v>
      </c>
      <c r="X587" s="315">
        <v>44377</v>
      </c>
      <c r="Y587" s="167"/>
      <c r="Z587" s="167"/>
      <c r="AA587" s="167"/>
      <c r="AB587" s="167"/>
      <c r="AC587" s="196" t="s">
        <v>1547</v>
      </c>
      <c r="AD587" s="167"/>
      <c r="AE587" s="167"/>
      <c r="AF587" s="167"/>
      <c r="AG587" s="167"/>
      <c r="AH587" s="167"/>
      <c r="AI587" s="167"/>
      <c r="AJ587" s="167"/>
      <c r="AK587" s="192" t="s">
        <v>6073</v>
      </c>
      <c r="AL587" s="314" t="s">
        <v>8162</v>
      </c>
      <c r="AM587" s="317" t="s">
        <v>8163</v>
      </c>
      <c r="AN587" s="190" t="s">
        <v>5829</v>
      </c>
      <c r="AO587" s="190" t="s">
        <v>5829</v>
      </c>
      <c r="AP587" s="157"/>
    </row>
    <row r="588" spans="1:42" s="120" customFormat="1" ht="30" customHeight="1">
      <c r="A588" s="189" t="s">
        <v>1313</v>
      </c>
      <c r="B588" s="189" t="s">
        <v>4558</v>
      </c>
      <c r="C588" s="189" t="s">
        <v>4564</v>
      </c>
      <c r="D588" s="189" t="s">
        <v>8196</v>
      </c>
      <c r="E588" s="189" t="s">
        <v>35</v>
      </c>
      <c r="F588" s="189" t="s">
        <v>11</v>
      </c>
      <c r="G588" s="189" t="s">
        <v>19</v>
      </c>
      <c r="H588" s="189" t="s">
        <v>4931</v>
      </c>
      <c r="I588" s="189" t="s">
        <v>1317</v>
      </c>
      <c r="J588" s="189" t="s">
        <v>13</v>
      </c>
      <c r="K588" s="189" t="s">
        <v>17</v>
      </c>
      <c r="L588" s="189" t="s">
        <v>6795</v>
      </c>
      <c r="M588" s="198" t="s">
        <v>6811</v>
      </c>
      <c r="N588" s="189"/>
      <c r="O588" s="189"/>
      <c r="P588" s="189" t="s">
        <v>6726</v>
      </c>
      <c r="Q588" s="189" t="s">
        <v>6741</v>
      </c>
      <c r="R588" s="194" t="s">
        <v>6620</v>
      </c>
      <c r="S588" s="326" t="s">
        <v>8162</v>
      </c>
      <c r="T588" s="189"/>
      <c r="U588" s="327">
        <v>44348</v>
      </c>
      <c r="V588" s="327">
        <v>44377</v>
      </c>
      <c r="W588" s="199">
        <v>4713000066</v>
      </c>
      <c r="X588" s="327">
        <v>44377</v>
      </c>
      <c r="Y588" s="189"/>
      <c r="Z588" s="189"/>
      <c r="AA588" s="189"/>
      <c r="AB588" s="189"/>
      <c r="AC588" s="196" t="s">
        <v>1547</v>
      </c>
      <c r="AD588" s="189"/>
      <c r="AE588" s="189"/>
      <c r="AF588" s="189"/>
      <c r="AG588" s="189"/>
      <c r="AH588" s="189"/>
      <c r="AI588" s="189"/>
      <c r="AJ588" s="189"/>
      <c r="AK588" s="192" t="s">
        <v>6073</v>
      </c>
      <c r="AL588" s="326" t="s">
        <v>8162</v>
      </c>
      <c r="AM588" s="329" t="s">
        <v>8163</v>
      </c>
      <c r="AN588" s="198" t="s">
        <v>5829</v>
      </c>
      <c r="AO588" s="198" t="s">
        <v>5829</v>
      </c>
      <c r="AP588" s="330" t="s">
        <v>8197</v>
      </c>
    </row>
    <row r="589" spans="1:42" s="120" customFormat="1" ht="30" customHeight="1">
      <c r="A589" s="189" t="s">
        <v>1313</v>
      </c>
      <c r="B589" s="189" t="s">
        <v>4558</v>
      </c>
      <c r="C589" s="189" t="s">
        <v>4564</v>
      </c>
      <c r="D589" s="189" t="s">
        <v>8196</v>
      </c>
      <c r="E589" s="189" t="s">
        <v>35</v>
      </c>
      <c r="F589" s="189" t="s">
        <v>11</v>
      </c>
      <c r="G589" s="189" t="s">
        <v>19</v>
      </c>
      <c r="H589" s="189" t="s">
        <v>4932</v>
      </c>
      <c r="I589" s="189" t="s">
        <v>1317</v>
      </c>
      <c r="J589" s="189" t="s">
        <v>13</v>
      </c>
      <c r="K589" s="189" t="s">
        <v>17</v>
      </c>
      <c r="L589" s="189" t="s">
        <v>6795</v>
      </c>
      <c r="M589" s="198" t="s">
        <v>6812</v>
      </c>
      <c r="N589" s="189"/>
      <c r="O589" s="189"/>
      <c r="P589" s="189" t="s">
        <v>6771</v>
      </c>
      <c r="Q589" s="189" t="s">
        <v>6748</v>
      </c>
      <c r="R589" s="194" t="s">
        <v>6620</v>
      </c>
      <c r="S589" s="326" t="s">
        <v>8162</v>
      </c>
      <c r="T589" s="189"/>
      <c r="U589" s="327">
        <v>44348</v>
      </c>
      <c r="V589" s="327">
        <v>44377</v>
      </c>
      <c r="W589" s="199">
        <v>4713000067</v>
      </c>
      <c r="X589" s="327">
        <v>44377</v>
      </c>
      <c r="Y589" s="189"/>
      <c r="Z589" s="189"/>
      <c r="AA589" s="189"/>
      <c r="AB589" s="189"/>
      <c r="AC589" s="196" t="s">
        <v>1547</v>
      </c>
      <c r="AD589" s="189"/>
      <c r="AE589" s="189"/>
      <c r="AF589" s="189"/>
      <c r="AG589" s="189"/>
      <c r="AH589" s="189"/>
      <c r="AI589" s="189"/>
      <c r="AJ589" s="189"/>
      <c r="AK589" s="192" t="s">
        <v>6073</v>
      </c>
      <c r="AL589" s="326" t="s">
        <v>8162</v>
      </c>
      <c r="AM589" s="329" t="s">
        <v>8163</v>
      </c>
      <c r="AN589" s="198" t="s">
        <v>5829</v>
      </c>
      <c r="AO589" s="198" t="s">
        <v>5829</v>
      </c>
      <c r="AP589" s="330" t="s">
        <v>8197</v>
      </c>
    </row>
    <row r="590" spans="1:42" s="120" customFormat="1" ht="30" customHeight="1">
      <c r="A590" s="167" t="s">
        <v>1313</v>
      </c>
      <c r="B590" s="167" t="s">
        <v>4558</v>
      </c>
      <c r="C590" s="167" t="s">
        <v>4564</v>
      </c>
      <c r="D590" s="167" t="s">
        <v>4933</v>
      </c>
      <c r="E590" s="167" t="s">
        <v>35</v>
      </c>
      <c r="F590" s="167" t="s">
        <v>11</v>
      </c>
      <c r="G590" s="167" t="s">
        <v>19</v>
      </c>
      <c r="H590" s="167" t="s">
        <v>4934</v>
      </c>
      <c r="I590" s="167" t="s">
        <v>1317</v>
      </c>
      <c r="J590" s="167" t="s">
        <v>13</v>
      </c>
      <c r="K590" s="167" t="s">
        <v>17</v>
      </c>
      <c r="L590" s="189" t="s">
        <v>6795</v>
      </c>
      <c r="M590" s="198" t="s">
        <v>6813</v>
      </c>
      <c r="N590" s="167"/>
      <c r="O590" s="167"/>
      <c r="P590" s="189" t="s">
        <v>6726</v>
      </c>
      <c r="Q590" s="189" t="s">
        <v>6724</v>
      </c>
      <c r="R590" s="195" t="s">
        <v>6620</v>
      </c>
      <c r="S590" s="314" t="s">
        <v>8162</v>
      </c>
      <c r="T590" s="167"/>
      <c r="U590" s="315">
        <v>44348</v>
      </c>
      <c r="V590" s="315">
        <v>44377</v>
      </c>
      <c r="W590" s="201">
        <v>4713000068</v>
      </c>
      <c r="X590" s="315">
        <v>44377</v>
      </c>
      <c r="Y590" s="167"/>
      <c r="Z590" s="167"/>
      <c r="AA590" s="167"/>
      <c r="AB590" s="167"/>
      <c r="AC590" s="196" t="s">
        <v>1547</v>
      </c>
      <c r="AD590" s="167"/>
      <c r="AE590" s="167"/>
      <c r="AF590" s="167"/>
      <c r="AG590" s="167"/>
      <c r="AH590" s="167"/>
      <c r="AI590" s="167"/>
      <c r="AJ590" s="167"/>
      <c r="AK590" s="192" t="s">
        <v>6073</v>
      </c>
      <c r="AL590" s="314" t="s">
        <v>8162</v>
      </c>
      <c r="AM590" s="317" t="s">
        <v>8163</v>
      </c>
      <c r="AN590" s="190" t="s">
        <v>5829</v>
      </c>
      <c r="AO590" s="190" t="s">
        <v>5829</v>
      </c>
      <c r="AP590" s="157"/>
    </row>
    <row r="591" spans="1:42" s="120" customFormat="1" ht="30" customHeight="1">
      <c r="A591" s="331" t="s">
        <v>1313</v>
      </c>
      <c r="B591" s="331" t="s">
        <v>4558</v>
      </c>
      <c r="C591" s="331" t="s">
        <v>4564</v>
      </c>
      <c r="D591" s="331" t="s">
        <v>4933</v>
      </c>
      <c r="E591" s="331" t="s">
        <v>35</v>
      </c>
      <c r="F591" s="331" t="s">
        <v>11</v>
      </c>
      <c r="G591" s="331" t="s">
        <v>19</v>
      </c>
      <c r="H591" s="331" t="s">
        <v>4935</v>
      </c>
      <c r="I591" s="331" t="s">
        <v>1317</v>
      </c>
      <c r="J591" s="331" t="s">
        <v>13</v>
      </c>
      <c r="K591" s="331" t="s">
        <v>17</v>
      </c>
      <c r="L591" s="189" t="s">
        <v>6795</v>
      </c>
      <c r="M591" s="198" t="s">
        <v>6814</v>
      </c>
      <c r="N591" s="167"/>
      <c r="O591" s="167"/>
      <c r="P591" s="332" t="s">
        <v>6723</v>
      </c>
      <c r="Q591" s="332" t="s">
        <v>6692</v>
      </c>
      <c r="R591" s="187" t="s">
        <v>6152</v>
      </c>
      <c r="S591" s="317" t="s">
        <v>8193</v>
      </c>
      <c r="T591" s="175" t="s">
        <v>8179</v>
      </c>
      <c r="U591" s="315">
        <v>44362</v>
      </c>
      <c r="V591" s="315">
        <v>44362</v>
      </c>
      <c r="W591" s="201">
        <v>4713000069</v>
      </c>
      <c r="X591" s="315">
        <v>44377</v>
      </c>
      <c r="Y591" s="167"/>
      <c r="Z591" s="167"/>
      <c r="AA591" s="167"/>
      <c r="AB591" s="167"/>
      <c r="AC591" s="196" t="s">
        <v>8180</v>
      </c>
      <c r="AD591" s="189" t="s">
        <v>8181</v>
      </c>
      <c r="AE591" s="167" t="s">
        <v>8194</v>
      </c>
      <c r="AF591" s="189" t="s">
        <v>8187</v>
      </c>
      <c r="AG591" s="167"/>
      <c r="AH591" s="189" t="s">
        <v>8169</v>
      </c>
      <c r="AI591" s="167"/>
      <c r="AJ591" s="328" t="s">
        <v>8183</v>
      </c>
      <c r="AK591" s="192" t="s">
        <v>6073</v>
      </c>
      <c r="AL591" s="314" t="s">
        <v>8162</v>
      </c>
      <c r="AM591" s="317" t="s">
        <v>8163</v>
      </c>
      <c r="AN591" s="190" t="s">
        <v>5829</v>
      </c>
      <c r="AO591" s="190" t="s">
        <v>5829</v>
      </c>
      <c r="AP591" s="157"/>
    </row>
    <row r="592" spans="1:42" s="120" customFormat="1" ht="30" customHeight="1">
      <c r="A592" s="167" t="s">
        <v>1313</v>
      </c>
      <c r="B592" s="167" t="s">
        <v>4558</v>
      </c>
      <c r="C592" s="167" t="s">
        <v>4564</v>
      </c>
      <c r="D592" s="167" t="s">
        <v>4936</v>
      </c>
      <c r="E592" s="167" t="s">
        <v>35</v>
      </c>
      <c r="F592" s="167" t="s">
        <v>11</v>
      </c>
      <c r="G592" s="167" t="s">
        <v>19</v>
      </c>
      <c r="H592" s="167" t="s">
        <v>4937</v>
      </c>
      <c r="I592" s="167" t="s">
        <v>1317</v>
      </c>
      <c r="J592" s="167" t="s">
        <v>13</v>
      </c>
      <c r="K592" s="167" t="s">
        <v>17</v>
      </c>
      <c r="L592" s="189" t="s">
        <v>6795</v>
      </c>
      <c r="M592" s="198" t="s">
        <v>6815</v>
      </c>
      <c r="N592" s="167"/>
      <c r="O592" s="167"/>
      <c r="P592" s="189" t="s">
        <v>6666</v>
      </c>
      <c r="Q592" s="189" t="s">
        <v>6741</v>
      </c>
      <c r="R592" s="195" t="s">
        <v>6620</v>
      </c>
      <c r="S592" s="314" t="s">
        <v>8162</v>
      </c>
      <c r="T592" s="167"/>
      <c r="U592" s="315">
        <v>44348</v>
      </c>
      <c r="V592" s="315">
        <v>44377</v>
      </c>
      <c r="W592" s="201">
        <v>4713000070</v>
      </c>
      <c r="X592" s="315">
        <v>44377</v>
      </c>
      <c r="Y592" s="167"/>
      <c r="Z592" s="167"/>
      <c r="AA592" s="167"/>
      <c r="AB592" s="167"/>
      <c r="AC592" s="196" t="s">
        <v>1547</v>
      </c>
      <c r="AD592" s="167"/>
      <c r="AE592" s="167"/>
      <c r="AF592" s="167"/>
      <c r="AG592" s="167"/>
      <c r="AH592" s="167"/>
      <c r="AI592" s="167"/>
      <c r="AJ592" s="167"/>
      <c r="AK592" s="192" t="s">
        <v>6073</v>
      </c>
      <c r="AL592" s="314" t="s">
        <v>8162</v>
      </c>
      <c r="AM592" s="317" t="s">
        <v>8163</v>
      </c>
      <c r="AN592" s="190" t="s">
        <v>5829</v>
      </c>
      <c r="AO592" s="190" t="s">
        <v>5829</v>
      </c>
      <c r="AP592" s="157"/>
    </row>
    <row r="593" spans="1:42" s="120" customFormat="1" ht="30" customHeight="1">
      <c r="A593" s="167" t="s">
        <v>1313</v>
      </c>
      <c r="B593" s="167" t="s">
        <v>4558</v>
      </c>
      <c r="C593" s="167" t="s">
        <v>4564</v>
      </c>
      <c r="D593" s="167" t="s">
        <v>4938</v>
      </c>
      <c r="E593" s="167" t="s">
        <v>35</v>
      </c>
      <c r="F593" s="167" t="s">
        <v>11</v>
      </c>
      <c r="G593" s="167" t="s">
        <v>19</v>
      </c>
      <c r="H593" s="167" t="s">
        <v>4939</v>
      </c>
      <c r="I593" s="167" t="s">
        <v>1317</v>
      </c>
      <c r="J593" s="167" t="s">
        <v>13</v>
      </c>
      <c r="K593" s="167" t="s">
        <v>17</v>
      </c>
      <c r="L593" s="189" t="s">
        <v>6795</v>
      </c>
      <c r="M593" s="198" t="s">
        <v>6816</v>
      </c>
      <c r="N593" s="167"/>
      <c r="O593" s="167"/>
      <c r="P593" s="189" t="s">
        <v>6659</v>
      </c>
      <c r="Q593" s="189" t="s">
        <v>6737</v>
      </c>
      <c r="R593" s="195" t="s">
        <v>6620</v>
      </c>
      <c r="S593" s="314" t="s">
        <v>8162</v>
      </c>
      <c r="T593" s="167"/>
      <c r="U593" s="315">
        <v>44348</v>
      </c>
      <c r="V593" s="315">
        <v>44377</v>
      </c>
      <c r="W593" s="201">
        <v>4713000071</v>
      </c>
      <c r="X593" s="315">
        <v>44377</v>
      </c>
      <c r="Y593" s="167"/>
      <c r="Z593" s="167"/>
      <c r="AA593" s="167"/>
      <c r="AB593" s="167"/>
      <c r="AC593" s="196" t="s">
        <v>1547</v>
      </c>
      <c r="AD593" s="167"/>
      <c r="AE593" s="167"/>
      <c r="AF593" s="167"/>
      <c r="AG593" s="167"/>
      <c r="AH593" s="167"/>
      <c r="AI593" s="167"/>
      <c r="AJ593" s="167"/>
      <c r="AK593" s="192" t="s">
        <v>6073</v>
      </c>
      <c r="AL593" s="314" t="s">
        <v>8162</v>
      </c>
      <c r="AM593" s="317" t="s">
        <v>8163</v>
      </c>
      <c r="AN593" s="190" t="s">
        <v>5829</v>
      </c>
      <c r="AO593" s="190" t="s">
        <v>5829</v>
      </c>
      <c r="AP593" s="157"/>
    </row>
    <row r="594" spans="1:42" s="120" customFormat="1" ht="30" customHeight="1">
      <c r="A594" s="167" t="s">
        <v>1313</v>
      </c>
      <c r="B594" s="167" t="s">
        <v>4558</v>
      </c>
      <c r="C594" s="167" t="s">
        <v>4564</v>
      </c>
      <c r="D594" s="167" t="s">
        <v>4940</v>
      </c>
      <c r="E594" s="167" t="s">
        <v>35</v>
      </c>
      <c r="F594" s="167" t="s">
        <v>11</v>
      </c>
      <c r="G594" s="167" t="s">
        <v>19</v>
      </c>
      <c r="H594" s="167" t="s">
        <v>4941</v>
      </c>
      <c r="I594" s="167" t="s">
        <v>1317</v>
      </c>
      <c r="J594" s="167" t="s">
        <v>13</v>
      </c>
      <c r="K594" s="167" t="s">
        <v>17</v>
      </c>
      <c r="L594" s="189" t="s">
        <v>6795</v>
      </c>
      <c r="M594" s="198" t="s">
        <v>6817</v>
      </c>
      <c r="N594" s="167"/>
      <c r="O594" s="167"/>
      <c r="P594" s="189" t="s">
        <v>6818</v>
      </c>
      <c r="Q594" s="189" t="s">
        <v>6737</v>
      </c>
      <c r="R594" s="195" t="s">
        <v>6620</v>
      </c>
      <c r="S594" s="314" t="s">
        <v>8162</v>
      </c>
      <c r="T594" s="167"/>
      <c r="U594" s="315">
        <v>44348</v>
      </c>
      <c r="V594" s="315">
        <v>44377</v>
      </c>
      <c r="W594" s="201">
        <v>4713000072</v>
      </c>
      <c r="X594" s="315">
        <v>44377</v>
      </c>
      <c r="Y594" s="167"/>
      <c r="Z594" s="167"/>
      <c r="AA594" s="167"/>
      <c r="AB594" s="167"/>
      <c r="AC594" s="196" t="s">
        <v>1547</v>
      </c>
      <c r="AD594" s="167"/>
      <c r="AE594" s="167"/>
      <c r="AF594" s="167"/>
      <c r="AG594" s="167"/>
      <c r="AH594" s="167"/>
      <c r="AI594" s="167"/>
      <c r="AJ594" s="167"/>
      <c r="AK594" s="192" t="s">
        <v>6073</v>
      </c>
      <c r="AL594" s="314" t="s">
        <v>8162</v>
      </c>
      <c r="AM594" s="317" t="s">
        <v>8163</v>
      </c>
      <c r="AN594" s="190" t="s">
        <v>5829</v>
      </c>
      <c r="AO594" s="190" t="s">
        <v>5829</v>
      </c>
      <c r="AP594" s="157"/>
    </row>
    <row r="595" spans="1:42" s="120" customFormat="1" ht="30" customHeight="1">
      <c r="A595" s="167" t="s">
        <v>1313</v>
      </c>
      <c r="B595" s="167" t="s">
        <v>4558</v>
      </c>
      <c r="C595" s="167" t="s">
        <v>4564</v>
      </c>
      <c r="D595" s="167" t="s">
        <v>4940</v>
      </c>
      <c r="E595" s="167" t="s">
        <v>35</v>
      </c>
      <c r="F595" s="167" t="s">
        <v>11</v>
      </c>
      <c r="G595" s="167" t="s">
        <v>19</v>
      </c>
      <c r="H595" s="167" t="s">
        <v>4942</v>
      </c>
      <c r="I595" s="167" t="s">
        <v>1317</v>
      </c>
      <c r="J595" s="167" t="s">
        <v>13</v>
      </c>
      <c r="K595" s="167" t="s">
        <v>17</v>
      </c>
      <c r="L595" s="189" t="s">
        <v>6795</v>
      </c>
      <c r="M595" s="198" t="s">
        <v>6819</v>
      </c>
      <c r="N595" s="167"/>
      <c r="O595" s="167"/>
      <c r="P595" s="189" t="s">
        <v>6671</v>
      </c>
      <c r="Q595" s="189" t="s">
        <v>6663</v>
      </c>
      <c r="R595" s="195" t="s">
        <v>6620</v>
      </c>
      <c r="S595" s="314" t="s">
        <v>8162</v>
      </c>
      <c r="T595" s="167"/>
      <c r="U595" s="315">
        <v>44348</v>
      </c>
      <c r="V595" s="315">
        <v>44377</v>
      </c>
      <c r="W595" s="201">
        <v>4713000073</v>
      </c>
      <c r="X595" s="315">
        <v>44377</v>
      </c>
      <c r="Y595" s="167"/>
      <c r="Z595" s="167"/>
      <c r="AA595" s="167"/>
      <c r="AB595" s="167"/>
      <c r="AC595" s="196" t="s">
        <v>1547</v>
      </c>
      <c r="AD595" s="167"/>
      <c r="AE595" s="167"/>
      <c r="AF595" s="167"/>
      <c r="AG595" s="167"/>
      <c r="AH595" s="167"/>
      <c r="AI595" s="167"/>
      <c r="AJ595" s="167"/>
      <c r="AK595" s="192" t="s">
        <v>6073</v>
      </c>
      <c r="AL595" s="314" t="s">
        <v>8162</v>
      </c>
      <c r="AM595" s="317" t="s">
        <v>8163</v>
      </c>
      <c r="AN595" s="190" t="s">
        <v>5829</v>
      </c>
      <c r="AO595" s="190" t="s">
        <v>5829</v>
      </c>
      <c r="AP595" s="157"/>
    </row>
    <row r="596" spans="1:42" s="120" customFormat="1" ht="30" customHeight="1">
      <c r="A596" s="167" t="s">
        <v>1313</v>
      </c>
      <c r="B596" s="167" t="s">
        <v>4558</v>
      </c>
      <c r="C596" s="167" t="s">
        <v>4564</v>
      </c>
      <c r="D596" s="167" t="s">
        <v>4943</v>
      </c>
      <c r="E596" s="167" t="s">
        <v>35</v>
      </c>
      <c r="F596" s="167" t="s">
        <v>11</v>
      </c>
      <c r="G596" s="167" t="s">
        <v>19</v>
      </c>
      <c r="H596" s="167" t="s">
        <v>4944</v>
      </c>
      <c r="I596" s="167" t="s">
        <v>1317</v>
      </c>
      <c r="J596" s="167" t="s">
        <v>13</v>
      </c>
      <c r="K596" s="167" t="s">
        <v>17</v>
      </c>
      <c r="L596" s="189" t="s">
        <v>6795</v>
      </c>
      <c r="M596" s="198" t="s">
        <v>6820</v>
      </c>
      <c r="N596" s="167"/>
      <c r="O596" s="167"/>
      <c r="P596" s="189" t="s">
        <v>6745</v>
      </c>
      <c r="Q596" s="189" t="s">
        <v>6692</v>
      </c>
      <c r="R596" s="195" t="s">
        <v>6620</v>
      </c>
      <c r="S596" s="314" t="s">
        <v>8162</v>
      </c>
      <c r="T596" s="167"/>
      <c r="U596" s="315">
        <v>44348</v>
      </c>
      <c r="V596" s="315">
        <v>44377</v>
      </c>
      <c r="W596" s="201">
        <v>4713000074</v>
      </c>
      <c r="X596" s="315">
        <v>44377</v>
      </c>
      <c r="Y596" s="167"/>
      <c r="Z596" s="167"/>
      <c r="AA596" s="167"/>
      <c r="AB596" s="167"/>
      <c r="AC596" s="196" t="s">
        <v>1547</v>
      </c>
      <c r="AD596" s="167"/>
      <c r="AE596" s="167"/>
      <c r="AF596" s="167"/>
      <c r="AG596" s="167"/>
      <c r="AH596" s="167"/>
      <c r="AI596" s="167"/>
      <c r="AJ596" s="167"/>
      <c r="AK596" s="192" t="s">
        <v>6073</v>
      </c>
      <c r="AL596" s="314" t="s">
        <v>8162</v>
      </c>
      <c r="AM596" s="317" t="s">
        <v>8163</v>
      </c>
      <c r="AN596" s="190" t="s">
        <v>5829</v>
      </c>
      <c r="AO596" s="190" t="s">
        <v>5829</v>
      </c>
      <c r="AP596" s="157"/>
    </row>
    <row r="597" spans="1:42" s="120" customFormat="1" ht="30" customHeight="1">
      <c r="A597" s="167" t="s">
        <v>1313</v>
      </c>
      <c r="B597" s="167" t="s">
        <v>4558</v>
      </c>
      <c r="C597" s="167" t="s">
        <v>4564</v>
      </c>
      <c r="D597" s="167" t="s">
        <v>4943</v>
      </c>
      <c r="E597" s="167" t="s">
        <v>35</v>
      </c>
      <c r="F597" s="167" t="s">
        <v>11</v>
      </c>
      <c r="G597" s="167" t="s">
        <v>19</v>
      </c>
      <c r="H597" s="167" t="s">
        <v>4945</v>
      </c>
      <c r="I597" s="167" t="s">
        <v>1317</v>
      </c>
      <c r="J597" s="167" t="s">
        <v>13</v>
      </c>
      <c r="K597" s="167" t="s">
        <v>17</v>
      </c>
      <c r="L597" s="189" t="s">
        <v>6795</v>
      </c>
      <c r="M597" s="198" t="s">
        <v>6821</v>
      </c>
      <c r="N597" s="167"/>
      <c r="O597" s="167"/>
      <c r="P597" s="189" t="s">
        <v>6706</v>
      </c>
      <c r="Q597" s="189" t="s">
        <v>6686</v>
      </c>
      <c r="R597" s="195" t="s">
        <v>6620</v>
      </c>
      <c r="S597" s="314" t="s">
        <v>8162</v>
      </c>
      <c r="T597" s="167"/>
      <c r="U597" s="315">
        <v>44348</v>
      </c>
      <c r="V597" s="315">
        <v>44377</v>
      </c>
      <c r="W597" s="200">
        <v>4713000075</v>
      </c>
      <c r="X597" s="315">
        <v>44377</v>
      </c>
      <c r="Y597" s="167"/>
      <c r="Z597" s="167"/>
      <c r="AA597" s="167"/>
      <c r="AB597" s="167"/>
      <c r="AC597" s="196" t="s">
        <v>1547</v>
      </c>
      <c r="AD597" s="167"/>
      <c r="AE597" s="167"/>
      <c r="AF597" s="167"/>
      <c r="AG597" s="167"/>
      <c r="AH597" s="167"/>
      <c r="AI597" s="167"/>
      <c r="AJ597" s="167"/>
      <c r="AK597" s="192" t="s">
        <v>6073</v>
      </c>
      <c r="AL597" s="314" t="s">
        <v>8162</v>
      </c>
      <c r="AM597" s="317" t="s">
        <v>8163</v>
      </c>
      <c r="AN597" s="190" t="s">
        <v>5829</v>
      </c>
      <c r="AO597" s="190" t="s">
        <v>5829</v>
      </c>
      <c r="AP597" s="157"/>
    </row>
    <row r="598" spans="1:42" s="120" customFormat="1" ht="30" customHeight="1">
      <c r="A598" s="167" t="s">
        <v>1313</v>
      </c>
      <c r="B598" s="167" t="s">
        <v>4558</v>
      </c>
      <c r="C598" s="167" t="s">
        <v>4564</v>
      </c>
      <c r="D598" s="167" t="s">
        <v>4946</v>
      </c>
      <c r="E598" s="167" t="s">
        <v>35</v>
      </c>
      <c r="F598" s="167" t="s">
        <v>11</v>
      </c>
      <c r="G598" s="167" t="s">
        <v>19</v>
      </c>
      <c r="H598" s="167" t="s">
        <v>4947</v>
      </c>
      <c r="I598" s="167" t="s">
        <v>1317</v>
      </c>
      <c r="J598" s="167" t="s">
        <v>13</v>
      </c>
      <c r="K598" s="167" t="s">
        <v>17</v>
      </c>
      <c r="L598" s="189" t="s">
        <v>6795</v>
      </c>
      <c r="M598" s="198" t="s">
        <v>6822</v>
      </c>
      <c r="N598" s="167"/>
      <c r="O598" s="167"/>
      <c r="P598" s="189" t="s">
        <v>6823</v>
      </c>
      <c r="Q598" s="189" t="s">
        <v>6686</v>
      </c>
      <c r="R598" s="195" t="s">
        <v>6620</v>
      </c>
      <c r="S598" s="314" t="s">
        <v>8162</v>
      </c>
      <c r="T598" s="167"/>
      <c r="U598" s="315">
        <v>44348</v>
      </c>
      <c r="V598" s="315">
        <v>44377</v>
      </c>
      <c r="W598" s="200">
        <v>4713000076</v>
      </c>
      <c r="X598" s="315">
        <v>44377</v>
      </c>
      <c r="Y598" s="167"/>
      <c r="Z598" s="167"/>
      <c r="AA598" s="167"/>
      <c r="AB598" s="167"/>
      <c r="AC598" s="196" t="s">
        <v>1547</v>
      </c>
      <c r="AD598" s="167"/>
      <c r="AE598" s="167"/>
      <c r="AF598" s="167"/>
      <c r="AG598" s="167"/>
      <c r="AH598" s="167"/>
      <c r="AI598" s="167"/>
      <c r="AJ598" s="167"/>
      <c r="AK598" s="192" t="s">
        <v>6073</v>
      </c>
      <c r="AL598" s="314" t="s">
        <v>8162</v>
      </c>
      <c r="AM598" s="317" t="s">
        <v>8163</v>
      </c>
      <c r="AN598" s="190" t="s">
        <v>5829</v>
      </c>
      <c r="AO598" s="190" t="s">
        <v>5829</v>
      </c>
      <c r="AP598" s="157"/>
    </row>
    <row r="599" spans="1:42" s="120" customFormat="1" ht="30" customHeight="1">
      <c r="A599" s="167" t="s">
        <v>1313</v>
      </c>
      <c r="B599" s="167" t="s">
        <v>4558</v>
      </c>
      <c r="C599" s="167" t="s">
        <v>4564</v>
      </c>
      <c r="D599" s="167" t="s">
        <v>4946</v>
      </c>
      <c r="E599" s="167" t="s">
        <v>35</v>
      </c>
      <c r="F599" s="167" t="s">
        <v>11</v>
      </c>
      <c r="G599" s="167" t="s">
        <v>19</v>
      </c>
      <c r="H599" s="167" t="s">
        <v>4948</v>
      </c>
      <c r="I599" s="167" t="s">
        <v>1317</v>
      </c>
      <c r="J599" s="167" t="s">
        <v>13</v>
      </c>
      <c r="K599" s="167" t="s">
        <v>17</v>
      </c>
      <c r="L599" s="189" t="s">
        <v>6795</v>
      </c>
      <c r="M599" s="198" t="s">
        <v>6822</v>
      </c>
      <c r="N599" s="167"/>
      <c r="O599" s="167"/>
      <c r="P599" s="189" t="s">
        <v>6783</v>
      </c>
      <c r="Q599" s="189" t="s">
        <v>6709</v>
      </c>
      <c r="R599" s="195" t="s">
        <v>6620</v>
      </c>
      <c r="S599" s="314" t="s">
        <v>8162</v>
      </c>
      <c r="T599" s="167"/>
      <c r="U599" s="315">
        <v>44348</v>
      </c>
      <c r="V599" s="315">
        <v>44377</v>
      </c>
      <c r="W599" s="197">
        <v>4713000077</v>
      </c>
      <c r="X599" s="315">
        <v>44377</v>
      </c>
      <c r="Y599" s="167"/>
      <c r="Z599" s="167"/>
      <c r="AA599" s="167"/>
      <c r="AB599" s="167"/>
      <c r="AC599" s="196" t="s">
        <v>1547</v>
      </c>
      <c r="AD599" s="167"/>
      <c r="AE599" s="167"/>
      <c r="AF599" s="167"/>
      <c r="AG599" s="167"/>
      <c r="AH599" s="167"/>
      <c r="AI599" s="167"/>
      <c r="AJ599" s="167"/>
      <c r="AK599" s="192" t="s">
        <v>6073</v>
      </c>
      <c r="AL599" s="314" t="s">
        <v>8162</v>
      </c>
      <c r="AM599" s="317" t="s">
        <v>8163</v>
      </c>
      <c r="AN599" s="190" t="s">
        <v>5829</v>
      </c>
      <c r="AO599" s="190" t="s">
        <v>5829</v>
      </c>
      <c r="AP599" s="157"/>
    </row>
    <row r="600" spans="1:42" s="120" customFormat="1" ht="30" customHeight="1">
      <c r="A600" s="167" t="s">
        <v>1313</v>
      </c>
      <c r="B600" s="167" t="s">
        <v>4558</v>
      </c>
      <c r="C600" s="167" t="s">
        <v>4564</v>
      </c>
      <c r="D600" s="167" t="s">
        <v>4949</v>
      </c>
      <c r="E600" s="167" t="s">
        <v>35</v>
      </c>
      <c r="F600" s="167" t="s">
        <v>11</v>
      </c>
      <c r="G600" s="167" t="s">
        <v>19</v>
      </c>
      <c r="H600" s="167" t="s">
        <v>4950</v>
      </c>
      <c r="I600" s="167" t="s">
        <v>1317</v>
      </c>
      <c r="J600" s="167" t="s">
        <v>13</v>
      </c>
      <c r="K600" s="167" t="s">
        <v>17</v>
      </c>
      <c r="L600" s="189" t="s">
        <v>6795</v>
      </c>
      <c r="M600" s="198" t="s">
        <v>6824</v>
      </c>
      <c r="N600" s="167"/>
      <c r="O600" s="167"/>
      <c r="P600" s="189" t="s">
        <v>6807</v>
      </c>
      <c r="Q600" s="189" t="s">
        <v>6686</v>
      </c>
      <c r="R600" s="195" t="s">
        <v>6620</v>
      </c>
      <c r="S600" s="314" t="s">
        <v>8162</v>
      </c>
      <c r="T600" s="167"/>
      <c r="U600" s="315">
        <v>44348</v>
      </c>
      <c r="V600" s="315">
        <v>44377</v>
      </c>
      <c r="W600" s="197">
        <v>4713000078</v>
      </c>
      <c r="X600" s="315">
        <v>44377</v>
      </c>
      <c r="Y600" s="167"/>
      <c r="Z600" s="167"/>
      <c r="AA600" s="167"/>
      <c r="AB600" s="167"/>
      <c r="AC600" s="196" t="s">
        <v>1547</v>
      </c>
      <c r="AD600" s="167"/>
      <c r="AE600" s="167"/>
      <c r="AF600" s="167"/>
      <c r="AG600" s="167"/>
      <c r="AH600" s="167"/>
      <c r="AI600" s="167"/>
      <c r="AJ600" s="167"/>
      <c r="AK600" s="192" t="s">
        <v>6073</v>
      </c>
      <c r="AL600" s="314" t="s">
        <v>8162</v>
      </c>
      <c r="AM600" s="317" t="s">
        <v>8163</v>
      </c>
      <c r="AN600" s="190" t="s">
        <v>5829</v>
      </c>
      <c r="AO600" s="190" t="s">
        <v>5829</v>
      </c>
      <c r="AP600" s="157"/>
    </row>
    <row r="601" spans="1:42" s="120" customFormat="1" ht="30" customHeight="1">
      <c r="A601" s="167" t="s">
        <v>1313</v>
      </c>
      <c r="B601" s="167" t="s">
        <v>4558</v>
      </c>
      <c r="C601" s="167" t="s">
        <v>4564</v>
      </c>
      <c r="D601" s="167" t="s">
        <v>4951</v>
      </c>
      <c r="E601" s="167" t="s">
        <v>35</v>
      </c>
      <c r="F601" s="167" t="s">
        <v>11</v>
      </c>
      <c r="G601" s="167" t="s">
        <v>19</v>
      </c>
      <c r="H601" s="167" t="s">
        <v>4952</v>
      </c>
      <c r="I601" s="167" t="s">
        <v>1317</v>
      </c>
      <c r="J601" s="167" t="s">
        <v>13</v>
      </c>
      <c r="K601" s="167" t="s">
        <v>17</v>
      </c>
      <c r="L601" s="189" t="s">
        <v>6795</v>
      </c>
      <c r="M601" s="198" t="s">
        <v>6824</v>
      </c>
      <c r="N601" s="167"/>
      <c r="O601" s="167"/>
      <c r="P601" s="189" t="s">
        <v>6666</v>
      </c>
      <c r="Q601" s="189" t="s">
        <v>6686</v>
      </c>
      <c r="R601" s="195" t="s">
        <v>6620</v>
      </c>
      <c r="S601" s="314" t="s">
        <v>8162</v>
      </c>
      <c r="T601" s="167"/>
      <c r="U601" s="315">
        <v>44348</v>
      </c>
      <c r="V601" s="315">
        <v>44377</v>
      </c>
      <c r="W601" s="197">
        <v>4713000079</v>
      </c>
      <c r="X601" s="315">
        <v>44377</v>
      </c>
      <c r="Y601" s="167"/>
      <c r="Z601" s="167"/>
      <c r="AA601" s="167"/>
      <c r="AB601" s="167"/>
      <c r="AC601" s="196" t="s">
        <v>1547</v>
      </c>
      <c r="AD601" s="167"/>
      <c r="AE601" s="167"/>
      <c r="AF601" s="167"/>
      <c r="AG601" s="167"/>
      <c r="AH601" s="167"/>
      <c r="AI601" s="167"/>
      <c r="AJ601" s="167"/>
      <c r="AK601" s="192" t="s">
        <v>6073</v>
      </c>
      <c r="AL601" s="314" t="s">
        <v>8162</v>
      </c>
      <c r="AM601" s="317" t="s">
        <v>8163</v>
      </c>
      <c r="AN601" s="190" t="s">
        <v>5829</v>
      </c>
      <c r="AO601" s="190" t="s">
        <v>5829</v>
      </c>
      <c r="AP601" s="157"/>
    </row>
    <row r="602" spans="1:42" s="120" customFormat="1" ht="30" customHeight="1">
      <c r="A602" s="167" t="s">
        <v>1313</v>
      </c>
      <c r="B602" s="167" t="s">
        <v>4558</v>
      </c>
      <c r="C602" s="167" t="s">
        <v>4564</v>
      </c>
      <c r="D602" s="167" t="s">
        <v>4953</v>
      </c>
      <c r="E602" s="167" t="s">
        <v>35</v>
      </c>
      <c r="F602" s="167" t="s">
        <v>11</v>
      </c>
      <c r="G602" s="167" t="s">
        <v>19</v>
      </c>
      <c r="H602" s="167" t="s">
        <v>4954</v>
      </c>
      <c r="I602" s="167" t="s">
        <v>1317</v>
      </c>
      <c r="J602" s="167" t="s">
        <v>13</v>
      </c>
      <c r="K602" s="167" t="s">
        <v>17</v>
      </c>
      <c r="L602" s="189" t="s">
        <v>6795</v>
      </c>
      <c r="M602" s="198" t="s">
        <v>6825</v>
      </c>
      <c r="N602" s="167"/>
      <c r="O602" s="167"/>
      <c r="P602" s="189" t="s">
        <v>6783</v>
      </c>
      <c r="Q602" s="189" t="s">
        <v>6737</v>
      </c>
      <c r="R602" s="195" t="s">
        <v>6620</v>
      </c>
      <c r="S602" s="314" t="s">
        <v>8162</v>
      </c>
      <c r="T602" s="167"/>
      <c r="U602" s="315">
        <v>44348</v>
      </c>
      <c r="V602" s="315">
        <v>44377</v>
      </c>
      <c r="W602" s="197">
        <v>4713000080</v>
      </c>
      <c r="X602" s="315">
        <v>44377</v>
      </c>
      <c r="Y602" s="167"/>
      <c r="Z602" s="167"/>
      <c r="AA602" s="167"/>
      <c r="AB602" s="167"/>
      <c r="AC602" s="196" t="s">
        <v>1547</v>
      </c>
      <c r="AD602" s="167"/>
      <c r="AE602" s="167"/>
      <c r="AF602" s="167"/>
      <c r="AG602" s="167"/>
      <c r="AH602" s="167"/>
      <c r="AI602" s="167"/>
      <c r="AJ602" s="167"/>
      <c r="AK602" s="192" t="s">
        <v>6073</v>
      </c>
      <c r="AL602" s="314" t="s">
        <v>8162</v>
      </c>
      <c r="AM602" s="317" t="s">
        <v>8163</v>
      </c>
      <c r="AN602" s="190" t="s">
        <v>5829</v>
      </c>
      <c r="AO602" s="190" t="s">
        <v>5829</v>
      </c>
      <c r="AP602" s="157"/>
    </row>
    <row r="603" spans="1:42" s="120" customFormat="1" ht="30" customHeight="1">
      <c r="A603" s="167" t="s">
        <v>1313</v>
      </c>
      <c r="B603" s="167" t="s">
        <v>4558</v>
      </c>
      <c r="C603" s="167" t="s">
        <v>4564</v>
      </c>
      <c r="D603" s="167" t="s">
        <v>4955</v>
      </c>
      <c r="E603" s="167" t="s">
        <v>35</v>
      </c>
      <c r="F603" s="167" t="s">
        <v>11</v>
      </c>
      <c r="G603" s="167" t="s">
        <v>19</v>
      </c>
      <c r="H603" s="167" t="s">
        <v>4956</v>
      </c>
      <c r="I603" s="167" t="s">
        <v>1317</v>
      </c>
      <c r="J603" s="167" t="s">
        <v>13</v>
      </c>
      <c r="K603" s="167" t="s">
        <v>17</v>
      </c>
      <c r="L603" s="189" t="s">
        <v>6795</v>
      </c>
      <c r="M603" s="198" t="s">
        <v>6826</v>
      </c>
      <c r="N603" s="167"/>
      <c r="O603" s="167"/>
      <c r="P603" s="189" t="s">
        <v>6766</v>
      </c>
      <c r="Q603" s="189" t="s">
        <v>6737</v>
      </c>
      <c r="R603" s="195" t="s">
        <v>6620</v>
      </c>
      <c r="S603" s="314" t="s">
        <v>8162</v>
      </c>
      <c r="T603" s="167"/>
      <c r="U603" s="315">
        <v>44348</v>
      </c>
      <c r="V603" s="315">
        <v>44377</v>
      </c>
      <c r="W603" s="197">
        <v>4713000081</v>
      </c>
      <c r="X603" s="315">
        <v>44377</v>
      </c>
      <c r="Y603" s="167"/>
      <c r="Z603" s="167"/>
      <c r="AA603" s="167"/>
      <c r="AB603" s="167"/>
      <c r="AC603" s="196" t="s">
        <v>1547</v>
      </c>
      <c r="AD603" s="167"/>
      <c r="AE603" s="167"/>
      <c r="AF603" s="167"/>
      <c r="AG603" s="167"/>
      <c r="AH603" s="167"/>
      <c r="AI603" s="167"/>
      <c r="AJ603" s="167"/>
      <c r="AK603" s="192" t="s">
        <v>6073</v>
      </c>
      <c r="AL603" s="314" t="s">
        <v>8162</v>
      </c>
      <c r="AM603" s="317" t="s">
        <v>8163</v>
      </c>
      <c r="AN603" s="190" t="s">
        <v>5829</v>
      </c>
      <c r="AO603" s="190" t="s">
        <v>5829</v>
      </c>
      <c r="AP603" s="157"/>
    </row>
    <row r="604" spans="1:42" s="120" customFormat="1" ht="30" customHeight="1">
      <c r="A604" s="167" t="s">
        <v>1313</v>
      </c>
      <c r="B604" s="167" t="s">
        <v>4558</v>
      </c>
      <c r="C604" s="167" t="s">
        <v>4564</v>
      </c>
      <c r="D604" s="167" t="s">
        <v>4957</v>
      </c>
      <c r="E604" s="167" t="s">
        <v>35</v>
      </c>
      <c r="F604" s="167" t="s">
        <v>11</v>
      </c>
      <c r="G604" s="167" t="s">
        <v>19</v>
      </c>
      <c r="H604" s="167" t="s">
        <v>4958</v>
      </c>
      <c r="I604" s="167" t="s">
        <v>1317</v>
      </c>
      <c r="J604" s="167" t="s">
        <v>13</v>
      </c>
      <c r="K604" s="167" t="s">
        <v>17</v>
      </c>
      <c r="L604" s="189" t="s">
        <v>6795</v>
      </c>
      <c r="M604" s="198" t="s">
        <v>6827</v>
      </c>
      <c r="N604" s="167"/>
      <c r="O604" s="167"/>
      <c r="P604" s="189" t="s">
        <v>6807</v>
      </c>
      <c r="Q604" s="189" t="s">
        <v>6729</v>
      </c>
      <c r="R604" s="195" t="s">
        <v>6620</v>
      </c>
      <c r="S604" s="314" t="s">
        <v>8162</v>
      </c>
      <c r="T604" s="167"/>
      <c r="U604" s="315">
        <v>44348</v>
      </c>
      <c r="V604" s="315">
        <v>44377</v>
      </c>
      <c r="W604" s="197">
        <v>4713000082</v>
      </c>
      <c r="X604" s="315">
        <v>44377</v>
      </c>
      <c r="Y604" s="167"/>
      <c r="Z604" s="167"/>
      <c r="AA604" s="167"/>
      <c r="AB604" s="167"/>
      <c r="AC604" s="196" t="s">
        <v>1547</v>
      </c>
      <c r="AD604" s="167"/>
      <c r="AE604" s="167"/>
      <c r="AF604" s="167"/>
      <c r="AG604" s="167"/>
      <c r="AH604" s="167"/>
      <c r="AI604" s="167"/>
      <c r="AJ604" s="167"/>
      <c r="AK604" s="192" t="s">
        <v>6073</v>
      </c>
      <c r="AL604" s="314" t="s">
        <v>8162</v>
      </c>
      <c r="AM604" s="317" t="s">
        <v>8163</v>
      </c>
      <c r="AN604" s="190" t="s">
        <v>5829</v>
      </c>
      <c r="AO604" s="190" t="s">
        <v>5829</v>
      </c>
      <c r="AP604" s="157"/>
    </row>
    <row r="605" spans="1:42" s="120" customFormat="1" ht="30" customHeight="1">
      <c r="A605" s="167" t="s">
        <v>1313</v>
      </c>
      <c r="B605" s="167" t="s">
        <v>4558</v>
      </c>
      <c r="C605" s="167" t="s">
        <v>4564</v>
      </c>
      <c r="D605" s="167" t="s">
        <v>4959</v>
      </c>
      <c r="E605" s="167" t="s">
        <v>35</v>
      </c>
      <c r="F605" s="167" t="s">
        <v>11</v>
      </c>
      <c r="G605" s="167" t="s">
        <v>19</v>
      </c>
      <c r="H605" s="167" t="s">
        <v>6828</v>
      </c>
      <c r="I605" s="167" t="s">
        <v>1317</v>
      </c>
      <c r="J605" s="167" t="s">
        <v>13</v>
      </c>
      <c r="K605" s="167" t="s">
        <v>17</v>
      </c>
      <c r="L605" s="189" t="s">
        <v>6795</v>
      </c>
      <c r="M605" s="198" t="s">
        <v>6829</v>
      </c>
      <c r="N605" s="167"/>
      <c r="O605" s="167"/>
      <c r="P605" s="189" t="s">
        <v>6759</v>
      </c>
      <c r="Q605" s="189" t="s">
        <v>6737</v>
      </c>
      <c r="R605" s="195" t="s">
        <v>6620</v>
      </c>
      <c r="S605" s="314" t="s">
        <v>8162</v>
      </c>
      <c r="T605" s="167"/>
      <c r="U605" s="315">
        <v>44348</v>
      </c>
      <c r="V605" s="315">
        <v>44377</v>
      </c>
      <c r="W605" s="197">
        <v>4713000083</v>
      </c>
      <c r="X605" s="315">
        <v>44377</v>
      </c>
      <c r="Y605" s="167"/>
      <c r="Z605" s="167"/>
      <c r="AA605" s="167"/>
      <c r="AB605" s="167"/>
      <c r="AC605" s="196" t="s">
        <v>1547</v>
      </c>
      <c r="AD605" s="167"/>
      <c r="AE605" s="167"/>
      <c r="AF605" s="167"/>
      <c r="AG605" s="167"/>
      <c r="AH605" s="167"/>
      <c r="AI605" s="167"/>
      <c r="AJ605" s="167"/>
      <c r="AK605" s="192" t="s">
        <v>6073</v>
      </c>
      <c r="AL605" s="314" t="s">
        <v>8162</v>
      </c>
      <c r="AM605" s="317" t="s">
        <v>8163</v>
      </c>
      <c r="AN605" s="190" t="s">
        <v>5829</v>
      </c>
      <c r="AO605" s="190" t="s">
        <v>5829</v>
      </c>
      <c r="AP605" s="157"/>
    </row>
    <row r="606" spans="1:42" s="120" customFormat="1" ht="30" customHeight="1">
      <c r="A606" s="167" t="s">
        <v>1313</v>
      </c>
      <c r="B606" s="167" t="s">
        <v>4558</v>
      </c>
      <c r="C606" s="167" t="s">
        <v>4564</v>
      </c>
      <c r="D606" s="167" t="s">
        <v>4960</v>
      </c>
      <c r="E606" s="167" t="s">
        <v>35</v>
      </c>
      <c r="F606" s="167" t="s">
        <v>11</v>
      </c>
      <c r="G606" s="167" t="s">
        <v>19</v>
      </c>
      <c r="H606" s="167" t="s">
        <v>4961</v>
      </c>
      <c r="I606" s="167" t="s">
        <v>1317</v>
      </c>
      <c r="J606" s="167" t="s">
        <v>13</v>
      </c>
      <c r="K606" s="167" t="s">
        <v>17</v>
      </c>
      <c r="L606" s="189" t="s">
        <v>6795</v>
      </c>
      <c r="M606" s="198" t="s">
        <v>6830</v>
      </c>
      <c r="N606" s="167"/>
      <c r="O606" s="167"/>
      <c r="P606" s="189" t="s">
        <v>6670</v>
      </c>
      <c r="Q606" s="189" t="s">
        <v>6660</v>
      </c>
      <c r="R606" s="195" t="s">
        <v>6620</v>
      </c>
      <c r="S606" s="314" t="s">
        <v>8162</v>
      </c>
      <c r="T606" s="167"/>
      <c r="U606" s="315">
        <v>44348</v>
      </c>
      <c r="V606" s="315">
        <v>44377</v>
      </c>
      <c r="W606" s="197">
        <v>4713000084</v>
      </c>
      <c r="X606" s="315">
        <v>44377</v>
      </c>
      <c r="Y606" s="167"/>
      <c r="Z606" s="167"/>
      <c r="AA606" s="167"/>
      <c r="AB606" s="167"/>
      <c r="AC606" s="196" t="s">
        <v>1547</v>
      </c>
      <c r="AD606" s="167"/>
      <c r="AE606" s="167"/>
      <c r="AF606" s="167"/>
      <c r="AG606" s="167"/>
      <c r="AH606" s="167"/>
      <c r="AI606" s="167"/>
      <c r="AJ606" s="167"/>
      <c r="AK606" s="192" t="s">
        <v>6073</v>
      </c>
      <c r="AL606" s="314" t="s">
        <v>8162</v>
      </c>
      <c r="AM606" s="317" t="s">
        <v>8163</v>
      </c>
      <c r="AN606" s="190" t="s">
        <v>5829</v>
      </c>
      <c r="AO606" s="190" t="s">
        <v>5829</v>
      </c>
      <c r="AP606" s="157"/>
    </row>
    <row r="607" spans="1:42" s="120" customFormat="1" ht="30" customHeight="1">
      <c r="A607" s="167" t="s">
        <v>1313</v>
      </c>
      <c r="B607" s="167" t="s">
        <v>4558</v>
      </c>
      <c r="C607" s="167" t="s">
        <v>4564</v>
      </c>
      <c r="D607" s="167" t="s">
        <v>4962</v>
      </c>
      <c r="E607" s="167" t="s">
        <v>35</v>
      </c>
      <c r="F607" s="167" t="s">
        <v>11</v>
      </c>
      <c r="G607" s="167" t="s">
        <v>19</v>
      </c>
      <c r="H607" s="167" t="s">
        <v>6831</v>
      </c>
      <c r="I607" s="167" t="s">
        <v>1317</v>
      </c>
      <c r="J607" s="167" t="s">
        <v>13</v>
      </c>
      <c r="K607" s="167" t="s">
        <v>17</v>
      </c>
      <c r="L607" s="189" t="s">
        <v>6795</v>
      </c>
      <c r="M607" s="198" t="s">
        <v>6832</v>
      </c>
      <c r="N607" s="167"/>
      <c r="O607" s="167"/>
      <c r="P607" s="189" t="s">
        <v>6771</v>
      </c>
      <c r="Q607" s="189" t="s">
        <v>6700</v>
      </c>
      <c r="R607" s="195" t="s">
        <v>6620</v>
      </c>
      <c r="S607" s="314" t="s">
        <v>8162</v>
      </c>
      <c r="T607" s="167"/>
      <c r="U607" s="315">
        <v>44348</v>
      </c>
      <c r="V607" s="315">
        <v>44377</v>
      </c>
      <c r="W607" s="197">
        <v>4713000085</v>
      </c>
      <c r="X607" s="315">
        <v>44377</v>
      </c>
      <c r="Y607" s="167"/>
      <c r="Z607" s="167"/>
      <c r="AA607" s="167"/>
      <c r="AB607" s="167"/>
      <c r="AC607" s="196" t="s">
        <v>1547</v>
      </c>
      <c r="AD607" s="167"/>
      <c r="AE607" s="167"/>
      <c r="AF607" s="167"/>
      <c r="AG607" s="167"/>
      <c r="AH607" s="167"/>
      <c r="AI607" s="167"/>
      <c r="AJ607" s="167"/>
      <c r="AK607" s="192" t="s">
        <v>6073</v>
      </c>
      <c r="AL607" s="314" t="s">
        <v>8162</v>
      </c>
      <c r="AM607" s="317" t="s">
        <v>8163</v>
      </c>
      <c r="AN607" s="190" t="s">
        <v>5829</v>
      </c>
      <c r="AO607" s="190" t="s">
        <v>5829</v>
      </c>
      <c r="AP607" s="157"/>
    </row>
    <row r="608" spans="1:42" s="120" customFormat="1" ht="30" customHeight="1">
      <c r="A608" s="167" t="s">
        <v>1313</v>
      </c>
      <c r="B608" s="167" t="s">
        <v>4558</v>
      </c>
      <c r="C608" s="167" t="s">
        <v>4564</v>
      </c>
      <c r="D608" s="167" t="s">
        <v>4963</v>
      </c>
      <c r="E608" s="167" t="s">
        <v>35</v>
      </c>
      <c r="F608" s="167" t="s">
        <v>11</v>
      </c>
      <c r="G608" s="167" t="s">
        <v>19</v>
      </c>
      <c r="H608" s="167" t="s">
        <v>4964</v>
      </c>
      <c r="I608" s="167" t="s">
        <v>1317</v>
      </c>
      <c r="J608" s="167" t="s">
        <v>13</v>
      </c>
      <c r="K608" s="167" t="s">
        <v>17</v>
      </c>
      <c r="L608" s="189" t="s">
        <v>6795</v>
      </c>
      <c r="M608" s="198" t="s">
        <v>6833</v>
      </c>
      <c r="N608" s="167"/>
      <c r="O608" s="167"/>
      <c r="P608" s="189" t="s">
        <v>6739</v>
      </c>
      <c r="Q608" s="189" t="s">
        <v>6663</v>
      </c>
      <c r="R608" s="195" t="s">
        <v>6620</v>
      </c>
      <c r="S608" s="314" t="s">
        <v>8162</v>
      </c>
      <c r="T608" s="167"/>
      <c r="U608" s="315">
        <v>44348</v>
      </c>
      <c r="V608" s="315">
        <v>44377</v>
      </c>
      <c r="W608" s="197">
        <v>4713000086</v>
      </c>
      <c r="X608" s="315">
        <v>44377</v>
      </c>
      <c r="Y608" s="167"/>
      <c r="Z608" s="167"/>
      <c r="AA608" s="167"/>
      <c r="AB608" s="167"/>
      <c r="AC608" s="196" t="s">
        <v>1547</v>
      </c>
      <c r="AD608" s="167"/>
      <c r="AE608" s="167"/>
      <c r="AF608" s="167"/>
      <c r="AG608" s="167"/>
      <c r="AH608" s="167"/>
      <c r="AI608" s="167"/>
      <c r="AJ608" s="167"/>
      <c r="AK608" s="192" t="s">
        <v>6073</v>
      </c>
      <c r="AL608" s="314" t="s">
        <v>8162</v>
      </c>
      <c r="AM608" s="317" t="s">
        <v>8163</v>
      </c>
      <c r="AN608" s="190" t="s">
        <v>5829</v>
      </c>
      <c r="AO608" s="190" t="s">
        <v>5829</v>
      </c>
      <c r="AP608" s="157"/>
    </row>
    <row r="609" spans="1:42" s="120" customFormat="1" ht="30" customHeight="1">
      <c r="A609" s="189" t="s">
        <v>54</v>
      </c>
      <c r="B609" s="189" t="s">
        <v>8198</v>
      </c>
      <c r="C609" s="189" t="s">
        <v>8199</v>
      </c>
      <c r="D609" s="189" t="s">
        <v>8200</v>
      </c>
      <c r="E609" s="189" t="s">
        <v>35</v>
      </c>
      <c r="F609" s="189" t="s">
        <v>11</v>
      </c>
      <c r="G609" s="189" t="s">
        <v>19</v>
      </c>
      <c r="H609" s="189" t="s">
        <v>4965</v>
      </c>
      <c r="I609" s="189" t="s">
        <v>1317</v>
      </c>
      <c r="J609" s="189" t="s">
        <v>13</v>
      </c>
      <c r="K609" s="189" t="s">
        <v>17</v>
      </c>
      <c r="L609" s="189" t="s">
        <v>6795</v>
      </c>
      <c r="M609" s="198" t="s">
        <v>6834</v>
      </c>
      <c r="N609" s="189"/>
      <c r="O609" s="189"/>
      <c r="P609" s="189" t="s">
        <v>6835</v>
      </c>
      <c r="Q609" s="189" t="s">
        <v>6700</v>
      </c>
      <c r="R609" s="194" t="s">
        <v>6620</v>
      </c>
      <c r="S609" s="326" t="s">
        <v>8162</v>
      </c>
      <c r="T609" s="189"/>
      <c r="U609" s="327">
        <v>44348</v>
      </c>
      <c r="V609" s="327">
        <v>44377</v>
      </c>
      <c r="W609" s="189">
        <v>4713000087</v>
      </c>
      <c r="X609" s="327">
        <v>44377</v>
      </c>
      <c r="Y609" s="189"/>
      <c r="Z609" s="189"/>
      <c r="AA609" s="189"/>
      <c r="AB609" s="189"/>
      <c r="AC609" s="196" t="s">
        <v>1547</v>
      </c>
      <c r="AD609" s="189"/>
      <c r="AE609" s="189"/>
      <c r="AF609" s="189"/>
      <c r="AG609" s="189"/>
      <c r="AH609" s="189"/>
      <c r="AI609" s="189"/>
      <c r="AJ609" s="189"/>
      <c r="AK609" s="192" t="s">
        <v>6073</v>
      </c>
      <c r="AL609" s="326" t="s">
        <v>8162</v>
      </c>
      <c r="AM609" s="329" t="s">
        <v>8163</v>
      </c>
      <c r="AN609" s="198" t="s">
        <v>5829</v>
      </c>
      <c r="AO609" s="198" t="s">
        <v>5829</v>
      </c>
      <c r="AP609" s="330" t="s">
        <v>8197</v>
      </c>
    </row>
    <row r="610" spans="1:42" s="120" customFormat="1" ht="30" customHeight="1">
      <c r="A610" s="189" t="s">
        <v>54</v>
      </c>
      <c r="B610" s="189" t="s">
        <v>8198</v>
      </c>
      <c r="C610" s="189" t="s">
        <v>8199</v>
      </c>
      <c r="D610" s="189" t="s">
        <v>8200</v>
      </c>
      <c r="E610" s="189" t="s">
        <v>35</v>
      </c>
      <c r="F610" s="189" t="s">
        <v>11</v>
      </c>
      <c r="G610" s="189" t="s">
        <v>19</v>
      </c>
      <c r="H610" s="189" t="s">
        <v>4966</v>
      </c>
      <c r="I610" s="189" t="s">
        <v>1317</v>
      </c>
      <c r="J610" s="189" t="s">
        <v>13</v>
      </c>
      <c r="K610" s="189" t="s">
        <v>17</v>
      </c>
      <c r="L610" s="189" t="s">
        <v>6795</v>
      </c>
      <c r="M610" s="198" t="s">
        <v>6836</v>
      </c>
      <c r="N610" s="189"/>
      <c r="O610" s="189"/>
      <c r="P610" s="189" t="s">
        <v>6783</v>
      </c>
      <c r="Q610" s="189" t="s">
        <v>6748</v>
      </c>
      <c r="R610" s="194" t="s">
        <v>6620</v>
      </c>
      <c r="S610" s="326" t="s">
        <v>8162</v>
      </c>
      <c r="T610" s="189"/>
      <c r="U610" s="327">
        <v>44348</v>
      </c>
      <c r="V610" s="327">
        <v>44377</v>
      </c>
      <c r="W610" s="189">
        <v>4713000088</v>
      </c>
      <c r="X610" s="327">
        <v>44377</v>
      </c>
      <c r="Y610" s="189"/>
      <c r="Z610" s="189"/>
      <c r="AA610" s="189"/>
      <c r="AB610" s="189"/>
      <c r="AC610" s="196" t="s">
        <v>1547</v>
      </c>
      <c r="AD610" s="189"/>
      <c r="AE610" s="189"/>
      <c r="AF610" s="189"/>
      <c r="AG610" s="189"/>
      <c r="AH610" s="189"/>
      <c r="AI610" s="189"/>
      <c r="AJ610" s="189"/>
      <c r="AK610" s="192" t="s">
        <v>6073</v>
      </c>
      <c r="AL610" s="326" t="s">
        <v>8162</v>
      </c>
      <c r="AM610" s="329" t="s">
        <v>8163</v>
      </c>
      <c r="AN610" s="198" t="s">
        <v>5829</v>
      </c>
      <c r="AO610" s="198" t="s">
        <v>5829</v>
      </c>
      <c r="AP610" s="330" t="s">
        <v>8197</v>
      </c>
    </row>
    <row r="611" spans="1:42" s="120" customFormat="1" ht="30" customHeight="1">
      <c r="A611" s="167" t="s">
        <v>2611</v>
      </c>
      <c r="B611" s="167" t="s">
        <v>2612</v>
      </c>
      <c r="C611" s="167" t="s">
        <v>2605</v>
      </c>
      <c r="D611" s="167" t="s">
        <v>2631</v>
      </c>
      <c r="E611" s="167" t="s">
        <v>35</v>
      </c>
      <c r="F611" s="167" t="s">
        <v>11</v>
      </c>
      <c r="G611" s="167" t="s">
        <v>19</v>
      </c>
      <c r="H611" s="167" t="s">
        <v>2632</v>
      </c>
      <c r="I611" s="167" t="s">
        <v>1317</v>
      </c>
      <c r="J611" s="167" t="s">
        <v>13</v>
      </c>
      <c r="K611" s="167" t="s">
        <v>17</v>
      </c>
      <c r="L611" s="189" t="s">
        <v>6694</v>
      </c>
      <c r="M611" s="189" t="s">
        <v>6837</v>
      </c>
      <c r="N611" s="167"/>
      <c r="O611" s="167"/>
      <c r="P611" s="189" t="s">
        <v>6838</v>
      </c>
      <c r="Q611" s="189" t="s">
        <v>6741</v>
      </c>
      <c r="R611" s="195" t="s">
        <v>6620</v>
      </c>
      <c r="S611" s="193" t="s">
        <v>8161</v>
      </c>
      <c r="T611" s="167"/>
      <c r="U611" s="315">
        <v>44348</v>
      </c>
      <c r="V611" s="315">
        <v>44377</v>
      </c>
      <c r="W611" s="197">
        <v>2726000027</v>
      </c>
      <c r="X611" s="315">
        <v>44377</v>
      </c>
      <c r="Y611" s="167"/>
      <c r="Z611" s="167"/>
      <c r="AA611" s="167"/>
      <c r="AB611" s="167"/>
      <c r="AC611" s="196" t="s">
        <v>1547</v>
      </c>
      <c r="AD611" s="167"/>
      <c r="AE611" s="167"/>
      <c r="AF611" s="167"/>
      <c r="AG611" s="167"/>
      <c r="AH611" s="167"/>
      <c r="AI611" s="167"/>
      <c r="AJ611" s="167"/>
      <c r="AK611" s="192" t="s">
        <v>6073</v>
      </c>
      <c r="AL611" s="193" t="s">
        <v>8161</v>
      </c>
      <c r="AM611" s="194" t="s">
        <v>8201</v>
      </c>
      <c r="AN611" s="190" t="s">
        <v>5829</v>
      </c>
      <c r="AO611" s="190" t="s">
        <v>5829</v>
      </c>
      <c r="AP611" s="157"/>
    </row>
    <row r="612" spans="1:42" s="120" customFormat="1" ht="30" customHeight="1">
      <c r="A612" s="167" t="s">
        <v>2611</v>
      </c>
      <c r="B612" s="167" t="s">
        <v>2612</v>
      </c>
      <c r="C612" s="167" t="s">
        <v>2605</v>
      </c>
      <c r="D612" s="167" t="s">
        <v>2633</v>
      </c>
      <c r="E612" s="167" t="s">
        <v>35</v>
      </c>
      <c r="F612" s="167" t="s">
        <v>11</v>
      </c>
      <c r="G612" s="167" t="s">
        <v>19</v>
      </c>
      <c r="H612" s="167" t="s">
        <v>2634</v>
      </c>
      <c r="I612" s="167" t="s">
        <v>1317</v>
      </c>
      <c r="J612" s="167" t="s">
        <v>13</v>
      </c>
      <c r="K612" s="167" t="s">
        <v>17</v>
      </c>
      <c r="L612" s="189" t="s">
        <v>6694</v>
      </c>
      <c r="M612" s="189" t="s">
        <v>6839</v>
      </c>
      <c r="N612" s="167"/>
      <c r="O612" s="167"/>
      <c r="P612" s="189" t="s">
        <v>6745</v>
      </c>
      <c r="Q612" s="189" t="s">
        <v>6840</v>
      </c>
      <c r="R612" s="195" t="s">
        <v>6620</v>
      </c>
      <c r="S612" s="193" t="s">
        <v>8161</v>
      </c>
      <c r="T612" s="167"/>
      <c r="U612" s="315">
        <v>44348</v>
      </c>
      <c r="V612" s="315">
        <v>44377</v>
      </c>
      <c r="W612" s="197">
        <v>2726000028</v>
      </c>
      <c r="X612" s="315">
        <v>44377</v>
      </c>
      <c r="Y612" s="167"/>
      <c r="Z612" s="167"/>
      <c r="AA612" s="167"/>
      <c r="AB612" s="167"/>
      <c r="AC612" s="196" t="s">
        <v>1547</v>
      </c>
      <c r="AD612" s="167"/>
      <c r="AE612" s="167"/>
      <c r="AF612" s="167"/>
      <c r="AG612" s="167"/>
      <c r="AH612" s="167"/>
      <c r="AI612" s="167"/>
      <c r="AJ612" s="167"/>
      <c r="AK612" s="192" t="s">
        <v>6073</v>
      </c>
      <c r="AL612" s="193" t="s">
        <v>8161</v>
      </c>
      <c r="AM612" s="194" t="s">
        <v>8201</v>
      </c>
      <c r="AN612" s="190" t="s">
        <v>5829</v>
      </c>
      <c r="AO612" s="190" t="s">
        <v>5829</v>
      </c>
      <c r="AP612" s="157"/>
    </row>
    <row r="613" spans="1:42" s="120" customFormat="1" ht="30" customHeight="1">
      <c r="A613" s="167" t="s">
        <v>2611</v>
      </c>
      <c r="B613" s="167" t="s">
        <v>2612</v>
      </c>
      <c r="C613" s="167" t="s">
        <v>2608</v>
      </c>
      <c r="D613" s="167" t="s">
        <v>2618</v>
      </c>
      <c r="E613" s="167" t="s">
        <v>35</v>
      </c>
      <c r="F613" s="167" t="s">
        <v>11</v>
      </c>
      <c r="G613" s="167" t="s">
        <v>19</v>
      </c>
      <c r="H613" s="167" t="s">
        <v>2619</v>
      </c>
      <c r="I613" s="167" t="s">
        <v>1317</v>
      </c>
      <c r="J613" s="167" t="s">
        <v>13</v>
      </c>
      <c r="K613" s="167" t="s">
        <v>17</v>
      </c>
      <c r="L613" s="189" t="s">
        <v>6694</v>
      </c>
      <c r="M613" s="189" t="s">
        <v>6841</v>
      </c>
      <c r="N613" s="167"/>
      <c r="O613" s="167"/>
      <c r="P613" s="189" t="s">
        <v>6807</v>
      </c>
      <c r="Q613" s="189" t="s">
        <v>6660</v>
      </c>
      <c r="R613" s="195" t="s">
        <v>6620</v>
      </c>
      <c r="S613" s="193" t="s">
        <v>8161</v>
      </c>
      <c r="T613" s="167"/>
      <c r="U613" s="315">
        <v>44348</v>
      </c>
      <c r="V613" s="315">
        <v>44377</v>
      </c>
      <c r="W613" s="197">
        <v>2726000029</v>
      </c>
      <c r="X613" s="315">
        <v>44377</v>
      </c>
      <c r="Y613" s="167"/>
      <c r="Z613" s="167"/>
      <c r="AA613" s="167"/>
      <c r="AB613" s="167"/>
      <c r="AC613" s="196" t="s">
        <v>1547</v>
      </c>
      <c r="AD613" s="167"/>
      <c r="AE613" s="167"/>
      <c r="AF613" s="167"/>
      <c r="AG613" s="167"/>
      <c r="AH613" s="167"/>
      <c r="AI613" s="167"/>
      <c r="AJ613" s="167"/>
      <c r="AK613" s="192" t="s">
        <v>6073</v>
      </c>
      <c r="AL613" s="193" t="s">
        <v>8161</v>
      </c>
      <c r="AM613" s="194" t="s">
        <v>8201</v>
      </c>
      <c r="AN613" s="190" t="s">
        <v>5829</v>
      </c>
      <c r="AO613" s="190" t="s">
        <v>5829</v>
      </c>
      <c r="AP613" s="157"/>
    </row>
    <row r="614" spans="1:42" s="120" customFormat="1" ht="30" customHeight="1">
      <c r="A614" s="167" t="s">
        <v>2611</v>
      </c>
      <c r="B614" s="167" t="s">
        <v>2612</v>
      </c>
      <c r="C614" s="167" t="s">
        <v>2608</v>
      </c>
      <c r="D614" s="167" t="s">
        <v>2620</v>
      </c>
      <c r="E614" s="167" t="s">
        <v>35</v>
      </c>
      <c r="F614" s="167" t="s">
        <v>11</v>
      </c>
      <c r="G614" s="167" t="s">
        <v>19</v>
      </c>
      <c r="H614" s="167" t="s">
        <v>2621</v>
      </c>
      <c r="I614" s="167" t="s">
        <v>1317</v>
      </c>
      <c r="J614" s="167" t="s">
        <v>13</v>
      </c>
      <c r="K614" s="167" t="s">
        <v>17</v>
      </c>
      <c r="L614" s="189" t="s">
        <v>6694</v>
      </c>
      <c r="M614" s="189" t="s">
        <v>6842</v>
      </c>
      <c r="N614" s="167"/>
      <c r="O614" s="167"/>
      <c r="P614" s="189" t="s">
        <v>6783</v>
      </c>
      <c r="Q614" s="189" t="s">
        <v>6667</v>
      </c>
      <c r="R614" s="195" t="s">
        <v>6620</v>
      </c>
      <c r="S614" s="193" t="s">
        <v>8161</v>
      </c>
      <c r="T614" s="167"/>
      <c r="U614" s="315">
        <v>44348</v>
      </c>
      <c r="V614" s="315">
        <v>44377</v>
      </c>
      <c r="W614" s="197">
        <v>2726000030</v>
      </c>
      <c r="X614" s="315">
        <v>44377</v>
      </c>
      <c r="Y614" s="167"/>
      <c r="Z614" s="167"/>
      <c r="AA614" s="167"/>
      <c r="AB614" s="167"/>
      <c r="AC614" s="196" t="s">
        <v>1547</v>
      </c>
      <c r="AD614" s="167"/>
      <c r="AE614" s="167"/>
      <c r="AF614" s="167"/>
      <c r="AG614" s="167"/>
      <c r="AH614" s="167"/>
      <c r="AI614" s="167"/>
      <c r="AJ614" s="167"/>
      <c r="AK614" s="192" t="s">
        <v>6073</v>
      </c>
      <c r="AL614" s="193" t="s">
        <v>8161</v>
      </c>
      <c r="AM614" s="194" t="s">
        <v>8201</v>
      </c>
      <c r="AN614" s="190" t="s">
        <v>5829</v>
      </c>
      <c r="AO614" s="190" t="s">
        <v>5829</v>
      </c>
      <c r="AP614" s="157"/>
    </row>
    <row r="615" spans="1:42" s="120" customFormat="1" ht="30" customHeight="1">
      <c r="A615" s="167" t="s">
        <v>2611</v>
      </c>
      <c r="B615" s="167" t="s">
        <v>2612</v>
      </c>
      <c r="C615" s="167" t="s">
        <v>2608</v>
      </c>
      <c r="D615" s="167" t="s">
        <v>2622</v>
      </c>
      <c r="E615" s="167" t="s">
        <v>35</v>
      </c>
      <c r="F615" s="167" t="s">
        <v>11</v>
      </c>
      <c r="G615" s="167" t="s">
        <v>19</v>
      </c>
      <c r="H615" s="167" t="s">
        <v>2623</v>
      </c>
      <c r="I615" s="167" t="s">
        <v>1317</v>
      </c>
      <c r="J615" s="167" t="s">
        <v>13</v>
      </c>
      <c r="K615" s="167" t="s">
        <v>17</v>
      </c>
      <c r="L615" s="189" t="s">
        <v>6694</v>
      </c>
      <c r="M615" s="189" t="s">
        <v>6843</v>
      </c>
      <c r="N615" s="167"/>
      <c r="O615" s="167"/>
      <c r="P615" s="189" t="s">
        <v>6844</v>
      </c>
      <c r="Q615" s="189" t="s">
        <v>6692</v>
      </c>
      <c r="R615" s="195" t="s">
        <v>6620</v>
      </c>
      <c r="S615" s="193" t="s">
        <v>8161</v>
      </c>
      <c r="T615" s="167"/>
      <c r="U615" s="315">
        <v>44348</v>
      </c>
      <c r="V615" s="315">
        <v>44377</v>
      </c>
      <c r="W615" s="197">
        <v>2726000031</v>
      </c>
      <c r="X615" s="315">
        <v>44377</v>
      </c>
      <c r="Y615" s="167"/>
      <c r="Z615" s="167"/>
      <c r="AA615" s="167"/>
      <c r="AB615" s="167"/>
      <c r="AC615" s="196" t="s">
        <v>1547</v>
      </c>
      <c r="AD615" s="167"/>
      <c r="AE615" s="167"/>
      <c r="AF615" s="167"/>
      <c r="AG615" s="167"/>
      <c r="AH615" s="167"/>
      <c r="AI615" s="167"/>
      <c r="AJ615" s="167"/>
      <c r="AK615" s="192" t="s">
        <v>6073</v>
      </c>
      <c r="AL615" s="193" t="s">
        <v>8161</v>
      </c>
      <c r="AM615" s="194" t="s">
        <v>8201</v>
      </c>
      <c r="AN615" s="190" t="s">
        <v>5829</v>
      </c>
      <c r="AO615" s="190" t="s">
        <v>5829</v>
      </c>
      <c r="AP615" s="157"/>
    </row>
    <row r="616" spans="1:42" s="120" customFormat="1" ht="30" customHeight="1">
      <c r="A616" s="189" t="s">
        <v>2611</v>
      </c>
      <c r="B616" s="189" t="s">
        <v>2612</v>
      </c>
      <c r="C616" s="189" t="s">
        <v>2613</v>
      </c>
      <c r="D616" s="189" t="s">
        <v>2614</v>
      </c>
      <c r="E616" s="189" t="s">
        <v>35</v>
      </c>
      <c r="F616" s="189" t="s">
        <v>11</v>
      </c>
      <c r="G616" s="189" t="s">
        <v>19</v>
      </c>
      <c r="H616" s="189" t="s">
        <v>2615</v>
      </c>
      <c r="I616" s="189" t="s">
        <v>1317</v>
      </c>
      <c r="J616" s="189" t="s">
        <v>13</v>
      </c>
      <c r="K616" s="189" t="s">
        <v>17</v>
      </c>
      <c r="L616" s="189" t="s">
        <v>6694</v>
      </c>
      <c r="M616" s="189" t="s">
        <v>6845</v>
      </c>
      <c r="N616" s="189"/>
      <c r="O616" s="189"/>
      <c r="P616" s="189" t="s">
        <v>6846</v>
      </c>
      <c r="Q616" s="189" t="s">
        <v>6671</v>
      </c>
      <c r="R616" s="333" t="s">
        <v>2504</v>
      </c>
      <c r="S616" s="189" t="s">
        <v>8161</v>
      </c>
      <c r="T616" s="334"/>
      <c r="U616" s="327">
        <v>44348</v>
      </c>
      <c r="V616" s="327">
        <v>44377</v>
      </c>
      <c r="W616" s="189">
        <v>2726000032</v>
      </c>
      <c r="X616" s="327">
        <v>44377</v>
      </c>
      <c r="Y616" s="189"/>
      <c r="Z616" s="189"/>
      <c r="AA616" s="189"/>
      <c r="AB616" s="189"/>
      <c r="AC616" s="334" t="s">
        <v>6121</v>
      </c>
      <c r="AD616" s="189" t="s">
        <v>6153</v>
      </c>
      <c r="AE616" s="189" t="s">
        <v>6847</v>
      </c>
      <c r="AF616" s="334" t="s">
        <v>6124</v>
      </c>
      <c r="AG616" s="189"/>
      <c r="AH616" s="334" t="s">
        <v>8169</v>
      </c>
      <c r="AI616" s="189"/>
      <c r="AJ616" s="328" t="s">
        <v>8183</v>
      </c>
      <c r="AK616" s="192" t="s">
        <v>6073</v>
      </c>
      <c r="AL616" s="189" t="s">
        <v>8161</v>
      </c>
      <c r="AM616" s="194" t="s">
        <v>8201</v>
      </c>
      <c r="AN616" s="198" t="s">
        <v>5829</v>
      </c>
      <c r="AO616" s="198" t="s">
        <v>5829</v>
      </c>
      <c r="AP616" s="330"/>
    </row>
    <row r="617" spans="1:42" s="120" customFormat="1" ht="30" customHeight="1">
      <c r="A617" s="189" t="s">
        <v>2611</v>
      </c>
      <c r="B617" s="189" t="s">
        <v>2612</v>
      </c>
      <c r="C617" s="189" t="s">
        <v>2613</v>
      </c>
      <c r="D617" s="189" t="s">
        <v>2616</v>
      </c>
      <c r="E617" s="189" t="s">
        <v>35</v>
      </c>
      <c r="F617" s="189" t="s">
        <v>11</v>
      </c>
      <c r="G617" s="189" t="s">
        <v>19</v>
      </c>
      <c r="H617" s="189" t="s">
        <v>2617</v>
      </c>
      <c r="I617" s="189" t="s">
        <v>1317</v>
      </c>
      <c r="J617" s="189" t="s">
        <v>13</v>
      </c>
      <c r="K617" s="189" t="s">
        <v>17</v>
      </c>
      <c r="L617" s="189" t="s">
        <v>6694</v>
      </c>
      <c r="M617" s="189" t="s">
        <v>6845</v>
      </c>
      <c r="N617" s="189"/>
      <c r="O617" s="189"/>
      <c r="P617" s="189" t="s">
        <v>6846</v>
      </c>
      <c r="Q617" s="189" t="s">
        <v>6686</v>
      </c>
      <c r="R617" s="194" t="s">
        <v>6620</v>
      </c>
      <c r="S617" s="189" t="s">
        <v>8161</v>
      </c>
      <c r="T617" s="189"/>
      <c r="U617" s="327">
        <v>44348</v>
      </c>
      <c r="V617" s="327">
        <v>44377</v>
      </c>
      <c r="W617" s="189">
        <v>2726000033</v>
      </c>
      <c r="X617" s="327">
        <v>44377</v>
      </c>
      <c r="Y617" s="189"/>
      <c r="Z617" s="189"/>
      <c r="AA617" s="189"/>
      <c r="AB617" s="189"/>
      <c r="AC617" s="334" t="s">
        <v>6121</v>
      </c>
      <c r="AD617" s="189" t="s">
        <v>8202</v>
      </c>
      <c r="AE617" s="189" t="s">
        <v>8203</v>
      </c>
      <c r="AF617" s="334" t="s">
        <v>6124</v>
      </c>
      <c r="AG617" s="189"/>
      <c r="AH617" s="334" t="s">
        <v>8169</v>
      </c>
      <c r="AI617" s="189"/>
      <c r="AJ617" s="328" t="s">
        <v>8183</v>
      </c>
      <c r="AK617" s="192" t="s">
        <v>6073</v>
      </c>
      <c r="AL617" s="189" t="s">
        <v>8161</v>
      </c>
      <c r="AM617" s="194" t="s">
        <v>8201</v>
      </c>
      <c r="AN617" s="198" t="s">
        <v>5829</v>
      </c>
      <c r="AO617" s="198" t="s">
        <v>5829</v>
      </c>
      <c r="AP617" s="330"/>
    </row>
    <row r="618" spans="1:42" s="120" customFormat="1" ht="30" customHeight="1">
      <c r="A618" s="167" t="s">
        <v>3624</v>
      </c>
      <c r="B618" s="167" t="s">
        <v>2539</v>
      </c>
      <c r="C618" s="167" t="s">
        <v>2540</v>
      </c>
      <c r="D618" s="167" t="s">
        <v>6848</v>
      </c>
      <c r="E618" s="167" t="s">
        <v>35</v>
      </c>
      <c r="F618" s="167" t="s">
        <v>11</v>
      </c>
      <c r="G618" s="167" t="s">
        <v>19</v>
      </c>
      <c r="H618" s="167" t="s">
        <v>2541</v>
      </c>
      <c r="I618" s="167" t="s">
        <v>1317</v>
      </c>
      <c r="J618" s="167" t="s">
        <v>13</v>
      </c>
      <c r="K618" s="167" t="s">
        <v>17</v>
      </c>
      <c r="L618" s="189" t="s">
        <v>6657</v>
      </c>
      <c r="M618" s="189" t="s">
        <v>6849</v>
      </c>
      <c r="N618" s="167"/>
      <c r="O618" s="167"/>
      <c r="P618" s="189" t="s">
        <v>6675</v>
      </c>
      <c r="Q618" s="189" t="s">
        <v>6692</v>
      </c>
      <c r="R618" s="195" t="s">
        <v>6620</v>
      </c>
      <c r="S618" s="314" t="s">
        <v>8167</v>
      </c>
      <c r="T618" s="167"/>
      <c r="U618" s="315">
        <v>44348</v>
      </c>
      <c r="V618" s="315">
        <v>44377</v>
      </c>
      <c r="W618" s="191">
        <v>2641000058</v>
      </c>
      <c r="X618" s="315">
        <v>44377</v>
      </c>
      <c r="Y618" s="167"/>
      <c r="Z618" s="167"/>
      <c r="AA618" s="167"/>
      <c r="AB618" s="167"/>
      <c r="AC618" s="196" t="s">
        <v>1547</v>
      </c>
      <c r="AD618" s="167"/>
      <c r="AE618" s="167"/>
      <c r="AF618" s="167"/>
      <c r="AG618" s="167"/>
      <c r="AH618" s="167"/>
      <c r="AI618" s="167"/>
      <c r="AJ618" s="167"/>
      <c r="AK618" s="192" t="s">
        <v>6073</v>
      </c>
      <c r="AL618" s="314" t="s">
        <v>8167</v>
      </c>
      <c r="AM618" s="317" t="s">
        <v>8168</v>
      </c>
      <c r="AN618" s="190" t="s">
        <v>5829</v>
      </c>
      <c r="AO618" s="190" t="s">
        <v>5829</v>
      </c>
      <c r="AP618" s="157"/>
    </row>
    <row r="619" spans="1:42" s="120" customFormat="1" ht="30" customHeight="1">
      <c r="A619" s="167" t="s">
        <v>3624</v>
      </c>
      <c r="B619" s="167" t="s">
        <v>2539</v>
      </c>
      <c r="C619" s="167" t="s">
        <v>2540</v>
      </c>
      <c r="D619" s="167" t="s">
        <v>6848</v>
      </c>
      <c r="E619" s="167" t="s">
        <v>35</v>
      </c>
      <c r="F619" s="167" t="s">
        <v>11</v>
      </c>
      <c r="G619" s="167" t="s">
        <v>19</v>
      </c>
      <c r="H619" s="167" t="s">
        <v>6850</v>
      </c>
      <c r="I619" s="167" t="s">
        <v>1317</v>
      </c>
      <c r="J619" s="167" t="s">
        <v>13</v>
      </c>
      <c r="K619" s="167" t="s">
        <v>17</v>
      </c>
      <c r="L619" s="189" t="s">
        <v>6657</v>
      </c>
      <c r="M619" s="189" t="s">
        <v>6851</v>
      </c>
      <c r="N619" s="167"/>
      <c r="O619" s="167"/>
      <c r="P619" s="189" t="s">
        <v>6670</v>
      </c>
      <c r="Q619" s="189" t="s">
        <v>6667</v>
      </c>
      <c r="R619" s="195" t="s">
        <v>6620</v>
      </c>
      <c r="S619" s="314" t="s">
        <v>8167</v>
      </c>
      <c r="T619" s="167"/>
      <c r="U619" s="315">
        <v>44348</v>
      </c>
      <c r="V619" s="315">
        <v>44377</v>
      </c>
      <c r="W619" s="191">
        <v>2641000059</v>
      </c>
      <c r="X619" s="315">
        <v>44377</v>
      </c>
      <c r="Y619" s="167"/>
      <c r="Z619" s="167"/>
      <c r="AA619" s="167"/>
      <c r="AB619" s="167"/>
      <c r="AC619" s="196" t="s">
        <v>1547</v>
      </c>
      <c r="AD619" s="167"/>
      <c r="AE619" s="167"/>
      <c r="AF619" s="167"/>
      <c r="AG619" s="167"/>
      <c r="AH619" s="167"/>
      <c r="AI619" s="167"/>
      <c r="AJ619" s="167"/>
      <c r="AK619" s="192" t="s">
        <v>6073</v>
      </c>
      <c r="AL619" s="314" t="s">
        <v>8167</v>
      </c>
      <c r="AM619" s="317" t="s">
        <v>8168</v>
      </c>
      <c r="AN619" s="190" t="s">
        <v>5829</v>
      </c>
      <c r="AO619" s="190" t="s">
        <v>5829</v>
      </c>
      <c r="AP619" s="157"/>
    </row>
    <row r="620" spans="1:42" s="120" customFormat="1" ht="30" customHeight="1">
      <c r="A620" s="167" t="s">
        <v>3624</v>
      </c>
      <c r="B620" s="167" t="s">
        <v>2539</v>
      </c>
      <c r="C620" s="167" t="s">
        <v>2542</v>
      </c>
      <c r="D620" s="167" t="s">
        <v>6852</v>
      </c>
      <c r="E620" s="167" t="s">
        <v>35</v>
      </c>
      <c r="F620" s="167" t="s">
        <v>11</v>
      </c>
      <c r="G620" s="167" t="s">
        <v>19</v>
      </c>
      <c r="H620" s="167" t="s">
        <v>6853</v>
      </c>
      <c r="I620" s="167" t="s">
        <v>1317</v>
      </c>
      <c r="J620" s="167" t="s">
        <v>13</v>
      </c>
      <c r="K620" s="167" t="s">
        <v>17</v>
      </c>
      <c r="L620" s="189" t="s">
        <v>6657</v>
      </c>
      <c r="M620" s="189" t="s">
        <v>6854</v>
      </c>
      <c r="N620" s="167"/>
      <c r="O620" s="167"/>
      <c r="P620" s="189" t="s">
        <v>6855</v>
      </c>
      <c r="Q620" s="189" t="s">
        <v>6717</v>
      </c>
      <c r="R620" s="195" t="s">
        <v>6620</v>
      </c>
      <c r="S620" s="314" t="s">
        <v>8167</v>
      </c>
      <c r="T620" s="167"/>
      <c r="U620" s="315">
        <v>44348</v>
      </c>
      <c r="V620" s="315">
        <v>44377</v>
      </c>
      <c r="W620" s="191">
        <v>2641000060</v>
      </c>
      <c r="X620" s="315">
        <v>44377</v>
      </c>
      <c r="Y620" s="167"/>
      <c r="Z620" s="167"/>
      <c r="AA620" s="167"/>
      <c r="AB620" s="167"/>
      <c r="AC620" s="196" t="s">
        <v>1547</v>
      </c>
      <c r="AD620" s="167"/>
      <c r="AE620" s="167"/>
      <c r="AF620" s="167"/>
      <c r="AG620" s="167"/>
      <c r="AH620" s="167"/>
      <c r="AI620" s="167"/>
      <c r="AJ620" s="167"/>
      <c r="AK620" s="192" t="s">
        <v>6073</v>
      </c>
      <c r="AL620" s="314" t="s">
        <v>8167</v>
      </c>
      <c r="AM620" s="317" t="s">
        <v>8168</v>
      </c>
      <c r="AN620" s="190" t="s">
        <v>5829</v>
      </c>
      <c r="AO620" s="190" t="s">
        <v>5829</v>
      </c>
      <c r="AP620" s="157"/>
    </row>
    <row r="621" spans="1:42" s="120" customFormat="1" ht="30" customHeight="1">
      <c r="A621" s="167" t="s">
        <v>3624</v>
      </c>
      <c r="B621" s="167" t="s">
        <v>2539</v>
      </c>
      <c r="C621" s="167" t="s">
        <v>2542</v>
      </c>
      <c r="D621" s="167" t="s">
        <v>6852</v>
      </c>
      <c r="E621" s="167" t="s">
        <v>35</v>
      </c>
      <c r="F621" s="167" t="s">
        <v>11</v>
      </c>
      <c r="G621" s="167" t="s">
        <v>19</v>
      </c>
      <c r="H621" s="167" t="s">
        <v>2544</v>
      </c>
      <c r="I621" s="167" t="s">
        <v>1317</v>
      </c>
      <c r="J621" s="167" t="s">
        <v>13</v>
      </c>
      <c r="K621" s="167" t="s">
        <v>17</v>
      </c>
      <c r="L621" s="189" t="s">
        <v>6657</v>
      </c>
      <c r="M621" s="189" t="s">
        <v>6854</v>
      </c>
      <c r="N621" s="167"/>
      <c r="O621" s="167"/>
      <c r="P621" s="189" t="s">
        <v>6706</v>
      </c>
      <c r="Q621" s="189" t="s">
        <v>6667</v>
      </c>
      <c r="R621" s="195" t="s">
        <v>6620</v>
      </c>
      <c r="S621" s="314" t="s">
        <v>8167</v>
      </c>
      <c r="T621" s="167"/>
      <c r="U621" s="315">
        <v>44348</v>
      </c>
      <c r="V621" s="315">
        <v>44377</v>
      </c>
      <c r="W621" s="191">
        <v>2641000061</v>
      </c>
      <c r="X621" s="315">
        <v>44377</v>
      </c>
      <c r="Y621" s="167"/>
      <c r="Z621" s="167"/>
      <c r="AA621" s="167"/>
      <c r="AB621" s="167"/>
      <c r="AC621" s="196" t="s">
        <v>1547</v>
      </c>
      <c r="AD621" s="167"/>
      <c r="AE621" s="167"/>
      <c r="AF621" s="167"/>
      <c r="AG621" s="167"/>
      <c r="AH621" s="167"/>
      <c r="AI621" s="167"/>
      <c r="AJ621" s="167"/>
      <c r="AK621" s="192" t="s">
        <v>6073</v>
      </c>
      <c r="AL621" s="314" t="s">
        <v>8167</v>
      </c>
      <c r="AM621" s="317" t="s">
        <v>8168</v>
      </c>
      <c r="AN621" s="190" t="s">
        <v>5829</v>
      </c>
      <c r="AO621" s="190" t="s">
        <v>5829</v>
      </c>
      <c r="AP621" s="157"/>
    </row>
    <row r="622" spans="1:42" s="120" customFormat="1" ht="30" customHeight="1">
      <c r="A622" s="167" t="s">
        <v>3624</v>
      </c>
      <c r="B622" s="167" t="s">
        <v>2539</v>
      </c>
      <c r="C622" s="167" t="s">
        <v>2542</v>
      </c>
      <c r="D622" s="167" t="s">
        <v>6856</v>
      </c>
      <c r="E622" s="167" t="s">
        <v>35</v>
      </c>
      <c r="F622" s="167" t="s">
        <v>11</v>
      </c>
      <c r="G622" s="167" t="s">
        <v>19</v>
      </c>
      <c r="H622" s="167" t="s">
        <v>2545</v>
      </c>
      <c r="I622" s="167" t="s">
        <v>1317</v>
      </c>
      <c r="J622" s="167" t="s">
        <v>13</v>
      </c>
      <c r="K622" s="167" t="s">
        <v>17</v>
      </c>
      <c r="L622" s="189" t="s">
        <v>6657</v>
      </c>
      <c r="M622" s="189" t="s">
        <v>6857</v>
      </c>
      <c r="N622" s="167"/>
      <c r="O622" s="167"/>
      <c r="P622" s="189" t="s">
        <v>6745</v>
      </c>
      <c r="Q622" s="189" t="s">
        <v>6741</v>
      </c>
      <c r="R622" s="195" t="s">
        <v>6620</v>
      </c>
      <c r="S622" s="314" t="s">
        <v>8167</v>
      </c>
      <c r="T622" s="167"/>
      <c r="U622" s="315">
        <v>44348</v>
      </c>
      <c r="V622" s="315">
        <v>44377</v>
      </c>
      <c r="W622" s="191">
        <v>2641000062</v>
      </c>
      <c r="X622" s="315">
        <v>44377</v>
      </c>
      <c r="Y622" s="167"/>
      <c r="Z622" s="167"/>
      <c r="AA622" s="167"/>
      <c r="AB622" s="167"/>
      <c r="AC622" s="196" t="s">
        <v>1547</v>
      </c>
      <c r="AD622" s="167"/>
      <c r="AE622" s="167"/>
      <c r="AF622" s="167"/>
      <c r="AG622" s="167"/>
      <c r="AH622" s="167"/>
      <c r="AI622" s="167"/>
      <c r="AJ622" s="167"/>
      <c r="AK622" s="192" t="s">
        <v>6073</v>
      </c>
      <c r="AL622" s="314" t="s">
        <v>8167</v>
      </c>
      <c r="AM622" s="317" t="s">
        <v>8168</v>
      </c>
      <c r="AN622" s="190" t="s">
        <v>5829</v>
      </c>
      <c r="AO622" s="190" t="s">
        <v>5829</v>
      </c>
      <c r="AP622" s="157"/>
    </row>
    <row r="623" spans="1:42" s="120" customFormat="1" ht="30" customHeight="1">
      <c r="A623" s="167" t="s">
        <v>3624</v>
      </c>
      <c r="B623" s="167" t="s">
        <v>2539</v>
      </c>
      <c r="C623" s="167" t="s">
        <v>2542</v>
      </c>
      <c r="D623" s="167" t="s">
        <v>6856</v>
      </c>
      <c r="E623" s="167" t="s">
        <v>35</v>
      </c>
      <c r="F623" s="167" t="s">
        <v>11</v>
      </c>
      <c r="G623" s="167" t="s">
        <v>19</v>
      </c>
      <c r="H623" s="167" t="s">
        <v>2546</v>
      </c>
      <c r="I623" s="167" t="s">
        <v>1317</v>
      </c>
      <c r="J623" s="167" t="s">
        <v>13</v>
      </c>
      <c r="K623" s="167" t="s">
        <v>17</v>
      </c>
      <c r="L623" s="189" t="s">
        <v>6657</v>
      </c>
      <c r="M623" s="189" t="s">
        <v>6857</v>
      </c>
      <c r="N623" s="167"/>
      <c r="O623" s="167"/>
      <c r="P623" s="189" t="s">
        <v>6670</v>
      </c>
      <c r="Q623" s="189" t="s">
        <v>6840</v>
      </c>
      <c r="R623" s="195" t="s">
        <v>6620</v>
      </c>
      <c r="S623" s="314" t="s">
        <v>8167</v>
      </c>
      <c r="T623" s="167"/>
      <c r="U623" s="315">
        <v>44348</v>
      </c>
      <c r="V623" s="315">
        <v>44377</v>
      </c>
      <c r="W623" s="191">
        <v>2641000063</v>
      </c>
      <c r="X623" s="315">
        <v>44377</v>
      </c>
      <c r="Y623" s="167"/>
      <c r="Z623" s="167"/>
      <c r="AA623" s="167"/>
      <c r="AB623" s="167"/>
      <c r="AC623" s="196" t="s">
        <v>1547</v>
      </c>
      <c r="AD623" s="167"/>
      <c r="AE623" s="167"/>
      <c r="AF623" s="167"/>
      <c r="AG623" s="167"/>
      <c r="AH623" s="167"/>
      <c r="AI623" s="167"/>
      <c r="AJ623" s="167"/>
      <c r="AK623" s="192" t="s">
        <v>6073</v>
      </c>
      <c r="AL623" s="314" t="s">
        <v>8167</v>
      </c>
      <c r="AM623" s="317" t="s">
        <v>8168</v>
      </c>
      <c r="AN623" s="190" t="s">
        <v>5829</v>
      </c>
      <c r="AO623" s="190" t="s">
        <v>5829</v>
      </c>
      <c r="AP623" s="157"/>
    </row>
    <row r="624" spans="1:42" s="120" customFormat="1" ht="30" customHeight="1">
      <c r="A624" s="167" t="s">
        <v>3624</v>
      </c>
      <c r="B624" s="167" t="s">
        <v>2539</v>
      </c>
      <c r="C624" s="167" t="s">
        <v>2542</v>
      </c>
      <c r="D624" s="167" t="s">
        <v>6858</v>
      </c>
      <c r="E624" s="167" t="s">
        <v>35</v>
      </c>
      <c r="F624" s="167" t="s">
        <v>11</v>
      </c>
      <c r="G624" s="167" t="s">
        <v>19</v>
      </c>
      <c r="H624" s="167" t="s">
        <v>6859</v>
      </c>
      <c r="I624" s="167" t="s">
        <v>1317</v>
      </c>
      <c r="J624" s="167" t="s">
        <v>13</v>
      </c>
      <c r="K624" s="167" t="s">
        <v>17</v>
      </c>
      <c r="L624" s="189" t="s">
        <v>6657</v>
      </c>
      <c r="M624" s="189" t="s">
        <v>6860</v>
      </c>
      <c r="N624" s="167"/>
      <c r="O624" s="167"/>
      <c r="P624" s="189" t="s">
        <v>6771</v>
      </c>
      <c r="Q624" s="189" t="s">
        <v>6780</v>
      </c>
      <c r="R624" s="195" t="s">
        <v>6620</v>
      </c>
      <c r="S624" s="314" t="s">
        <v>8167</v>
      </c>
      <c r="T624" s="167"/>
      <c r="U624" s="315">
        <v>44348</v>
      </c>
      <c r="V624" s="315">
        <v>44377</v>
      </c>
      <c r="W624" s="191">
        <v>2641000064</v>
      </c>
      <c r="X624" s="315">
        <v>44377</v>
      </c>
      <c r="Y624" s="167"/>
      <c r="Z624" s="167"/>
      <c r="AA624" s="167"/>
      <c r="AB624" s="167"/>
      <c r="AC624" s="196" t="s">
        <v>1547</v>
      </c>
      <c r="AD624" s="167"/>
      <c r="AE624" s="167"/>
      <c r="AF624" s="167"/>
      <c r="AG624" s="167"/>
      <c r="AH624" s="167"/>
      <c r="AI624" s="167"/>
      <c r="AJ624" s="167"/>
      <c r="AK624" s="192" t="s">
        <v>6073</v>
      </c>
      <c r="AL624" s="314" t="s">
        <v>8167</v>
      </c>
      <c r="AM624" s="317" t="s">
        <v>8168</v>
      </c>
      <c r="AN624" s="190" t="s">
        <v>5829</v>
      </c>
      <c r="AO624" s="190" t="s">
        <v>5829</v>
      </c>
      <c r="AP624" s="157"/>
    </row>
    <row r="625" spans="1:42" s="120" customFormat="1" ht="30" customHeight="1">
      <c r="A625" s="167" t="s">
        <v>3624</v>
      </c>
      <c r="B625" s="167" t="s">
        <v>2539</v>
      </c>
      <c r="C625" s="167" t="s">
        <v>2542</v>
      </c>
      <c r="D625" s="167" t="s">
        <v>6858</v>
      </c>
      <c r="E625" s="167" t="s">
        <v>35</v>
      </c>
      <c r="F625" s="167" t="s">
        <v>11</v>
      </c>
      <c r="G625" s="167" t="s">
        <v>19</v>
      </c>
      <c r="H625" s="167" t="s">
        <v>2547</v>
      </c>
      <c r="I625" s="167" t="s">
        <v>1317</v>
      </c>
      <c r="J625" s="167" t="s">
        <v>13</v>
      </c>
      <c r="K625" s="167" t="s">
        <v>17</v>
      </c>
      <c r="L625" s="189" t="s">
        <v>6657</v>
      </c>
      <c r="M625" s="189" t="s">
        <v>6860</v>
      </c>
      <c r="N625" s="167"/>
      <c r="O625" s="167"/>
      <c r="P625" s="189" t="s">
        <v>6771</v>
      </c>
      <c r="Q625" s="189" t="s">
        <v>6724</v>
      </c>
      <c r="R625" s="195" t="s">
        <v>6620</v>
      </c>
      <c r="S625" s="314" t="s">
        <v>8167</v>
      </c>
      <c r="T625" s="167"/>
      <c r="U625" s="315">
        <v>44348</v>
      </c>
      <c r="V625" s="315">
        <v>44377</v>
      </c>
      <c r="W625" s="191">
        <v>2641000065</v>
      </c>
      <c r="X625" s="315">
        <v>44377</v>
      </c>
      <c r="Y625" s="167"/>
      <c r="Z625" s="167"/>
      <c r="AA625" s="167"/>
      <c r="AB625" s="167"/>
      <c r="AC625" s="196" t="s">
        <v>1547</v>
      </c>
      <c r="AD625" s="167"/>
      <c r="AE625" s="167"/>
      <c r="AF625" s="167"/>
      <c r="AG625" s="167"/>
      <c r="AH625" s="167"/>
      <c r="AI625" s="167"/>
      <c r="AJ625" s="167"/>
      <c r="AK625" s="192" t="s">
        <v>6073</v>
      </c>
      <c r="AL625" s="314" t="s">
        <v>8167</v>
      </c>
      <c r="AM625" s="317" t="s">
        <v>8168</v>
      </c>
      <c r="AN625" s="190" t="s">
        <v>5829</v>
      </c>
      <c r="AO625" s="190" t="s">
        <v>5829</v>
      </c>
      <c r="AP625" s="157"/>
    </row>
    <row r="626" spans="1:42" s="120" customFormat="1" ht="30" customHeight="1">
      <c r="A626" s="167" t="s">
        <v>3624</v>
      </c>
      <c r="B626" s="167" t="s">
        <v>2539</v>
      </c>
      <c r="C626" s="167" t="s">
        <v>2542</v>
      </c>
      <c r="D626" s="167" t="s">
        <v>6861</v>
      </c>
      <c r="E626" s="167" t="s">
        <v>35</v>
      </c>
      <c r="F626" s="167" t="s">
        <v>11</v>
      </c>
      <c r="G626" s="167" t="s">
        <v>19</v>
      </c>
      <c r="H626" s="167" t="s">
        <v>2548</v>
      </c>
      <c r="I626" s="167" t="s">
        <v>1317</v>
      </c>
      <c r="J626" s="167" t="s">
        <v>13</v>
      </c>
      <c r="K626" s="167" t="s">
        <v>17</v>
      </c>
      <c r="L626" s="189" t="s">
        <v>6657</v>
      </c>
      <c r="M626" s="189" t="s">
        <v>6862</v>
      </c>
      <c r="N626" s="167"/>
      <c r="O626" s="167"/>
      <c r="P626" s="189" t="s">
        <v>6863</v>
      </c>
      <c r="Q626" s="189" t="s">
        <v>6663</v>
      </c>
      <c r="R626" s="195" t="s">
        <v>6620</v>
      </c>
      <c r="S626" s="314" t="s">
        <v>8167</v>
      </c>
      <c r="T626" s="167"/>
      <c r="U626" s="315">
        <v>44348</v>
      </c>
      <c r="V626" s="315">
        <v>44377</v>
      </c>
      <c r="W626" s="191">
        <v>2641000066</v>
      </c>
      <c r="X626" s="315">
        <v>44377</v>
      </c>
      <c r="Y626" s="167"/>
      <c r="Z626" s="167"/>
      <c r="AA626" s="167"/>
      <c r="AB626" s="167"/>
      <c r="AC626" s="196" t="s">
        <v>1547</v>
      </c>
      <c r="AD626" s="167"/>
      <c r="AE626" s="167"/>
      <c r="AF626" s="167"/>
      <c r="AG626" s="167"/>
      <c r="AH626" s="167"/>
      <c r="AI626" s="167"/>
      <c r="AJ626" s="167"/>
      <c r="AK626" s="192" t="s">
        <v>6073</v>
      </c>
      <c r="AL626" s="314" t="s">
        <v>8167</v>
      </c>
      <c r="AM626" s="317" t="s">
        <v>8168</v>
      </c>
      <c r="AN626" s="190" t="s">
        <v>5829</v>
      </c>
      <c r="AO626" s="190" t="s">
        <v>5829</v>
      </c>
      <c r="AP626" s="157"/>
    </row>
    <row r="627" spans="1:42" s="120" customFormat="1" ht="30" customHeight="1">
      <c r="A627" s="167" t="s">
        <v>3624</v>
      </c>
      <c r="B627" s="167" t="s">
        <v>2539</v>
      </c>
      <c r="C627" s="167" t="s">
        <v>2542</v>
      </c>
      <c r="D627" s="167" t="s">
        <v>6861</v>
      </c>
      <c r="E627" s="167" t="s">
        <v>35</v>
      </c>
      <c r="F627" s="167" t="s">
        <v>11</v>
      </c>
      <c r="G627" s="167" t="s">
        <v>19</v>
      </c>
      <c r="H627" s="167" t="s">
        <v>6864</v>
      </c>
      <c r="I627" s="167" t="s">
        <v>1317</v>
      </c>
      <c r="J627" s="167" t="s">
        <v>13</v>
      </c>
      <c r="K627" s="167" t="s">
        <v>17</v>
      </c>
      <c r="L627" s="189" t="s">
        <v>6657</v>
      </c>
      <c r="M627" s="189" t="s">
        <v>6862</v>
      </c>
      <c r="N627" s="167"/>
      <c r="O627" s="167"/>
      <c r="P627" s="189" t="s">
        <v>6865</v>
      </c>
      <c r="Q627" s="189" t="s">
        <v>6746</v>
      </c>
      <c r="R627" s="195" t="s">
        <v>6620</v>
      </c>
      <c r="S627" s="314" t="s">
        <v>8167</v>
      </c>
      <c r="T627" s="167"/>
      <c r="U627" s="315">
        <v>44348</v>
      </c>
      <c r="V627" s="315">
        <v>44377</v>
      </c>
      <c r="W627" s="191">
        <v>2641000067</v>
      </c>
      <c r="X627" s="315">
        <v>44377</v>
      </c>
      <c r="Y627" s="167"/>
      <c r="Z627" s="167"/>
      <c r="AA627" s="167"/>
      <c r="AB627" s="167"/>
      <c r="AC627" s="196" t="s">
        <v>1547</v>
      </c>
      <c r="AD627" s="167"/>
      <c r="AE627" s="167"/>
      <c r="AF627" s="167"/>
      <c r="AG627" s="167"/>
      <c r="AH627" s="167"/>
      <c r="AI627" s="167"/>
      <c r="AJ627" s="167"/>
      <c r="AK627" s="192" t="s">
        <v>6073</v>
      </c>
      <c r="AL627" s="314" t="s">
        <v>8167</v>
      </c>
      <c r="AM627" s="317" t="s">
        <v>8168</v>
      </c>
      <c r="AN627" s="190" t="s">
        <v>5829</v>
      </c>
      <c r="AO627" s="190" t="s">
        <v>5829</v>
      </c>
      <c r="AP627" s="157"/>
    </row>
    <row r="628" spans="1:42" s="120" customFormat="1" ht="30" customHeight="1">
      <c r="A628" s="167" t="s">
        <v>6508</v>
      </c>
      <c r="B628" s="167" t="s">
        <v>2804</v>
      </c>
      <c r="C628" s="167" t="s">
        <v>2938</v>
      </c>
      <c r="D628" s="167" t="s">
        <v>2939</v>
      </c>
      <c r="E628" s="167" t="s">
        <v>35</v>
      </c>
      <c r="F628" s="167" t="s">
        <v>11</v>
      </c>
      <c r="G628" s="167" t="s">
        <v>19</v>
      </c>
      <c r="H628" s="167" t="s">
        <v>2940</v>
      </c>
      <c r="I628" s="167" t="s">
        <v>1317</v>
      </c>
      <c r="J628" s="167" t="s">
        <v>13</v>
      </c>
      <c r="K628" s="167" t="s">
        <v>17</v>
      </c>
      <c r="L628" s="189" t="s">
        <v>6795</v>
      </c>
      <c r="M628" s="189" t="s">
        <v>6866</v>
      </c>
      <c r="N628" s="167"/>
      <c r="O628" s="167"/>
      <c r="P628" s="189" t="s">
        <v>6676</v>
      </c>
      <c r="Q628" s="189" t="s">
        <v>6692</v>
      </c>
      <c r="R628" s="195" t="s">
        <v>6620</v>
      </c>
      <c r="S628" s="184" t="s">
        <v>8176</v>
      </c>
      <c r="T628" s="167"/>
      <c r="U628" s="315">
        <v>44348</v>
      </c>
      <c r="V628" s="315">
        <v>44377</v>
      </c>
      <c r="W628" s="188">
        <v>3171000130</v>
      </c>
      <c r="X628" s="315">
        <v>44377</v>
      </c>
      <c r="Y628" s="167"/>
      <c r="Z628" s="167"/>
      <c r="AA628" s="167"/>
      <c r="AB628" s="167"/>
      <c r="AC628" s="196" t="s">
        <v>1547</v>
      </c>
      <c r="AD628" s="167"/>
      <c r="AE628" s="167"/>
      <c r="AF628" s="167"/>
      <c r="AG628" s="167"/>
      <c r="AH628" s="167"/>
      <c r="AI628" s="167"/>
      <c r="AJ628" s="167"/>
      <c r="AK628" s="192" t="s">
        <v>6073</v>
      </c>
      <c r="AL628" s="184" t="s">
        <v>8176</v>
      </c>
      <c r="AM628" s="184" t="s">
        <v>8177</v>
      </c>
      <c r="AN628" s="190" t="s">
        <v>5829</v>
      </c>
      <c r="AO628" s="190" t="s">
        <v>5829</v>
      </c>
      <c r="AP628" s="157"/>
    </row>
    <row r="629" spans="1:42" s="120" customFormat="1" ht="30" customHeight="1">
      <c r="A629" s="167" t="s">
        <v>6508</v>
      </c>
      <c r="B629" s="167" t="s">
        <v>2804</v>
      </c>
      <c r="C629" s="167" t="s">
        <v>2938</v>
      </c>
      <c r="D629" s="167" t="s">
        <v>2941</v>
      </c>
      <c r="E629" s="167" t="s">
        <v>35</v>
      </c>
      <c r="F629" s="167" t="s">
        <v>11</v>
      </c>
      <c r="G629" s="167" t="s">
        <v>19</v>
      </c>
      <c r="H629" s="167" t="s">
        <v>2942</v>
      </c>
      <c r="I629" s="167" t="s">
        <v>1317</v>
      </c>
      <c r="J629" s="167" t="s">
        <v>13</v>
      </c>
      <c r="K629" s="167" t="s">
        <v>17</v>
      </c>
      <c r="L629" s="189" t="s">
        <v>6795</v>
      </c>
      <c r="M629" s="189" t="s">
        <v>6866</v>
      </c>
      <c r="N629" s="167"/>
      <c r="O629" s="167"/>
      <c r="P629" s="189" t="s">
        <v>6720</v>
      </c>
      <c r="Q629" s="167" t="s">
        <v>6867</v>
      </c>
      <c r="R629" s="195" t="s">
        <v>6620</v>
      </c>
      <c r="S629" s="184" t="s">
        <v>8176</v>
      </c>
      <c r="T629" s="167"/>
      <c r="U629" s="315">
        <v>44348</v>
      </c>
      <c r="V629" s="315">
        <v>44377</v>
      </c>
      <c r="W629" s="188">
        <v>3171000131</v>
      </c>
      <c r="X629" s="315">
        <v>44377</v>
      </c>
      <c r="Y629" s="167"/>
      <c r="Z629" s="167"/>
      <c r="AA629" s="167"/>
      <c r="AB629" s="167"/>
      <c r="AC629" s="196" t="s">
        <v>1547</v>
      </c>
      <c r="AD629" s="167"/>
      <c r="AE629" s="167"/>
      <c r="AF629" s="167"/>
      <c r="AG629" s="167"/>
      <c r="AH629" s="167"/>
      <c r="AI629" s="167"/>
      <c r="AJ629" s="167"/>
      <c r="AK629" s="192" t="s">
        <v>6073</v>
      </c>
      <c r="AL629" s="184" t="s">
        <v>8176</v>
      </c>
      <c r="AM629" s="184" t="s">
        <v>8177</v>
      </c>
      <c r="AN629" s="190" t="s">
        <v>5829</v>
      </c>
      <c r="AO629" s="190" t="s">
        <v>5829</v>
      </c>
      <c r="AP629" s="157"/>
    </row>
    <row r="630" spans="1:42" s="120" customFormat="1" ht="30" customHeight="1">
      <c r="A630" s="167" t="s">
        <v>6508</v>
      </c>
      <c r="B630" s="167" t="s">
        <v>2804</v>
      </c>
      <c r="C630" s="167" t="s">
        <v>2938</v>
      </c>
      <c r="D630" s="167" t="s">
        <v>2943</v>
      </c>
      <c r="E630" s="167" t="s">
        <v>35</v>
      </c>
      <c r="F630" s="167" t="s">
        <v>11</v>
      </c>
      <c r="G630" s="167" t="s">
        <v>19</v>
      </c>
      <c r="H630" s="167" t="s">
        <v>2944</v>
      </c>
      <c r="I630" s="167" t="s">
        <v>1317</v>
      </c>
      <c r="J630" s="167" t="s">
        <v>13</v>
      </c>
      <c r="K630" s="167" t="s">
        <v>17</v>
      </c>
      <c r="L630" s="189" t="s">
        <v>6795</v>
      </c>
      <c r="M630" s="189" t="s">
        <v>6868</v>
      </c>
      <c r="N630" s="167"/>
      <c r="O630" s="167"/>
      <c r="P630" s="189" t="s">
        <v>6838</v>
      </c>
      <c r="Q630" s="167" t="s">
        <v>6663</v>
      </c>
      <c r="R630" s="195" t="s">
        <v>6620</v>
      </c>
      <c r="S630" s="184" t="s">
        <v>8176</v>
      </c>
      <c r="T630" s="167"/>
      <c r="U630" s="315">
        <v>44348</v>
      </c>
      <c r="V630" s="315">
        <v>44377</v>
      </c>
      <c r="W630" s="188">
        <v>3171000132</v>
      </c>
      <c r="X630" s="315">
        <v>44377</v>
      </c>
      <c r="Y630" s="167"/>
      <c r="Z630" s="167"/>
      <c r="AA630" s="167"/>
      <c r="AB630" s="167"/>
      <c r="AC630" s="196" t="s">
        <v>1547</v>
      </c>
      <c r="AD630" s="167"/>
      <c r="AE630" s="167"/>
      <c r="AF630" s="167"/>
      <c r="AG630" s="167"/>
      <c r="AH630" s="167"/>
      <c r="AI630" s="167"/>
      <c r="AJ630" s="167"/>
      <c r="AK630" s="192" t="s">
        <v>6073</v>
      </c>
      <c r="AL630" s="184" t="s">
        <v>8176</v>
      </c>
      <c r="AM630" s="184" t="s">
        <v>8177</v>
      </c>
      <c r="AN630" s="190" t="s">
        <v>5829</v>
      </c>
      <c r="AO630" s="190" t="s">
        <v>5829</v>
      </c>
      <c r="AP630" s="157"/>
    </row>
    <row r="631" spans="1:42" s="120" customFormat="1" ht="30" customHeight="1">
      <c r="A631" s="167" t="s">
        <v>6508</v>
      </c>
      <c r="B631" s="167" t="s">
        <v>2804</v>
      </c>
      <c r="C631" s="167" t="s">
        <v>2938</v>
      </c>
      <c r="D631" s="167" t="s">
        <v>2945</v>
      </c>
      <c r="E631" s="167" t="s">
        <v>35</v>
      </c>
      <c r="F631" s="167" t="s">
        <v>11</v>
      </c>
      <c r="G631" s="167" t="s">
        <v>19</v>
      </c>
      <c r="H631" s="167" t="s">
        <v>2946</v>
      </c>
      <c r="I631" s="167" t="s">
        <v>1317</v>
      </c>
      <c r="J631" s="167" t="s">
        <v>13</v>
      </c>
      <c r="K631" s="167" t="s">
        <v>17</v>
      </c>
      <c r="L631" s="189" t="s">
        <v>6795</v>
      </c>
      <c r="M631" s="189" t="s">
        <v>6869</v>
      </c>
      <c r="N631" s="167"/>
      <c r="O631" s="167"/>
      <c r="P631" s="189" t="s">
        <v>6675</v>
      </c>
      <c r="Q631" s="167" t="s">
        <v>6717</v>
      </c>
      <c r="R631" s="195" t="s">
        <v>6620</v>
      </c>
      <c r="S631" s="184" t="s">
        <v>8176</v>
      </c>
      <c r="T631" s="167"/>
      <c r="U631" s="315">
        <v>44348</v>
      </c>
      <c r="V631" s="315">
        <v>44377</v>
      </c>
      <c r="W631" s="188">
        <v>3171000133</v>
      </c>
      <c r="X631" s="315">
        <v>44377</v>
      </c>
      <c r="Y631" s="167"/>
      <c r="Z631" s="167"/>
      <c r="AA631" s="167"/>
      <c r="AB631" s="167"/>
      <c r="AC631" s="196" t="s">
        <v>1547</v>
      </c>
      <c r="AD631" s="167"/>
      <c r="AE631" s="167"/>
      <c r="AF631" s="167"/>
      <c r="AG631" s="167"/>
      <c r="AH631" s="167"/>
      <c r="AI631" s="167"/>
      <c r="AJ631" s="167"/>
      <c r="AK631" s="192" t="s">
        <v>6073</v>
      </c>
      <c r="AL631" s="184" t="s">
        <v>8176</v>
      </c>
      <c r="AM631" s="184" t="s">
        <v>8177</v>
      </c>
      <c r="AN631" s="190" t="s">
        <v>5829</v>
      </c>
      <c r="AO631" s="190" t="s">
        <v>5829</v>
      </c>
      <c r="AP631" s="157"/>
    </row>
    <row r="632" spans="1:42" s="120" customFormat="1" ht="30" customHeight="1">
      <c r="A632" s="167" t="s">
        <v>6870</v>
      </c>
      <c r="B632" s="167" t="s">
        <v>6871</v>
      </c>
      <c r="C632" s="167" t="s">
        <v>8204</v>
      </c>
      <c r="D632" s="167" t="s">
        <v>6872</v>
      </c>
      <c r="E632" s="167" t="s">
        <v>978</v>
      </c>
      <c r="F632" s="167" t="s">
        <v>762</v>
      </c>
      <c r="G632" s="167" t="s">
        <v>675</v>
      </c>
      <c r="H632" s="167" t="s">
        <v>6873</v>
      </c>
      <c r="I632" s="167" t="s">
        <v>1317</v>
      </c>
      <c r="J632" s="167" t="s">
        <v>977</v>
      </c>
      <c r="K632" s="167" t="s">
        <v>765</v>
      </c>
      <c r="L632" s="189" t="s">
        <v>6795</v>
      </c>
      <c r="M632" s="189" t="s">
        <v>6874</v>
      </c>
      <c r="N632" s="167"/>
      <c r="O632" s="167"/>
      <c r="P632" s="189" t="s">
        <v>6875</v>
      </c>
      <c r="Q632" s="189" t="s">
        <v>6733</v>
      </c>
      <c r="R632" s="195" t="s">
        <v>6620</v>
      </c>
      <c r="S632" s="184" t="s">
        <v>8176</v>
      </c>
      <c r="T632" s="167"/>
      <c r="U632" s="315">
        <v>44348</v>
      </c>
      <c r="V632" s="315">
        <v>44377</v>
      </c>
      <c r="W632" s="188">
        <v>3171000301</v>
      </c>
      <c r="X632" s="315">
        <v>44377</v>
      </c>
      <c r="Y632" s="167"/>
      <c r="Z632" s="167"/>
      <c r="AA632" s="167"/>
      <c r="AB632" s="167"/>
      <c r="AC632" s="196" t="s">
        <v>1547</v>
      </c>
      <c r="AD632" s="167"/>
      <c r="AE632" s="167"/>
      <c r="AF632" s="167"/>
      <c r="AG632" s="167"/>
      <c r="AH632" s="167"/>
      <c r="AI632" s="167"/>
      <c r="AJ632" s="167"/>
      <c r="AK632" s="192" t="s">
        <v>6073</v>
      </c>
      <c r="AL632" s="184" t="s">
        <v>8176</v>
      </c>
      <c r="AM632" s="184" t="s">
        <v>8177</v>
      </c>
      <c r="AN632" s="190" t="s">
        <v>5829</v>
      </c>
      <c r="AO632" s="190" t="s">
        <v>5829</v>
      </c>
      <c r="AP632" s="157"/>
    </row>
    <row r="633" spans="1:42" s="120" customFormat="1" ht="30" customHeight="1">
      <c r="A633" s="167" t="s">
        <v>6508</v>
      </c>
      <c r="B633" s="167" t="s">
        <v>2804</v>
      </c>
      <c r="C633" s="167" t="s">
        <v>2938</v>
      </c>
      <c r="D633" s="167" t="s">
        <v>2947</v>
      </c>
      <c r="E633" s="167" t="s">
        <v>35</v>
      </c>
      <c r="F633" s="167" t="s">
        <v>11</v>
      </c>
      <c r="G633" s="167" t="s">
        <v>19</v>
      </c>
      <c r="H633" s="167" t="s">
        <v>6876</v>
      </c>
      <c r="I633" s="167" t="s">
        <v>1317</v>
      </c>
      <c r="J633" s="167" t="s">
        <v>13</v>
      </c>
      <c r="K633" s="167" t="s">
        <v>17</v>
      </c>
      <c r="L633" s="189" t="s">
        <v>6795</v>
      </c>
      <c r="M633" s="189" t="s">
        <v>6877</v>
      </c>
      <c r="N633" s="167"/>
      <c r="O633" s="167"/>
      <c r="P633" s="189" t="s">
        <v>6878</v>
      </c>
      <c r="Q633" s="167" t="s">
        <v>6737</v>
      </c>
      <c r="R633" s="195" t="s">
        <v>6620</v>
      </c>
      <c r="S633" s="184" t="s">
        <v>8176</v>
      </c>
      <c r="T633" s="167"/>
      <c r="U633" s="315">
        <v>44348</v>
      </c>
      <c r="V633" s="315">
        <v>44377</v>
      </c>
      <c r="W633" s="188">
        <v>3171000135</v>
      </c>
      <c r="X633" s="315">
        <v>44377</v>
      </c>
      <c r="Y633" s="167"/>
      <c r="Z633" s="167"/>
      <c r="AA633" s="167"/>
      <c r="AB633" s="167"/>
      <c r="AC633" s="196" t="s">
        <v>1547</v>
      </c>
      <c r="AD633" s="167"/>
      <c r="AE633" s="167"/>
      <c r="AF633" s="167"/>
      <c r="AG633" s="167"/>
      <c r="AH633" s="167"/>
      <c r="AI633" s="167"/>
      <c r="AJ633" s="167"/>
      <c r="AK633" s="192" t="s">
        <v>6073</v>
      </c>
      <c r="AL633" s="184" t="s">
        <v>8176</v>
      </c>
      <c r="AM633" s="184" t="s">
        <v>8177</v>
      </c>
      <c r="AN633" s="190" t="s">
        <v>5829</v>
      </c>
      <c r="AO633" s="190" t="s">
        <v>5829</v>
      </c>
      <c r="AP633" s="157"/>
    </row>
    <row r="634" spans="1:42" s="120" customFormat="1" ht="30" customHeight="1">
      <c r="A634" s="167" t="s">
        <v>6508</v>
      </c>
      <c r="B634" s="167" t="s">
        <v>2804</v>
      </c>
      <c r="C634" s="167" t="s">
        <v>2938</v>
      </c>
      <c r="D634" s="167" t="s">
        <v>2947</v>
      </c>
      <c r="E634" s="167" t="s">
        <v>35</v>
      </c>
      <c r="F634" s="167" t="s">
        <v>11</v>
      </c>
      <c r="G634" s="167" t="s">
        <v>19</v>
      </c>
      <c r="H634" s="167" t="s">
        <v>2948</v>
      </c>
      <c r="I634" s="167" t="s">
        <v>1317</v>
      </c>
      <c r="J634" s="167" t="s">
        <v>13</v>
      </c>
      <c r="K634" s="167" t="s">
        <v>17</v>
      </c>
      <c r="L634" s="189" t="s">
        <v>6795</v>
      </c>
      <c r="M634" s="189" t="s">
        <v>6879</v>
      </c>
      <c r="N634" s="167"/>
      <c r="O634" s="167"/>
      <c r="P634" s="189" t="s">
        <v>6880</v>
      </c>
      <c r="Q634" s="167" t="s">
        <v>6721</v>
      </c>
      <c r="R634" s="195" t="s">
        <v>6620</v>
      </c>
      <c r="S634" s="184" t="s">
        <v>8176</v>
      </c>
      <c r="T634" s="167"/>
      <c r="U634" s="315">
        <v>44348</v>
      </c>
      <c r="V634" s="315">
        <v>44377</v>
      </c>
      <c r="W634" s="188">
        <v>3171000136</v>
      </c>
      <c r="X634" s="315">
        <v>44377</v>
      </c>
      <c r="Y634" s="167"/>
      <c r="Z634" s="167"/>
      <c r="AA634" s="167"/>
      <c r="AB634" s="167"/>
      <c r="AC634" s="196" t="s">
        <v>1547</v>
      </c>
      <c r="AD634" s="167"/>
      <c r="AE634" s="167"/>
      <c r="AF634" s="167"/>
      <c r="AG634" s="167"/>
      <c r="AH634" s="167"/>
      <c r="AI634" s="167"/>
      <c r="AJ634" s="167"/>
      <c r="AK634" s="192" t="s">
        <v>6073</v>
      </c>
      <c r="AL634" s="184" t="s">
        <v>8176</v>
      </c>
      <c r="AM634" s="184" t="s">
        <v>8177</v>
      </c>
      <c r="AN634" s="190" t="s">
        <v>5829</v>
      </c>
      <c r="AO634" s="190" t="s">
        <v>5829</v>
      </c>
      <c r="AP634" s="157"/>
    </row>
    <row r="635" spans="1:42" s="120" customFormat="1" ht="30" customHeight="1">
      <c r="A635" s="167" t="s">
        <v>6508</v>
      </c>
      <c r="B635" s="167" t="s">
        <v>2804</v>
      </c>
      <c r="C635" s="167" t="s">
        <v>2938</v>
      </c>
      <c r="D635" s="167" t="s">
        <v>2947</v>
      </c>
      <c r="E635" s="167" t="s">
        <v>35</v>
      </c>
      <c r="F635" s="167" t="s">
        <v>11</v>
      </c>
      <c r="G635" s="167" t="s">
        <v>19</v>
      </c>
      <c r="H635" s="167" t="s">
        <v>2949</v>
      </c>
      <c r="I635" s="167" t="s">
        <v>1317</v>
      </c>
      <c r="J635" s="167" t="s">
        <v>13</v>
      </c>
      <c r="K635" s="167" t="s">
        <v>17</v>
      </c>
      <c r="L635" s="189" t="s">
        <v>6795</v>
      </c>
      <c r="M635" s="189" t="s">
        <v>6879</v>
      </c>
      <c r="N635" s="167"/>
      <c r="O635" s="167"/>
      <c r="P635" s="189" t="s">
        <v>6880</v>
      </c>
      <c r="Q635" s="167" t="s">
        <v>6693</v>
      </c>
      <c r="R635" s="195" t="s">
        <v>6620</v>
      </c>
      <c r="S635" s="184" t="s">
        <v>8176</v>
      </c>
      <c r="T635" s="167"/>
      <c r="U635" s="315">
        <v>44348</v>
      </c>
      <c r="V635" s="315">
        <v>44377</v>
      </c>
      <c r="W635" s="188">
        <v>3171000137</v>
      </c>
      <c r="X635" s="315">
        <v>44377</v>
      </c>
      <c r="Y635" s="167"/>
      <c r="Z635" s="167"/>
      <c r="AA635" s="167"/>
      <c r="AB635" s="167"/>
      <c r="AC635" s="196" t="s">
        <v>1547</v>
      </c>
      <c r="AD635" s="167"/>
      <c r="AE635" s="167"/>
      <c r="AF635" s="167"/>
      <c r="AG635" s="167"/>
      <c r="AH635" s="167"/>
      <c r="AI635" s="167"/>
      <c r="AJ635" s="167"/>
      <c r="AK635" s="192" t="s">
        <v>6073</v>
      </c>
      <c r="AL635" s="184" t="s">
        <v>8176</v>
      </c>
      <c r="AM635" s="184" t="s">
        <v>8177</v>
      </c>
      <c r="AN635" s="190" t="s">
        <v>5829</v>
      </c>
      <c r="AO635" s="190" t="s">
        <v>5829</v>
      </c>
      <c r="AP635" s="157"/>
    </row>
    <row r="636" spans="1:42" s="120" customFormat="1" ht="30" customHeight="1">
      <c r="A636" s="167" t="s">
        <v>6508</v>
      </c>
      <c r="B636" s="167" t="s">
        <v>2804</v>
      </c>
      <c r="C636" s="167" t="s">
        <v>2938</v>
      </c>
      <c r="D636" s="167" t="s">
        <v>6881</v>
      </c>
      <c r="E636" s="167" t="s">
        <v>978</v>
      </c>
      <c r="F636" s="167" t="s">
        <v>762</v>
      </c>
      <c r="G636" s="167" t="s">
        <v>675</v>
      </c>
      <c r="H636" s="167" t="s">
        <v>6882</v>
      </c>
      <c r="I636" s="167" t="s">
        <v>1317</v>
      </c>
      <c r="J636" s="167" t="s">
        <v>977</v>
      </c>
      <c r="K636" s="167" t="s">
        <v>765</v>
      </c>
      <c r="L636" s="189" t="s">
        <v>6795</v>
      </c>
      <c r="M636" s="189" t="s">
        <v>6883</v>
      </c>
      <c r="N636" s="167"/>
      <c r="O636" s="167"/>
      <c r="P636" s="189" t="s">
        <v>6875</v>
      </c>
      <c r="Q636" s="189" t="s">
        <v>6807</v>
      </c>
      <c r="R636" s="195" t="s">
        <v>6620</v>
      </c>
      <c r="S636" s="184" t="s">
        <v>8176</v>
      </c>
      <c r="T636" s="167"/>
      <c r="U636" s="315">
        <v>44348</v>
      </c>
      <c r="V636" s="315">
        <v>44377</v>
      </c>
      <c r="W636" s="188">
        <v>3171000302</v>
      </c>
      <c r="X636" s="315">
        <v>44377</v>
      </c>
      <c r="Y636" s="167"/>
      <c r="Z636" s="167"/>
      <c r="AA636" s="167"/>
      <c r="AB636" s="167"/>
      <c r="AC636" s="196" t="s">
        <v>1547</v>
      </c>
      <c r="AD636" s="167"/>
      <c r="AE636" s="167"/>
      <c r="AF636" s="167"/>
      <c r="AG636" s="167"/>
      <c r="AH636" s="167"/>
      <c r="AI636" s="167"/>
      <c r="AJ636" s="167"/>
      <c r="AK636" s="192" t="s">
        <v>6073</v>
      </c>
      <c r="AL636" s="184" t="s">
        <v>8176</v>
      </c>
      <c r="AM636" s="184" t="s">
        <v>8177</v>
      </c>
      <c r="AN636" s="190" t="s">
        <v>5829</v>
      </c>
      <c r="AO636" s="190" t="s">
        <v>5829</v>
      </c>
      <c r="AP636" s="157"/>
    </row>
    <row r="637" spans="1:42" s="120" customFormat="1" ht="30" customHeight="1">
      <c r="A637" s="167" t="s">
        <v>6508</v>
      </c>
      <c r="B637" s="167" t="s">
        <v>2804</v>
      </c>
      <c r="C637" s="167" t="s">
        <v>2938</v>
      </c>
      <c r="D637" s="167" t="s">
        <v>6881</v>
      </c>
      <c r="E637" s="167" t="s">
        <v>978</v>
      </c>
      <c r="F637" s="167" t="s">
        <v>762</v>
      </c>
      <c r="G637" s="167" t="s">
        <v>675</v>
      </c>
      <c r="H637" s="167" t="s">
        <v>6884</v>
      </c>
      <c r="I637" s="167" t="s">
        <v>1317</v>
      </c>
      <c r="J637" s="167" t="s">
        <v>977</v>
      </c>
      <c r="K637" s="167" t="s">
        <v>765</v>
      </c>
      <c r="L637" s="189" t="s">
        <v>6795</v>
      </c>
      <c r="M637" s="189" t="s">
        <v>6885</v>
      </c>
      <c r="N637" s="167"/>
      <c r="O637" s="167"/>
      <c r="P637" s="189" t="s">
        <v>6818</v>
      </c>
      <c r="Q637" s="189" t="s">
        <v>6741</v>
      </c>
      <c r="R637" s="195" t="s">
        <v>6620</v>
      </c>
      <c r="S637" s="184" t="s">
        <v>8176</v>
      </c>
      <c r="T637" s="167"/>
      <c r="U637" s="315">
        <v>44348</v>
      </c>
      <c r="V637" s="315">
        <v>44377</v>
      </c>
      <c r="W637" s="188">
        <v>3171000303</v>
      </c>
      <c r="X637" s="315">
        <v>44377</v>
      </c>
      <c r="Y637" s="167"/>
      <c r="Z637" s="167"/>
      <c r="AA637" s="167"/>
      <c r="AB637" s="167"/>
      <c r="AC637" s="196" t="s">
        <v>1547</v>
      </c>
      <c r="AD637" s="167"/>
      <c r="AE637" s="167"/>
      <c r="AF637" s="167"/>
      <c r="AG637" s="167"/>
      <c r="AH637" s="167"/>
      <c r="AI637" s="167"/>
      <c r="AJ637" s="167"/>
      <c r="AK637" s="192" t="s">
        <v>6073</v>
      </c>
      <c r="AL637" s="184" t="s">
        <v>8176</v>
      </c>
      <c r="AM637" s="184" t="s">
        <v>8177</v>
      </c>
      <c r="AN637" s="190" t="s">
        <v>5829</v>
      </c>
      <c r="AO637" s="190" t="s">
        <v>5829</v>
      </c>
      <c r="AP637" s="157"/>
    </row>
    <row r="638" spans="1:42" s="120" customFormat="1" ht="30" customHeight="1">
      <c r="A638" s="167" t="s">
        <v>6508</v>
      </c>
      <c r="B638" s="167" t="s">
        <v>2804</v>
      </c>
      <c r="C638" s="167" t="s">
        <v>2938</v>
      </c>
      <c r="D638" s="167" t="s">
        <v>2950</v>
      </c>
      <c r="E638" s="167" t="s">
        <v>35</v>
      </c>
      <c r="F638" s="167" t="s">
        <v>11</v>
      </c>
      <c r="G638" s="167" t="s">
        <v>19</v>
      </c>
      <c r="H638" s="167" t="s">
        <v>2951</v>
      </c>
      <c r="I638" s="167" t="s">
        <v>1317</v>
      </c>
      <c r="J638" s="167" t="s">
        <v>13</v>
      </c>
      <c r="K638" s="167" t="s">
        <v>17</v>
      </c>
      <c r="L638" s="189" t="s">
        <v>6795</v>
      </c>
      <c r="M638" s="189" t="s">
        <v>6886</v>
      </c>
      <c r="N638" s="167"/>
      <c r="O638" s="167"/>
      <c r="P638" s="189" t="s">
        <v>6666</v>
      </c>
      <c r="Q638" s="167" t="s">
        <v>6840</v>
      </c>
      <c r="R638" s="195" t="s">
        <v>6620</v>
      </c>
      <c r="S638" s="184" t="s">
        <v>8176</v>
      </c>
      <c r="T638" s="167"/>
      <c r="U638" s="315">
        <v>44348</v>
      </c>
      <c r="V638" s="315">
        <v>44377</v>
      </c>
      <c r="W638" s="188">
        <v>3171000140</v>
      </c>
      <c r="X638" s="315">
        <v>44377</v>
      </c>
      <c r="Y638" s="167"/>
      <c r="Z638" s="167"/>
      <c r="AA638" s="167"/>
      <c r="AB638" s="167"/>
      <c r="AC638" s="196" t="s">
        <v>1547</v>
      </c>
      <c r="AD638" s="167"/>
      <c r="AE638" s="167"/>
      <c r="AF638" s="167"/>
      <c r="AG638" s="167"/>
      <c r="AH638" s="167"/>
      <c r="AI638" s="167"/>
      <c r="AJ638" s="167"/>
      <c r="AK638" s="192" t="s">
        <v>6073</v>
      </c>
      <c r="AL638" s="184" t="s">
        <v>8176</v>
      </c>
      <c r="AM638" s="184" t="s">
        <v>8177</v>
      </c>
      <c r="AN638" s="190" t="s">
        <v>5829</v>
      </c>
      <c r="AO638" s="190" t="s">
        <v>5829</v>
      </c>
      <c r="AP638" s="157"/>
    </row>
    <row r="639" spans="1:42" s="120" customFormat="1" ht="30" customHeight="1">
      <c r="A639" s="167" t="s">
        <v>6508</v>
      </c>
      <c r="B639" s="167" t="s">
        <v>2804</v>
      </c>
      <c r="C639" s="167" t="s">
        <v>2938</v>
      </c>
      <c r="D639" s="167" t="s">
        <v>2952</v>
      </c>
      <c r="E639" s="167" t="s">
        <v>35</v>
      </c>
      <c r="F639" s="167" t="s">
        <v>11</v>
      </c>
      <c r="G639" s="167" t="s">
        <v>19</v>
      </c>
      <c r="H639" s="167" t="s">
        <v>2953</v>
      </c>
      <c r="I639" s="167" t="s">
        <v>1317</v>
      </c>
      <c r="J639" s="167" t="s">
        <v>13</v>
      </c>
      <c r="K639" s="167" t="s">
        <v>17</v>
      </c>
      <c r="L639" s="189" t="s">
        <v>6795</v>
      </c>
      <c r="M639" s="189" t="s">
        <v>6887</v>
      </c>
      <c r="N639" s="167"/>
      <c r="O639" s="167"/>
      <c r="P639" s="189" t="s">
        <v>6670</v>
      </c>
      <c r="Q639" s="167" t="s">
        <v>6804</v>
      </c>
      <c r="R639" s="195" t="s">
        <v>6620</v>
      </c>
      <c r="S639" s="184" t="s">
        <v>8176</v>
      </c>
      <c r="T639" s="167"/>
      <c r="U639" s="315">
        <v>44348</v>
      </c>
      <c r="V639" s="315">
        <v>44377</v>
      </c>
      <c r="W639" s="188">
        <v>3171000141</v>
      </c>
      <c r="X639" s="315">
        <v>44377</v>
      </c>
      <c r="Y639" s="167"/>
      <c r="Z639" s="167"/>
      <c r="AA639" s="167"/>
      <c r="AB639" s="167"/>
      <c r="AC639" s="196" t="s">
        <v>1547</v>
      </c>
      <c r="AD639" s="167"/>
      <c r="AE639" s="167"/>
      <c r="AF639" s="167"/>
      <c r="AG639" s="167"/>
      <c r="AH639" s="167"/>
      <c r="AI639" s="167"/>
      <c r="AJ639" s="167"/>
      <c r="AK639" s="192" t="s">
        <v>6073</v>
      </c>
      <c r="AL639" s="184" t="s">
        <v>8176</v>
      </c>
      <c r="AM639" s="184" t="s">
        <v>8177</v>
      </c>
      <c r="AN639" s="190" t="s">
        <v>5829</v>
      </c>
      <c r="AO639" s="190" t="s">
        <v>5829</v>
      </c>
      <c r="AP639" s="157"/>
    </row>
    <row r="640" spans="1:42" s="120" customFormat="1" ht="30" customHeight="1">
      <c r="A640" s="167" t="s">
        <v>6508</v>
      </c>
      <c r="B640" s="167" t="s">
        <v>2804</v>
      </c>
      <c r="C640" s="167" t="s">
        <v>2938</v>
      </c>
      <c r="D640" s="167" t="s">
        <v>2952</v>
      </c>
      <c r="E640" s="167" t="s">
        <v>35</v>
      </c>
      <c r="F640" s="167" t="s">
        <v>11</v>
      </c>
      <c r="G640" s="167" t="s">
        <v>19</v>
      </c>
      <c r="H640" s="167" t="s">
        <v>2954</v>
      </c>
      <c r="I640" s="167" t="s">
        <v>1317</v>
      </c>
      <c r="J640" s="167" t="s">
        <v>13</v>
      </c>
      <c r="K640" s="167" t="s">
        <v>17</v>
      </c>
      <c r="L640" s="189" t="s">
        <v>6795</v>
      </c>
      <c r="M640" s="189" t="s">
        <v>6888</v>
      </c>
      <c r="N640" s="167"/>
      <c r="O640" s="167"/>
      <c r="P640" s="189" t="s">
        <v>6745</v>
      </c>
      <c r="Q640" s="167" t="s">
        <v>6692</v>
      </c>
      <c r="R640" s="195" t="s">
        <v>6620</v>
      </c>
      <c r="S640" s="184" t="s">
        <v>8176</v>
      </c>
      <c r="T640" s="167"/>
      <c r="U640" s="315">
        <v>44348</v>
      </c>
      <c r="V640" s="315">
        <v>44377</v>
      </c>
      <c r="W640" s="188">
        <v>3171000142</v>
      </c>
      <c r="X640" s="315">
        <v>44377</v>
      </c>
      <c r="Y640" s="167"/>
      <c r="Z640" s="167"/>
      <c r="AA640" s="167"/>
      <c r="AB640" s="167"/>
      <c r="AC640" s="196" t="s">
        <v>1547</v>
      </c>
      <c r="AD640" s="167"/>
      <c r="AE640" s="167"/>
      <c r="AF640" s="167"/>
      <c r="AG640" s="167"/>
      <c r="AH640" s="167"/>
      <c r="AI640" s="167"/>
      <c r="AJ640" s="167"/>
      <c r="AK640" s="192" t="s">
        <v>6073</v>
      </c>
      <c r="AL640" s="184" t="s">
        <v>8176</v>
      </c>
      <c r="AM640" s="184" t="s">
        <v>8177</v>
      </c>
      <c r="AN640" s="190" t="s">
        <v>5829</v>
      </c>
      <c r="AO640" s="190" t="s">
        <v>5829</v>
      </c>
      <c r="AP640" s="157"/>
    </row>
    <row r="641" spans="1:42" s="120" customFormat="1" ht="30" customHeight="1">
      <c r="A641" s="167" t="s">
        <v>6870</v>
      </c>
      <c r="B641" s="167" t="s">
        <v>6871</v>
      </c>
      <c r="C641" s="167" t="s">
        <v>6889</v>
      </c>
      <c r="D641" s="167" t="s">
        <v>6890</v>
      </c>
      <c r="E641" s="167" t="s">
        <v>978</v>
      </c>
      <c r="F641" s="167" t="s">
        <v>762</v>
      </c>
      <c r="G641" s="167" t="s">
        <v>675</v>
      </c>
      <c r="H641" s="167" t="s">
        <v>6891</v>
      </c>
      <c r="I641" s="167" t="s">
        <v>1317</v>
      </c>
      <c r="J641" s="167" t="s">
        <v>977</v>
      </c>
      <c r="K641" s="167" t="s">
        <v>765</v>
      </c>
      <c r="L641" s="189" t="s">
        <v>6795</v>
      </c>
      <c r="M641" s="189" t="s">
        <v>6892</v>
      </c>
      <c r="N641" s="167"/>
      <c r="O641" s="167"/>
      <c r="P641" s="189" t="s">
        <v>6893</v>
      </c>
      <c r="Q641" s="189" t="s">
        <v>6747</v>
      </c>
      <c r="R641" s="195" t="s">
        <v>6620</v>
      </c>
      <c r="S641" s="184" t="s">
        <v>8176</v>
      </c>
      <c r="T641" s="167"/>
      <c r="U641" s="315">
        <v>44348</v>
      </c>
      <c r="V641" s="315">
        <v>44377</v>
      </c>
      <c r="W641" s="188">
        <v>3171000304</v>
      </c>
      <c r="X641" s="315">
        <v>44377</v>
      </c>
      <c r="Y641" s="167"/>
      <c r="Z641" s="167"/>
      <c r="AA641" s="167"/>
      <c r="AB641" s="167"/>
      <c r="AC641" s="196" t="s">
        <v>1547</v>
      </c>
      <c r="AD641" s="167"/>
      <c r="AE641" s="167"/>
      <c r="AF641" s="167"/>
      <c r="AG641" s="167"/>
      <c r="AH641" s="167"/>
      <c r="AI641" s="167"/>
      <c r="AJ641" s="167"/>
      <c r="AK641" s="192" t="s">
        <v>6073</v>
      </c>
      <c r="AL641" s="184" t="s">
        <v>8176</v>
      </c>
      <c r="AM641" s="184" t="s">
        <v>8177</v>
      </c>
      <c r="AN641" s="190" t="s">
        <v>5829</v>
      </c>
      <c r="AO641" s="190" t="s">
        <v>5829</v>
      </c>
      <c r="AP641" s="157"/>
    </row>
    <row r="642" spans="1:42" s="120" customFormat="1" ht="30" customHeight="1">
      <c r="A642" s="167" t="s">
        <v>6508</v>
      </c>
      <c r="B642" s="167" t="s">
        <v>2804</v>
      </c>
      <c r="C642" s="167" t="s">
        <v>2938</v>
      </c>
      <c r="D642" s="167" t="s">
        <v>2955</v>
      </c>
      <c r="E642" s="167" t="s">
        <v>35</v>
      </c>
      <c r="F642" s="167" t="s">
        <v>11</v>
      </c>
      <c r="G642" s="167" t="s">
        <v>19</v>
      </c>
      <c r="H642" s="167" t="s">
        <v>2956</v>
      </c>
      <c r="I642" s="167" t="s">
        <v>1317</v>
      </c>
      <c r="J642" s="167" t="s">
        <v>13</v>
      </c>
      <c r="K642" s="167" t="s">
        <v>17</v>
      </c>
      <c r="L642" s="189" t="s">
        <v>6795</v>
      </c>
      <c r="M642" s="189" t="s">
        <v>6892</v>
      </c>
      <c r="N642" s="167"/>
      <c r="O642" s="167"/>
      <c r="P642" s="189" t="s">
        <v>6759</v>
      </c>
      <c r="Q642" s="167" t="s">
        <v>6747</v>
      </c>
      <c r="R642" s="195" t="s">
        <v>6620</v>
      </c>
      <c r="S642" s="184" t="s">
        <v>8176</v>
      </c>
      <c r="T642" s="167"/>
      <c r="U642" s="315">
        <v>44348</v>
      </c>
      <c r="V642" s="315">
        <v>44377</v>
      </c>
      <c r="W642" s="188">
        <v>3171000273</v>
      </c>
      <c r="X642" s="315">
        <v>44377</v>
      </c>
      <c r="Y642" s="167"/>
      <c r="Z642" s="167"/>
      <c r="AA642" s="167"/>
      <c r="AB642" s="167"/>
      <c r="AC642" s="196" t="s">
        <v>1547</v>
      </c>
      <c r="AD642" s="167"/>
      <c r="AE642" s="167"/>
      <c r="AF642" s="167"/>
      <c r="AG642" s="167"/>
      <c r="AH642" s="167"/>
      <c r="AI642" s="167"/>
      <c r="AJ642" s="167"/>
      <c r="AK642" s="192" t="s">
        <v>6073</v>
      </c>
      <c r="AL642" s="184" t="s">
        <v>8176</v>
      </c>
      <c r="AM642" s="184" t="s">
        <v>8177</v>
      </c>
      <c r="AN642" s="190" t="s">
        <v>5829</v>
      </c>
      <c r="AO642" s="190" t="s">
        <v>5829</v>
      </c>
      <c r="AP642" s="157"/>
    </row>
    <row r="643" spans="1:42" s="120" customFormat="1" ht="30" customHeight="1">
      <c r="A643" s="167" t="s">
        <v>6508</v>
      </c>
      <c r="B643" s="167" t="s">
        <v>2804</v>
      </c>
      <c r="C643" s="167" t="s">
        <v>2938</v>
      </c>
      <c r="D643" s="167" t="s">
        <v>2957</v>
      </c>
      <c r="E643" s="167" t="s">
        <v>35</v>
      </c>
      <c r="F643" s="167" t="s">
        <v>11</v>
      </c>
      <c r="G643" s="167" t="s">
        <v>19</v>
      </c>
      <c r="H643" s="167" t="s">
        <v>2958</v>
      </c>
      <c r="I643" s="167" t="s">
        <v>1317</v>
      </c>
      <c r="J643" s="167" t="s">
        <v>13</v>
      </c>
      <c r="K643" s="167" t="s">
        <v>17</v>
      </c>
      <c r="L643" s="189" t="s">
        <v>6795</v>
      </c>
      <c r="M643" s="189" t="s">
        <v>6894</v>
      </c>
      <c r="N643" s="167"/>
      <c r="O643" s="167"/>
      <c r="P643" s="189" t="s">
        <v>6818</v>
      </c>
      <c r="Q643" s="167" t="s">
        <v>6840</v>
      </c>
      <c r="R643" s="195" t="s">
        <v>6620</v>
      </c>
      <c r="S643" s="184" t="s">
        <v>8176</v>
      </c>
      <c r="T643" s="167"/>
      <c r="U643" s="315">
        <v>44348</v>
      </c>
      <c r="V643" s="315">
        <v>44377</v>
      </c>
      <c r="W643" s="188">
        <v>3171000145</v>
      </c>
      <c r="X643" s="315">
        <v>44377</v>
      </c>
      <c r="Y643" s="167"/>
      <c r="Z643" s="167"/>
      <c r="AA643" s="167"/>
      <c r="AB643" s="167"/>
      <c r="AC643" s="196" t="s">
        <v>1547</v>
      </c>
      <c r="AD643" s="167"/>
      <c r="AE643" s="167"/>
      <c r="AF643" s="167"/>
      <c r="AG643" s="167"/>
      <c r="AH643" s="167"/>
      <c r="AI643" s="167"/>
      <c r="AJ643" s="167"/>
      <c r="AK643" s="192" t="s">
        <v>6073</v>
      </c>
      <c r="AL643" s="184" t="s">
        <v>8176</v>
      </c>
      <c r="AM643" s="184" t="s">
        <v>8177</v>
      </c>
      <c r="AN643" s="190" t="s">
        <v>5829</v>
      </c>
      <c r="AO643" s="190" t="s">
        <v>5829</v>
      </c>
      <c r="AP643" s="157"/>
    </row>
    <row r="644" spans="1:42" s="120" customFormat="1" ht="30" customHeight="1">
      <c r="A644" s="167" t="s">
        <v>6870</v>
      </c>
      <c r="B644" s="167" t="s">
        <v>6871</v>
      </c>
      <c r="C644" s="167" t="s">
        <v>6889</v>
      </c>
      <c r="D644" s="167" t="s">
        <v>6895</v>
      </c>
      <c r="E644" s="167" t="s">
        <v>978</v>
      </c>
      <c r="F644" s="167" t="s">
        <v>762</v>
      </c>
      <c r="G644" s="167" t="s">
        <v>675</v>
      </c>
      <c r="H644" s="167" t="s">
        <v>6896</v>
      </c>
      <c r="I644" s="167" t="s">
        <v>1317</v>
      </c>
      <c r="J644" s="167" t="s">
        <v>977</v>
      </c>
      <c r="K644" s="167" t="s">
        <v>765</v>
      </c>
      <c r="L644" s="189" t="s">
        <v>6795</v>
      </c>
      <c r="M644" s="189" t="s">
        <v>6897</v>
      </c>
      <c r="N644" s="167"/>
      <c r="O644" s="167"/>
      <c r="P644" s="189" t="s">
        <v>6898</v>
      </c>
      <c r="Q644" s="189" t="s">
        <v>6899</v>
      </c>
      <c r="R644" s="195" t="s">
        <v>6620</v>
      </c>
      <c r="S644" s="184" t="s">
        <v>8176</v>
      </c>
      <c r="T644" s="167"/>
      <c r="U644" s="315">
        <v>44348</v>
      </c>
      <c r="V644" s="315">
        <v>44377</v>
      </c>
      <c r="W644" s="188">
        <v>4833000108</v>
      </c>
      <c r="X644" s="315">
        <v>44377</v>
      </c>
      <c r="Y644" s="167"/>
      <c r="Z644" s="167"/>
      <c r="AA644" s="167"/>
      <c r="AB644" s="167"/>
      <c r="AC644" s="196" t="s">
        <v>1547</v>
      </c>
      <c r="AD644" s="167"/>
      <c r="AE644" s="167"/>
      <c r="AF644" s="167"/>
      <c r="AG644" s="167"/>
      <c r="AH644" s="167"/>
      <c r="AI644" s="167"/>
      <c r="AJ644" s="167"/>
      <c r="AK644" s="192" t="s">
        <v>6073</v>
      </c>
      <c r="AL644" s="184" t="s">
        <v>8176</v>
      </c>
      <c r="AM644" s="184" t="s">
        <v>8177</v>
      </c>
      <c r="AN644" s="190" t="s">
        <v>5829</v>
      </c>
      <c r="AO644" s="190" t="s">
        <v>5829</v>
      </c>
      <c r="AP644" s="157"/>
    </row>
    <row r="645" spans="1:42" s="120" customFormat="1" ht="30" customHeight="1">
      <c r="A645" s="167" t="s">
        <v>6508</v>
      </c>
      <c r="B645" s="167" t="s">
        <v>2804</v>
      </c>
      <c r="C645" s="167" t="s">
        <v>2938</v>
      </c>
      <c r="D645" s="167" t="s">
        <v>6900</v>
      </c>
      <c r="E645" s="167" t="s">
        <v>35</v>
      </c>
      <c r="F645" s="167" t="s">
        <v>11</v>
      </c>
      <c r="G645" s="167" t="s">
        <v>19</v>
      </c>
      <c r="H645" s="167" t="s">
        <v>2959</v>
      </c>
      <c r="I645" s="167" t="s">
        <v>1317</v>
      </c>
      <c r="J645" s="167" t="s">
        <v>13</v>
      </c>
      <c r="K645" s="167" t="s">
        <v>17</v>
      </c>
      <c r="L645" s="189" t="s">
        <v>6795</v>
      </c>
      <c r="M645" s="189" t="s">
        <v>6901</v>
      </c>
      <c r="N645" s="167"/>
      <c r="O645" s="167"/>
      <c r="P645" s="189" t="s">
        <v>6902</v>
      </c>
      <c r="Q645" s="167" t="s">
        <v>6717</v>
      </c>
      <c r="R645" s="195" t="s">
        <v>6620</v>
      </c>
      <c r="S645" s="184" t="s">
        <v>8176</v>
      </c>
      <c r="T645" s="167"/>
      <c r="U645" s="315">
        <v>44348</v>
      </c>
      <c r="V645" s="315">
        <v>44377</v>
      </c>
      <c r="W645" s="188">
        <v>3171000147</v>
      </c>
      <c r="X645" s="315">
        <v>44377</v>
      </c>
      <c r="Y645" s="167"/>
      <c r="Z645" s="167"/>
      <c r="AA645" s="167"/>
      <c r="AB645" s="167"/>
      <c r="AC645" s="196" t="s">
        <v>1547</v>
      </c>
      <c r="AD645" s="167"/>
      <c r="AE645" s="167"/>
      <c r="AF645" s="167"/>
      <c r="AG645" s="167"/>
      <c r="AH645" s="167"/>
      <c r="AI645" s="167"/>
      <c r="AJ645" s="167"/>
      <c r="AK645" s="192" t="s">
        <v>6073</v>
      </c>
      <c r="AL645" s="184" t="s">
        <v>8176</v>
      </c>
      <c r="AM645" s="184" t="s">
        <v>8177</v>
      </c>
      <c r="AN645" s="190" t="s">
        <v>5829</v>
      </c>
      <c r="AO645" s="190" t="s">
        <v>5829</v>
      </c>
      <c r="AP645" s="157"/>
    </row>
    <row r="646" spans="1:42" s="120" customFormat="1" ht="30" customHeight="1">
      <c r="A646" s="167" t="s">
        <v>6508</v>
      </c>
      <c r="B646" s="167" t="s">
        <v>2804</v>
      </c>
      <c r="C646" s="167" t="s">
        <v>2938</v>
      </c>
      <c r="D646" s="167" t="s">
        <v>6900</v>
      </c>
      <c r="E646" s="167" t="s">
        <v>35</v>
      </c>
      <c r="F646" s="167" t="s">
        <v>11</v>
      </c>
      <c r="G646" s="167" t="s">
        <v>19</v>
      </c>
      <c r="H646" s="167" t="s">
        <v>2960</v>
      </c>
      <c r="I646" s="167" t="s">
        <v>1317</v>
      </c>
      <c r="J646" s="167" t="s">
        <v>13</v>
      </c>
      <c r="K646" s="167" t="s">
        <v>17</v>
      </c>
      <c r="L646" s="189" t="s">
        <v>6795</v>
      </c>
      <c r="M646" s="189" t="s">
        <v>6903</v>
      </c>
      <c r="N646" s="167"/>
      <c r="O646" s="167"/>
      <c r="P646" s="189" t="s">
        <v>6723</v>
      </c>
      <c r="Q646" s="167" t="s">
        <v>6780</v>
      </c>
      <c r="R646" s="195" t="s">
        <v>6620</v>
      </c>
      <c r="S646" s="184" t="s">
        <v>8176</v>
      </c>
      <c r="T646" s="167"/>
      <c r="U646" s="315">
        <v>44348</v>
      </c>
      <c r="V646" s="315">
        <v>44377</v>
      </c>
      <c r="W646" s="188">
        <v>3171000148</v>
      </c>
      <c r="X646" s="315">
        <v>44377</v>
      </c>
      <c r="Y646" s="167"/>
      <c r="Z646" s="167"/>
      <c r="AA646" s="167"/>
      <c r="AB646" s="167"/>
      <c r="AC646" s="196" t="s">
        <v>1547</v>
      </c>
      <c r="AD646" s="167"/>
      <c r="AE646" s="167"/>
      <c r="AF646" s="167"/>
      <c r="AG646" s="167"/>
      <c r="AH646" s="167"/>
      <c r="AI646" s="167"/>
      <c r="AJ646" s="167"/>
      <c r="AK646" s="192" t="s">
        <v>6073</v>
      </c>
      <c r="AL646" s="184" t="s">
        <v>8176</v>
      </c>
      <c r="AM646" s="184" t="s">
        <v>8177</v>
      </c>
      <c r="AN646" s="190" t="s">
        <v>5829</v>
      </c>
      <c r="AO646" s="190" t="s">
        <v>5829</v>
      </c>
      <c r="AP646" s="157"/>
    </row>
    <row r="647" spans="1:42" s="120" customFormat="1" ht="30" customHeight="1">
      <c r="A647" s="167" t="s">
        <v>6508</v>
      </c>
      <c r="B647" s="167" t="s">
        <v>2804</v>
      </c>
      <c r="C647" s="167" t="s">
        <v>2938</v>
      </c>
      <c r="D647" s="167" t="s">
        <v>6904</v>
      </c>
      <c r="E647" s="167" t="s">
        <v>35</v>
      </c>
      <c r="F647" s="167" t="s">
        <v>11</v>
      </c>
      <c r="G647" s="167" t="s">
        <v>19</v>
      </c>
      <c r="H647" s="167" t="s">
        <v>2961</v>
      </c>
      <c r="I647" s="167" t="s">
        <v>1317</v>
      </c>
      <c r="J647" s="167" t="s">
        <v>13</v>
      </c>
      <c r="K647" s="167" t="s">
        <v>17</v>
      </c>
      <c r="L647" s="189" t="s">
        <v>6795</v>
      </c>
      <c r="M647" s="189" t="s">
        <v>6905</v>
      </c>
      <c r="N647" s="167"/>
      <c r="O647" s="167"/>
      <c r="P647" s="189" t="s">
        <v>6684</v>
      </c>
      <c r="Q647" s="167" t="s">
        <v>6697</v>
      </c>
      <c r="R647" s="195" t="s">
        <v>6620</v>
      </c>
      <c r="S647" s="184" t="s">
        <v>8176</v>
      </c>
      <c r="T647" s="167"/>
      <c r="U647" s="315">
        <v>44348</v>
      </c>
      <c r="V647" s="315">
        <v>44377</v>
      </c>
      <c r="W647" s="188">
        <v>3171000149</v>
      </c>
      <c r="X647" s="315">
        <v>44377</v>
      </c>
      <c r="Y647" s="167"/>
      <c r="Z647" s="167"/>
      <c r="AA647" s="167"/>
      <c r="AB647" s="167"/>
      <c r="AC647" s="196" t="s">
        <v>1547</v>
      </c>
      <c r="AD647" s="167"/>
      <c r="AE647" s="167"/>
      <c r="AF647" s="167"/>
      <c r="AG647" s="167"/>
      <c r="AH647" s="167"/>
      <c r="AI647" s="167"/>
      <c r="AJ647" s="167"/>
      <c r="AK647" s="192" t="s">
        <v>6073</v>
      </c>
      <c r="AL647" s="184" t="s">
        <v>8176</v>
      </c>
      <c r="AM647" s="184" t="s">
        <v>8177</v>
      </c>
      <c r="AN647" s="190" t="s">
        <v>5829</v>
      </c>
      <c r="AO647" s="190" t="s">
        <v>5829</v>
      </c>
      <c r="AP647" s="157"/>
    </row>
    <row r="648" spans="1:42" s="120" customFormat="1" ht="30" customHeight="1">
      <c r="A648" s="167" t="s">
        <v>6508</v>
      </c>
      <c r="B648" s="167" t="s">
        <v>2804</v>
      </c>
      <c r="C648" s="167" t="s">
        <v>2938</v>
      </c>
      <c r="D648" s="167" t="s">
        <v>6904</v>
      </c>
      <c r="E648" s="167" t="s">
        <v>35</v>
      </c>
      <c r="F648" s="167" t="s">
        <v>11</v>
      </c>
      <c r="G648" s="167" t="s">
        <v>19</v>
      </c>
      <c r="H648" s="167" t="s">
        <v>2962</v>
      </c>
      <c r="I648" s="167" t="s">
        <v>1317</v>
      </c>
      <c r="J648" s="167" t="s">
        <v>13</v>
      </c>
      <c r="K648" s="167" t="s">
        <v>17</v>
      </c>
      <c r="L648" s="189" t="s">
        <v>6795</v>
      </c>
      <c r="M648" s="189" t="s">
        <v>6905</v>
      </c>
      <c r="N648" s="167"/>
      <c r="O648" s="167"/>
      <c r="P648" s="189" t="s">
        <v>6684</v>
      </c>
      <c r="Q648" s="167" t="s">
        <v>6737</v>
      </c>
      <c r="R648" s="195" t="s">
        <v>6620</v>
      </c>
      <c r="S648" s="184" t="s">
        <v>8176</v>
      </c>
      <c r="T648" s="167"/>
      <c r="U648" s="315">
        <v>44348</v>
      </c>
      <c r="V648" s="315">
        <v>44377</v>
      </c>
      <c r="W648" s="204">
        <v>3171000150</v>
      </c>
      <c r="X648" s="315">
        <v>44377</v>
      </c>
      <c r="Y648" s="167"/>
      <c r="Z648" s="167"/>
      <c r="AA648" s="167"/>
      <c r="AB648" s="167"/>
      <c r="AC648" s="196" t="s">
        <v>1547</v>
      </c>
      <c r="AD648" s="167"/>
      <c r="AE648" s="167"/>
      <c r="AF648" s="167"/>
      <c r="AG648" s="167"/>
      <c r="AH648" s="167"/>
      <c r="AI648" s="167"/>
      <c r="AJ648" s="167"/>
      <c r="AK648" s="192" t="s">
        <v>6073</v>
      </c>
      <c r="AL648" s="184" t="s">
        <v>8176</v>
      </c>
      <c r="AM648" s="184" t="s">
        <v>8177</v>
      </c>
      <c r="AN648" s="190" t="s">
        <v>5829</v>
      </c>
      <c r="AO648" s="190" t="s">
        <v>5829</v>
      </c>
      <c r="AP648" s="157"/>
    </row>
    <row r="649" spans="1:42" s="120" customFormat="1" ht="30" customHeight="1">
      <c r="A649" s="167" t="s">
        <v>6508</v>
      </c>
      <c r="B649" s="167" t="s">
        <v>2804</v>
      </c>
      <c r="C649" s="167" t="s">
        <v>2963</v>
      </c>
      <c r="D649" s="167" t="s">
        <v>2964</v>
      </c>
      <c r="E649" s="167" t="s">
        <v>35</v>
      </c>
      <c r="F649" s="167" t="s">
        <v>11</v>
      </c>
      <c r="G649" s="167" t="s">
        <v>19</v>
      </c>
      <c r="H649" s="167" t="s">
        <v>2965</v>
      </c>
      <c r="I649" s="167" t="s">
        <v>1317</v>
      </c>
      <c r="J649" s="167" t="s">
        <v>13</v>
      </c>
      <c r="K649" s="167" t="s">
        <v>17</v>
      </c>
      <c r="L649" s="189" t="s">
        <v>6795</v>
      </c>
      <c r="M649" s="189" t="s">
        <v>6906</v>
      </c>
      <c r="N649" s="167"/>
      <c r="O649" s="167"/>
      <c r="P649" s="189" t="s">
        <v>6720</v>
      </c>
      <c r="Q649" s="167" t="s">
        <v>6686</v>
      </c>
      <c r="R649" s="195" t="s">
        <v>6620</v>
      </c>
      <c r="S649" s="184" t="s">
        <v>8176</v>
      </c>
      <c r="T649" s="167"/>
      <c r="U649" s="315">
        <v>44348</v>
      </c>
      <c r="V649" s="315">
        <v>44377</v>
      </c>
      <c r="W649" s="204">
        <v>3171000151</v>
      </c>
      <c r="X649" s="315">
        <v>44377</v>
      </c>
      <c r="Y649" s="167"/>
      <c r="Z649" s="167"/>
      <c r="AA649" s="167"/>
      <c r="AB649" s="167"/>
      <c r="AC649" s="196" t="s">
        <v>1547</v>
      </c>
      <c r="AD649" s="167"/>
      <c r="AE649" s="167"/>
      <c r="AF649" s="167"/>
      <c r="AG649" s="167"/>
      <c r="AH649" s="167"/>
      <c r="AI649" s="167"/>
      <c r="AJ649" s="167"/>
      <c r="AK649" s="192" t="s">
        <v>6073</v>
      </c>
      <c r="AL649" s="184" t="s">
        <v>8176</v>
      </c>
      <c r="AM649" s="184" t="s">
        <v>8177</v>
      </c>
      <c r="AN649" s="190" t="s">
        <v>5829</v>
      </c>
      <c r="AO649" s="190" t="s">
        <v>5829</v>
      </c>
      <c r="AP649" s="157"/>
    </row>
    <row r="650" spans="1:42" s="120" customFormat="1" ht="30" customHeight="1">
      <c r="A650" s="167" t="s">
        <v>6508</v>
      </c>
      <c r="B650" s="167" t="s">
        <v>2804</v>
      </c>
      <c r="C650" s="167" t="s">
        <v>2963</v>
      </c>
      <c r="D650" s="167" t="s">
        <v>2964</v>
      </c>
      <c r="E650" s="167" t="s">
        <v>35</v>
      </c>
      <c r="F650" s="167" t="s">
        <v>11</v>
      </c>
      <c r="G650" s="167" t="s">
        <v>19</v>
      </c>
      <c r="H650" s="167" t="s">
        <v>2966</v>
      </c>
      <c r="I650" s="167" t="s">
        <v>1317</v>
      </c>
      <c r="J650" s="167" t="s">
        <v>13</v>
      </c>
      <c r="K650" s="167" t="s">
        <v>17</v>
      </c>
      <c r="L650" s="189" t="s">
        <v>6795</v>
      </c>
      <c r="M650" s="189" t="s">
        <v>6906</v>
      </c>
      <c r="N650" s="167"/>
      <c r="O650" s="167"/>
      <c r="P650" s="189" t="s">
        <v>6720</v>
      </c>
      <c r="Q650" s="167" t="s">
        <v>6715</v>
      </c>
      <c r="R650" s="195" t="s">
        <v>6620</v>
      </c>
      <c r="S650" s="184" t="s">
        <v>8176</v>
      </c>
      <c r="T650" s="167"/>
      <c r="U650" s="315">
        <v>44348</v>
      </c>
      <c r="V650" s="315">
        <v>44377</v>
      </c>
      <c r="W650" s="188">
        <v>3171000152</v>
      </c>
      <c r="X650" s="315">
        <v>44377</v>
      </c>
      <c r="Y650" s="167"/>
      <c r="Z650" s="167"/>
      <c r="AA650" s="167"/>
      <c r="AB650" s="167"/>
      <c r="AC650" s="196" t="s">
        <v>1547</v>
      </c>
      <c r="AD650" s="167"/>
      <c r="AE650" s="167"/>
      <c r="AF650" s="167"/>
      <c r="AG650" s="167"/>
      <c r="AH650" s="167"/>
      <c r="AI650" s="167"/>
      <c r="AJ650" s="167"/>
      <c r="AK650" s="192" t="s">
        <v>6073</v>
      </c>
      <c r="AL650" s="184" t="s">
        <v>8176</v>
      </c>
      <c r="AM650" s="184" t="s">
        <v>8177</v>
      </c>
      <c r="AN650" s="190" t="s">
        <v>5829</v>
      </c>
      <c r="AO650" s="190" t="s">
        <v>5829</v>
      </c>
      <c r="AP650" s="157"/>
    </row>
    <row r="651" spans="1:42" s="120" customFormat="1" ht="30" customHeight="1">
      <c r="A651" s="167" t="s">
        <v>6508</v>
      </c>
      <c r="B651" s="167" t="s">
        <v>2804</v>
      </c>
      <c r="C651" s="167" t="s">
        <v>2963</v>
      </c>
      <c r="D651" s="167" t="s">
        <v>2967</v>
      </c>
      <c r="E651" s="167" t="s">
        <v>35</v>
      </c>
      <c r="F651" s="167" t="s">
        <v>11</v>
      </c>
      <c r="G651" s="167" t="s">
        <v>19</v>
      </c>
      <c r="H651" s="167" t="s">
        <v>2968</v>
      </c>
      <c r="I651" s="167" t="s">
        <v>1317</v>
      </c>
      <c r="J651" s="167" t="s">
        <v>13</v>
      </c>
      <c r="K651" s="167" t="s">
        <v>17</v>
      </c>
      <c r="L651" s="189" t="s">
        <v>6795</v>
      </c>
      <c r="M651" s="189" t="s">
        <v>6907</v>
      </c>
      <c r="N651" s="167"/>
      <c r="O651" s="167"/>
      <c r="P651" s="189" t="s">
        <v>6898</v>
      </c>
      <c r="Q651" s="167" t="s">
        <v>6737</v>
      </c>
      <c r="R651" s="195" t="s">
        <v>6620</v>
      </c>
      <c r="S651" s="184" t="s">
        <v>8176</v>
      </c>
      <c r="T651" s="167"/>
      <c r="U651" s="315">
        <v>44348</v>
      </c>
      <c r="V651" s="315">
        <v>44377</v>
      </c>
      <c r="W651" s="205">
        <v>3171000153</v>
      </c>
      <c r="X651" s="315">
        <v>44377</v>
      </c>
      <c r="Y651" s="167"/>
      <c r="Z651" s="167"/>
      <c r="AA651" s="167"/>
      <c r="AB651" s="167"/>
      <c r="AC651" s="196" t="s">
        <v>1547</v>
      </c>
      <c r="AD651" s="167"/>
      <c r="AE651" s="167"/>
      <c r="AF651" s="167"/>
      <c r="AG651" s="167"/>
      <c r="AH651" s="167"/>
      <c r="AI651" s="167"/>
      <c r="AJ651" s="167"/>
      <c r="AK651" s="192" t="s">
        <v>6073</v>
      </c>
      <c r="AL651" s="184" t="s">
        <v>8176</v>
      </c>
      <c r="AM651" s="184" t="s">
        <v>8177</v>
      </c>
      <c r="AN651" s="190" t="s">
        <v>5829</v>
      </c>
      <c r="AO651" s="190" t="s">
        <v>5829</v>
      </c>
      <c r="AP651" s="157"/>
    </row>
    <row r="652" spans="1:42" s="120" customFormat="1" ht="30" customHeight="1">
      <c r="A652" s="167" t="s">
        <v>6508</v>
      </c>
      <c r="B652" s="167" t="s">
        <v>2804</v>
      </c>
      <c r="C652" s="167" t="s">
        <v>2963</v>
      </c>
      <c r="D652" s="167" t="s">
        <v>2969</v>
      </c>
      <c r="E652" s="167" t="s">
        <v>35</v>
      </c>
      <c r="F652" s="167" t="s">
        <v>11</v>
      </c>
      <c r="G652" s="167" t="s">
        <v>19</v>
      </c>
      <c r="H652" s="167" t="s">
        <v>2970</v>
      </c>
      <c r="I652" s="167" t="s">
        <v>1317</v>
      </c>
      <c r="J652" s="167" t="s">
        <v>13</v>
      </c>
      <c r="K652" s="167" t="s">
        <v>17</v>
      </c>
      <c r="L652" s="189" t="s">
        <v>6795</v>
      </c>
      <c r="M652" s="189" t="s">
        <v>6908</v>
      </c>
      <c r="N652" s="167"/>
      <c r="O652" s="167"/>
      <c r="P652" s="189" t="s">
        <v>6838</v>
      </c>
      <c r="Q652" s="167" t="s">
        <v>6712</v>
      </c>
      <c r="R652" s="195" t="s">
        <v>6620</v>
      </c>
      <c r="S652" s="184" t="s">
        <v>8176</v>
      </c>
      <c r="T652" s="167"/>
      <c r="U652" s="315">
        <v>44348</v>
      </c>
      <c r="V652" s="315">
        <v>44377</v>
      </c>
      <c r="W652" s="204">
        <v>3171000154</v>
      </c>
      <c r="X652" s="315">
        <v>44377</v>
      </c>
      <c r="Y652" s="167"/>
      <c r="Z652" s="167"/>
      <c r="AA652" s="167"/>
      <c r="AB652" s="167"/>
      <c r="AC652" s="196" t="s">
        <v>1547</v>
      </c>
      <c r="AD652" s="167"/>
      <c r="AE652" s="167"/>
      <c r="AF652" s="167"/>
      <c r="AG652" s="167"/>
      <c r="AH652" s="167"/>
      <c r="AI652" s="167"/>
      <c r="AJ652" s="167"/>
      <c r="AK652" s="192" t="s">
        <v>6073</v>
      </c>
      <c r="AL652" s="184" t="s">
        <v>8176</v>
      </c>
      <c r="AM652" s="184" t="s">
        <v>8177</v>
      </c>
      <c r="AN652" s="190" t="s">
        <v>5829</v>
      </c>
      <c r="AO652" s="190" t="s">
        <v>5829</v>
      </c>
      <c r="AP652" s="157"/>
    </row>
    <row r="653" spans="1:42" s="120" customFormat="1" ht="30" customHeight="1">
      <c r="A653" s="167" t="s">
        <v>6508</v>
      </c>
      <c r="B653" s="167" t="s">
        <v>2804</v>
      </c>
      <c r="C653" s="167" t="s">
        <v>2963</v>
      </c>
      <c r="D653" s="167" t="s">
        <v>2971</v>
      </c>
      <c r="E653" s="167" t="s">
        <v>35</v>
      </c>
      <c r="F653" s="167" t="s">
        <v>11</v>
      </c>
      <c r="G653" s="167" t="s">
        <v>19</v>
      </c>
      <c r="H653" s="167" t="s">
        <v>6909</v>
      </c>
      <c r="I653" s="167" t="s">
        <v>1317</v>
      </c>
      <c r="J653" s="167" t="s">
        <v>13</v>
      </c>
      <c r="K653" s="167" t="s">
        <v>17</v>
      </c>
      <c r="L653" s="189" t="s">
        <v>6795</v>
      </c>
      <c r="M653" s="189" t="s">
        <v>6910</v>
      </c>
      <c r="N653" s="167"/>
      <c r="O653" s="167"/>
      <c r="P653" s="189" t="s">
        <v>6659</v>
      </c>
      <c r="Q653" s="167" t="s">
        <v>6673</v>
      </c>
      <c r="R653" s="195" t="s">
        <v>6620</v>
      </c>
      <c r="S653" s="184" t="s">
        <v>8176</v>
      </c>
      <c r="T653" s="167"/>
      <c r="U653" s="315">
        <v>44348</v>
      </c>
      <c r="V653" s="315">
        <v>44377</v>
      </c>
      <c r="W653" s="204">
        <v>3171000274</v>
      </c>
      <c r="X653" s="315">
        <v>44377</v>
      </c>
      <c r="Y653" s="167"/>
      <c r="Z653" s="167"/>
      <c r="AA653" s="167"/>
      <c r="AB653" s="167"/>
      <c r="AC653" s="196" t="s">
        <v>1547</v>
      </c>
      <c r="AD653" s="167"/>
      <c r="AE653" s="167"/>
      <c r="AF653" s="167"/>
      <c r="AG653" s="167"/>
      <c r="AH653" s="167"/>
      <c r="AI653" s="167"/>
      <c r="AJ653" s="167"/>
      <c r="AK653" s="192" t="s">
        <v>6073</v>
      </c>
      <c r="AL653" s="184" t="s">
        <v>8176</v>
      </c>
      <c r="AM653" s="184" t="s">
        <v>8177</v>
      </c>
      <c r="AN653" s="190" t="s">
        <v>5829</v>
      </c>
      <c r="AO653" s="190" t="s">
        <v>5829</v>
      </c>
      <c r="AP653" s="157"/>
    </row>
    <row r="654" spans="1:42" s="120" customFormat="1" ht="30" customHeight="1">
      <c r="A654" s="167" t="s">
        <v>6508</v>
      </c>
      <c r="B654" s="167" t="s">
        <v>2804</v>
      </c>
      <c r="C654" s="167" t="s">
        <v>2963</v>
      </c>
      <c r="D654" s="167" t="s">
        <v>2971</v>
      </c>
      <c r="E654" s="167" t="s">
        <v>35</v>
      </c>
      <c r="F654" s="167" t="s">
        <v>11</v>
      </c>
      <c r="G654" s="167" t="s">
        <v>19</v>
      </c>
      <c r="H654" s="167" t="s">
        <v>2972</v>
      </c>
      <c r="I654" s="167" t="s">
        <v>1317</v>
      </c>
      <c r="J654" s="167" t="s">
        <v>13</v>
      </c>
      <c r="K654" s="167" t="s">
        <v>17</v>
      </c>
      <c r="L654" s="189" t="s">
        <v>6795</v>
      </c>
      <c r="M654" s="189" t="s">
        <v>6910</v>
      </c>
      <c r="N654" s="167"/>
      <c r="O654" s="167"/>
      <c r="P654" s="189" t="s">
        <v>6696</v>
      </c>
      <c r="Q654" s="167" t="s">
        <v>6705</v>
      </c>
      <c r="R654" s="195" t="s">
        <v>6620</v>
      </c>
      <c r="S654" s="184" t="s">
        <v>8176</v>
      </c>
      <c r="T654" s="167"/>
      <c r="U654" s="315">
        <v>44348</v>
      </c>
      <c r="V654" s="315">
        <v>44377</v>
      </c>
      <c r="W654" s="204">
        <v>3171000156</v>
      </c>
      <c r="X654" s="315">
        <v>44377</v>
      </c>
      <c r="Y654" s="167"/>
      <c r="Z654" s="167"/>
      <c r="AA654" s="167"/>
      <c r="AB654" s="167"/>
      <c r="AC654" s="196" t="s">
        <v>1547</v>
      </c>
      <c r="AD654" s="167"/>
      <c r="AE654" s="167"/>
      <c r="AF654" s="167"/>
      <c r="AG654" s="167"/>
      <c r="AH654" s="167"/>
      <c r="AI654" s="167"/>
      <c r="AJ654" s="167"/>
      <c r="AK654" s="192" t="s">
        <v>6073</v>
      </c>
      <c r="AL654" s="184" t="s">
        <v>8176</v>
      </c>
      <c r="AM654" s="184" t="s">
        <v>8177</v>
      </c>
      <c r="AN654" s="190" t="s">
        <v>5829</v>
      </c>
      <c r="AO654" s="190" t="s">
        <v>5829</v>
      </c>
      <c r="AP654" s="157"/>
    </row>
    <row r="655" spans="1:42" s="120" customFormat="1" ht="30" customHeight="1">
      <c r="A655" s="167" t="s">
        <v>6508</v>
      </c>
      <c r="B655" s="167" t="s">
        <v>2804</v>
      </c>
      <c r="C655" s="167" t="s">
        <v>2963</v>
      </c>
      <c r="D655" s="167" t="s">
        <v>2973</v>
      </c>
      <c r="E655" s="167" t="s">
        <v>35</v>
      </c>
      <c r="F655" s="167" t="s">
        <v>11</v>
      </c>
      <c r="G655" s="167" t="s">
        <v>19</v>
      </c>
      <c r="H655" s="167" t="s">
        <v>2974</v>
      </c>
      <c r="I655" s="167" t="s">
        <v>1317</v>
      </c>
      <c r="J655" s="167" t="s">
        <v>13</v>
      </c>
      <c r="K655" s="167" t="s">
        <v>17</v>
      </c>
      <c r="L655" s="189" t="s">
        <v>6795</v>
      </c>
      <c r="M655" s="189" t="s">
        <v>6911</v>
      </c>
      <c r="N655" s="167"/>
      <c r="O655" s="167"/>
      <c r="P655" s="189" t="s">
        <v>6838</v>
      </c>
      <c r="Q655" s="167" t="s">
        <v>6671</v>
      </c>
      <c r="R655" s="195" t="s">
        <v>6620</v>
      </c>
      <c r="S655" s="184" t="s">
        <v>8176</v>
      </c>
      <c r="T655" s="167"/>
      <c r="U655" s="315">
        <v>44348</v>
      </c>
      <c r="V655" s="315">
        <v>44377</v>
      </c>
      <c r="W655" s="204">
        <v>3171000157</v>
      </c>
      <c r="X655" s="315">
        <v>44377</v>
      </c>
      <c r="Y655" s="167"/>
      <c r="Z655" s="167"/>
      <c r="AA655" s="167"/>
      <c r="AB655" s="167"/>
      <c r="AC655" s="196" t="s">
        <v>1547</v>
      </c>
      <c r="AD655" s="167"/>
      <c r="AE655" s="167"/>
      <c r="AF655" s="167"/>
      <c r="AG655" s="167"/>
      <c r="AH655" s="167"/>
      <c r="AI655" s="167"/>
      <c r="AJ655" s="167"/>
      <c r="AK655" s="192" t="s">
        <v>6073</v>
      </c>
      <c r="AL655" s="184" t="s">
        <v>8176</v>
      </c>
      <c r="AM655" s="184" t="s">
        <v>8177</v>
      </c>
      <c r="AN655" s="190" t="s">
        <v>5829</v>
      </c>
      <c r="AO655" s="190" t="s">
        <v>5829</v>
      </c>
      <c r="AP655" s="157"/>
    </row>
    <row r="656" spans="1:42" s="120" customFormat="1" ht="30" customHeight="1">
      <c r="A656" s="167" t="s">
        <v>6508</v>
      </c>
      <c r="B656" s="167" t="s">
        <v>2804</v>
      </c>
      <c r="C656" s="167" t="s">
        <v>2963</v>
      </c>
      <c r="D656" s="167" t="s">
        <v>2975</v>
      </c>
      <c r="E656" s="167" t="s">
        <v>35</v>
      </c>
      <c r="F656" s="167" t="s">
        <v>11</v>
      </c>
      <c r="G656" s="167" t="s">
        <v>19</v>
      </c>
      <c r="H656" s="167" t="s">
        <v>6912</v>
      </c>
      <c r="I656" s="167" t="s">
        <v>1317</v>
      </c>
      <c r="J656" s="167" t="s">
        <v>13</v>
      </c>
      <c r="K656" s="167" t="s">
        <v>17</v>
      </c>
      <c r="L656" s="189" t="s">
        <v>6795</v>
      </c>
      <c r="M656" s="189" t="s">
        <v>6913</v>
      </c>
      <c r="N656" s="167"/>
      <c r="O656" s="167"/>
      <c r="P656" s="189" t="s">
        <v>6914</v>
      </c>
      <c r="Q656" s="167" t="s">
        <v>6686</v>
      </c>
      <c r="R656" s="195" t="s">
        <v>6620</v>
      </c>
      <c r="S656" s="184" t="s">
        <v>8176</v>
      </c>
      <c r="T656" s="167"/>
      <c r="U656" s="315">
        <v>44348</v>
      </c>
      <c r="V656" s="315">
        <v>44377</v>
      </c>
      <c r="W656" s="188">
        <v>3171000158</v>
      </c>
      <c r="X656" s="315">
        <v>44377</v>
      </c>
      <c r="Y656" s="167"/>
      <c r="Z656" s="167"/>
      <c r="AA656" s="167"/>
      <c r="AB656" s="167"/>
      <c r="AC656" s="196" t="s">
        <v>1547</v>
      </c>
      <c r="AD656" s="167"/>
      <c r="AE656" s="167"/>
      <c r="AF656" s="167"/>
      <c r="AG656" s="167"/>
      <c r="AH656" s="167"/>
      <c r="AI656" s="167"/>
      <c r="AJ656" s="167"/>
      <c r="AK656" s="192" t="s">
        <v>6073</v>
      </c>
      <c r="AL656" s="184" t="s">
        <v>8176</v>
      </c>
      <c r="AM656" s="184" t="s">
        <v>8177</v>
      </c>
      <c r="AN656" s="190" t="s">
        <v>5829</v>
      </c>
      <c r="AO656" s="190" t="s">
        <v>5829</v>
      </c>
      <c r="AP656" s="157"/>
    </row>
    <row r="657" spans="1:42" s="120" customFormat="1" ht="30" customHeight="1">
      <c r="A657" s="167" t="s">
        <v>6508</v>
      </c>
      <c r="B657" s="167" t="s">
        <v>2804</v>
      </c>
      <c r="C657" s="167" t="s">
        <v>2963</v>
      </c>
      <c r="D657" s="167" t="s">
        <v>2975</v>
      </c>
      <c r="E657" s="167" t="s">
        <v>35</v>
      </c>
      <c r="F657" s="167" t="s">
        <v>11</v>
      </c>
      <c r="G657" s="167" t="s">
        <v>19</v>
      </c>
      <c r="H657" s="167" t="s">
        <v>2976</v>
      </c>
      <c r="I657" s="167" t="s">
        <v>1317</v>
      </c>
      <c r="J657" s="167" t="s">
        <v>13</v>
      </c>
      <c r="K657" s="167" t="s">
        <v>17</v>
      </c>
      <c r="L657" s="189" t="s">
        <v>6795</v>
      </c>
      <c r="M657" s="189" t="s">
        <v>6913</v>
      </c>
      <c r="N657" s="167"/>
      <c r="O657" s="167"/>
      <c r="P657" s="189" t="s">
        <v>6914</v>
      </c>
      <c r="Q657" s="167" t="s">
        <v>6663</v>
      </c>
      <c r="R657" s="195" t="s">
        <v>6620</v>
      </c>
      <c r="S657" s="184" t="s">
        <v>8176</v>
      </c>
      <c r="T657" s="167"/>
      <c r="U657" s="315">
        <v>44348</v>
      </c>
      <c r="V657" s="315">
        <v>44377</v>
      </c>
      <c r="W657" s="206">
        <v>3171000159</v>
      </c>
      <c r="X657" s="315">
        <v>44377</v>
      </c>
      <c r="Y657" s="167"/>
      <c r="Z657" s="167"/>
      <c r="AA657" s="167"/>
      <c r="AB657" s="167"/>
      <c r="AC657" s="196" t="s">
        <v>1547</v>
      </c>
      <c r="AD657" s="167"/>
      <c r="AE657" s="167"/>
      <c r="AF657" s="167"/>
      <c r="AG657" s="167"/>
      <c r="AH657" s="167"/>
      <c r="AI657" s="167"/>
      <c r="AJ657" s="167"/>
      <c r="AK657" s="192" t="s">
        <v>6073</v>
      </c>
      <c r="AL657" s="184" t="s">
        <v>8176</v>
      </c>
      <c r="AM657" s="184" t="s">
        <v>8177</v>
      </c>
      <c r="AN657" s="190" t="s">
        <v>5829</v>
      </c>
      <c r="AO657" s="190" t="s">
        <v>5829</v>
      </c>
      <c r="AP657" s="157"/>
    </row>
    <row r="658" spans="1:42" s="120" customFormat="1" ht="30" customHeight="1">
      <c r="A658" s="167" t="s">
        <v>6508</v>
      </c>
      <c r="B658" s="167" t="s">
        <v>2804</v>
      </c>
      <c r="C658" s="167" t="s">
        <v>2963</v>
      </c>
      <c r="D658" s="167" t="s">
        <v>6915</v>
      </c>
      <c r="E658" s="167" t="s">
        <v>35</v>
      </c>
      <c r="F658" s="167" t="s">
        <v>11</v>
      </c>
      <c r="G658" s="167" t="s">
        <v>19</v>
      </c>
      <c r="H658" s="167" t="s">
        <v>6916</v>
      </c>
      <c r="I658" s="167" t="s">
        <v>1317</v>
      </c>
      <c r="J658" s="167" t="s">
        <v>13</v>
      </c>
      <c r="K658" s="167" t="s">
        <v>17</v>
      </c>
      <c r="L658" s="189" t="s">
        <v>6795</v>
      </c>
      <c r="M658" s="189" t="s">
        <v>6917</v>
      </c>
      <c r="N658" s="167"/>
      <c r="O658" s="167"/>
      <c r="P658" s="189" t="s">
        <v>6739</v>
      </c>
      <c r="Q658" s="167" t="s">
        <v>6686</v>
      </c>
      <c r="R658" s="195" t="s">
        <v>6620</v>
      </c>
      <c r="S658" s="184" t="s">
        <v>8176</v>
      </c>
      <c r="T658" s="167"/>
      <c r="U658" s="315">
        <v>44348</v>
      </c>
      <c r="V658" s="315">
        <v>44377</v>
      </c>
      <c r="W658" s="206">
        <v>3171000160</v>
      </c>
      <c r="X658" s="315">
        <v>44377</v>
      </c>
      <c r="Y658" s="167"/>
      <c r="Z658" s="167"/>
      <c r="AA658" s="167"/>
      <c r="AB658" s="167"/>
      <c r="AC658" s="196" t="s">
        <v>1547</v>
      </c>
      <c r="AD658" s="167"/>
      <c r="AE658" s="167"/>
      <c r="AF658" s="167"/>
      <c r="AG658" s="167"/>
      <c r="AH658" s="167"/>
      <c r="AI658" s="167"/>
      <c r="AJ658" s="167"/>
      <c r="AK658" s="192" t="s">
        <v>6073</v>
      </c>
      <c r="AL658" s="184" t="s">
        <v>8176</v>
      </c>
      <c r="AM658" s="184" t="s">
        <v>8177</v>
      </c>
      <c r="AN658" s="190" t="s">
        <v>5829</v>
      </c>
      <c r="AO658" s="190" t="s">
        <v>5829</v>
      </c>
      <c r="AP658" s="157"/>
    </row>
    <row r="659" spans="1:42" s="120" customFormat="1" ht="30" customHeight="1">
      <c r="A659" s="167" t="s">
        <v>6508</v>
      </c>
      <c r="B659" s="167" t="s">
        <v>2804</v>
      </c>
      <c r="C659" s="167" t="s">
        <v>2963</v>
      </c>
      <c r="D659" s="167" t="s">
        <v>6915</v>
      </c>
      <c r="E659" s="167" t="s">
        <v>35</v>
      </c>
      <c r="F659" s="167" t="s">
        <v>11</v>
      </c>
      <c r="G659" s="167" t="s">
        <v>19</v>
      </c>
      <c r="H659" s="167" t="s">
        <v>2977</v>
      </c>
      <c r="I659" s="167" t="s">
        <v>1317</v>
      </c>
      <c r="J659" s="167" t="s">
        <v>13</v>
      </c>
      <c r="K659" s="167" t="s">
        <v>17</v>
      </c>
      <c r="L659" s="189" t="s">
        <v>6795</v>
      </c>
      <c r="M659" s="189" t="s">
        <v>6917</v>
      </c>
      <c r="N659" s="167"/>
      <c r="O659" s="167"/>
      <c r="P659" s="189" t="s">
        <v>6739</v>
      </c>
      <c r="Q659" s="167" t="s">
        <v>6686</v>
      </c>
      <c r="R659" s="195" t="s">
        <v>6620</v>
      </c>
      <c r="S659" s="184" t="s">
        <v>8176</v>
      </c>
      <c r="T659" s="167"/>
      <c r="U659" s="315">
        <v>44348</v>
      </c>
      <c r="V659" s="315">
        <v>44377</v>
      </c>
      <c r="W659" s="206">
        <v>3171000161</v>
      </c>
      <c r="X659" s="315">
        <v>44377</v>
      </c>
      <c r="Y659" s="167"/>
      <c r="Z659" s="167"/>
      <c r="AA659" s="167"/>
      <c r="AB659" s="167"/>
      <c r="AC659" s="196" t="s">
        <v>1547</v>
      </c>
      <c r="AD659" s="167"/>
      <c r="AE659" s="167"/>
      <c r="AF659" s="167"/>
      <c r="AG659" s="167"/>
      <c r="AH659" s="167"/>
      <c r="AI659" s="167"/>
      <c r="AJ659" s="167"/>
      <c r="AK659" s="192" t="s">
        <v>6073</v>
      </c>
      <c r="AL659" s="184" t="s">
        <v>8176</v>
      </c>
      <c r="AM659" s="184" t="s">
        <v>8177</v>
      </c>
      <c r="AN659" s="190" t="s">
        <v>5829</v>
      </c>
      <c r="AO659" s="190" t="s">
        <v>5829</v>
      </c>
      <c r="AP659" s="157"/>
    </row>
    <row r="660" spans="1:42" s="120" customFormat="1" ht="30" customHeight="1">
      <c r="A660" s="167" t="s">
        <v>6508</v>
      </c>
      <c r="B660" s="167" t="s">
        <v>2804</v>
      </c>
      <c r="C660" s="167" t="s">
        <v>2938</v>
      </c>
      <c r="D660" s="167" t="s">
        <v>2978</v>
      </c>
      <c r="E660" s="167" t="s">
        <v>35</v>
      </c>
      <c r="F660" s="167" t="s">
        <v>11</v>
      </c>
      <c r="G660" s="167" t="s">
        <v>19</v>
      </c>
      <c r="H660" s="167" t="s">
        <v>2979</v>
      </c>
      <c r="I660" s="167" t="s">
        <v>1317</v>
      </c>
      <c r="J660" s="167" t="s">
        <v>13</v>
      </c>
      <c r="K660" s="167" t="s">
        <v>17</v>
      </c>
      <c r="L660" s="189" t="s">
        <v>6795</v>
      </c>
      <c r="M660" s="189" t="s">
        <v>6918</v>
      </c>
      <c r="N660" s="167"/>
      <c r="O660" s="167"/>
      <c r="P660" s="189" t="s">
        <v>6807</v>
      </c>
      <c r="Q660" s="167" t="s">
        <v>6919</v>
      </c>
      <c r="R660" s="195" t="s">
        <v>6620</v>
      </c>
      <c r="S660" s="184" t="s">
        <v>8176</v>
      </c>
      <c r="T660" s="167"/>
      <c r="U660" s="315">
        <v>44348</v>
      </c>
      <c r="V660" s="315">
        <v>44377</v>
      </c>
      <c r="W660" s="192">
        <v>3171000275</v>
      </c>
      <c r="X660" s="315">
        <v>44377</v>
      </c>
      <c r="Y660" s="167"/>
      <c r="Z660" s="167"/>
      <c r="AA660" s="167"/>
      <c r="AB660" s="167"/>
      <c r="AC660" s="196" t="s">
        <v>1547</v>
      </c>
      <c r="AD660" s="167"/>
      <c r="AE660" s="167"/>
      <c r="AF660" s="167"/>
      <c r="AG660" s="167"/>
      <c r="AH660" s="167"/>
      <c r="AI660" s="167"/>
      <c r="AJ660" s="167"/>
      <c r="AK660" s="192" t="s">
        <v>6073</v>
      </c>
      <c r="AL660" s="184" t="s">
        <v>8176</v>
      </c>
      <c r="AM660" s="184" t="s">
        <v>8177</v>
      </c>
      <c r="AN660" s="190" t="s">
        <v>5829</v>
      </c>
      <c r="AO660" s="190" t="s">
        <v>5829</v>
      </c>
      <c r="AP660" s="157"/>
    </row>
    <row r="661" spans="1:42" s="120" customFormat="1" ht="30" customHeight="1">
      <c r="A661" s="167" t="s">
        <v>6508</v>
      </c>
      <c r="B661" s="167" t="s">
        <v>2804</v>
      </c>
      <c r="C661" s="167" t="s">
        <v>2938</v>
      </c>
      <c r="D661" s="167" t="s">
        <v>2980</v>
      </c>
      <c r="E661" s="167" t="s">
        <v>35</v>
      </c>
      <c r="F661" s="167" t="s">
        <v>11</v>
      </c>
      <c r="G661" s="167" t="s">
        <v>19</v>
      </c>
      <c r="H661" s="167" t="s">
        <v>2981</v>
      </c>
      <c r="I661" s="167" t="s">
        <v>1317</v>
      </c>
      <c r="J661" s="167" t="s">
        <v>13</v>
      </c>
      <c r="K661" s="167" t="s">
        <v>17</v>
      </c>
      <c r="L661" s="189" t="s">
        <v>6795</v>
      </c>
      <c r="M661" s="189" t="s">
        <v>6920</v>
      </c>
      <c r="N661" s="167"/>
      <c r="O661" s="167"/>
      <c r="P661" s="189" t="s">
        <v>6771</v>
      </c>
      <c r="Q661" s="167" t="s">
        <v>6737</v>
      </c>
      <c r="R661" s="195" t="s">
        <v>6620</v>
      </c>
      <c r="S661" s="184" t="s">
        <v>8176</v>
      </c>
      <c r="T661" s="167"/>
      <c r="U661" s="315">
        <v>44348</v>
      </c>
      <c r="V661" s="315">
        <v>44377</v>
      </c>
      <c r="W661" s="192">
        <v>3171000163</v>
      </c>
      <c r="X661" s="315">
        <v>44377</v>
      </c>
      <c r="Y661" s="167"/>
      <c r="Z661" s="167"/>
      <c r="AA661" s="167"/>
      <c r="AB661" s="167"/>
      <c r="AC661" s="196" t="s">
        <v>1547</v>
      </c>
      <c r="AD661" s="167"/>
      <c r="AE661" s="167"/>
      <c r="AF661" s="167"/>
      <c r="AG661" s="167"/>
      <c r="AH661" s="167"/>
      <c r="AI661" s="167"/>
      <c r="AJ661" s="167"/>
      <c r="AK661" s="192" t="s">
        <v>6073</v>
      </c>
      <c r="AL661" s="184" t="s">
        <v>8176</v>
      </c>
      <c r="AM661" s="184" t="s">
        <v>8177</v>
      </c>
      <c r="AN661" s="190" t="s">
        <v>5829</v>
      </c>
      <c r="AO661" s="190" t="s">
        <v>5829</v>
      </c>
      <c r="AP661" s="157"/>
    </row>
    <row r="662" spans="1:42" s="120" customFormat="1" ht="30" customHeight="1">
      <c r="A662" s="167" t="s">
        <v>6508</v>
      </c>
      <c r="B662" s="167" t="s">
        <v>2804</v>
      </c>
      <c r="C662" s="167" t="s">
        <v>2938</v>
      </c>
      <c r="D662" s="167" t="s">
        <v>2982</v>
      </c>
      <c r="E662" s="167" t="s">
        <v>35</v>
      </c>
      <c r="F662" s="167" t="s">
        <v>11</v>
      </c>
      <c r="G662" s="167" t="s">
        <v>19</v>
      </c>
      <c r="H662" s="167" t="s">
        <v>2983</v>
      </c>
      <c r="I662" s="167" t="s">
        <v>1317</v>
      </c>
      <c r="J662" s="167" t="s">
        <v>13</v>
      </c>
      <c r="K662" s="167" t="s">
        <v>17</v>
      </c>
      <c r="L662" s="189" t="s">
        <v>6795</v>
      </c>
      <c r="M662" s="189" t="s">
        <v>6921</v>
      </c>
      <c r="N662" s="167"/>
      <c r="O662" s="167"/>
      <c r="P662" s="189" t="s">
        <v>6759</v>
      </c>
      <c r="Q662" s="167" t="s">
        <v>6712</v>
      </c>
      <c r="R662" s="195" t="s">
        <v>6620</v>
      </c>
      <c r="S662" s="184" t="s">
        <v>8176</v>
      </c>
      <c r="T662" s="167"/>
      <c r="U662" s="315">
        <v>44348</v>
      </c>
      <c r="V662" s="315">
        <v>44377</v>
      </c>
      <c r="W662" s="192">
        <v>3171000164</v>
      </c>
      <c r="X662" s="315">
        <v>44377</v>
      </c>
      <c r="Y662" s="167"/>
      <c r="Z662" s="167"/>
      <c r="AA662" s="167"/>
      <c r="AB662" s="167"/>
      <c r="AC662" s="196" t="s">
        <v>1547</v>
      </c>
      <c r="AD662" s="167"/>
      <c r="AE662" s="167"/>
      <c r="AF662" s="167"/>
      <c r="AG662" s="167"/>
      <c r="AH662" s="167"/>
      <c r="AI662" s="167"/>
      <c r="AJ662" s="167"/>
      <c r="AK662" s="192" t="s">
        <v>6073</v>
      </c>
      <c r="AL662" s="184" t="s">
        <v>8176</v>
      </c>
      <c r="AM662" s="184" t="s">
        <v>8177</v>
      </c>
      <c r="AN662" s="190" t="s">
        <v>5829</v>
      </c>
      <c r="AO662" s="190" t="s">
        <v>5829</v>
      </c>
      <c r="AP662" s="157"/>
    </row>
    <row r="663" spans="1:42" s="120" customFormat="1" ht="30" customHeight="1">
      <c r="A663" s="167" t="s">
        <v>6508</v>
      </c>
      <c r="B663" s="167" t="s">
        <v>2804</v>
      </c>
      <c r="C663" s="167" t="s">
        <v>2938</v>
      </c>
      <c r="D663" s="167" t="s">
        <v>2982</v>
      </c>
      <c r="E663" s="167" t="s">
        <v>35</v>
      </c>
      <c r="F663" s="167" t="s">
        <v>11</v>
      </c>
      <c r="G663" s="167" t="s">
        <v>19</v>
      </c>
      <c r="H663" s="167" t="s">
        <v>6922</v>
      </c>
      <c r="I663" s="167" t="s">
        <v>1317</v>
      </c>
      <c r="J663" s="167" t="s">
        <v>13</v>
      </c>
      <c r="K663" s="167" t="s">
        <v>17</v>
      </c>
      <c r="L663" s="189" t="s">
        <v>6795</v>
      </c>
      <c r="M663" s="189" t="s">
        <v>6921</v>
      </c>
      <c r="N663" s="167"/>
      <c r="O663" s="167"/>
      <c r="P663" s="189" t="s">
        <v>6759</v>
      </c>
      <c r="Q663" s="167" t="s">
        <v>6780</v>
      </c>
      <c r="R663" s="195" t="s">
        <v>6620</v>
      </c>
      <c r="S663" s="184" t="s">
        <v>8176</v>
      </c>
      <c r="T663" s="167"/>
      <c r="U663" s="315">
        <v>44348</v>
      </c>
      <c r="V663" s="315">
        <v>44377</v>
      </c>
      <c r="W663" s="192">
        <v>3171000165</v>
      </c>
      <c r="X663" s="315">
        <v>44377</v>
      </c>
      <c r="Y663" s="167"/>
      <c r="Z663" s="167"/>
      <c r="AA663" s="167"/>
      <c r="AB663" s="167"/>
      <c r="AC663" s="196" t="s">
        <v>1547</v>
      </c>
      <c r="AD663" s="167"/>
      <c r="AE663" s="167"/>
      <c r="AF663" s="167"/>
      <c r="AG663" s="167"/>
      <c r="AH663" s="167"/>
      <c r="AI663" s="167"/>
      <c r="AJ663" s="167"/>
      <c r="AK663" s="192" t="s">
        <v>6073</v>
      </c>
      <c r="AL663" s="184" t="s">
        <v>8176</v>
      </c>
      <c r="AM663" s="184" t="s">
        <v>8177</v>
      </c>
      <c r="AN663" s="190" t="s">
        <v>5829</v>
      </c>
      <c r="AO663" s="190" t="s">
        <v>5829</v>
      </c>
      <c r="AP663" s="157"/>
    </row>
    <row r="664" spans="1:42" s="120" customFormat="1" ht="30" customHeight="1">
      <c r="A664" s="167" t="s">
        <v>6508</v>
      </c>
      <c r="B664" s="167" t="s">
        <v>2804</v>
      </c>
      <c r="C664" s="167" t="s">
        <v>2963</v>
      </c>
      <c r="D664" s="167" t="s">
        <v>2984</v>
      </c>
      <c r="E664" s="167" t="s">
        <v>35</v>
      </c>
      <c r="F664" s="167" t="s">
        <v>11</v>
      </c>
      <c r="G664" s="167" t="s">
        <v>19</v>
      </c>
      <c r="H664" s="167" t="s">
        <v>6923</v>
      </c>
      <c r="I664" s="167" t="s">
        <v>1317</v>
      </c>
      <c r="J664" s="167" t="s">
        <v>13</v>
      </c>
      <c r="K664" s="167" t="s">
        <v>17</v>
      </c>
      <c r="L664" s="189" t="s">
        <v>6795</v>
      </c>
      <c r="M664" s="189" t="s">
        <v>6924</v>
      </c>
      <c r="N664" s="167"/>
      <c r="O664" s="167"/>
      <c r="P664" s="189" t="s">
        <v>6766</v>
      </c>
      <c r="Q664" s="167" t="s">
        <v>6712</v>
      </c>
      <c r="R664" s="195" t="s">
        <v>6620</v>
      </c>
      <c r="S664" s="184" t="s">
        <v>8176</v>
      </c>
      <c r="T664" s="167"/>
      <c r="U664" s="315">
        <v>44348</v>
      </c>
      <c r="V664" s="315">
        <v>44377</v>
      </c>
      <c r="W664" s="192">
        <v>3171000166</v>
      </c>
      <c r="X664" s="315">
        <v>44377</v>
      </c>
      <c r="Y664" s="167"/>
      <c r="Z664" s="167"/>
      <c r="AA664" s="167"/>
      <c r="AB664" s="167"/>
      <c r="AC664" s="196" t="s">
        <v>1547</v>
      </c>
      <c r="AD664" s="167"/>
      <c r="AE664" s="167"/>
      <c r="AF664" s="167"/>
      <c r="AG664" s="167"/>
      <c r="AH664" s="167"/>
      <c r="AI664" s="167"/>
      <c r="AJ664" s="167"/>
      <c r="AK664" s="192" t="s">
        <v>6073</v>
      </c>
      <c r="AL664" s="184" t="s">
        <v>8176</v>
      </c>
      <c r="AM664" s="184" t="s">
        <v>8177</v>
      </c>
      <c r="AN664" s="190" t="s">
        <v>5829</v>
      </c>
      <c r="AO664" s="190" t="s">
        <v>5829</v>
      </c>
      <c r="AP664" s="157"/>
    </row>
    <row r="665" spans="1:42" s="120" customFormat="1" ht="30" customHeight="1">
      <c r="A665" s="167" t="s">
        <v>6508</v>
      </c>
      <c r="B665" s="167" t="s">
        <v>2804</v>
      </c>
      <c r="C665" s="167" t="s">
        <v>2963</v>
      </c>
      <c r="D665" s="167" t="s">
        <v>2984</v>
      </c>
      <c r="E665" s="167" t="s">
        <v>35</v>
      </c>
      <c r="F665" s="167" t="s">
        <v>11</v>
      </c>
      <c r="G665" s="167" t="s">
        <v>19</v>
      </c>
      <c r="H665" s="167" t="s">
        <v>2985</v>
      </c>
      <c r="I665" s="167" t="s">
        <v>1317</v>
      </c>
      <c r="J665" s="167" t="s">
        <v>13</v>
      </c>
      <c r="K665" s="167" t="s">
        <v>17</v>
      </c>
      <c r="L665" s="189" t="s">
        <v>6795</v>
      </c>
      <c r="M665" s="189" t="s">
        <v>6925</v>
      </c>
      <c r="N665" s="167"/>
      <c r="O665" s="167"/>
      <c r="P665" s="189" t="s">
        <v>6783</v>
      </c>
      <c r="Q665" s="167" t="s">
        <v>6926</v>
      </c>
      <c r="R665" s="195" t="s">
        <v>6620</v>
      </c>
      <c r="S665" s="184" t="s">
        <v>8176</v>
      </c>
      <c r="T665" s="167"/>
      <c r="U665" s="315">
        <v>44348</v>
      </c>
      <c r="V665" s="315">
        <v>44377</v>
      </c>
      <c r="W665" s="207">
        <v>3171000167</v>
      </c>
      <c r="X665" s="315">
        <v>44377</v>
      </c>
      <c r="Y665" s="167"/>
      <c r="Z665" s="167"/>
      <c r="AA665" s="167"/>
      <c r="AB665" s="167"/>
      <c r="AC665" s="196" t="s">
        <v>1547</v>
      </c>
      <c r="AD665" s="167"/>
      <c r="AE665" s="167"/>
      <c r="AF665" s="167"/>
      <c r="AG665" s="167"/>
      <c r="AH665" s="167"/>
      <c r="AI665" s="167"/>
      <c r="AJ665" s="167"/>
      <c r="AK665" s="192" t="s">
        <v>6073</v>
      </c>
      <c r="AL665" s="184" t="s">
        <v>8176</v>
      </c>
      <c r="AM665" s="184" t="s">
        <v>8177</v>
      </c>
      <c r="AN665" s="190" t="s">
        <v>5829</v>
      </c>
      <c r="AO665" s="190" t="s">
        <v>5829</v>
      </c>
      <c r="AP665" s="157"/>
    </row>
    <row r="666" spans="1:42" s="120" customFormat="1" ht="30" customHeight="1">
      <c r="A666" s="167" t="s">
        <v>6508</v>
      </c>
      <c r="B666" s="167" t="s">
        <v>2804</v>
      </c>
      <c r="C666" s="167" t="s">
        <v>2963</v>
      </c>
      <c r="D666" s="167" t="s">
        <v>2986</v>
      </c>
      <c r="E666" s="167" t="s">
        <v>35</v>
      </c>
      <c r="F666" s="167" t="s">
        <v>11</v>
      </c>
      <c r="G666" s="167" t="s">
        <v>19</v>
      </c>
      <c r="H666" s="167" t="s">
        <v>2987</v>
      </c>
      <c r="I666" s="167" t="s">
        <v>1317</v>
      </c>
      <c r="J666" s="167" t="s">
        <v>13</v>
      </c>
      <c r="K666" s="167" t="s">
        <v>17</v>
      </c>
      <c r="L666" s="189" t="s">
        <v>6795</v>
      </c>
      <c r="M666" s="189" t="s">
        <v>6927</v>
      </c>
      <c r="N666" s="167"/>
      <c r="O666" s="167"/>
      <c r="P666" s="189" t="s">
        <v>6844</v>
      </c>
      <c r="Q666" s="167" t="s">
        <v>6705</v>
      </c>
      <c r="R666" s="195" t="s">
        <v>6620</v>
      </c>
      <c r="S666" s="184" t="s">
        <v>8176</v>
      </c>
      <c r="T666" s="167"/>
      <c r="U666" s="315">
        <v>44348</v>
      </c>
      <c r="V666" s="315">
        <v>44377</v>
      </c>
      <c r="W666" s="206">
        <v>3171000168</v>
      </c>
      <c r="X666" s="315">
        <v>44377</v>
      </c>
      <c r="Y666" s="167"/>
      <c r="Z666" s="167"/>
      <c r="AA666" s="167"/>
      <c r="AB666" s="167"/>
      <c r="AC666" s="196" t="s">
        <v>1547</v>
      </c>
      <c r="AD666" s="167"/>
      <c r="AE666" s="167"/>
      <c r="AF666" s="167"/>
      <c r="AG666" s="167"/>
      <c r="AH666" s="167"/>
      <c r="AI666" s="167"/>
      <c r="AJ666" s="167"/>
      <c r="AK666" s="192" t="s">
        <v>6073</v>
      </c>
      <c r="AL666" s="184" t="s">
        <v>8176</v>
      </c>
      <c r="AM666" s="184" t="s">
        <v>8177</v>
      </c>
      <c r="AN666" s="190" t="s">
        <v>5829</v>
      </c>
      <c r="AO666" s="190" t="s">
        <v>5829</v>
      </c>
      <c r="AP666" s="157"/>
    </row>
    <row r="667" spans="1:42" s="120" customFormat="1" ht="30" customHeight="1">
      <c r="A667" s="167" t="s">
        <v>6508</v>
      </c>
      <c r="B667" s="167" t="s">
        <v>2804</v>
      </c>
      <c r="C667" s="167" t="s">
        <v>2963</v>
      </c>
      <c r="D667" s="167" t="s">
        <v>2986</v>
      </c>
      <c r="E667" s="167" t="s">
        <v>35</v>
      </c>
      <c r="F667" s="167" t="s">
        <v>11</v>
      </c>
      <c r="G667" s="167" t="s">
        <v>19</v>
      </c>
      <c r="H667" s="167" t="s">
        <v>2988</v>
      </c>
      <c r="I667" s="167" t="s">
        <v>1317</v>
      </c>
      <c r="J667" s="167" t="s">
        <v>13</v>
      </c>
      <c r="K667" s="167" t="s">
        <v>17</v>
      </c>
      <c r="L667" s="189" t="s">
        <v>6795</v>
      </c>
      <c r="M667" s="189" t="s">
        <v>6927</v>
      </c>
      <c r="N667" s="167"/>
      <c r="O667" s="167"/>
      <c r="P667" s="189" t="s">
        <v>6844</v>
      </c>
      <c r="Q667" s="167" t="s">
        <v>6756</v>
      </c>
      <c r="R667" s="195" t="s">
        <v>6620</v>
      </c>
      <c r="S667" s="184" t="s">
        <v>8176</v>
      </c>
      <c r="T667" s="167"/>
      <c r="U667" s="315">
        <v>44348</v>
      </c>
      <c r="V667" s="315">
        <v>44377</v>
      </c>
      <c r="W667" s="206">
        <v>3171000169</v>
      </c>
      <c r="X667" s="315">
        <v>44377</v>
      </c>
      <c r="Y667" s="167"/>
      <c r="Z667" s="167"/>
      <c r="AA667" s="167"/>
      <c r="AB667" s="167"/>
      <c r="AC667" s="196" t="s">
        <v>1547</v>
      </c>
      <c r="AD667" s="167"/>
      <c r="AE667" s="167"/>
      <c r="AF667" s="167"/>
      <c r="AG667" s="167"/>
      <c r="AH667" s="167"/>
      <c r="AI667" s="167"/>
      <c r="AJ667" s="167"/>
      <c r="AK667" s="192" t="s">
        <v>6073</v>
      </c>
      <c r="AL667" s="184" t="s">
        <v>8176</v>
      </c>
      <c r="AM667" s="184" t="s">
        <v>8177</v>
      </c>
      <c r="AN667" s="190" t="s">
        <v>5829</v>
      </c>
      <c r="AO667" s="190" t="s">
        <v>5829</v>
      </c>
      <c r="AP667" s="157"/>
    </row>
    <row r="668" spans="1:42" s="120" customFormat="1" ht="30" customHeight="1">
      <c r="A668" s="167" t="s">
        <v>6508</v>
      </c>
      <c r="B668" s="167" t="s">
        <v>2804</v>
      </c>
      <c r="C668" s="167" t="s">
        <v>2963</v>
      </c>
      <c r="D668" s="167" t="s">
        <v>2989</v>
      </c>
      <c r="E668" s="167" t="s">
        <v>35</v>
      </c>
      <c r="F668" s="167" t="s">
        <v>11</v>
      </c>
      <c r="G668" s="167" t="s">
        <v>19</v>
      </c>
      <c r="H668" s="167" t="s">
        <v>2990</v>
      </c>
      <c r="I668" s="167" t="s">
        <v>1317</v>
      </c>
      <c r="J668" s="167" t="s">
        <v>13</v>
      </c>
      <c r="K668" s="167" t="s">
        <v>17</v>
      </c>
      <c r="L668" s="189" t="s">
        <v>6795</v>
      </c>
      <c r="M668" s="189" t="s">
        <v>6928</v>
      </c>
      <c r="N668" s="167"/>
      <c r="O668" s="167"/>
      <c r="P668" s="189" t="s">
        <v>6929</v>
      </c>
      <c r="Q668" s="167" t="s">
        <v>6746</v>
      </c>
      <c r="R668" s="195" t="s">
        <v>6620</v>
      </c>
      <c r="S668" s="184" t="s">
        <v>8176</v>
      </c>
      <c r="T668" s="167"/>
      <c r="U668" s="315">
        <v>44348</v>
      </c>
      <c r="V668" s="315">
        <v>44377</v>
      </c>
      <c r="W668" s="206">
        <v>3171000170</v>
      </c>
      <c r="X668" s="315">
        <v>44377</v>
      </c>
      <c r="Y668" s="167"/>
      <c r="Z668" s="167"/>
      <c r="AA668" s="167"/>
      <c r="AB668" s="167"/>
      <c r="AC668" s="196" t="s">
        <v>1547</v>
      </c>
      <c r="AD668" s="167"/>
      <c r="AE668" s="167"/>
      <c r="AF668" s="167"/>
      <c r="AG668" s="167"/>
      <c r="AH668" s="167"/>
      <c r="AI668" s="167"/>
      <c r="AJ668" s="167"/>
      <c r="AK668" s="192" t="s">
        <v>6073</v>
      </c>
      <c r="AL668" s="184" t="s">
        <v>8176</v>
      </c>
      <c r="AM668" s="184" t="s">
        <v>8177</v>
      </c>
      <c r="AN668" s="190" t="s">
        <v>5829</v>
      </c>
      <c r="AO668" s="190" t="s">
        <v>5829</v>
      </c>
      <c r="AP668" s="157"/>
    </row>
    <row r="669" spans="1:42" s="120" customFormat="1" ht="30" customHeight="1">
      <c r="A669" s="167" t="s">
        <v>6508</v>
      </c>
      <c r="B669" s="167" t="s">
        <v>2804</v>
      </c>
      <c r="C669" s="167" t="s">
        <v>2963</v>
      </c>
      <c r="D669" s="167" t="s">
        <v>2989</v>
      </c>
      <c r="E669" s="167" t="s">
        <v>35</v>
      </c>
      <c r="F669" s="167" t="s">
        <v>11</v>
      </c>
      <c r="G669" s="167" t="s">
        <v>19</v>
      </c>
      <c r="H669" s="167" t="s">
        <v>2991</v>
      </c>
      <c r="I669" s="167" t="s">
        <v>1317</v>
      </c>
      <c r="J669" s="167" t="s">
        <v>13</v>
      </c>
      <c r="K669" s="167" t="s">
        <v>17</v>
      </c>
      <c r="L669" s="189" t="s">
        <v>6795</v>
      </c>
      <c r="M669" s="189" t="s">
        <v>6928</v>
      </c>
      <c r="N669" s="167"/>
      <c r="O669" s="167"/>
      <c r="P669" s="189" t="s">
        <v>6929</v>
      </c>
      <c r="Q669" s="167" t="s">
        <v>6780</v>
      </c>
      <c r="R669" s="195" t="s">
        <v>6620</v>
      </c>
      <c r="S669" s="184" t="s">
        <v>8176</v>
      </c>
      <c r="T669" s="167"/>
      <c r="U669" s="315">
        <v>44348</v>
      </c>
      <c r="V669" s="315">
        <v>44377</v>
      </c>
      <c r="W669" s="188">
        <v>3171000171</v>
      </c>
      <c r="X669" s="315">
        <v>44377</v>
      </c>
      <c r="Y669" s="167"/>
      <c r="Z669" s="167"/>
      <c r="AA669" s="167"/>
      <c r="AB669" s="167"/>
      <c r="AC669" s="196" t="s">
        <v>1547</v>
      </c>
      <c r="AD669" s="167"/>
      <c r="AE669" s="167"/>
      <c r="AF669" s="167"/>
      <c r="AG669" s="167"/>
      <c r="AH669" s="167"/>
      <c r="AI669" s="167"/>
      <c r="AJ669" s="167"/>
      <c r="AK669" s="192" t="s">
        <v>6073</v>
      </c>
      <c r="AL669" s="184" t="s">
        <v>8176</v>
      </c>
      <c r="AM669" s="184" t="s">
        <v>8177</v>
      </c>
      <c r="AN669" s="190" t="s">
        <v>5829</v>
      </c>
      <c r="AO669" s="190" t="s">
        <v>5829</v>
      </c>
      <c r="AP669" s="157"/>
    </row>
    <row r="670" spans="1:42" s="120" customFormat="1" ht="30" customHeight="1">
      <c r="A670" s="167" t="s">
        <v>6508</v>
      </c>
      <c r="B670" s="167" t="s">
        <v>2804</v>
      </c>
      <c r="C670" s="167" t="s">
        <v>2992</v>
      </c>
      <c r="D670" s="167" t="s">
        <v>2993</v>
      </c>
      <c r="E670" s="167" t="s">
        <v>35</v>
      </c>
      <c r="F670" s="167" t="s">
        <v>15</v>
      </c>
      <c r="G670" s="167" t="s">
        <v>19</v>
      </c>
      <c r="H670" s="167" t="s">
        <v>2994</v>
      </c>
      <c r="I670" s="167" t="s">
        <v>1317</v>
      </c>
      <c r="J670" s="167" t="s">
        <v>13</v>
      </c>
      <c r="K670" s="167" t="s">
        <v>17</v>
      </c>
      <c r="L670" s="189" t="s">
        <v>6795</v>
      </c>
      <c r="M670" s="189" t="s">
        <v>6930</v>
      </c>
      <c r="N670" s="167"/>
      <c r="O670" s="167"/>
      <c r="P670" s="189" t="s">
        <v>6931</v>
      </c>
      <c r="Q670" s="167" t="s">
        <v>6717</v>
      </c>
      <c r="R670" s="195" t="s">
        <v>6620</v>
      </c>
      <c r="S670" s="184" t="s">
        <v>8176</v>
      </c>
      <c r="T670" s="167"/>
      <c r="U670" s="315">
        <v>44348</v>
      </c>
      <c r="V670" s="315">
        <v>44377</v>
      </c>
      <c r="W670" s="188">
        <v>3171000174</v>
      </c>
      <c r="X670" s="315">
        <v>44377</v>
      </c>
      <c r="Y670" s="167"/>
      <c r="Z670" s="167"/>
      <c r="AA670" s="167"/>
      <c r="AB670" s="167"/>
      <c r="AC670" s="196" t="s">
        <v>1547</v>
      </c>
      <c r="AD670" s="167"/>
      <c r="AE670" s="167"/>
      <c r="AF670" s="167"/>
      <c r="AG670" s="167"/>
      <c r="AH670" s="167"/>
      <c r="AI670" s="167"/>
      <c r="AJ670" s="167"/>
      <c r="AK670" s="192" t="s">
        <v>6073</v>
      </c>
      <c r="AL670" s="184" t="s">
        <v>8176</v>
      </c>
      <c r="AM670" s="184" t="s">
        <v>8177</v>
      </c>
      <c r="AN670" s="190" t="s">
        <v>5829</v>
      </c>
      <c r="AO670" s="190" t="s">
        <v>5829</v>
      </c>
      <c r="AP670" s="157"/>
    </row>
    <row r="671" spans="1:42" s="120" customFormat="1" ht="30" customHeight="1">
      <c r="A671" s="167" t="s">
        <v>6508</v>
      </c>
      <c r="B671" s="167" t="s">
        <v>2804</v>
      </c>
      <c r="C671" s="167" t="s">
        <v>2992</v>
      </c>
      <c r="D671" s="167" t="s">
        <v>6932</v>
      </c>
      <c r="E671" s="167" t="s">
        <v>35</v>
      </c>
      <c r="F671" s="167" t="s">
        <v>15</v>
      </c>
      <c r="G671" s="167" t="s">
        <v>19</v>
      </c>
      <c r="H671" s="167" t="s">
        <v>2995</v>
      </c>
      <c r="I671" s="167" t="s">
        <v>1317</v>
      </c>
      <c r="J671" s="167" t="s">
        <v>13</v>
      </c>
      <c r="K671" s="167" t="s">
        <v>17</v>
      </c>
      <c r="L671" s="189" t="s">
        <v>6795</v>
      </c>
      <c r="M671" s="189" t="s">
        <v>6933</v>
      </c>
      <c r="N671" s="167"/>
      <c r="O671" s="167"/>
      <c r="P671" s="189" t="s">
        <v>6771</v>
      </c>
      <c r="Q671" s="167" t="s">
        <v>6746</v>
      </c>
      <c r="R671" s="195" t="s">
        <v>6620</v>
      </c>
      <c r="S671" s="184" t="s">
        <v>8176</v>
      </c>
      <c r="T671" s="167"/>
      <c r="U671" s="315">
        <v>44348</v>
      </c>
      <c r="V671" s="315">
        <v>44377</v>
      </c>
      <c r="W671" s="188">
        <v>3171000175</v>
      </c>
      <c r="X671" s="315">
        <v>44377</v>
      </c>
      <c r="Y671" s="167"/>
      <c r="Z671" s="167"/>
      <c r="AA671" s="167"/>
      <c r="AB671" s="167"/>
      <c r="AC671" s="196" t="s">
        <v>1547</v>
      </c>
      <c r="AD671" s="167"/>
      <c r="AE671" s="167"/>
      <c r="AF671" s="167"/>
      <c r="AG671" s="167"/>
      <c r="AH671" s="167"/>
      <c r="AI671" s="167"/>
      <c r="AJ671" s="167"/>
      <c r="AK671" s="192" t="s">
        <v>6073</v>
      </c>
      <c r="AL671" s="184" t="s">
        <v>8176</v>
      </c>
      <c r="AM671" s="184" t="s">
        <v>8177</v>
      </c>
      <c r="AN671" s="190" t="s">
        <v>5829</v>
      </c>
      <c r="AO671" s="190" t="s">
        <v>5829</v>
      </c>
      <c r="AP671" s="157"/>
    </row>
    <row r="672" spans="1:42" s="120" customFormat="1" ht="30" customHeight="1">
      <c r="A672" s="167" t="s">
        <v>6508</v>
      </c>
      <c r="B672" s="167" t="s">
        <v>2804</v>
      </c>
      <c r="C672" s="167" t="s">
        <v>2992</v>
      </c>
      <c r="D672" s="167" t="s">
        <v>2996</v>
      </c>
      <c r="E672" s="167" t="s">
        <v>35</v>
      </c>
      <c r="F672" s="167" t="s">
        <v>11</v>
      </c>
      <c r="G672" s="167" t="s">
        <v>19</v>
      </c>
      <c r="H672" s="167" t="s">
        <v>2997</v>
      </c>
      <c r="I672" s="167" t="s">
        <v>1317</v>
      </c>
      <c r="J672" s="167" t="s">
        <v>13</v>
      </c>
      <c r="K672" s="167" t="s">
        <v>17</v>
      </c>
      <c r="L672" s="189" t="s">
        <v>6795</v>
      </c>
      <c r="M672" s="189" t="s">
        <v>6934</v>
      </c>
      <c r="N672" s="167"/>
      <c r="O672" s="167"/>
      <c r="P672" s="189" t="s">
        <v>6670</v>
      </c>
      <c r="Q672" s="167" t="s">
        <v>6741</v>
      </c>
      <c r="R672" s="195" t="s">
        <v>6620</v>
      </c>
      <c r="S672" s="184" t="s">
        <v>8176</v>
      </c>
      <c r="T672" s="167"/>
      <c r="U672" s="315">
        <v>44348</v>
      </c>
      <c r="V672" s="315">
        <v>44377</v>
      </c>
      <c r="W672" s="188">
        <v>3171000176</v>
      </c>
      <c r="X672" s="315">
        <v>44377</v>
      </c>
      <c r="Y672" s="167"/>
      <c r="Z672" s="167"/>
      <c r="AA672" s="167"/>
      <c r="AB672" s="167"/>
      <c r="AC672" s="196" t="s">
        <v>1547</v>
      </c>
      <c r="AD672" s="167"/>
      <c r="AE672" s="167"/>
      <c r="AF672" s="167"/>
      <c r="AG672" s="167"/>
      <c r="AH672" s="167"/>
      <c r="AI672" s="167"/>
      <c r="AJ672" s="167"/>
      <c r="AK672" s="192" t="s">
        <v>6073</v>
      </c>
      <c r="AL672" s="184" t="s">
        <v>8176</v>
      </c>
      <c r="AM672" s="184" t="s">
        <v>8177</v>
      </c>
      <c r="AN672" s="190" t="s">
        <v>5829</v>
      </c>
      <c r="AO672" s="190" t="s">
        <v>5829</v>
      </c>
      <c r="AP672" s="157"/>
    </row>
    <row r="673" spans="1:42" s="120" customFormat="1" ht="30" customHeight="1">
      <c r="A673" s="167" t="s">
        <v>6508</v>
      </c>
      <c r="B673" s="167" t="s">
        <v>2804</v>
      </c>
      <c r="C673" s="167" t="s">
        <v>2992</v>
      </c>
      <c r="D673" s="167" t="s">
        <v>2998</v>
      </c>
      <c r="E673" s="167" t="s">
        <v>35</v>
      </c>
      <c r="F673" s="167" t="s">
        <v>11</v>
      </c>
      <c r="G673" s="167" t="s">
        <v>19</v>
      </c>
      <c r="H673" s="167" t="s">
        <v>2999</v>
      </c>
      <c r="I673" s="167" t="s">
        <v>1317</v>
      </c>
      <c r="J673" s="167" t="s">
        <v>13</v>
      </c>
      <c r="K673" s="167" t="s">
        <v>17</v>
      </c>
      <c r="L673" s="189" t="s">
        <v>6795</v>
      </c>
      <c r="M673" s="189" t="s">
        <v>6935</v>
      </c>
      <c r="N673" s="167"/>
      <c r="O673" s="167"/>
      <c r="P673" s="189" t="s">
        <v>6771</v>
      </c>
      <c r="Q673" s="167" t="s">
        <v>6741</v>
      </c>
      <c r="R673" s="195" t="s">
        <v>6620</v>
      </c>
      <c r="S673" s="184" t="s">
        <v>8176</v>
      </c>
      <c r="T673" s="167"/>
      <c r="U673" s="315">
        <v>44348</v>
      </c>
      <c r="V673" s="315">
        <v>44377</v>
      </c>
      <c r="W673" s="188">
        <v>3171000177</v>
      </c>
      <c r="X673" s="315">
        <v>44377</v>
      </c>
      <c r="Y673" s="167"/>
      <c r="Z673" s="167"/>
      <c r="AA673" s="167"/>
      <c r="AB673" s="167"/>
      <c r="AC673" s="196" t="s">
        <v>1547</v>
      </c>
      <c r="AD673" s="167"/>
      <c r="AE673" s="167"/>
      <c r="AF673" s="167"/>
      <c r="AG673" s="167"/>
      <c r="AH673" s="167"/>
      <c r="AI673" s="167"/>
      <c r="AJ673" s="167"/>
      <c r="AK673" s="192" t="s">
        <v>6073</v>
      </c>
      <c r="AL673" s="184" t="s">
        <v>8176</v>
      </c>
      <c r="AM673" s="184" t="s">
        <v>8177</v>
      </c>
      <c r="AN673" s="190" t="s">
        <v>5829</v>
      </c>
      <c r="AO673" s="190" t="s">
        <v>5829</v>
      </c>
      <c r="AP673" s="157"/>
    </row>
    <row r="674" spans="1:42" s="120" customFormat="1" ht="30" customHeight="1">
      <c r="A674" s="167" t="s">
        <v>6508</v>
      </c>
      <c r="B674" s="167" t="s">
        <v>2804</v>
      </c>
      <c r="C674" s="167" t="s">
        <v>2992</v>
      </c>
      <c r="D674" s="167" t="s">
        <v>3000</v>
      </c>
      <c r="E674" s="167" t="s">
        <v>35</v>
      </c>
      <c r="F674" s="167" t="s">
        <v>11</v>
      </c>
      <c r="G674" s="167" t="s">
        <v>19</v>
      </c>
      <c r="H674" s="167" t="s">
        <v>3001</v>
      </c>
      <c r="I674" s="167" t="s">
        <v>1317</v>
      </c>
      <c r="J674" s="167" t="s">
        <v>13</v>
      </c>
      <c r="K674" s="167" t="s">
        <v>17</v>
      </c>
      <c r="L674" s="189" t="s">
        <v>6795</v>
      </c>
      <c r="M674" s="189" t="s">
        <v>6936</v>
      </c>
      <c r="N674" s="167"/>
      <c r="O674" s="167"/>
      <c r="P674" s="189" t="s">
        <v>6844</v>
      </c>
      <c r="Q674" s="167" t="s">
        <v>6660</v>
      </c>
      <c r="R674" s="195" t="s">
        <v>6620</v>
      </c>
      <c r="S674" s="184" t="s">
        <v>8176</v>
      </c>
      <c r="T674" s="167"/>
      <c r="U674" s="315">
        <v>44348</v>
      </c>
      <c r="V674" s="315">
        <v>44377</v>
      </c>
      <c r="W674" s="188">
        <v>3171000178</v>
      </c>
      <c r="X674" s="315">
        <v>44377</v>
      </c>
      <c r="Y674" s="167"/>
      <c r="Z674" s="167"/>
      <c r="AA674" s="167"/>
      <c r="AB674" s="167"/>
      <c r="AC674" s="196" t="s">
        <v>1547</v>
      </c>
      <c r="AD674" s="167"/>
      <c r="AE674" s="167"/>
      <c r="AF674" s="167"/>
      <c r="AG674" s="167"/>
      <c r="AH674" s="167"/>
      <c r="AI674" s="167"/>
      <c r="AJ674" s="167"/>
      <c r="AK674" s="192" t="s">
        <v>6073</v>
      </c>
      <c r="AL674" s="184" t="s">
        <v>8176</v>
      </c>
      <c r="AM674" s="184" t="s">
        <v>8177</v>
      </c>
      <c r="AN674" s="190" t="s">
        <v>5829</v>
      </c>
      <c r="AO674" s="190" t="s">
        <v>5829</v>
      </c>
      <c r="AP674" s="157"/>
    </row>
    <row r="675" spans="1:42" s="120" customFormat="1" ht="30" customHeight="1">
      <c r="A675" s="167" t="s">
        <v>6508</v>
      </c>
      <c r="B675" s="167" t="s">
        <v>2804</v>
      </c>
      <c r="C675" s="167" t="s">
        <v>2992</v>
      </c>
      <c r="D675" s="167" t="s">
        <v>3002</v>
      </c>
      <c r="E675" s="167" t="s">
        <v>35</v>
      </c>
      <c r="F675" s="167" t="s">
        <v>11</v>
      </c>
      <c r="G675" s="167" t="s">
        <v>19</v>
      </c>
      <c r="H675" s="167" t="s">
        <v>3003</v>
      </c>
      <c r="I675" s="167" t="s">
        <v>1317</v>
      </c>
      <c r="J675" s="167" t="s">
        <v>13</v>
      </c>
      <c r="K675" s="167" t="s">
        <v>17</v>
      </c>
      <c r="L675" s="189" t="s">
        <v>6795</v>
      </c>
      <c r="M675" s="189" t="s">
        <v>6937</v>
      </c>
      <c r="N675" s="167"/>
      <c r="O675" s="167"/>
      <c r="P675" s="189" t="s">
        <v>6875</v>
      </c>
      <c r="Q675" s="167" t="s">
        <v>6686</v>
      </c>
      <c r="R675" s="195" t="s">
        <v>6620</v>
      </c>
      <c r="S675" s="184" t="s">
        <v>8176</v>
      </c>
      <c r="T675" s="167"/>
      <c r="U675" s="315">
        <v>44348</v>
      </c>
      <c r="V675" s="315">
        <v>44377</v>
      </c>
      <c r="W675" s="188">
        <v>3171000179</v>
      </c>
      <c r="X675" s="315">
        <v>44377</v>
      </c>
      <c r="Y675" s="167"/>
      <c r="Z675" s="167"/>
      <c r="AA675" s="167"/>
      <c r="AB675" s="167"/>
      <c r="AC675" s="196" t="s">
        <v>1547</v>
      </c>
      <c r="AD675" s="167"/>
      <c r="AE675" s="167"/>
      <c r="AF675" s="167"/>
      <c r="AG675" s="167"/>
      <c r="AH675" s="167"/>
      <c r="AI675" s="167"/>
      <c r="AJ675" s="167"/>
      <c r="AK675" s="192" t="s">
        <v>6073</v>
      </c>
      <c r="AL675" s="184" t="s">
        <v>8176</v>
      </c>
      <c r="AM675" s="184" t="s">
        <v>8177</v>
      </c>
      <c r="AN675" s="190" t="s">
        <v>5829</v>
      </c>
      <c r="AO675" s="190" t="s">
        <v>5829</v>
      </c>
      <c r="AP675" s="157"/>
    </row>
    <row r="676" spans="1:42" s="120" customFormat="1" ht="30" customHeight="1">
      <c r="A676" s="167" t="s">
        <v>6870</v>
      </c>
      <c r="B676" s="167" t="s">
        <v>6871</v>
      </c>
      <c r="C676" s="167" t="s">
        <v>6938</v>
      </c>
      <c r="D676" s="167" t="s">
        <v>6939</v>
      </c>
      <c r="E676" s="167" t="s">
        <v>978</v>
      </c>
      <c r="F676" s="167" t="s">
        <v>3623</v>
      </c>
      <c r="G676" s="167" t="s">
        <v>675</v>
      </c>
      <c r="H676" s="167" t="s">
        <v>6940</v>
      </c>
      <c r="I676" s="167" t="s">
        <v>1317</v>
      </c>
      <c r="J676" s="167" t="s">
        <v>6941</v>
      </c>
      <c r="K676" s="167" t="s">
        <v>765</v>
      </c>
      <c r="L676" s="189" t="s">
        <v>6795</v>
      </c>
      <c r="M676" s="189" t="s">
        <v>6942</v>
      </c>
      <c r="N676" s="167"/>
      <c r="O676" s="167"/>
      <c r="P676" s="189" t="s">
        <v>6943</v>
      </c>
      <c r="Q676" s="189" t="s">
        <v>6944</v>
      </c>
      <c r="R676" s="195" t="s">
        <v>6620</v>
      </c>
      <c r="S676" s="184" t="s">
        <v>8176</v>
      </c>
      <c r="T676" s="167"/>
      <c r="U676" s="315">
        <v>44348</v>
      </c>
      <c r="V676" s="315">
        <v>44377</v>
      </c>
      <c r="W676" s="188">
        <v>3171000306</v>
      </c>
      <c r="X676" s="315">
        <v>44377</v>
      </c>
      <c r="Y676" s="167"/>
      <c r="Z676" s="167"/>
      <c r="AA676" s="167"/>
      <c r="AB676" s="167"/>
      <c r="AC676" s="196" t="s">
        <v>1547</v>
      </c>
      <c r="AD676" s="167"/>
      <c r="AE676" s="167"/>
      <c r="AF676" s="167"/>
      <c r="AG676" s="167"/>
      <c r="AH676" s="167"/>
      <c r="AI676" s="167"/>
      <c r="AJ676" s="167"/>
      <c r="AK676" s="192" t="s">
        <v>6073</v>
      </c>
      <c r="AL676" s="184" t="s">
        <v>8176</v>
      </c>
      <c r="AM676" s="184" t="s">
        <v>8177</v>
      </c>
      <c r="AN676" s="190" t="s">
        <v>5829</v>
      </c>
      <c r="AO676" s="190" t="s">
        <v>5829</v>
      </c>
      <c r="AP676" s="157"/>
    </row>
    <row r="677" spans="1:42" s="120" customFormat="1" ht="30" customHeight="1">
      <c r="A677" s="167" t="s">
        <v>6508</v>
      </c>
      <c r="B677" s="167" t="s">
        <v>2804</v>
      </c>
      <c r="C677" s="167" t="s">
        <v>2992</v>
      </c>
      <c r="D677" s="167" t="s">
        <v>3004</v>
      </c>
      <c r="E677" s="167" t="s">
        <v>35</v>
      </c>
      <c r="F677" s="167" t="s">
        <v>15</v>
      </c>
      <c r="G677" s="167" t="s">
        <v>19</v>
      </c>
      <c r="H677" s="167" t="s">
        <v>3005</v>
      </c>
      <c r="I677" s="167" t="s">
        <v>1317</v>
      </c>
      <c r="J677" s="167" t="s">
        <v>13</v>
      </c>
      <c r="K677" s="167" t="s">
        <v>17</v>
      </c>
      <c r="L677" s="189" t="s">
        <v>6795</v>
      </c>
      <c r="M677" s="189" t="s">
        <v>6945</v>
      </c>
      <c r="N677" s="167"/>
      <c r="O677" s="167"/>
      <c r="P677" s="189" t="s">
        <v>6675</v>
      </c>
      <c r="Q677" s="167" t="s">
        <v>6721</v>
      </c>
      <c r="R677" s="195" t="s">
        <v>6620</v>
      </c>
      <c r="S677" s="184" t="s">
        <v>8176</v>
      </c>
      <c r="T677" s="167"/>
      <c r="U677" s="315">
        <v>44348</v>
      </c>
      <c r="V677" s="315">
        <v>44377</v>
      </c>
      <c r="W677" s="188">
        <v>3171000181</v>
      </c>
      <c r="X677" s="315">
        <v>44377</v>
      </c>
      <c r="Y677" s="167"/>
      <c r="Z677" s="167"/>
      <c r="AA677" s="167"/>
      <c r="AB677" s="167"/>
      <c r="AC677" s="196" t="s">
        <v>1547</v>
      </c>
      <c r="AD677" s="167"/>
      <c r="AE677" s="167"/>
      <c r="AF677" s="167"/>
      <c r="AG677" s="167"/>
      <c r="AH677" s="167"/>
      <c r="AI677" s="167"/>
      <c r="AJ677" s="167"/>
      <c r="AK677" s="192" t="s">
        <v>6073</v>
      </c>
      <c r="AL677" s="184" t="s">
        <v>8176</v>
      </c>
      <c r="AM677" s="184" t="s">
        <v>8177</v>
      </c>
      <c r="AN677" s="190" t="s">
        <v>5829</v>
      </c>
      <c r="AO677" s="190" t="s">
        <v>5829</v>
      </c>
      <c r="AP677" s="157"/>
    </row>
    <row r="678" spans="1:42" s="120" customFormat="1" ht="30" customHeight="1">
      <c r="A678" s="167" t="s">
        <v>6508</v>
      </c>
      <c r="B678" s="167" t="s">
        <v>2804</v>
      </c>
      <c r="C678" s="167" t="s">
        <v>2992</v>
      </c>
      <c r="D678" s="167" t="s">
        <v>3006</v>
      </c>
      <c r="E678" s="167" t="s">
        <v>35</v>
      </c>
      <c r="F678" s="167" t="s">
        <v>15</v>
      </c>
      <c r="G678" s="167" t="s">
        <v>19</v>
      </c>
      <c r="H678" s="167" t="s">
        <v>3007</v>
      </c>
      <c r="I678" s="167" t="s">
        <v>1317</v>
      </c>
      <c r="J678" s="167" t="s">
        <v>13</v>
      </c>
      <c r="K678" s="167" t="s">
        <v>17</v>
      </c>
      <c r="L678" s="189" t="s">
        <v>6795</v>
      </c>
      <c r="M678" s="189" t="s">
        <v>6945</v>
      </c>
      <c r="N678" s="167"/>
      <c r="O678" s="167"/>
      <c r="P678" s="189" t="s">
        <v>6675</v>
      </c>
      <c r="Q678" s="167" t="s">
        <v>6715</v>
      </c>
      <c r="R678" s="195" t="s">
        <v>6620</v>
      </c>
      <c r="S678" s="184" t="s">
        <v>8176</v>
      </c>
      <c r="T678" s="167"/>
      <c r="U678" s="315">
        <v>44348</v>
      </c>
      <c r="V678" s="315">
        <v>44377</v>
      </c>
      <c r="W678" s="188">
        <v>3171000182</v>
      </c>
      <c r="X678" s="315">
        <v>44377</v>
      </c>
      <c r="Y678" s="167"/>
      <c r="Z678" s="167"/>
      <c r="AA678" s="167"/>
      <c r="AB678" s="167"/>
      <c r="AC678" s="196" t="s">
        <v>1547</v>
      </c>
      <c r="AD678" s="167"/>
      <c r="AE678" s="167"/>
      <c r="AF678" s="167"/>
      <c r="AG678" s="167"/>
      <c r="AH678" s="167"/>
      <c r="AI678" s="167"/>
      <c r="AJ678" s="167"/>
      <c r="AK678" s="192" t="s">
        <v>6073</v>
      </c>
      <c r="AL678" s="184" t="s">
        <v>8176</v>
      </c>
      <c r="AM678" s="184" t="s">
        <v>8177</v>
      </c>
      <c r="AN678" s="190" t="s">
        <v>5829</v>
      </c>
      <c r="AO678" s="190" t="s">
        <v>5829</v>
      </c>
      <c r="AP678" s="157"/>
    </row>
    <row r="679" spans="1:42" s="120" customFormat="1" ht="30" customHeight="1">
      <c r="A679" s="167" t="s">
        <v>6508</v>
      </c>
      <c r="B679" s="167" t="s">
        <v>2804</v>
      </c>
      <c r="C679" s="167" t="s">
        <v>2992</v>
      </c>
      <c r="D679" s="167" t="s">
        <v>3008</v>
      </c>
      <c r="E679" s="167" t="s">
        <v>35</v>
      </c>
      <c r="F679" s="167" t="s">
        <v>11</v>
      </c>
      <c r="G679" s="167" t="s">
        <v>19</v>
      </c>
      <c r="H679" s="167" t="s">
        <v>3009</v>
      </c>
      <c r="I679" s="167" t="s">
        <v>1317</v>
      </c>
      <c r="J679" s="167" t="s">
        <v>13</v>
      </c>
      <c r="K679" s="167" t="s">
        <v>17</v>
      </c>
      <c r="L679" s="189" t="s">
        <v>6795</v>
      </c>
      <c r="M679" s="189" t="s">
        <v>6946</v>
      </c>
      <c r="N679" s="167"/>
      <c r="O679" s="167"/>
      <c r="P679" s="189" t="s">
        <v>6919</v>
      </c>
      <c r="Q679" s="167" t="s">
        <v>6712</v>
      </c>
      <c r="R679" s="195" t="s">
        <v>6620</v>
      </c>
      <c r="S679" s="184" t="s">
        <v>8176</v>
      </c>
      <c r="T679" s="167"/>
      <c r="U679" s="315">
        <v>44348</v>
      </c>
      <c r="V679" s="315">
        <v>44377</v>
      </c>
      <c r="W679" s="188">
        <v>3171000183</v>
      </c>
      <c r="X679" s="315">
        <v>44377</v>
      </c>
      <c r="Y679" s="167"/>
      <c r="Z679" s="167"/>
      <c r="AA679" s="167"/>
      <c r="AB679" s="167"/>
      <c r="AC679" s="196" t="s">
        <v>1547</v>
      </c>
      <c r="AD679" s="167"/>
      <c r="AE679" s="167"/>
      <c r="AF679" s="167"/>
      <c r="AG679" s="167"/>
      <c r="AH679" s="167"/>
      <c r="AI679" s="167"/>
      <c r="AJ679" s="167"/>
      <c r="AK679" s="192" t="s">
        <v>6073</v>
      </c>
      <c r="AL679" s="184" t="s">
        <v>8176</v>
      </c>
      <c r="AM679" s="184" t="s">
        <v>8177</v>
      </c>
      <c r="AN679" s="190" t="s">
        <v>5829</v>
      </c>
      <c r="AO679" s="190" t="s">
        <v>5829</v>
      </c>
      <c r="AP679" s="157"/>
    </row>
    <row r="680" spans="1:42" s="120" customFormat="1" ht="30" customHeight="1">
      <c r="A680" s="167" t="s">
        <v>6508</v>
      </c>
      <c r="B680" s="167" t="s">
        <v>2804</v>
      </c>
      <c r="C680" s="167" t="s">
        <v>2992</v>
      </c>
      <c r="D680" s="167" t="s">
        <v>3010</v>
      </c>
      <c r="E680" s="167" t="s">
        <v>35</v>
      </c>
      <c r="F680" s="167" t="s">
        <v>11</v>
      </c>
      <c r="G680" s="167" t="s">
        <v>19</v>
      </c>
      <c r="H680" s="167" t="s">
        <v>6947</v>
      </c>
      <c r="I680" s="167" t="s">
        <v>1317</v>
      </c>
      <c r="J680" s="167" t="s">
        <v>13</v>
      </c>
      <c r="K680" s="167" t="s">
        <v>17</v>
      </c>
      <c r="L680" s="189" t="s">
        <v>6795</v>
      </c>
      <c r="M680" s="189" t="s">
        <v>6946</v>
      </c>
      <c r="N680" s="167"/>
      <c r="O680" s="167"/>
      <c r="P680" s="189" t="s">
        <v>6919</v>
      </c>
      <c r="Q680" s="167" t="s">
        <v>6686</v>
      </c>
      <c r="R680" s="195" t="s">
        <v>6620</v>
      </c>
      <c r="S680" s="184" t="s">
        <v>8176</v>
      </c>
      <c r="T680" s="167"/>
      <c r="U680" s="315">
        <v>44348</v>
      </c>
      <c r="V680" s="315">
        <v>44377</v>
      </c>
      <c r="W680" s="188">
        <v>3171000184</v>
      </c>
      <c r="X680" s="315">
        <v>44377</v>
      </c>
      <c r="Y680" s="167"/>
      <c r="Z680" s="167"/>
      <c r="AA680" s="167"/>
      <c r="AB680" s="167"/>
      <c r="AC680" s="196" t="s">
        <v>1547</v>
      </c>
      <c r="AD680" s="167"/>
      <c r="AE680" s="167"/>
      <c r="AF680" s="167"/>
      <c r="AG680" s="167"/>
      <c r="AH680" s="167"/>
      <c r="AI680" s="167"/>
      <c r="AJ680" s="167"/>
      <c r="AK680" s="192" t="s">
        <v>6073</v>
      </c>
      <c r="AL680" s="184" t="s">
        <v>8176</v>
      </c>
      <c r="AM680" s="184" t="s">
        <v>8177</v>
      </c>
      <c r="AN680" s="190" t="s">
        <v>5829</v>
      </c>
      <c r="AO680" s="190" t="s">
        <v>5829</v>
      </c>
      <c r="AP680" s="157"/>
    </row>
    <row r="681" spans="1:42" s="120" customFormat="1" ht="30" customHeight="1">
      <c r="A681" s="167" t="s">
        <v>6508</v>
      </c>
      <c r="B681" s="167" t="s">
        <v>2804</v>
      </c>
      <c r="C681" s="167" t="s">
        <v>2992</v>
      </c>
      <c r="D681" s="167" t="s">
        <v>3011</v>
      </c>
      <c r="E681" s="167" t="s">
        <v>35</v>
      </c>
      <c r="F681" s="167" t="s">
        <v>11</v>
      </c>
      <c r="G681" s="167" t="s">
        <v>19</v>
      </c>
      <c r="H681" s="167" t="s">
        <v>3012</v>
      </c>
      <c r="I681" s="167" t="s">
        <v>1317</v>
      </c>
      <c r="J681" s="167" t="s">
        <v>13</v>
      </c>
      <c r="K681" s="167" t="s">
        <v>17</v>
      </c>
      <c r="L681" s="189" t="s">
        <v>6795</v>
      </c>
      <c r="M681" s="189" t="s">
        <v>6948</v>
      </c>
      <c r="N681" s="167"/>
      <c r="O681" s="167"/>
      <c r="P681" s="189" t="s">
        <v>6666</v>
      </c>
      <c r="Q681" s="167" t="s">
        <v>6804</v>
      </c>
      <c r="R681" s="195" t="s">
        <v>6620</v>
      </c>
      <c r="S681" s="184" t="s">
        <v>8176</v>
      </c>
      <c r="T681" s="167"/>
      <c r="U681" s="315">
        <v>44348</v>
      </c>
      <c r="V681" s="315">
        <v>44377</v>
      </c>
      <c r="W681" s="188">
        <v>3171000185</v>
      </c>
      <c r="X681" s="315">
        <v>44377</v>
      </c>
      <c r="Y681" s="167"/>
      <c r="Z681" s="167"/>
      <c r="AA681" s="167"/>
      <c r="AB681" s="167"/>
      <c r="AC681" s="196" t="s">
        <v>1547</v>
      </c>
      <c r="AD681" s="167"/>
      <c r="AE681" s="167"/>
      <c r="AF681" s="167"/>
      <c r="AG681" s="167"/>
      <c r="AH681" s="167"/>
      <c r="AI681" s="167"/>
      <c r="AJ681" s="167"/>
      <c r="AK681" s="192" t="s">
        <v>6073</v>
      </c>
      <c r="AL681" s="184" t="s">
        <v>8176</v>
      </c>
      <c r="AM681" s="184" t="s">
        <v>8177</v>
      </c>
      <c r="AN681" s="190" t="s">
        <v>5829</v>
      </c>
      <c r="AO681" s="190" t="s">
        <v>5829</v>
      </c>
      <c r="AP681" s="157"/>
    </row>
    <row r="682" spans="1:42" s="120" customFormat="1" ht="30" customHeight="1">
      <c r="A682" s="167" t="s">
        <v>6508</v>
      </c>
      <c r="B682" s="167" t="s">
        <v>2804</v>
      </c>
      <c r="C682" s="167" t="s">
        <v>2992</v>
      </c>
      <c r="D682" s="167" t="s">
        <v>3011</v>
      </c>
      <c r="E682" s="167" t="s">
        <v>35</v>
      </c>
      <c r="F682" s="167" t="s">
        <v>11</v>
      </c>
      <c r="G682" s="167" t="s">
        <v>19</v>
      </c>
      <c r="H682" s="167" t="s">
        <v>3013</v>
      </c>
      <c r="I682" s="167" t="s">
        <v>1317</v>
      </c>
      <c r="J682" s="167" t="s">
        <v>13</v>
      </c>
      <c r="K682" s="167" t="s">
        <v>17</v>
      </c>
      <c r="L682" s="189" t="s">
        <v>6795</v>
      </c>
      <c r="M682" s="189" t="s">
        <v>6948</v>
      </c>
      <c r="N682" s="167"/>
      <c r="O682" s="167"/>
      <c r="P682" s="189" t="s">
        <v>6666</v>
      </c>
      <c r="Q682" s="167" t="s">
        <v>6693</v>
      </c>
      <c r="R682" s="195" t="s">
        <v>6620</v>
      </c>
      <c r="S682" s="184" t="s">
        <v>8176</v>
      </c>
      <c r="T682" s="167"/>
      <c r="U682" s="315">
        <v>44348</v>
      </c>
      <c r="V682" s="315">
        <v>44377</v>
      </c>
      <c r="W682" s="188">
        <v>3171000186</v>
      </c>
      <c r="X682" s="315">
        <v>44377</v>
      </c>
      <c r="Y682" s="167"/>
      <c r="Z682" s="167"/>
      <c r="AA682" s="167"/>
      <c r="AB682" s="167"/>
      <c r="AC682" s="196" t="s">
        <v>1547</v>
      </c>
      <c r="AD682" s="167"/>
      <c r="AE682" s="167"/>
      <c r="AF682" s="167"/>
      <c r="AG682" s="167"/>
      <c r="AH682" s="167"/>
      <c r="AI682" s="167"/>
      <c r="AJ682" s="167"/>
      <c r="AK682" s="192" t="s">
        <v>6073</v>
      </c>
      <c r="AL682" s="184" t="s">
        <v>8176</v>
      </c>
      <c r="AM682" s="184" t="s">
        <v>8177</v>
      </c>
      <c r="AN682" s="190" t="s">
        <v>5829</v>
      </c>
      <c r="AO682" s="190" t="s">
        <v>5829</v>
      </c>
      <c r="AP682" s="157"/>
    </row>
    <row r="683" spans="1:42" s="120" customFormat="1" ht="30" customHeight="1">
      <c r="A683" s="167" t="s">
        <v>6508</v>
      </c>
      <c r="B683" s="167" t="s">
        <v>2804</v>
      </c>
      <c r="C683" s="167" t="s">
        <v>2992</v>
      </c>
      <c r="D683" s="167" t="s">
        <v>3014</v>
      </c>
      <c r="E683" s="167" t="s">
        <v>35</v>
      </c>
      <c r="F683" s="167" t="s">
        <v>11</v>
      </c>
      <c r="G683" s="167" t="s">
        <v>19</v>
      </c>
      <c r="H683" s="167" t="s">
        <v>3015</v>
      </c>
      <c r="I683" s="167" t="s">
        <v>1317</v>
      </c>
      <c r="J683" s="167" t="s">
        <v>13</v>
      </c>
      <c r="K683" s="167" t="s">
        <v>17</v>
      </c>
      <c r="L683" s="189" t="s">
        <v>6795</v>
      </c>
      <c r="M683" s="189" t="s">
        <v>6949</v>
      </c>
      <c r="N683" s="167"/>
      <c r="O683" s="167"/>
      <c r="P683" s="189" t="s">
        <v>6950</v>
      </c>
      <c r="Q683" s="167" t="s">
        <v>6737</v>
      </c>
      <c r="R683" s="195" t="s">
        <v>6620</v>
      </c>
      <c r="S683" s="184" t="s">
        <v>8176</v>
      </c>
      <c r="T683" s="167"/>
      <c r="U683" s="315">
        <v>44348</v>
      </c>
      <c r="V683" s="315">
        <v>44377</v>
      </c>
      <c r="W683" s="188">
        <v>3171000187</v>
      </c>
      <c r="X683" s="315">
        <v>44377</v>
      </c>
      <c r="Y683" s="167"/>
      <c r="Z683" s="167"/>
      <c r="AA683" s="167"/>
      <c r="AB683" s="167"/>
      <c r="AC683" s="196" t="s">
        <v>1547</v>
      </c>
      <c r="AD683" s="167"/>
      <c r="AE683" s="167"/>
      <c r="AF683" s="167"/>
      <c r="AG683" s="167"/>
      <c r="AH683" s="167"/>
      <c r="AI683" s="167"/>
      <c r="AJ683" s="167"/>
      <c r="AK683" s="192" t="s">
        <v>6073</v>
      </c>
      <c r="AL683" s="184" t="s">
        <v>8176</v>
      </c>
      <c r="AM683" s="184" t="s">
        <v>8177</v>
      </c>
      <c r="AN683" s="190" t="s">
        <v>5829</v>
      </c>
      <c r="AO683" s="190" t="s">
        <v>5829</v>
      </c>
      <c r="AP683" s="157"/>
    </row>
    <row r="684" spans="1:42" s="120" customFormat="1" ht="30" customHeight="1">
      <c r="A684" s="167" t="s">
        <v>6508</v>
      </c>
      <c r="B684" s="167" t="s">
        <v>2804</v>
      </c>
      <c r="C684" s="167" t="s">
        <v>2992</v>
      </c>
      <c r="D684" s="167" t="s">
        <v>3014</v>
      </c>
      <c r="E684" s="167" t="s">
        <v>35</v>
      </c>
      <c r="F684" s="167" t="s">
        <v>11</v>
      </c>
      <c r="G684" s="167" t="s">
        <v>19</v>
      </c>
      <c r="H684" s="167" t="s">
        <v>6951</v>
      </c>
      <c r="I684" s="167" t="s">
        <v>1317</v>
      </c>
      <c r="J684" s="167" t="s">
        <v>13</v>
      </c>
      <c r="K684" s="167" t="s">
        <v>17</v>
      </c>
      <c r="L684" s="189" t="s">
        <v>6795</v>
      </c>
      <c r="M684" s="189" t="s">
        <v>6949</v>
      </c>
      <c r="N684" s="167"/>
      <c r="O684" s="167"/>
      <c r="P684" s="189" t="s">
        <v>6950</v>
      </c>
      <c r="Q684" s="167" t="s">
        <v>6692</v>
      </c>
      <c r="R684" s="195" t="s">
        <v>6620</v>
      </c>
      <c r="S684" s="184" t="s">
        <v>8176</v>
      </c>
      <c r="T684" s="167"/>
      <c r="U684" s="315">
        <v>44348</v>
      </c>
      <c r="V684" s="315">
        <v>44377</v>
      </c>
      <c r="W684" s="188">
        <v>3171000188</v>
      </c>
      <c r="X684" s="315">
        <v>44377</v>
      </c>
      <c r="Y684" s="167"/>
      <c r="Z684" s="167"/>
      <c r="AA684" s="167"/>
      <c r="AB684" s="167"/>
      <c r="AC684" s="196" t="s">
        <v>1547</v>
      </c>
      <c r="AD684" s="167"/>
      <c r="AE684" s="167"/>
      <c r="AF684" s="167"/>
      <c r="AG684" s="167"/>
      <c r="AH684" s="167"/>
      <c r="AI684" s="167"/>
      <c r="AJ684" s="167"/>
      <c r="AK684" s="192" t="s">
        <v>6073</v>
      </c>
      <c r="AL684" s="184" t="s">
        <v>8176</v>
      </c>
      <c r="AM684" s="184" t="s">
        <v>8177</v>
      </c>
      <c r="AN684" s="190" t="s">
        <v>5829</v>
      </c>
      <c r="AO684" s="190" t="s">
        <v>5829</v>
      </c>
      <c r="AP684" s="157"/>
    </row>
    <row r="685" spans="1:42" s="120" customFormat="1" ht="30" customHeight="1">
      <c r="A685" s="167" t="s">
        <v>6508</v>
      </c>
      <c r="B685" s="167" t="s">
        <v>2804</v>
      </c>
      <c r="C685" s="167" t="s">
        <v>2992</v>
      </c>
      <c r="D685" s="167" t="s">
        <v>3016</v>
      </c>
      <c r="E685" s="167" t="s">
        <v>35</v>
      </c>
      <c r="F685" s="167" t="s">
        <v>11</v>
      </c>
      <c r="G685" s="167" t="s">
        <v>19</v>
      </c>
      <c r="H685" s="167" t="s">
        <v>3017</v>
      </c>
      <c r="I685" s="167" t="s">
        <v>1317</v>
      </c>
      <c r="J685" s="167" t="s">
        <v>13</v>
      </c>
      <c r="K685" s="167" t="s">
        <v>17</v>
      </c>
      <c r="L685" s="189" t="s">
        <v>6795</v>
      </c>
      <c r="M685" s="189" t="s">
        <v>6952</v>
      </c>
      <c r="N685" s="167"/>
      <c r="O685" s="167"/>
      <c r="P685" s="189" t="s">
        <v>6953</v>
      </c>
      <c r="Q685" s="167" t="s">
        <v>6737</v>
      </c>
      <c r="R685" s="195" t="s">
        <v>6620</v>
      </c>
      <c r="S685" s="184" t="s">
        <v>8176</v>
      </c>
      <c r="T685" s="167"/>
      <c r="U685" s="315">
        <v>44348</v>
      </c>
      <c r="V685" s="315">
        <v>44377</v>
      </c>
      <c r="W685" s="188">
        <v>3171000189</v>
      </c>
      <c r="X685" s="315">
        <v>44377</v>
      </c>
      <c r="Y685" s="167"/>
      <c r="Z685" s="167"/>
      <c r="AA685" s="167"/>
      <c r="AB685" s="167"/>
      <c r="AC685" s="196" t="s">
        <v>1547</v>
      </c>
      <c r="AD685" s="167"/>
      <c r="AE685" s="167"/>
      <c r="AF685" s="167"/>
      <c r="AG685" s="167"/>
      <c r="AH685" s="167"/>
      <c r="AI685" s="167"/>
      <c r="AJ685" s="167"/>
      <c r="AK685" s="192" t="s">
        <v>6073</v>
      </c>
      <c r="AL685" s="184" t="s">
        <v>8176</v>
      </c>
      <c r="AM685" s="184" t="s">
        <v>8177</v>
      </c>
      <c r="AN685" s="190" t="s">
        <v>5829</v>
      </c>
      <c r="AO685" s="190" t="s">
        <v>5829</v>
      </c>
      <c r="AP685" s="157"/>
    </row>
    <row r="686" spans="1:42" s="120" customFormat="1" ht="30" customHeight="1">
      <c r="A686" s="167" t="s">
        <v>6508</v>
      </c>
      <c r="B686" s="167" t="s">
        <v>2804</v>
      </c>
      <c r="C686" s="167" t="s">
        <v>2992</v>
      </c>
      <c r="D686" s="167" t="s">
        <v>3018</v>
      </c>
      <c r="E686" s="167" t="s">
        <v>35</v>
      </c>
      <c r="F686" s="167" t="s">
        <v>11</v>
      </c>
      <c r="G686" s="167" t="s">
        <v>19</v>
      </c>
      <c r="H686" s="167" t="s">
        <v>6954</v>
      </c>
      <c r="I686" s="167" t="s">
        <v>1317</v>
      </c>
      <c r="J686" s="167" t="s">
        <v>13</v>
      </c>
      <c r="K686" s="167" t="s">
        <v>17</v>
      </c>
      <c r="L686" s="189" t="s">
        <v>6795</v>
      </c>
      <c r="M686" s="189" t="s">
        <v>6955</v>
      </c>
      <c r="N686" s="167"/>
      <c r="O686" s="167"/>
      <c r="P686" s="189" t="s">
        <v>6675</v>
      </c>
      <c r="Q686" s="167" t="s">
        <v>6793</v>
      </c>
      <c r="R686" s="195" t="s">
        <v>6620</v>
      </c>
      <c r="S686" s="184" t="s">
        <v>8176</v>
      </c>
      <c r="T686" s="167"/>
      <c r="U686" s="315">
        <v>44348</v>
      </c>
      <c r="V686" s="315">
        <v>44377</v>
      </c>
      <c r="W686" s="188">
        <v>3171000276</v>
      </c>
      <c r="X686" s="315">
        <v>44377</v>
      </c>
      <c r="Y686" s="167"/>
      <c r="Z686" s="167"/>
      <c r="AA686" s="167"/>
      <c r="AB686" s="167"/>
      <c r="AC686" s="196" t="s">
        <v>1547</v>
      </c>
      <c r="AD686" s="167"/>
      <c r="AE686" s="167"/>
      <c r="AF686" s="167"/>
      <c r="AG686" s="167"/>
      <c r="AH686" s="167"/>
      <c r="AI686" s="167"/>
      <c r="AJ686" s="167"/>
      <c r="AK686" s="192" t="s">
        <v>6073</v>
      </c>
      <c r="AL686" s="184" t="s">
        <v>8176</v>
      </c>
      <c r="AM686" s="184" t="s">
        <v>8177</v>
      </c>
      <c r="AN686" s="190" t="s">
        <v>5829</v>
      </c>
      <c r="AO686" s="190" t="s">
        <v>5829</v>
      </c>
      <c r="AP686" s="157"/>
    </row>
    <row r="687" spans="1:42" s="120" customFormat="1" ht="30" customHeight="1">
      <c r="A687" s="167" t="s">
        <v>6870</v>
      </c>
      <c r="B687" s="167" t="s">
        <v>6871</v>
      </c>
      <c r="C687" s="167" t="s">
        <v>6938</v>
      </c>
      <c r="D687" s="167" t="s">
        <v>6956</v>
      </c>
      <c r="E687" s="167" t="s">
        <v>978</v>
      </c>
      <c r="F687" s="167" t="s">
        <v>762</v>
      </c>
      <c r="G687" s="167" t="s">
        <v>675</v>
      </c>
      <c r="H687" s="167" t="s">
        <v>6957</v>
      </c>
      <c r="I687" s="167" t="s">
        <v>1317</v>
      </c>
      <c r="J687" s="167" t="s">
        <v>977</v>
      </c>
      <c r="K687" s="167" t="s">
        <v>765</v>
      </c>
      <c r="L687" s="189" t="s">
        <v>6795</v>
      </c>
      <c r="M687" s="189" t="s">
        <v>6958</v>
      </c>
      <c r="N687" s="167"/>
      <c r="O687" s="167"/>
      <c r="P687" s="189" t="s">
        <v>6771</v>
      </c>
      <c r="Q687" s="189" t="s">
        <v>6959</v>
      </c>
      <c r="R687" s="195" t="s">
        <v>6620</v>
      </c>
      <c r="S687" s="184" t="s">
        <v>8176</v>
      </c>
      <c r="T687" s="167"/>
      <c r="U687" s="315">
        <v>44348</v>
      </c>
      <c r="V687" s="315">
        <v>44377</v>
      </c>
      <c r="W687" s="188">
        <v>3171000307</v>
      </c>
      <c r="X687" s="315">
        <v>44377</v>
      </c>
      <c r="Y687" s="167"/>
      <c r="Z687" s="167"/>
      <c r="AA687" s="167"/>
      <c r="AB687" s="167"/>
      <c r="AC687" s="196" t="s">
        <v>1547</v>
      </c>
      <c r="AD687" s="167"/>
      <c r="AE687" s="167"/>
      <c r="AF687" s="167"/>
      <c r="AG687" s="167"/>
      <c r="AH687" s="167"/>
      <c r="AI687" s="167"/>
      <c r="AJ687" s="167"/>
      <c r="AK687" s="192" t="s">
        <v>6073</v>
      </c>
      <c r="AL687" s="184" t="s">
        <v>8176</v>
      </c>
      <c r="AM687" s="184" t="s">
        <v>8177</v>
      </c>
      <c r="AN687" s="190" t="s">
        <v>5829</v>
      </c>
      <c r="AO687" s="190" t="s">
        <v>5829</v>
      </c>
      <c r="AP687" s="157"/>
    </row>
    <row r="688" spans="1:42" s="120" customFormat="1" ht="30" customHeight="1">
      <c r="A688" s="167" t="s">
        <v>6508</v>
      </c>
      <c r="B688" s="167" t="s">
        <v>2804</v>
      </c>
      <c r="C688" s="167" t="s">
        <v>2992</v>
      </c>
      <c r="D688" s="167" t="s">
        <v>6960</v>
      </c>
      <c r="E688" s="167" t="s">
        <v>35</v>
      </c>
      <c r="F688" s="167" t="s">
        <v>15</v>
      </c>
      <c r="G688" s="167" t="s">
        <v>19</v>
      </c>
      <c r="H688" s="167" t="s">
        <v>3019</v>
      </c>
      <c r="I688" s="167" t="s">
        <v>1317</v>
      </c>
      <c r="J688" s="167" t="s">
        <v>13</v>
      </c>
      <c r="K688" s="167" t="s">
        <v>17</v>
      </c>
      <c r="L688" s="189" t="s">
        <v>6795</v>
      </c>
      <c r="M688" s="189" t="s">
        <v>6961</v>
      </c>
      <c r="N688" s="167"/>
      <c r="O688" s="167"/>
      <c r="P688" s="189" t="s">
        <v>6721</v>
      </c>
      <c r="Q688" s="167" t="s">
        <v>6721</v>
      </c>
      <c r="R688" s="195" t="s">
        <v>6620</v>
      </c>
      <c r="S688" s="184" t="s">
        <v>8176</v>
      </c>
      <c r="T688" s="167"/>
      <c r="U688" s="315">
        <v>44348</v>
      </c>
      <c r="V688" s="315">
        <v>44377</v>
      </c>
      <c r="W688" s="188">
        <v>3171000192</v>
      </c>
      <c r="X688" s="315">
        <v>44377</v>
      </c>
      <c r="Y688" s="167"/>
      <c r="Z688" s="167"/>
      <c r="AA688" s="167"/>
      <c r="AB688" s="167"/>
      <c r="AC688" s="196" t="s">
        <v>1547</v>
      </c>
      <c r="AD688" s="167"/>
      <c r="AE688" s="167"/>
      <c r="AF688" s="167"/>
      <c r="AG688" s="167"/>
      <c r="AH688" s="167"/>
      <c r="AI688" s="167"/>
      <c r="AJ688" s="167"/>
      <c r="AK688" s="192" t="s">
        <v>6073</v>
      </c>
      <c r="AL688" s="184" t="s">
        <v>8176</v>
      </c>
      <c r="AM688" s="184" t="s">
        <v>8177</v>
      </c>
      <c r="AN688" s="190" t="s">
        <v>5829</v>
      </c>
      <c r="AO688" s="190" t="s">
        <v>5829</v>
      </c>
      <c r="AP688" s="157"/>
    </row>
    <row r="689" spans="1:42" s="120" customFormat="1" ht="30" customHeight="1">
      <c r="A689" s="167" t="s">
        <v>6508</v>
      </c>
      <c r="B689" s="167" t="s">
        <v>2804</v>
      </c>
      <c r="C689" s="167" t="s">
        <v>2992</v>
      </c>
      <c r="D689" s="167" t="s">
        <v>6960</v>
      </c>
      <c r="E689" s="167" t="s">
        <v>35</v>
      </c>
      <c r="F689" s="167" t="s">
        <v>15</v>
      </c>
      <c r="G689" s="167" t="s">
        <v>19</v>
      </c>
      <c r="H689" s="167" t="s">
        <v>6962</v>
      </c>
      <c r="I689" s="167" t="s">
        <v>1317</v>
      </c>
      <c r="J689" s="167" t="s">
        <v>13</v>
      </c>
      <c r="K689" s="167" t="s">
        <v>17</v>
      </c>
      <c r="L689" s="189" t="s">
        <v>6795</v>
      </c>
      <c r="M689" s="189" t="s">
        <v>6963</v>
      </c>
      <c r="N689" s="167"/>
      <c r="O689" s="167"/>
      <c r="P689" s="189" t="s">
        <v>6705</v>
      </c>
      <c r="Q689" s="167" t="s">
        <v>6748</v>
      </c>
      <c r="R689" s="195" t="s">
        <v>6620</v>
      </c>
      <c r="S689" s="184" t="s">
        <v>8176</v>
      </c>
      <c r="T689" s="167"/>
      <c r="U689" s="315">
        <v>44348</v>
      </c>
      <c r="V689" s="315">
        <v>44377</v>
      </c>
      <c r="W689" s="188">
        <v>3171000193</v>
      </c>
      <c r="X689" s="315">
        <v>44377</v>
      </c>
      <c r="Y689" s="167"/>
      <c r="Z689" s="167"/>
      <c r="AA689" s="167"/>
      <c r="AB689" s="167"/>
      <c r="AC689" s="196" t="s">
        <v>1547</v>
      </c>
      <c r="AD689" s="167"/>
      <c r="AE689" s="167"/>
      <c r="AF689" s="167"/>
      <c r="AG689" s="167"/>
      <c r="AH689" s="167"/>
      <c r="AI689" s="167"/>
      <c r="AJ689" s="167"/>
      <c r="AK689" s="192" t="s">
        <v>6073</v>
      </c>
      <c r="AL689" s="184" t="s">
        <v>8176</v>
      </c>
      <c r="AM689" s="184" t="s">
        <v>8177</v>
      </c>
      <c r="AN689" s="190" t="s">
        <v>5829</v>
      </c>
      <c r="AO689" s="190" t="s">
        <v>5829</v>
      </c>
      <c r="AP689" s="157"/>
    </row>
    <row r="690" spans="1:42" s="120" customFormat="1" ht="30" customHeight="1">
      <c r="A690" s="167" t="s">
        <v>6508</v>
      </c>
      <c r="B690" s="167" t="s">
        <v>2804</v>
      </c>
      <c r="C690" s="167" t="s">
        <v>3020</v>
      </c>
      <c r="D690" s="167" t="s">
        <v>6964</v>
      </c>
      <c r="E690" s="167" t="s">
        <v>35</v>
      </c>
      <c r="F690" s="167" t="s">
        <v>11</v>
      </c>
      <c r="G690" s="167" t="s">
        <v>19</v>
      </c>
      <c r="H690" s="167" t="s">
        <v>6965</v>
      </c>
      <c r="I690" s="167" t="s">
        <v>1317</v>
      </c>
      <c r="J690" s="167" t="s">
        <v>13</v>
      </c>
      <c r="K690" s="167" t="s">
        <v>17</v>
      </c>
      <c r="L690" s="189" t="s">
        <v>6657</v>
      </c>
      <c r="M690" s="189" t="s">
        <v>6966</v>
      </c>
      <c r="N690" s="167"/>
      <c r="O690" s="167"/>
      <c r="P690" s="189" t="s">
        <v>6771</v>
      </c>
      <c r="Q690" s="167" t="s">
        <v>6712</v>
      </c>
      <c r="R690" s="195" t="s">
        <v>6620</v>
      </c>
      <c r="S690" s="184" t="s">
        <v>8176</v>
      </c>
      <c r="T690" s="167"/>
      <c r="U690" s="315">
        <v>44348</v>
      </c>
      <c r="V690" s="315">
        <v>44377</v>
      </c>
      <c r="W690" s="188">
        <v>3171000194</v>
      </c>
      <c r="X690" s="315">
        <v>44377</v>
      </c>
      <c r="Y690" s="167"/>
      <c r="Z690" s="167"/>
      <c r="AA690" s="167"/>
      <c r="AB690" s="167"/>
      <c r="AC690" s="196" t="s">
        <v>1547</v>
      </c>
      <c r="AD690" s="167"/>
      <c r="AE690" s="167"/>
      <c r="AF690" s="167"/>
      <c r="AG690" s="167"/>
      <c r="AH690" s="167"/>
      <c r="AI690" s="167"/>
      <c r="AJ690" s="167"/>
      <c r="AK690" s="192" t="s">
        <v>6073</v>
      </c>
      <c r="AL690" s="184" t="s">
        <v>8176</v>
      </c>
      <c r="AM690" s="184" t="s">
        <v>8177</v>
      </c>
      <c r="AN690" s="190" t="s">
        <v>5829</v>
      </c>
      <c r="AO690" s="190" t="s">
        <v>5829</v>
      </c>
      <c r="AP690" s="157"/>
    </row>
    <row r="691" spans="1:42" s="120" customFormat="1" ht="30" customHeight="1">
      <c r="A691" s="167" t="s">
        <v>6508</v>
      </c>
      <c r="B691" s="167" t="s">
        <v>2804</v>
      </c>
      <c r="C691" s="167" t="s">
        <v>3020</v>
      </c>
      <c r="D691" s="167" t="s">
        <v>6964</v>
      </c>
      <c r="E691" s="167" t="s">
        <v>35</v>
      </c>
      <c r="F691" s="167" t="s">
        <v>11</v>
      </c>
      <c r="G691" s="167" t="s">
        <v>19</v>
      </c>
      <c r="H691" s="167" t="s">
        <v>6967</v>
      </c>
      <c r="I691" s="167" t="s">
        <v>1317</v>
      </c>
      <c r="J691" s="167" t="s">
        <v>13</v>
      </c>
      <c r="K691" s="167" t="s">
        <v>17</v>
      </c>
      <c r="L691" s="189" t="s">
        <v>6657</v>
      </c>
      <c r="M691" s="189" t="s">
        <v>6966</v>
      </c>
      <c r="N691" s="167"/>
      <c r="O691" s="167"/>
      <c r="P691" s="189" t="s">
        <v>6771</v>
      </c>
      <c r="Q691" s="167" t="s">
        <v>6737</v>
      </c>
      <c r="R691" s="195" t="s">
        <v>6620</v>
      </c>
      <c r="S691" s="184" t="s">
        <v>8176</v>
      </c>
      <c r="T691" s="167"/>
      <c r="U691" s="315">
        <v>44348</v>
      </c>
      <c r="V691" s="315">
        <v>44377</v>
      </c>
      <c r="W691" s="188">
        <v>3171000195</v>
      </c>
      <c r="X691" s="315">
        <v>44377</v>
      </c>
      <c r="Y691" s="167"/>
      <c r="Z691" s="167"/>
      <c r="AA691" s="167"/>
      <c r="AB691" s="167"/>
      <c r="AC691" s="196" t="s">
        <v>1547</v>
      </c>
      <c r="AD691" s="167"/>
      <c r="AE691" s="167"/>
      <c r="AF691" s="167"/>
      <c r="AG691" s="167"/>
      <c r="AH691" s="167"/>
      <c r="AI691" s="167"/>
      <c r="AJ691" s="167"/>
      <c r="AK691" s="192" t="s">
        <v>6073</v>
      </c>
      <c r="AL691" s="184" t="s">
        <v>8176</v>
      </c>
      <c r="AM691" s="184" t="s">
        <v>8177</v>
      </c>
      <c r="AN691" s="190" t="s">
        <v>5829</v>
      </c>
      <c r="AO691" s="190" t="s">
        <v>5829</v>
      </c>
      <c r="AP691" s="157"/>
    </row>
    <row r="692" spans="1:42" s="120" customFormat="1" ht="30" customHeight="1">
      <c r="A692" s="167" t="s">
        <v>6508</v>
      </c>
      <c r="B692" s="167" t="s">
        <v>2804</v>
      </c>
      <c r="C692" s="167" t="s">
        <v>3020</v>
      </c>
      <c r="D692" s="167" t="s">
        <v>3021</v>
      </c>
      <c r="E692" s="167" t="s">
        <v>35</v>
      </c>
      <c r="F692" s="167" t="s">
        <v>11</v>
      </c>
      <c r="G692" s="167" t="s">
        <v>19</v>
      </c>
      <c r="H692" s="167" t="s">
        <v>3022</v>
      </c>
      <c r="I692" s="167" t="s">
        <v>1317</v>
      </c>
      <c r="J692" s="167" t="s">
        <v>13</v>
      </c>
      <c r="K692" s="167" t="s">
        <v>17</v>
      </c>
      <c r="L692" s="189" t="s">
        <v>6657</v>
      </c>
      <c r="M692" s="189" t="s">
        <v>6968</v>
      </c>
      <c r="N692" s="167"/>
      <c r="O692" s="167"/>
      <c r="P692" s="189" t="s">
        <v>6673</v>
      </c>
      <c r="Q692" s="167" t="s">
        <v>6741</v>
      </c>
      <c r="R692" s="195" t="s">
        <v>6620</v>
      </c>
      <c r="S692" s="184" t="s">
        <v>8176</v>
      </c>
      <c r="T692" s="167"/>
      <c r="U692" s="315">
        <v>44348</v>
      </c>
      <c r="V692" s="315">
        <v>44377</v>
      </c>
      <c r="W692" s="188">
        <v>3171000196</v>
      </c>
      <c r="X692" s="315">
        <v>44377</v>
      </c>
      <c r="Y692" s="167"/>
      <c r="Z692" s="167"/>
      <c r="AA692" s="167"/>
      <c r="AB692" s="167"/>
      <c r="AC692" s="196" t="s">
        <v>1547</v>
      </c>
      <c r="AD692" s="167"/>
      <c r="AE692" s="167"/>
      <c r="AF692" s="167"/>
      <c r="AG692" s="167"/>
      <c r="AH692" s="167"/>
      <c r="AI692" s="167"/>
      <c r="AJ692" s="167"/>
      <c r="AK692" s="192" t="s">
        <v>6073</v>
      </c>
      <c r="AL692" s="184" t="s">
        <v>8176</v>
      </c>
      <c r="AM692" s="184" t="s">
        <v>8177</v>
      </c>
      <c r="AN692" s="190" t="s">
        <v>5829</v>
      </c>
      <c r="AO692" s="190" t="s">
        <v>5829</v>
      </c>
      <c r="AP692" s="157"/>
    </row>
    <row r="693" spans="1:42" s="120" customFormat="1" ht="30" customHeight="1">
      <c r="A693" s="167" t="s">
        <v>6508</v>
      </c>
      <c r="B693" s="167" t="s">
        <v>2804</v>
      </c>
      <c r="C693" s="167" t="s">
        <v>3020</v>
      </c>
      <c r="D693" s="167" t="s">
        <v>3021</v>
      </c>
      <c r="E693" s="167" t="s">
        <v>35</v>
      </c>
      <c r="F693" s="167" t="s">
        <v>11</v>
      </c>
      <c r="G693" s="167" t="s">
        <v>19</v>
      </c>
      <c r="H693" s="167" t="s">
        <v>3023</v>
      </c>
      <c r="I693" s="167" t="s">
        <v>1317</v>
      </c>
      <c r="J693" s="167" t="s">
        <v>13</v>
      </c>
      <c r="K693" s="167" t="s">
        <v>17</v>
      </c>
      <c r="L693" s="189" t="s">
        <v>6657</v>
      </c>
      <c r="M693" s="189" t="s">
        <v>6968</v>
      </c>
      <c r="N693" s="167"/>
      <c r="O693" s="167"/>
      <c r="P693" s="189" t="s">
        <v>6673</v>
      </c>
      <c r="Q693" s="167" t="s">
        <v>6724</v>
      </c>
      <c r="R693" s="195" t="s">
        <v>6620</v>
      </c>
      <c r="S693" s="184" t="s">
        <v>8176</v>
      </c>
      <c r="T693" s="167"/>
      <c r="U693" s="315">
        <v>44348</v>
      </c>
      <c r="V693" s="315">
        <v>44377</v>
      </c>
      <c r="W693" s="188">
        <v>3171000197</v>
      </c>
      <c r="X693" s="315">
        <v>44377</v>
      </c>
      <c r="Y693" s="167"/>
      <c r="Z693" s="167"/>
      <c r="AA693" s="167"/>
      <c r="AB693" s="167"/>
      <c r="AC693" s="196" t="s">
        <v>1547</v>
      </c>
      <c r="AD693" s="167"/>
      <c r="AE693" s="167"/>
      <c r="AF693" s="167"/>
      <c r="AG693" s="167"/>
      <c r="AH693" s="167"/>
      <c r="AI693" s="167"/>
      <c r="AJ693" s="167"/>
      <c r="AK693" s="192" t="s">
        <v>6073</v>
      </c>
      <c r="AL693" s="184" t="s">
        <v>8176</v>
      </c>
      <c r="AM693" s="184" t="s">
        <v>8177</v>
      </c>
      <c r="AN693" s="190" t="s">
        <v>5829</v>
      </c>
      <c r="AO693" s="190" t="s">
        <v>5829</v>
      </c>
      <c r="AP693" s="157"/>
    </row>
    <row r="694" spans="1:42" s="120" customFormat="1" ht="30" customHeight="1">
      <c r="A694" s="167" t="s">
        <v>6508</v>
      </c>
      <c r="B694" s="167" t="s">
        <v>2804</v>
      </c>
      <c r="C694" s="167" t="s">
        <v>3020</v>
      </c>
      <c r="D694" s="167" t="s">
        <v>3024</v>
      </c>
      <c r="E694" s="167" t="s">
        <v>35</v>
      </c>
      <c r="F694" s="167" t="s">
        <v>11</v>
      </c>
      <c r="G694" s="167" t="s">
        <v>19</v>
      </c>
      <c r="H694" s="167" t="s">
        <v>3025</v>
      </c>
      <c r="I694" s="167" t="s">
        <v>1317</v>
      </c>
      <c r="J694" s="167" t="s">
        <v>13</v>
      </c>
      <c r="K694" s="167" t="s">
        <v>17</v>
      </c>
      <c r="L694" s="189" t="s">
        <v>6657</v>
      </c>
      <c r="M694" s="189" t="s">
        <v>6969</v>
      </c>
      <c r="N694" s="167"/>
      <c r="O694" s="167"/>
      <c r="P694" s="189" t="s">
        <v>6675</v>
      </c>
      <c r="Q694" s="167" t="s">
        <v>6712</v>
      </c>
      <c r="R694" s="195" t="s">
        <v>6620</v>
      </c>
      <c r="S694" s="184" t="s">
        <v>8176</v>
      </c>
      <c r="T694" s="167"/>
      <c r="U694" s="315">
        <v>44348</v>
      </c>
      <c r="V694" s="315">
        <v>44377</v>
      </c>
      <c r="W694" s="188">
        <v>3171000198</v>
      </c>
      <c r="X694" s="315">
        <v>44377</v>
      </c>
      <c r="Y694" s="167"/>
      <c r="Z694" s="167"/>
      <c r="AA694" s="167"/>
      <c r="AB694" s="167"/>
      <c r="AC694" s="196" t="s">
        <v>1547</v>
      </c>
      <c r="AD694" s="167"/>
      <c r="AE694" s="167"/>
      <c r="AF694" s="167"/>
      <c r="AG694" s="167"/>
      <c r="AH694" s="167"/>
      <c r="AI694" s="167"/>
      <c r="AJ694" s="167"/>
      <c r="AK694" s="192" t="s">
        <v>6073</v>
      </c>
      <c r="AL694" s="184" t="s">
        <v>8176</v>
      </c>
      <c r="AM694" s="184" t="s">
        <v>8177</v>
      </c>
      <c r="AN694" s="190" t="s">
        <v>5829</v>
      </c>
      <c r="AO694" s="190" t="s">
        <v>5829</v>
      </c>
      <c r="AP694" s="157"/>
    </row>
    <row r="695" spans="1:42" s="120" customFormat="1" ht="30" customHeight="1">
      <c r="A695" s="167" t="s">
        <v>6508</v>
      </c>
      <c r="B695" s="167" t="s">
        <v>2804</v>
      </c>
      <c r="C695" s="167" t="s">
        <v>3020</v>
      </c>
      <c r="D695" s="167" t="s">
        <v>3026</v>
      </c>
      <c r="E695" s="167" t="s">
        <v>35</v>
      </c>
      <c r="F695" s="167" t="s">
        <v>11</v>
      </c>
      <c r="G695" s="167" t="s">
        <v>19</v>
      </c>
      <c r="H695" s="167" t="s">
        <v>6970</v>
      </c>
      <c r="I695" s="167" t="s">
        <v>1317</v>
      </c>
      <c r="J695" s="167" t="s">
        <v>13</v>
      </c>
      <c r="K695" s="167" t="s">
        <v>17</v>
      </c>
      <c r="L695" s="189" t="s">
        <v>6657</v>
      </c>
      <c r="M695" s="189" t="s">
        <v>6971</v>
      </c>
      <c r="N695" s="167"/>
      <c r="O695" s="167"/>
      <c r="P695" s="189" t="s">
        <v>6972</v>
      </c>
      <c r="Q695" s="167" t="s">
        <v>6667</v>
      </c>
      <c r="R695" s="195" t="s">
        <v>6620</v>
      </c>
      <c r="S695" s="184" t="s">
        <v>8176</v>
      </c>
      <c r="T695" s="167"/>
      <c r="U695" s="315">
        <v>44348</v>
      </c>
      <c r="V695" s="315">
        <v>44377</v>
      </c>
      <c r="W695" s="188">
        <v>3171000199</v>
      </c>
      <c r="X695" s="315">
        <v>44377</v>
      </c>
      <c r="Y695" s="167"/>
      <c r="Z695" s="167"/>
      <c r="AA695" s="167"/>
      <c r="AB695" s="167"/>
      <c r="AC695" s="196" t="s">
        <v>1547</v>
      </c>
      <c r="AD695" s="167"/>
      <c r="AE695" s="167"/>
      <c r="AF695" s="167"/>
      <c r="AG695" s="167"/>
      <c r="AH695" s="167"/>
      <c r="AI695" s="167"/>
      <c r="AJ695" s="167"/>
      <c r="AK695" s="192" t="s">
        <v>6073</v>
      </c>
      <c r="AL695" s="184" t="s">
        <v>8176</v>
      </c>
      <c r="AM695" s="184" t="s">
        <v>8177</v>
      </c>
      <c r="AN695" s="190" t="s">
        <v>5829</v>
      </c>
      <c r="AO695" s="190" t="s">
        <v>5829</v>
      </c>
      <c r="AP695" s="157"/>
    </row>
    <row r="696" spans="1:42" s="120" customFormat="1" ht="30" customHeight="1">
      <c r="A696" s="167" t="s">
        <v>6508</v>
      </c>
      <c r="B696" s="167" t="s">
        <v>2804</v>
      </c>
      <c r="C696" s="167" t="s">
        <v>3020</v>
      </c>
      <c r="D696" s="167" t="s">
        <v>3027</v>
      </c>
      <c r="E696" s="167" t="s">
        <v>35</v>
      </c>
      <c r="F696" s="167" t="s">
        <v>11</v>
      </c>
      <c r="G696" s="167" t="s">
        <v>19</v>
      </c>
      <c r="H696" s="167" t="s">
        <v>3028</v>
      </c>
      <c r="I696" s="167" t="s">
        <v>1317</v>
      </c>
      <c r="J696" s="167" t="s">
        <v>13</v>
      </c>
      <c r="K696" s="167" t="s">
        <v>17</v>
      </c>
      <c r="L696" s="189" t="s">
        <v>6657</v>
      </c>
      <c r="M696" s="189" t="s">
        <v>6973</v>
      </c>
      <c r="N696" s="167"/>
      <c r="O696" s="167"/>
      <c r="P696" s="189" t="s">
        <v>6759</v>
      </c>
      <c r="Q696" s="167" t="s">
        <v>6840</v>
      </c>
      <c r="R696" s="195" t="s">
        <v>6620</v>
      </c>
      <c r="S696" s="184" t="s">
        <v>8176</v>
      </c>
      <c r="T696" s="167"/>
      <c r="U696" s="315">
        <v>44348</v>
      </c>
      <c r="V696" s="315">
        <v>44377</v>
      </c>
      <c r="W696" s="188">
        <v>3171000200</v>
      </c>
      <c r="X696" s="315">
        <v>44377</v>
      </c>
      <c r="Y696" s="167"/>
      <c r="Z696" s="167"/>
      <c r="AA696" s="167"/>
      <c r="AB696" s="167"/>
      <c r="AC696" s="196" t="s">
        <v>1547</v>
      </c>
      <c r="AD696" s="167"/>
      <c r="AE696" s="167"/>
      <c r="AF696" s="167"/>
      <c r="AG696" s="167"/>
      <c r="AH696" s="167"/>
      <c r="AI696" s="167"/>
      <c r="AJ696" s="167"/>
      <c r="AK696" s="192" t="s">
        <v>6073</v>
      </c>
      <c r="AL696" s="184" t="s">
        <v>8176</v>
      </c>
      <c r="AM696" s="184" t="s">
        <v>8177</v>
      </c>
      <c r="AN696" s="190" t="s">
        <v>5829</v>
      </c>
      <c r="AO696" s="190" t="s">
        <v>5829</v>
      </c>
      <c r="AP696" s="157"/>
    </row>
    <row r="697" spans="1:42" s="120" customFormat="1" ht="30" customHeight="1">
      <c r="A697" s="167" t="s">
        <v>6508</v>
      </c>
      <c r="B697" s="167" t="s">
        <v>2804</v>
      </c>
      <c r="C697" s="167" t="s">
        <v>3020</v>
      </c>
      <c r="D697" s="167" t="s">
        <v>3029</v>
      </c>
      <c r="E697" s="167" t="s">
        <v>35</v>
      </c>
      <c r="F697" s="167" t="s">
        <v>11</v>
      </c>
      <c r="G697" s="167" t="s">
        <v>19</v>
      </c>
      <c r="H697" s="167" t="s">
        <v>3030</v>
      </c>
      <c r="I697" s="167" t="s">
        <v>1317</v>
      </c>
      <c r="J697" s="167" t="s">
        <v>13</v>
      </c>
      <c r="K697" s="167" t="s">
        <v>17</v>
      </c>
      <c r="L697" s="189" t="s">
        <v>6657</v>
      </c>
      <c r="M697" s="189" t="s">
        <v>6974</v>
      </c>
      <c r="N697" s="167"/>
      <c r="O697" s="167"/>
      <c r="P697" s="189" t="s">
        <v>6659</v>
      </c>
      <c r="Q697" s="167" t="s">
        <v>6737</v>
      </c>
      <c r="R697" s="195" t="s">
        <v>6620</v>
      </c>
      <c r="S697" s="184" t="s">
        <v>8176</v>
      </c>
      <c r="T697" s="167"/>
      <c r="U697" s="315">
        <v>44348</v>
      </c>
      <c r="V697" s="315">
        <v>44377</v>
      </c>
      <c r="W697" s="188">
        <v>3171000201</v>
      </c>
      <c r="X697" s="315">
        <v>44377</v>
      </c>
      <c r="Y697" s="167"/>
      <c r="Z697" s="167"/>
      <c r="AA697" s="167"/>
      <c r="AB697" s="167"/>
      <c r="AC697" s="196" t="s">
        <v>1547</v>
      </c>
      <c r="AD697" s="167"/>
      <c r="AE697" s="167"/>
      <c r="AF697" s="167"/>
      <c r="AG697" s="167"/>
      <c r="AH697" s="167"/>
      <c r="AI697" s="167"/>
      <c r="AJ697" s="167"/>
      <c r="AK697" s="192" t="s">
        <v>6073</v>
      </c>
      <c r="AL697" s="184" t="s">
        <v>8176</v>
      </c>
      <c r="AM697" s="184" t="s">
        <v>8177</v>
      </c>
      <c r="AN697" s="190" t="s">
        <v>5829</v>
      </c>
      <c r="AO697" s="190" t="s">
        <v>5829</v>
      </c>
      <c r="AP697" s="157"/>
    </row>
    <row r="698" spans="1:42" s="120" customFormat="1" ht="30" customHeight="1">
      <c r="A698" s="167" t="s">
        <v>6508</v>
      </c>
      <c r="B698" s="167" t="s">
        <v>2804</v>
      </c>
      <c r="C698" s="167" t="s">
        <v>3020</v>
      </c>
      <c r="D698" s="167" t="s">
        <v>3029</v>
      </c>
      <c r="E698" s="167" t="s">
        <v>35</v>
      </c>
      <c r="F698" s="167" t="s">
        <v>11</v>
      </c>
      <c r="G698" s="167" t="s">
        <v>19</v>
      </c>
      <c r="H698" s="167" t="s">
        <v>3031</v>
      </c>
      <c r="I698" s="167" t="s">
        <v>1317</v>
      </c>
      <c r="J698" s="167" t="s">
        <v>13</v>
      </c>
      <c r="K698" s="167" t="s">
        <v>17</v>
      </c>
      <c r="L698" s="189" t="s">
        <v>6657</v>
      </c>
      <c r="M698" s="189" t="s">
        <v>6975</v>
      </c>
      <c r="N698" s="167"/>
      <c r="O698" s="167"/>
      <c r="P698" s="189" t="s">
        <v>6659</v>
      </c>
      <c r="Q698" s="167" t="s">
        <v>6705</v>
      </c>
      <c r="R698" s="195" t="s">
        <v>6620</v>
      </c>
      <c r="S698" s="184" t="s">
        <v>8176</v>
      </c>
      <c r="T698" s="167"/>
      <c r="U698" s="315">
        <v>44348</v>
      </c>
      <c r="V698" s="315">
        <v>44377</v>
      </c>
      <c r="W698" s="188">
        <v>3171000202</v>
      </c>
      <c r="X698" s="315">
        <v>44377</v>
      </c>
      <c r="Y698" s="167"/>
      <c r="Z698" s="167"/>
      <c r="AA698" s="167"/>
      <c r="AB698" s="167"/>
      <c r="AC698" s="196" t="s">
        <v>1547</v>
      </c>
      <c r="AD698" s="167"/>
      <c r="AE698" s="167"/>
      <c r="AF698" s="167"/>
      <c r="AG698" s="167"/>
      <c r="AH698" s="167"/>
      <c r="AI698" s="167"/>
      <c r="AJ698" s="167"/>
      <c r="AK698" s="192" t="s">
        <v>6073</v>
      </c>
      <c r="AL698" s="184" t="s">
        <v>8176</v>
      </c>
      <c r="AM698" s="184" t="s">
        <v>8177</v>
      </c>
      <c r="AN698" s="190" t="s">
        <v>5829</v>
      </c>
      <c r="AO698" s="190" t="s">
        <v>5829</v>
      </c>
      <c r="AP698" s="157"/>
    </row>
    <row r="699" spans="1:42" s="120" customFormat="1" ht="30" customHeight="1">
      <c r="A699" s="167" t="s">
        <v>6508</v>
      </c>
      <c r="B699" s="167" t="s">
        <v>2804</v>
      </c>
      <c r="C699" s="167" t="s">
        <v>3020</v>
      </c>
      <c r="D699" s="167" t="s">
        <v>3029</v>
      </c>
      <c r="E699" s="167" t="s">
        <v>35</v>
      </c>
      <c r="F699" s="167" t="s">
        <v>11</v>
      </c>
      <c r="G699" s="167" t="s">
        <v>19</v>
      </c>
      <c r="H699" s="167" t="s">
        <v>3032</v>
      </c>
      <c r="I699" s="167" t="s">
        <v>1317</v>
      </c>
      <c r="J699" s="167" t="s">
        <v>13</v>
      </c>
      <c r="K699" s="167" t="s">
        <v>17</v>
      </c>
      <c r="L699" s="189" t="s">
        <v>6657</v>
      </c>
      <c r="M699" s="189" t="s">
        <v>6975</v>
      </c>
      <c r="N699" s="167"/>
      <c r="O699" s="167"/>
      <c r="P699" s="189" t="s">
        <v>6659</v>
      </c>
      <c r="Q699" s="167" t="s">
        <v>6780</v>
      </c>
      <c r="R699" s="195" t="s">
        <v>6620</v>
      </c>
      <c r="S699" s="184" t="s">
        <v>8176</v>
      </c>
      <c r="T699" s="167"/>
      <c r="U699" s="315">
        <v>44348</v>
      </c>
      <c r="V699" s="315">
        <v>44377</v>
      </c>
      <c r="W699" s="188">
        <v>3171000203</v>
      </c>
      <c r="X699" s="315">
        <v>44377</v>
      </c>
      <c r="Y699" s="167"/>
      <c r="Z699" s="167"/>
      <c r="AA699" s="167"/>
      <c r="AB699" s="167"/>
      <c r="AC699" s="196" t="s">
        <v>1547</v>
      </c>
      <c r="AD699" s="167"/>
      <c r="AE699" s="167"/>
      <c r="AF699" s="167"/>
      <c r="AG699" s="167"/>
      <c r="AH699" s="167"/>
      <c r="AI699" s="167"/>
      <c r="AJ699" s="167"/>
      <c r="AK699" s="192" t="s">
        <v>6073</v>
      </c>
      <c r="AL699" s="184" t="s">
        <v>8176</v>
      </c>
      <c r="AM699" s="184" t="s">
        <v>8177</v>
      </c>
      <c r="AN699" s="190" t="s">
        <v>5829</v>
      </c>
      <c r="AO699" s="190" t="s">
        <v>5829</v>
      </c>
      <c r="AP699" s="157"/>
    </row>
    <row r="700" spans="1:42" s="120" customFormat="1" ht="30" customHeight="1">
      <c r="A700" s="167" t="s">
        <v>6508</v>
      </c>
      <c r="B700" s="167" t="s">
        <v>2804</v>
      </c>
      <c r="C700" s="167" t="s">
        <v>3020</v>
      </c>
      <c r="D700" s="167" t="s">
        <v>3033</v>
      </c>
      <c r="E700" s="167" t="s">
        <v>35</v>
      </c>
      <c r="F700" s="167" t="s">
        <v>11</v>
      </c>
      <c r="G700" s="167" t="s">
        <v>19</v>
      </c>
      <c r="H700" s="167" t="s">
        <v>3034</v>
      </c>
      <c r="I700" s="167" t="s">
        <v>1317</v>
      </c>
      <c r="J700" s="167" t="s">
        <v>13</v>
      </c>
      <c r="K700" s="167" t="s">
        <v>17</v>
      </c>
      <c r="L700" s="189" t="s">
        <v>6657</v>
      </c>
      <c r="M700" s="189" t="s">
        <v>6976</v>
      </c>
      <c r="N700" s="167"/>
      <c r="O700" s="167"/>
      <c r="P700" s="189" t="s">
        <v>6693</v>
      </c>
      <c r="Q700" s="167" t="s">
        <v>6746</v>
      </c>
      <c r="R700" s="195" t="s">
        <v>6620</v>
      </c>
      <c r="S700" s="184" t="s">
        <v>8176</v>
      </c>
      <c r="T700" s="167"/>
      <c r="U700" s="315">
        <v>44348</v>
      </c>
      <c r="V700" s="315">
        <v>44377</v>
      </c>
      <c r="W700" s="192">
        <v>3171000204</v>
      </c>
      <c r="X700" s="315">
        <v>44377</v>
      </c>
      <c r="Y700" s="167"/>
      <c r="Z700" s="167"/>
      <c r="AA700" s="167"/>
      <c r="AB700" s="167"/>
      <c r="AC700" s="196" t="s">
        <v>1547</v>
      </c>
      <c r="AD700" s="167"/>
      <c r="AE700" s="167"/>
      <c r="AF700" s="167"/>
      <c r="AG700" s="167"/>
      <c r="AH700" s="167"/>
      <c r="AI700" s="167"/>
      <c r="AJ700" s="167"/>
      <c r="AK700" s="192" t="s">
        <v>6073</v>
      </c>
      <c r="AL700" s="184" t="s">
        <v>8176</v>
      </c>
      <c r="AM700" s="184" t="s">
        <v>8177</v>
      </c>
      <c r="AN700" s="190" t="s">
        <v>5829</v>
      </c>
      <c r="AO700" s="190" t="s">
        <v>5829</v>
      </c>
      <c r="AP700" s="157"/>
    </row>
    <row r="701" spans="1:42" s="120" customFormat="1" ht="30" customHeight="1">
      <c r="A701" s="167" t="s">
        <v>6508</v>
      </c>
      <c r="B701" s="167" t="s">
        <v>2804</v>
      </c>
      <c r="C701" s="167" t="s">
        <v>3020</v>
      </c>
      <c r="D701" s="167" t="s">
        <v>3033</v>
      </c>
      <c r="E701" s="167" t="s">
        <v>35</v>
      </c>
      <c r="F701" s="167" t="s">
        <v>11</v>
      </c>
      <c r="G701" s="167" t="s">
        <v>19</v>
      </c>
      <c r="H701" s="167" t="s">
        <v>6977</v>
      </c>
      <c r="I701" s="167" t="s">
        <v>1317</v>
      </c>
      <c r="J701" s="167" t="s">
        <v>13</v>
      </c>
      <c r="K701" s="167" t="s">
        <v>17</v>
      </c>
      <c r="L701" s="189" t="s">
        <v>6657</v>
      </c>
      <c r="M701" s="189" t="s">
        <v>6976</v>
      </c>
      <c r="N701" s="167"/>
      <c r="O701" s="167"/>
      <c r="P701" s="189" t="s">
        <v>6693</v>
      </c>
      <c r="Q701" s="167" t="s">
        <v>6712</v>
      </c>
      <c r="R701" s="195" t="s">
        <v>6620</v>
      </c>
      <c r="S701" s="184" t="s">
        <v>8176</v>
      </c>
      <c r="T701" s="167"/>
      <c r="U701" s="315">
        <v>44348</v>
      </c>
      <c r="V701" s="315">
        <v>44377</v>
      </c>
      <c r="W701" s="192">
        <v>3171000205</v>
      </c>
      <c r="X701" s="315">
        <v>44377</v>
      </c>
      <c r="Y701" s="167"/>
      <c r="Z701" s="167"/>
      <c r="AA701" s="167"/>
      <c r="AB701" s="167"/>
      <c r="AC701" s="196" t="s">
        <v>1547</v>
      </c>
      <c r="AD701" s="167"/>
      <c r="AE701" s="167"/>
      <c r="AF701" s="167"/>
      <c r="AG701" s="167"/>
      <c r="AH701" s="167"/>
      <c r="AI701" s="167"/>
      <c r="AJ701" s="167"/>
      <c r="AK701" s="192" t="s">
        <v>6073</v>
      </c>
      <c r="AL701" s="184" t="s">
        <v>8176</v>
      </c>
      <c r="AM701" s="184" t="s">
        <v>8177</v>
      </c>
      <c r="AN701" s="190" t="s">
        <v>5829</v>
      </c>
      <c r="AO701" s="190" t="s">
        <v>5829</v>
      </c>
      <c r="AP701" s="157"/>
    </row>
    <row r="702" spans="1:42" s="120" customFormat="1" ht="30" customHeight="1">
      <c r="A702" s="167" t="s">
        <v>6508</v>
      </c>
      <c r="B702" s="167" t="s">
        <v>2804</v>
      </c>
      <c r="C702" s="167" t="s">
        <v>3020</v>
      </c>
      <c r="D702" s="167" t="s">
        <v>3035</v>
      </c>
      <c r="E702" s="167" t="s">
        <v>35</v>
      </c>
      <c r="F702" s="167" t="s">
        <v>15</v>
      </c>
      <c r="G702" s="167" t="s">
        <v>19</v>
      </c>
      <c r="H702" s="167" t="s">
        <v>6978</v>
      </c>
      <c r="I702" s="167" t="s">
        <v>1317</v>
      </c>
      <c r="J702" s="167" t="s">
        <v>13</v>
      </c>
      <c r="K702" s="167" t="s">
        <v>17</v>
      </c>
      <c r="L702" s="189" t="s">
        <v>6657</v>
      </c>
      <c r="M702" s="189" t="s">
        <v>6979</v>
      </c>
      <c r="N702" s="167"/>
      <c r="O702" s="167"/>
      <c r="P702" s="189" t="s">
        <v>6670</v>
      </c>
      <c r="Q702" s="167" t="s">
        <v>6686</v>
      </c>
      <c r="R702" s="195" t="s">
        <v>6620</v>
      </c>
      <c r="S702" s="184" t="s">
        <v>8176</v>
      </c>
      <c r="T702" s="167"/>
      <c r="U702" s="315">
        <v>44348</v>
      </c>
      <c r="V702" s="315">
        <v>44377</v>
      </c>
      <c r="W702" s="188">
        <v>3171000206</v>
      </c>
      <c r="X702" s="315">
        <v>44377</v>
      </c>
      <c r="Y702" s="167"/>
      <c r="Z702" s="167"/>
      <c r="AA702" s="167"/>
      <c r="AB702" s="167"/>
      <c r="AC702" s="196" t="s">
        <v>1547</v>
      </c>
      <c r="AD702" s="167"/>
      <c r="AE702" s="167"/>
      <c r="AF702" s="167"/>
      <c r="AG702" s="167"/>
      <c r="AH702" s="167"/>
      <c r="AI702" s="167"/>
      <c r="AJ702" s="167"/>
      <c r="AK702" s="192" t="s">
        <v>6073</v>
      </c>
      <c r="AL702" s="184" t="s">
        <v>8176</v>
      </c>
      <c r="AM702" s="184" t="s">
        <v>8177</v>
      </c>
      <c r="AN702" s="190" t="s">
        <v>5829</v>
      </c>
      <c r="AO702" s="190" t="s">
        <v>5829</v>
      </c>
      <c r="AP702" s="157"/>
    </row>
    <row r="703" spans="1:42" s="120" customFormat="1" ht="30" customHeight="1">
      <c r="A703" s="167" t="s">
        <v>6508</v>
      </c>
      <c r="B703" s="167" t="s">
        <v>2804</v>
      </c>
      <c r="C703" s="167" t="s">
        <v>3020</v>
      </c>
      <c r="D703" s="167" t="s">
        <v>3036</v>
      </c>
      <c r="E703" s="167" t="s">
        <v>35</v>
      </c>
      <c r="F703" s="167" t="s">
        <v>11</v>
      </c>
      <c r="G703" s="167" t="s">
        <v>19</v>
      </c>
      <c r="H703" s="167" t="s">
        <v>6980</v>
      </c>
      <c r="I703" s="167" t="s">
        <v>1317</v>
      </c>
      <c r="J703" s="167" t="s">
        <v>13</v>
      </c>
      <c r="K703" s="167" t="s">
        <v>17</v>
      </c>
      <c r="L703" s="189" t="s">
        <v>6657</v>
      </c>
      <c r="M703" s="189" t="s">
        <v>6981</v>
      </c>
      <c r="N703" s="167"/>
      <c r="O703" s="167"/>
      <c r="P703" s="189" t="s">
        <v>6982</v>
      </c>
      <c r="Q703" s="167" t="s">
        <v>6737</v>
      </c>
      <c r="R703" s="195" t="s">
        <v>6620</v>
      </c>
      <c r="S703" s="184" t="s">
        <v>8176</v>
      </c>
      <c r="T703" s="167"/>
      <c r="U703" s="315">
        <v>44348</v>
      </c>
      <c r="V703" s="315">
        <v>44377</v>
      </c>
      <c r="W703" s="188">
        <v>3171000207</v>
      </c>
      <c r="X703" s="315">
        <v>44377</v>
      </c>
      <c r="Y703" s="167"/>
      <c r="Z703" s="167"/>
      <c r="AA703" s="167"/>
      <c r="AB703" s="167"/>
      <c r="AC703" s="196" t="s">
        <v>1547</v>
      </c>
      <c r="AD703" s="167"/>
      <c r="AE703" s="167"/>
      <c r="AF703" s="167"/>
      <c r="AG703" s="167"/>
      <c r="AH703" s="167"/>
      <c r="AI703" s="167"/>
      <c r="AJ703" s="167"/>
      <c r="AK703" s="192" t="s">
        <v>6073</v>
      </c>
      <c r="AL703" s="184" t="s">
        <v>8176</v>
      </c>
      <c r="AM703" s="184" t="s">
        <v>8177</v>
      </c>
      <c r="AN703" s="190" t="s">
        <v>5829</v>
      </c>
      <c r="AO703" s="190" t="s">
        <v>5829</v>
      </c>
      <c r="AP703" s="157"/>
    </row>
    <row r="704" spans="1:42" s="120" customFormat="1" ht="30" customHeight="1">
      <c r="A704" s="167" t="s">
        <v>6508</v>
      </c>
      <c r="B704" s="167" t="s">
        <v>2804</v>
      </c>
      <c r="C704" s="167" t="s">
        <v>3020</v>
      </c>
      <c r="D704" s="167" t="s">
        <v>3036</v>
      </c>
      <c r="E704" s="167" t="s">
        <v>35</v>
      </c>
      <c r="F704" s="167" t="s">
        <v>11</v>
      </c>
      <c r="G704" s="167" t="s">
        <v>19</v>
      </c>
      <c r="H704" s="167" t="s">
        <v>6983</v>
      </c>
      <c r="I704" s="167" t="s">
        <v>1317</v>
      </c>
      <c r="J704" s="167" t="s">
        <v>13</v>
      </c>
      <c r="K704" s="167" t="s">
        <v>17</v>
      </c>
      <c r="L704" s="189" t="s">
        <v>6657</v>
      </c>
      <c r="M704" s="189" t="s">
        <v>6984</v>
      </c>
      <c r="N704" s="167"/>
      <c r="O704" s="167"/>
      <c r="P704" s="189" t="s">
        <v>6838</v>
      </c>
      <c r="Q704" s="167" t="s">
        <v>6715</v>
      </c>
      <c r="R704" s="195" t="s">
        <v>6620</v>
      </c>
      <c r="S704" s="184" t="s">
        <v>8176</v>
      </c>
      <c r="T704" s="167"/>
      <c r="U704" s="315">
        <v>44348</v>
      </c>
      <c r="V704" s="315">
        <v>44377</v>
      </c>
      <c r="W704" s="188">
        <v>3171000208</v>
      </c>
      <c r="X704" s="315">
        <v>44377</v>
      </c>
      <c r="Y704" s="167"/>
      <c r="Z704" s="167"/>
      <c r="AA704" s="167"/>
      <c r="AB704" s="167"/>
      <c r="AC704" s="196" t="s">
        <v>1547</v>
      </c>
      <c r="AD704" s="167"/>
      <c r="AE704" s="167"/>
      <c r="AF704" s="167"/>
      <c r="AG704" s="167"/>
      <c r="AH704" s="167"/>
      <c r="AI704" s="167"/>
      <c r="AJ704" s="167"/>
      <c r="AK704" s="192" t="s">
        <v>6073</v>
      </c>
      <c r="AL704" s="184" t="s">
        <v>8176</v>
      </c>
      <c r="AM704" s="184" t="s">
        <v>8177</v>
      </c>
      <c r="AN704" s="190" t="s">
        <v>5829</v>
      </c>
      <c r="AO704" s="190" t="s">
        <v>5829</v>
      </c>
      <c r="AP704" s="157"/>
    </row>
    <row r="705" spans="1:42" s="120" customFormat="1" ht="30" customHeight="1">
      <c r="A705" s="167" t="s">
        <v>6508</v>
      </c>
      <c r="B705" s="167" t="s">
        <v>2804</v>
      </c>
      <c r="C705" s="167" t="s">
        <v>3020</v>
      </c>
      <c r="D705" s="167" t="s">
        <v>3037</v>
      </c>
      <c r="E705" s="167" t="s">
        <v>35</v>
      </c>
      <c r="F705" s="167" t="s">
        <v>11</v>
      </c>
      <c r="G705" s="167" t="s">
        <v>19</v>
      </c>
      <c r="H705" s="167" t="s">
        <v>6985</v>
      </c>
      <c r="I705" s="167" t="s">
        <v>1317</v>
      </c>
      <c r="J705" s="167" t="s">
        <v>13</v>
      </c>
      <c r="K705" s="167" t="s">
        <v>17</v>
      </c>
      <c r="L705" s="189" t="s">
        <v>6657</v>
      </c>
      <c r="M705" s="189" t="s">
        <v>6986</v>
      </c>
      <c r="N705" s="167"/>
      <c r="O705" s="167"/>
      <c r="P705" s="189" t="s">
        <v>6987</v>
      </c>
      <c r="Q705" s="167" t="s">
        <v>6686</v>
      </c>
      <c r="R705" s="195" t="s">
        <v>6620</v>
      </c>
      <c r="S705" s="184" t="s">
        <v>8176</v>
      </c>
      <c r="T705" s="167"/>
      <c r="U705" s="315">
        <v>44348</v>
      </c>
      <c r="V705" s="315">
        <v>44377</v>
      </c>
      <c r="W705" s="188">
        <v>3171000209</v>
      </c>
      <c r="X705" s="315">
        <v>44377</v>
      </c>
      <c r="Y705" s="167"/>
      <c r="Z705" s="167"/>
      <c r="AA705" s="167"/>
      <c r="AB705" s="167"/>
      <c r="AC705" s="196" t="s">
        <v>1547</v>
      </c>
      <c r="AD705" s="167"/>
      <c r="AE705" s="167"/>
      <c r="AF705" s="167"/>
      <c r="AG705" s="167"/>
      <c r="AH705" s="167"/>
      <c r="AI705" s="167"/>
      <c r="AJ705" s="167"/>
      <c r="AK705" s="192" t="s">
        <v>6073</v>
      </c>
      <c r="AL705" s="184" t="s">
        <v>8176</v>
      </c>
      <c r="AM705" s="184" t="s">
        <v>8177</v>
      </c>
      <c r="AN705" s="190" t="s">
        <v>5829</v>
      </c>
      <c r="AO705" s="190" t="s">
        <v>5829</v>
      </c>
      <c r="AP705" s="157"/>
    </row>
    <row r="706" spans="1:42" s="120" customFormat="1" ht="30" customHeight="1">
      <c r="A706" s="167" t="s">
        <v>6870</v>
      </c>
      <c r="B706" s="167" t="s">
        <v>6871</v>
      </c>
      <c r="C706" s="167" t="s">
        <v>6988</v>
      </c>
      <c r="D706" s="167" t="s">
        <v>6989</v>
      </c>
      <c r="E706" s="167" t="s">
        <v>978</v>
      </c>
      <c r="F706" s="167" t="s">
        <v>762</v>
      </c>
      <c r="G706" s="167" t="s">
        <v>675</v>
      </c>
      <c r="H706" s="167" t="s">
        <v>6990</v>
      </c>
      <c r="I706" s="167" t="s">
        <v>1317</v>
      </c>
      <c r="J706" s="167" t="s">
        <v>977</v>
      </c>
      <c r="K706" s="167" t="s">
        <v>765</v>
      </c>
      <c r="L706" s="189" t="s">
        <v>6657</v>
      </c>
      <c r="M706" s="189" t="s">
        <v>6991</v>
      </c>
      <c r="N706" s="167"/>
      <c r="O706" s="167"/>
      <c r="P706" s="189" t="s">
        <v>6992</v>
      </c>
      <c r="Q706" s="189" t="s">
        <v>6676</v>
      </c>
      <c r="R706" s="195" t="s">
        <v>6620</v>
      </c>
      <c r="S706" s="184" t="s">
        <v>8176</v>
      </c>
      <c r="T706" s="167"/>
      <c r="U706" s="315">
        <v>44348</v>
      </c>
      <c r="V706" s="315">
        <v>44377</v>
      </c>
      <c r="W706" s="188">
        <v>3171000308</v>
      </c>
      <c r="X706" s="315">
        <v>44377</v>
      </c>
      <c r="Y706" s="167"/>
      <c r="Z706" s="167"/>
      <c r="AA706" s="167"/>
      <c r="AB706" s="167"/>
      <c r="AC706" s="196" t="s">
        <v>1547</v>
      </c>
      <c r="AD706" s="167"/>
      <c r="AE706" s="167"/>
      <c r="AF706" s="167"/>
      <c r="AG706" s="167"/>
      <c r="AH706" s="167"/>
      <c r="AI706" s="167"/>
      <c r="AJ706" s="167"/>
      <c r="AK706" s="192" t="s">
        <v>6073</v>
      </c>
      <c r="AL706" s="184" t="s">
        <v>8176</v>
      </c>
      <c r="AM706" s="184" t="s">
        <v>8177</v>
      </c>
      <c r="AN706" s="190" t="s">
        <v>5829</v>
      </c>
      <c r="AO706" s="190" t="s">
        <v>5829</v>
      </c>
      <c r="AP706" s="157"/>
    </row>
    <row r="707" spans="1:42" s="120" customFormat="1" ht="30" customHeight="1">
      <c r="A707" s="167" t="s">
        <v>6508</v>
      </c>
      <c r="B707" s="167" t="s">
        <v>2804</v>
      </c>
      <c r="C707" s="167" t="s">
        <v>3020</v>
      </c>
      <c r="D707" s="167" t="s">
        <v>3038</v>
      </c>
      <c r="E707" s="167" t="s">
        <v>35</v>
      </c>
      <c r="F707" s="167" t="s">
        <v>11</v>
      </c>
      <c r="G707" s="167" t="s">
        <v>19</v>
      </c>
      <c r="H707" s="167" t="s">
        <v>3039</v>
      </c>
      <c r="I707" s="167" t="s">
        <v>1317</v>
      </c>
      <c r="J707" s="167" t="s">
        <v>13</v>
      </c>
      <c r="K707" s="167" t="s">
        <v>17</v>
      </c>
      <c r="L707" s="189" t="s">
        <v>6657</v>
      </c>
      <c r="M707" s="189" t="s">
        <v>6993</v>
      </c>
      <c r="N707" s="167"/>
      <c r="O707" s="167"/>
      <c r="P707" s="189" t="s">
        <v>6926</v>
      </c>
      <c r="Q707" s="167" t="s">
        <v>6737</v>
      </c>
      <c r="R707" s="195" t="s">
        <v>6620</v>
      </c>
      <c r="S707" s="184" t="s">
        <v>8176</v>
      </c>
      <c r="T707" s="167"/>
      <c r="U707" s="315">
        <v>44348</v>
      </c>
      <c r="V707" s="315">
        <v>44377</v>
      </c>
      <c r="W707" s="188">
        <v>3171000211</v>
      </c>
      <c r="X707" s="315">
        <v>44377</v>
      </c>
      <c r="Y707" s="167"/>
      <c r="Z707" s="167"/>
      <c r="AA707" s="167"/>
      <c r="AB707" s="167"/>
      <c r="AC707" s="196" t="s">
        <v>1547</v>
      </c>
      <c r="AD707" s="167"/>
      <c r="AE707" s="167"/>
      <c r="AF707" s="167"/>
      <c r="AG707" s="167"/>
      <c r="AH707" s="167"/>
      <c r="AI707" s="167"/>
      <c r="AJ707" s="167"/>
      <c r="AK707" s="192" t="s">
        <v>6073</v>
      </c>
      <c r="AL707" s="184" t="s">
        <v>8176</v>
      </c>
      <c r="AM707" s="184" t="s">
        <v>8177</v>
      </c>
      <c r="AN707" s="190" t="s">
        <v>5829</v>
      </c>
      <c r="AO707" s="190" t="s">
        <v>5829</v>
      </c>
      <c r="AP707" s="157"/>
    </row>
    <row r="708" spans="1:42" s="120" customFormat="1" ht="30" customHeight="1">
      <c r="A708" s="167" t="s">
        <v>6508</v>
      </c>
      <c r="B708" s="167" t="s">
        <v>2804</v>
      </c>
      <c r="C708" s="167" t="s">
        <v>3020</v>
      </c>
      <c r="D708" s="167" t="s">
        <v>3040</v>
      </c>
      <c r="E708" s="167" t="s">
        <v>35</v>
      </c>
      <c r="F708" s="167" t="s">
        <v>11</v>
      </c>
      <c r="G708" s="167" t="s">
        <v>19</v>
      </c>
      <c r="H708" s="167" t="s">
        <v>3041</v>
      </c>
      <c r="I708" s="167" t="s">
        <v>1317</v>
      </c>
      <c r="J708" s="167" t="s">
        <v>13</v>
      </c>
      <c r="K708" s="167" t="s">
        <v>17</v>
      </c>
      <c r="L708" s="189" t="s">
        <v>6657</v>
      </c>
      <c r="M708" s="189" t="s">
        <v>6993</v>
      </c>
      <c r="N708" s="167"/>
      <c r="O708" s="167"/>
      <c r="P708" s="189" t="s">
        <v>6926</v>
      </c>
      <c r="Q708" s="167" t="s">
        <v>6676</v>
      </c>
      <c r="R708" s="195" t="s">
        <v>6620</v>
      </c>
      <c r="S708" s="184" t="s">
        <v>8176</v>
      </c>
      <c r="T708" s="167"/>
      <c r="U708" s="315">
        <v>44348</v>
      </c>
      <c r="V708" s="315">
        <v>44377</v>
      </c>
      <c r="W708" s="188">
        <v>3171000212</v>
      </c>
      <c r="X708" s="315">
        <v>44377</v>
      </c>
      <c r="Y708" s="167"/>
      <c r="Z708" s="167"/>
      <c r="AA708" s="167"/>
      <c r="AB708" s="167"/>
      <c r="AC708" s="196" t="s">
        <v>1547</v>
      </c>
      <c r="AD708" s="167"/>
      <c r="AE708" s="167"/>
      <c r="AF708" s="167"/>
      <c r="AG708" s="167"/>
      <c r="AH708" s="167"/>
      <c r="AI708" s="167"/>
      <c r="AJ708" s="167"/>
      <c r="AK708" s="192" t="s">
        <v>6073</v>
      </c>
      <c r="AL708" s="184" t="s">
        <v>8176</v>
      </c>
      <c r="AM708" s="184" t="s">
        <v>8177</v>
      </c>
      <c r="AN708" s="190" t="s">
        <v>5829</v>
      </c>
      <c r="AO708" s="190" t="s">
        <v>5829</v>
      </c>
      <c r="AP708" s="157"/>
    </row>
    <row r="709" spans="1:42" s="120" customFormat="1" ht="30" customHeight="1">
      <c r="A709" s="167" t="s">
        <v>6508</v>
      </c>
      <c r="B709" s="167" t="s">
        <v>2804</v>
      </c>
      <c r="C709" s="167" t="s">
        <v>3020</v>
      </c>
      <c r="D709" s="167" t="s">
        <v>3042</v>
      </c>
      <c r="E709" s="167" t="s">
        <v>35</v>
      </c>
      <c r="F709" s="167" t="s">
        <v>11</v>
      </c>
      <c r="G709" s="167" t="s">
        <v>19</v>
      </c>
      <c r="H709" s="167" t="s">
        <v>3043</v>
      </c>
      <c r="I709" s="167" t="s">
        <v>1317</v>
      </c>
      <c r="J709" s="167" t="s">
        <v>13</v>
      </c>
      <c r="K709" s="167" t="s">
        <v>17</v>
      </c>
      <c r="L709" s="189" t="s">
        <v>6657</v>
      </c>
      <c r="M709" s="189" t="s">
        <v>6994</v>
      </c>
      <c r="N709" s="167"/>
      <c r="O709" s="167"/>
      <c r="P709" s="189" t="s">
        <v>6783</v>
      </c>
      <c r="Q709" s="167" t="s">
        <v>6995</v>
      </c>
      <c r="R709" s="195" t="s">
        <v>6620</v>
      </c>
      <c r="S709" s="184" t="s">
        <v>8176</v>
      </c>
      <c r="T709" s="167"/>
      <c r="U709" s="315">
        <v>44348</v>
      </c>
      <c r="V709" s="315">
        <v>44377</v>
      </c>
      <c r="W709" s="188">
        <v>3171000213</v>
      </c>
      <c r="X709" s="315">
        <v>44377</v>
      </c>
      <c r="Y709" s="167"/>
      <c r="Z709" s="167"/>
      <c r="AA709" s="167"/>
      <c r="AB709" s="167"/>
      <c r="AC709" s="196" t="s">
        <v>1547</v>
      </c>
      <c r="AD709" s="167"/>
      <c r="AE709" s="167"/>
      <c r="AF709" s="167"/>
      <c r="AG709" s="167"/>
      <c r="AH709" s="167"/>
      <c r="AI709" s="167"/>
      <c r="AJ709" s="167"/>
      <c r="AK709" s="192" t="s">
        <v>6073</v>
      </c>
      <c r="AL709" s="184" t="s">
        <v>8176</v>
      </c>
      <c r="AM709" s="184" t="s">
        <v>8177</v>
      </c>
      <c r="AN709" s="190" t="s">
        <v>5829</v>
      </c>
      <c r="AO709" s="190" t="s">
        <v>5829</v>
      </c>
      <c r="AP709" s="157"/>
    </row>
    <row r="710" spans="1:42" s="120" customFormat="1" ht="30" customHeight="1">
      <c r="A710" s="167" t="s">
        <v>6508</v>
      </c>
      <c r="B710" s="167" t="s">
        <v>2804</v>
      </c>
      <c r="C710" s="167" t="s">
        <v>3020</v>
      </c>
      <c r="D710" s="167" t="s">
        <v>3044</v>
      </c>
      <c r="E710" s="167" t="s">
        <v>35</v>
      </c>
      <c r="F710" s="167" t="s">
        <v>11</v>
      </c>
      <c r="G710" s="167" t="s">
        <v>19</v>
      </c>
      <c r="H710" s="167" t="s">
        <v>6996</v>
      </c>
      <c r="I710" s="167" t="s">
        <v>1317</v>
      </c>
      <c r="J710" s="167" t="s">
        <v>13</v>
      </c>
      <c r="K710" s="167" t="s">
        <v>17</v>
      </c>
      <c r="L710" s="189" t="s">
        <v>6657</v>
      </c>
      <c r="M710" s="189" t="s">
        <v>6997</v>
      </c>
      <c r="N710" s="167"/>
      <c r="O710" s="167"/>
      <c r="P710" s="189" t="s">
        <v>6745</v>
      </c>
      <c r="Q710" s="167" t="s">
        <v>6717</v>
      </c>
      <c r="R710" s="195" t="s">
        <v>6620</v>
      </c>
      <c r="S710" s="184" t="s">
        <v>8176</v>
      </c>
      <c r="T710" s="167"/>
      <c r="U710" s="315">
        <v>44348</v>
      </c>
      <c r="V710" s="315">
        <v>44377</v>
      </c>
      <c r="W710" s="188">
        <v>3171000214</v>
      </c>
      <c r="X710" s="315">
        <v>44377</v>
      </c>
      <c r="Y710" s="167"/>
      <c r="Z710" s="167"/>
      <c r="AA710" s="167"/>
      <c r="AB710" s="167"/>
      <c r="AC710" s="196" t="s">
        <v>1547</v>
      </c>
      <c r="AD710" s="167"/>
      <c r="AE710" s="167"/>
      <c r="AF710" s="167"/>
      <c r="AG710" s="167"/>
      <c r="AH710" s="167"/>
      <c r="AI710" s="167"/>
      <c r="AJ710" s="167"/>
      <c r="AK710" s="192" t="s">
        <v>6073</v>
      </c>
      <c r="AL710" s="184" t="s">
        <v>8176</v>
      </c>
      <c r="AM710" s="184" t="s">
        <v>8177</v>
      </c>
      <c r="AN710" s="190" t="s">
        <v>5829</v>
      </c>
      <c r="AO710" s="190" t="s">
        <v>5829</v>
      </c>
      <c r="AP710" s="157"/>
    </row>
    <row r="711" spans="1:42" s="120" customFormat="1" ht="30" customHeight="1">
      <c r="A711" s="167" t="s">
        <v>6508</v>
      </c>
      <c r="B711" s="167" t="s">
        <v>2804</v>
      </c>
      <c r="C711" s="167" t="s">
        <v>3020</v>
      </c>
      <c r="D711" s="167" t="s">
        <v>3045</v>
      </c>
      <c r="E711" s="167" t="s">
        <v>35</v>
      </c>
      <c r="F711" s="167" t="s">
        <v>11</v>
      </c>
      <c r="G711" s="167" t="s">
        <v>19</v>
      </c>
      <c r="H711" s="167" t="s">
        <v>3046</v>
      </c>
      <c r="I711" s="167" t="s">
        <v>1317</v>
      </c>
      <c r="J711" s="167" t="s">
        <v>13</v>
      </c>
      <c r="K711" s="167" t="s">
        <v>17</v>
      </c>
      <c r="L711" s="189" t="s">
        <v>6657</v>
      </c>
      <c r="M711" s="189" t="s">
        <v>6998</v>
      </c>
      <c r="N711" s="167"/>
      <c r="O711" s="167"/>
      <c r="P711" s="189" t="s">
        <v>6675</v>
      </c>
      <c r="Q711" s="167" t="s">
        <v>6741</v>
      </c>
      <c r="R711" s="195" t="s">
        <v>6620</v>
      </c>
      <c r="S711" s="184" t="s">
        <v>8176</v>
      </c>
      <c r="T711" s="167"/>
      <c r="U711" s="315">
        <v>44348</v>
      </c>
      <c r="V711" s="315">
        <v>44377</v>
      </c>
      <c r="W711" s="188">
        <v>3171000215</v>
      </c>
      <c r="X711" s="315">
        <v>44377</v>
      </c>
      <c r="Y711" s="167"/>
      <c r="Z711" s="167"/>
      <c r="AA711" s="167"/>
      <c r="AB711" s="167"/>
      <c r="AC711" s="196" t="s">
        <v>1547</v>
      </c>
      <c r="AD711" s="167"/>
      <c r="AE711" s="167"/>
      <c r="AF711" s="167"/>
      <c r="AG711" s="167"/>
      <c r="AH711" s="167"/>
      <c r="AI711" s="167"/>
      <c r="AJ711" s="167"/>
      <c r="AK711" s="192" t="s">
        <v>6073</v>
      </c>
      <c r="AL711" s="184" t="s">
        <v>8176</v>
      </c>
      <c r="AM711" s="184" t="s">
        <v>8177</v>
      </c>
      <c r="AN711" s="190" t="s">
        <v>5829</v>
      </c>
      <c r="AO711" s="190" t="s">
        <v>5829</v>
      </c>
      <c r="AP711" s="157"/>
    </row>
    <row r="712" spans="1:42" s="120" customFormat="1" ht="30" customHeight="1">
      <c r="A712" s="167" t="s">
        <v>6508</v>
      </c>
      <c r="B712" s="167" t="s">
        <v>2804</v>
      </c>
      <c r="C712" s="167" t="s">
        <v>3020</v>
      </c>
      <c r="D712" s="167" t="s">
        <v>3047</v>
      </c>
      <c r="E712" s="167" t="s">
        <v>35</v>
      </c>
      <c r="F712" s="167" t="s">
        <v>11</v>
      </c>
      <c r="G712" s="167" t="s">
        <v>19</v>
      </c>
      <c r="H712" s="167" t="s">
        <v>3048</v>
      </c>
      <c r="I712" s="167" t="s">
        <v>1317</v>
      </c>
      <c r="J712" s="167" t="s">
        <v>13</v>
      </c>
      <c r="K712" s="167" t="s">
        <v>17</v>
      </c>
      <c r="L712" s="189" t="s">
        <v>6657</v>
      </c>
      <c r="M712" s="189" t="s">
        <v>6999</v>
      </c>
      <c r="N712" s="167"/>
      <c r="O712" s="167"/>
      <c r="P712" s="189" t="s">
        <v>6670</v>
      </c>
      <c r="Q712" s="167" t="s">
        <v>6926</v>
      </c>
      <c r="R712" s="195" t="s">
        <v>6620</v>
      </c>
      <c r="S712" s="184" t="s">
        <v>8176</v>
      </c>
      <c r="T712" s="167"/>
      <c r="U712" s="315">
        <v>44348</v>
      </c>
      <c r="V712" s="315">
        <v>44377</v>
      </c>
      <c r="W712" s="188">
        <v>3171000216</v>
      </c>
      <c r="X712" s="315">
        <v>44377</v>
      </c>
      <c r="Y712" s="167"/>
      <c r="Z712" s="167"/>
      <c r="AA712" s="167"/>
      <c r="AB712" s="167"/>
      <c r="AC712" s="196" t="s">
        <v>1547</v>
      </c>
      <c r="AD712" s="167"/>
      <c r="AE712" s="167"/>
      <c r="AF712" s="167"/>
      <c r="AG712" s="167"/>
      <c r="AH712" s="167"/>
      <c r="AI712" s="167"/>
      <c r="AJ712" s="167"/>
      <c r="AK712" s="192" t="s">
        <v>6073</v>
      </c>
      <c r="AL712" s="184" t="s">
        <v>8176</v>
      </c>
      <c r="AM712" s="184" t="s">
        <v>8177</v>
      </c>
      <c r="AN712" s="190" t="s">
        <v>5829</v>
      </c>
      <c r="AO712" s="190" t="s">
        <v>5829</v>
      </c>
      <c r="AP712" s="157"/>
    </row>
    <row r="713" spans="1:42" s="120" customFormat="1" ht="30" customHeight="1">
      <c r="A713" s="167" t="s">
        <v>6508</v>
      </c>
      <c r="B713" s="167" t="s">
        <v>2804</v>
      </c>
      <c r="C713" s="167" t="s">
        <v>3020</v>
      </c>
      <c r="D713" s="167" t="s">
        <v>3049</v>
      </c>
      <c r="E713" s="167" t="s">
        <v>35</v>
      </c>
      <c r="F713" s="167" t="s">
        <v>11</v>
      </c>
      <c r="G713" s="167" t="s">
        <v>19</v>
      </c>
      <c r="H713" s="167" t="s">
        <v>3050</v>
      </c>
      <c r="I713" s="167" t="s">
        <v>1317</v>
      </c>
      <c r="J713" s="167" t="s">
        <v>13</v>
      </c>
      <c r="K713" s="167" t="s">
        <v>17</v>
      </c>
      <c r="L713" s="189" t="s">
        <v>6657</v>
      </c>
      <c r="M713" s="189" t="s">
        <v>7000</v>
      </c>
      <c r="N713" s="167"/>
      <c r="O713" s="167"/>
      <c r="P713" s="189" t="s">
        <v>6706</v>
      </c>
      <c r="Q713" s="167" t="s">
        <v>6667</v>
      </c>
      <c r="R713" s="195" t="s">
        <v>6620</v>
      </c>
      <c r="S713" s="184" t="s">
        <v>8176</v>
      </c>
      <c r="T713" s="167"/>
      <c r="U713" s="315">
        <v>44348</v>
      </c>
      <c r="V713" s="315">
        <v>44377</v>
      </c>
      <c r="W713" s="188">
        <v>3171000217</v>
      </c>
      <c r="X713" s="315">
        <v>44377</v>
      </c>
      <c r="Y713" s="167"/>
      <c r="Z713" s="167"/>
      <c r="AA713" s="167"/>
      <c r="AB713" s="167"/>
      <c r="AC713" s="196" t="s">
        <v>1547</v>
      </c>
      <c r="AD713" s="167"/>
      <c r="AE713" s="167"/>
      <c r="AF713" s="167"/>
      <c r="AG713" s="167"/>
      <c r="AH713" s="167"/>
      <c r="AI713" s="167"/>
      <c r="AJ713" s="167"/>
      <c r="AK713" s="192" t="s">
        <v>6073</v>
      </c>
      <c r="AL713" s="184" t="s">
        <v>8176</v>
      </c>
      <c r="AM713" s="184" t="s">
        <v>8177</v>
      </c>
      <c r="AN713" s="190" t="s">
        <v>5829</v>
      </c>
      <c r="AO713" s="190" t="s">
        <v>5829</v>
      </c>
      <c r="AP713" s="157"/>
    </row>
    <row r="714" spans="1:42" s="120" customFormat="1" ht="30" customHeight="1">
      <c r="A714" s="167" t="s">
        <v>6508</v>
      </c>
      <c r="B714" s="167" t="s">
        <v>2804</v>
      </c>
      <c r="C714" s="167" t="s">
        <v>3020</v>
      </c>
      <c r="D714" s="167" t="s">
        <v>3051</v>
      </c>
      <c r="E714" s="167" t="s">
        <v>35</v>
      </c>
      <c r="F714" s="167" t="s">
        <v>11</v>
      </c>
      <c r="G714" s="167" t="s">
        <v>19</v>
      </c>
      <c r="H714" s="167" t="s">
        <v>3052</v>
      </c>
      <c r="I714" s="167" t="s">
        <v>1317</v>
      </c>
      <c r="J714" s="167" t="s">
        <v>13</v>
      </c>
      <c r="K714" s="167" t="s">
        <v>17</v>
      </c>
      <c r="L714" s="189" t="s">
        <v>6657</v>
      </c>
      <c r="M714" s="189" t="s">
        <v>7000</v>
      </c>
      <c r="N714" s="167"/>
      <c r="O714" s="167"/>
      <c r="P714" s="189" t="s">
        <v>6675</v>
      </c>
      <c r="Q714" s="189" t="s">
        <v>6746</v>
      </c>
      <c r="R714" s="195" t="s">
        <v>6620</v>
      </c>
      <c r="S714" s="184" t="s">
        <v>8176</v>
      </c>
      <c r="T714" s="167"/>
      <c r="U714" s="315">
        <v>44348</v>
      </c>
      <c r="V714" s="315">
        <v>44377</v>
      </c>
      <c r="W714" s="188">
        <v>3171000218</v>
      </c>
      <c r="X714" s="315">
        <v>44377</v>
      </c>
      <c r="Y714" s="167"/>
      <c r="Z714" s="167"/>
      <c r="AA714" s="167"/>
      <c r="AB714" s="167"/>
      <c r="AC714" s="196" t="s">
        <v>1547</v>
      </c>
      <c r="AD714" s="167"/>
      <c r="AE714" s="167"/>
      <c r="AF714" s="167"/>
      <c r="AG714" s="167"/>
      <c r="AH714" s="167"/>
      <c r="AI714" s="167"/>
      <c r="AJ714" s="167"/>
      <c r="AK714" s="192" t="s">
        <v>6073</v>
      </c>
      <c r="AL714" s="184" t="s">
        <v>8176</v>
      </c>
      <c r="AM714" s="184" t="s">
        <v>8177</v>
      </c>
      <c r="AN714" s="190" t="s">
        <v>5829</v>
      </c>
      <c r="AO714" s="190" t="s">
        <v>5829</v>
      </c>
      <c r="AP714" s="157"/>
    </row>
    <row r="715" spans="1:42" s="120" customFormat="1" ht="30" customHeight="1">
      <c r="A715" s="167" t="s">
        <v>6508</v>
      </c>
      <c r="B715" s="167" t="s">
        <v>2804</v>
      </c>
      <c r="C715" s="167" t="s">
        <v>3020</v>
      </c>
      <c r="D715" s="167" t="s">
        <v>7001</v>
      </c>
      <c r="E715" s="167" t="s">
        <v>35</v>
      </c>
      <c r="F715" s="167" t="s">
        <v>11</v>
      </c>
      <c r="G715" s="167" t="s">
        <v>19</v>
      </c>
      <c r="H715" s="167" t="s">
        <v>7002</v>
      </c>
      <c r="I715" s="167" t="s">
        <v>1317</v>
      </c>
      <c r="J715" s="167" t="s">
        <v>13</v>
      </c>
      <c r="K715" s="167" t="s">
        <v>17</v>
      </c>
      <c r="L715" s="189" t="s">
        <v>6657</v>
      </c>
      <c r="M715" s="189" t="s">
        <v>7000</v>
      </c>
      <c r="N715" s="167"/>
      <c r="O715" s="167"/>
      <c r="P715" s="189" t="s">
        <v>6675</v>
      </c>
      <c r="Q715" s="189" t="s">
        <v>6746</v>
      </c>
      <c r="R715" s="195" t="s">
        <v>6620</v>
      </c>
      <c r="S715" s="184" t="s">
        <v>8176</v>
      </c>
      <c r="T715" s="167"/>
      <c r="U715" s="315">
        <v>44348</v>
      </c>
      <c r="V715" s="315">
        <v>44377</v>
      </c>
      <c r="W715" s="188">
        <v>3171000219</v>
      </c>
      <c r="X715" s="315">
        <v>44377</v>
      </c>
      <c r="Y715" s="167"/>
      <c r="Z715" s="167"/>
      <c r="AA715" s="167"/>
      <c r="AB715" s="167"/>
      <c r="AC715" s="196" t="s">
        <v>1547</v>
      </c>
      <c r="AD715" s="167"/>
      <c r="AE715" s="167"/>
      <c r="AF715" s="167"/>
      <c r="AG715" s="167"/>
      <c r="AH715" s="167"/>
      <c r="AI715" s="167"/>
      <c r="AJ715" s="167"/>
      <c r="AK715" s="192" t="s">
        <v>6073</v>
      </c>
      <c r="AL715" s="184" t="s">
        <v>8176</v>
      </c>
      <c r="AM715" s="184" t="s">
        <v>8177</v>
      </c>
      <c r="AN715" s="190" t="s">
        <v>5829</v>
      </c>
      <c r="AO715" s="190" t="s">
        <v>5829</v>
      </c>
      <c r="AP715" s="157"/>
    </row>
    <row r="716" spans="1:42" s="120" customFormat="1" ht="30" customHeight="1">
      <c r="A716" s="167" t="s">
        <v>6508</v>
      </c>
      <c r="B716" s="167" t="s">
        <v>2804</v>
      </c>
      <c r="C716" s="167" t="s">
        <v>3020</v>
      </c>
      <c r="D716" s="167" t="s">
        <v>7001</v>
      </c>
      <c r="E716" s="167" t="s">
        <v>35</v>
      </c>
      <c r="F716" s="167" t="s">
        <v>11</v>
      </c>
      <c r="G716" s="167" t="s">
        <v>19</v>
      </c>
      <c r="H716" s="167" t="s">
        <v>3053</v>
      </c>
      <c r="I716" s="167" t="s">
        <v>1317</v>
      </c>
      <c r="J716" s="167" t="s">
        <v>13</v>
      </c>
      <c r="K716" s="167" t="s">
        <v>17</v>
      </c>
      <c r="L716" s="189" t="s">
        <v>6657</v>
      </c>
      <c r="M716" s="189" t="s">
        <v>7003</v>
      </c>
      <c r="N716" s="167"/>
      <c r="O716" s="167"/>
      <c r="P716" s="189" t="s">
        <v>6675</v>
      </c>
      <c r="Q716" s="189" t="s">
        <v>6840</v>
      </c>
      <c r="R716" s="195" t="s">
        <v>6620</v>
      </c>
      <c r="S716" s="184" t="s">
        <v>8176</v>
      </c>
      <c r="T716" s="167"/>
      <c r="U716" s="315">
        <v>44348</v>
      </c>
      <c r="V716" s="315">
        <v>44377</v>
      </c>
      <c r="W716" s="188">
        <v>3171000220</v>
      </c>
      <c r="X716" s="315">
        <v>44377</v>
      </c>
      <c r="Y716" s="167"/>
      <c r="Z716" s="167"/>
      <c r="AA716" s="167"/>
      <c r="AB716" s="167"/>
      <c r="AC716" s="196" t="s">
        <v>1547</v>
      </c>
      <c r="AD716" s="167"/>
      <c r="AE716" s="167"/>
      <c r="AF716" s="167"/>
      <c r="AG716" s="167"/>
      <c r="AH716" s="167"/>
      <c r="AI716" s="167"/>
      <c r="AJ716" s="167"/>
      <c r="AK716" s="192" t="s">
        <v>6073</v>
      </c>
      <c r="AL716" s="184" t="s">
        <v>8176</v>
      </c>
      <c r="AM716" s="184" t="s">
        <v>8177</v>
      </c>
      <c r="AN716" s="190" t="s">
        <v>5829</v>
      </c>
      <c r="AO716" s="190" t="s">
        <v>5829</v>
      </c>
      <c r="AP716" s="157"/>
    </row>
    <row r="717" spans="1:42" s="120" customFormat="1" ht="30" customHeight="1">
      <c r="A717" s="167" t="s">
        <v>6508</v>
      </c>
      <c r="B717" s="167" t="s">
        <v>2804</v>
      </c>
      <c r="C717" s="167" t="s">
        <v>3020</v>
      </c>
      <c r="D717" s="167" t="s">
        <v>7001</v>
      </c>
      <c r="E717" s="167" t="s">
        <v>35</v>
      </c>
      <c r="F717" s="167" t="s">
        <v>11</v>
      </c>
      <c r="G717" s="167" t="s">
        <v>19</v>
      </c>
      <c r="H717" s="167" t="s">
        <v>3054</v>
      </c>
      <c r="I717" s="167" t="s">
        <v>1317</v>
      </c>
      <c r="J717" s="167" t="s">
        <v>13</v>
      </c>
      <c r="K717" s="167" t="s">
        <v>17</v>
      </c>
      <c r="L717" s="189" t="s">
        <v>6657</v>
      </c>
      <c r="M717" s="189" t="s">
        <v>7004</v>
      </c>
      <c r="N717" s="167"/>
      <c r="O717" s="167"/>
      <c r="P717" s="189" t="s">
        <v>6675</v>
      </c>
      <c r="Q717" s="189" t="s">
        <v>6715</v>
      </c>
      <c r="R717" s="195" t="s">
        <v>6620</v>
      </c>
      <c r="S717" s="184" t="s">
        <v>8176</v>
      </c>
      <c r="T717" s="167"/>
      <c r="U717" s="315">
        <v>44348</v>
      </c>
      <c r="V717" s="315">
        <v>44377</v>
      </c>
      <c r="W717" s="188">
        <v>3171000221</v>
      </c>
      <c r="X717" s="315">
        <v>44377</v>
      </c>
      <c r="Y717" s="167"/>
      <c r="Z717" s="167"/>
      <c r="AA717" s="167"/>
      <c r="AB717" s="167"/>
      <c r="AC717" s="196" t="s">
        <v>1547</v>
      </c>
      <c r="AD717" s="167"/>
      <c r="AE717" s="167"/>
      <c r="AF717" s="167"/>
      <c r="AG717" s="167"/>
      <c r="AH717" s="167"/>
      <c r="AI717" s="167"/>
      <c r="AJ717" s="167"/>
      <c r="AK717" s="192" t="s">
        <v>6073</v>
      </c>
      <c r="AL717" s="184" t="s">
        <v>8176</v>
      </c>
      <c r="AM717" s="184" t="s">
        <v>8177</v>
      </c>
      <c r="AN717" s="190" t="s">
        <v>5829</v>
      </c>
      <c r="AO717" s="190" t="s">
        <v>5829</v>
      </c>
      <c r="AP717" s="157"/>
    </row>
    <row r="718" spans="1:42" s="120" customFormat="1" ht="30" customHeight="1">
      <c r="A718" s="167" t="s">
        <v>6508</v>
      </c>
      <c r="B718" s="167" t="s">
        <v>2804</v>
      </c>
      <c r="C718" s="167" t="s">
        <v>3020</v>
      </c>
      <c r="D718" s="167" t="s">
        <v>7005</v>
      </c>
      <c r="E718" s="167" t="s">
        <v>35</v>
      </c>
      <c r="F718" s="167" t="s">
        <v>11</v>
      </c>
      <c r="G718" s="167" t="s">
        <v>19</v>
      </c>
      <c r="H718" s="167" t="s">
        <v>7006</v>
      </c>
      <c r="I718" s="167" t="s">
        <v>1317</v>
      </c>
      <c r="J718" s="167" t="s">
        <v>13</v>
      </c>
      <c r="K718" s="167" t="s">
        <v>17</v>
      </c>
      <c r="L718" s="189" t="s">
        <v>6657</v>
      </c>
      <c r="M718" s="189" t="s">
        <v>7007</v>
      </c>
      <c r="N718" s="167"/>
      <c r="O718" s="167"/>
      <c r="P718" s="189" t="s">
        <v>6675</v>
      </c>
      <c r="Q718" s="189" t="s">
        <v>6746</v>
      </c>
      <c r="R718" s="195" t="s">
        <v>6620</v>
      </c>
      <c r="S718" s="184" t="s">
        <v>8176</v>
      </c>
      <c r="T718" s="167"/>
      <c r="U718" s="315">
        <v>44348</v>
      </c>
      <c r="V718" s="315">
        <v>44377</v>
      </c>
      <c r="W718" s="188">
        <v>3171000222</v>
      </c>
      <c r="X718" s="315">
        <v>44377</v>
      </c>
      <c r="Y718" s="167"/>
      <c r="Z718" s="167"/>
      <c r="AA718" s="167"/>
      <c r="AB718" s="167"/>
      <c r="AC718" s="196" t="s">
        <v>1547</v>
      </c>
      <c r="AD718" s="167"/>
      <c r="AE718" s="167"/>
      <c r="AF718" s="167"/>
      <c r="AG718" s="167"/>
      <c r="AH718" s="167"/>
      <c r="AI718" s="167"/>
      <c r="AJ718" s="167"/>
      <c r="AK718" s="192" t="s">
        <v>6073</v>
      </c>
      <c r="AL718" s="184" t="s">
        <v>8176</v>
      </c>
      <c r="AM718" s="184" t="s">
        <v>8177</v>
      </c>
      <c r="AN718" s="190" t="s">
        <v>5829</v>
      </c>
      <c r="AO718" s="190" t="s">
        <v>5829</v>
      </c>
      <c r="AP718" s="157"/>
    </row>
    <row r="719" spans="1:42" s="120" customFormat="1" ht="30" customHeight="1">
      <c r="A719" s="167" t="s">
        <v>6508</v>
      </c>
      <c r="B719" s="167" t="s">
        <v>2804</v>
      </c>
      <c r="C719" s="167" t="s">
        <v>3020</v>
      </c>
      <c r="D719" s="167" t="s">
        <v>7008</v>
      </c>
      <c r="E719" s="167" t="s">
        <v>35</v>
      </c>
      <c r="F719" s="167" t="s">
        <v>11</v>
      </c>
      <c r="G719" s="167" t="s">
        <v>19</v>
      </c>
      <c r="H719" s="167" t="s">
        <v>3055</v>
      </c>
      <c r="I719" s="167" t="s">
        <v>1317</v>
      </c>
      <c r="J719" s="167" t="s">
        <v>13</v>
      </c>
      <c r="K719" s="167" t="s">
        <v>17</v>
      </c>
      <c r="L719" s="189" t="s">
        <v>6657</v>
      </c>
      <c r="M719" s="189" t="s">
        <v>7007</v>
      </c>
      <c r="N719" s="167"/>
      <c r="O719" s="167"/>
      <c r="P719" s="189" t="s">
        <v>6675</v>
      </c>
      <c r="Q719" s="189" t="s">
        <v>6804</v>
      </c>
      <c r="R719" s="195" t="s">
        <v>6620</v>
      </c>
      <c r="S719" s="184" t="s">
        <v>8176</v>
      </c>
      <c r="T719" s="167"/>
      <c r="U719" s="315">
        <v>44348</v>
      </c>
      <c r="V719" s="315">
        <v>44377</v>
      </c>
      <c r="W719" s="188">
        <v>3171000223</v>
      </c>
      <c r="X719" s="315">
        <v>44377</v>
      </c>
      <c r="Y719" s="167"/>
      <c r="Z719" s="167"/>
      <c r="AA719" s="167"/>
      <c r="AB719" s="167"/>
      <c r="AC719" s="196" t="s">
        <v>1547</v>
      </c>
      <c r="AD719" s="167"/>
      <c r="AE719" s="167"/>
      <c r="AF719" s="167"/>
      <c r="AG719" s="167"/>
      <c r="AH719" s="167"/>
      <c r="AI719" s="167"/>
      <c r="AJ719" s="167"/>
      <c r="AK719" s="192" t="s">
        <v>6073</v>
      </c>
      <c r="AL719" s="184" t="s">
        <v>8176</v>
      </c>
      <c r="AM719" s="184" t="s">
        <v>8177</v>
      </c>
      <c r="AN719" s="190" t="s">
        <v>5829</v>
      </c>
      <c r="AO719" s="190" t="s">
        <v>5829</v>
      </c>
      <c r="AP719" s="157"/>
    </row>
    <row r="720" spans="1:42" s="120" customFormat="1" ht="30" customHeight="1">
      <c r="A720" s="167" t="s">
        <v>6508</v>
      </c>
      <c r="B720" s="167" t="s">
        <v>2804</v>
      </c>
      <c r="C720" s="167" t="s">
        <v>3020</v>
      </c>
      <c r="D720" s="167" t="s">
        <v>3056</v>
      </c>
      <c r="E720" s="167" t="s">
        <v>35</v>
      </c>
      <c r="F720" s="167" t="s">
        <v>11</v>
      </c>
      <c r="G720" s="167" t="s">
        <v>19</v>
      </c>
      <c r="H720" s="167" t="s">
        <v>3057</v>
      </c>
      <c r="I720" s="167" t="s">
        <v>1317</v>
      </c>
      <c r="J720" s="167" t="s">
        <v>13</v>
      </c>
      <c r="K720" s="167" t="s">
        <v>17</v>
      </c>
      <c r="L720" s="189" t="s">
        <v>6657</v>
      </c>
      <c r="M720" s="189" t="s">
        <v>7009</v>
      </c>
      <c r="N720" s="167"/>
      <c r="O720" s="167"/>
      <c r="P720" s="189" t="s">
        <v>6766</v>
      </c>
      <c r="Q720" s="189" t="s">
        <v>6667</v>
      </c>
      <c r="R720" s="195" t="s">
        <v>6620</v>
      </c>
      <c r="S720" s="184" t="s">
        <v>8176</v>
      </c>
      <c r="T720" s="167"/>
      <c r="U720" s="315">
        <v>44348</v>
      </c>
      <c r="V720" s="315">
        <v>44377</v>
      </c>
      <c r="W720" s="188">
        <v>3171000224</v>
      </c>
      <c r="X720" s="315">
        <v>44377</v>
      </c>
      <c r="Y720" s="167"/>
      <c r="Z720" s="167"/>
      <c r="AA720" s="167"/>
      <c r="AB720" s="167"/>
      <c r="AC720" s="196" t="s">
        <v>1547</v>
      </c>
      <c r="AD720" s="167"/>
      <c r="AE720" s="167"/>
      <c r="AF720" s="167"/>
      <c r="AG720" s="167"/>
      <c r="AH720" s="167"/>
      <c r="AI720" s="167"/>
      <c r="AJ720" s="167"/>
      <c r="AK720" s="192" t="s">
        <v>6073</v>
      </c>
      <c r="AL720" s="184" t="s">
        <v>8176</v>
      </c>
      <c r="AM720" s="184" t="s">
        <v>8177</v>
      </c>
      <c r="AN720" s="190" t="s">
        <v>5829</v>
      </c>
      <c r="AO720" s="190" t="s">
        <v>5829</v>
      </c>
      <c r="AP720" s="157"/>
    </row>
    <row r="721" spans="1:42" s="120" customFormat="1" ht="30" customHeight="1">
      <c r="A721" s="167" t="s">
        <v>6508</v>
      </c>
      <c r="B721" s="167" t="s">
        <v>2804</v>
      </c>
      <c r="C721" s="167" t="s">
        <v>3020</v>
      </c>
      <c r="D721" s="167" t="s">
        <v>3056</v>
      </c>
      <c r="E721" s="167" t="s">
        <v>35</v>
      </c>
      <c r="F721" s="167" t="s">
        <v>11</v>
      </c>
      <c r="G721" s="167" t="s">
        <v>19</v>
      </c>
      <c r="H721" s="167" t="s">
        <v>3058</v>
      </c>
      <c r="I721" s="167" t="s">
        <v>1317</v>
      </c>
      <c r="J721" s="167" t="s">
        <v>13</v>
      </c>
      <c r="K721" s="167" t="s">
        <v>17</v>
      </c>
      <c r="L721" s="189" t="s">
        <v>6657</v>
      </c>
      <c r="M721" s="189" t="s">
        <v>7010</v>
      </c>
      <c r="N721" s="167"/>
      <c r="O721" s="167"/>
      <c r="P721" s="189" t="s">
        <v>6706</v>
      </c>
      <c r="Q721" s="189" t="s">
        <v>6667</v>
      </c>
      <c r="R721" s="195" t="s">
        <v>6620</v>
      </c>
      <c r="S721" s="184" t="s">
        <v>8176</v>
      </c>
      <c r="T721" s="167"/>
      <c r="U721" s="315">
        <v>44348</v>
      </c>
      <c r="V721" s="315">
        <v>44377</v>
      </c>
      <c r="W721" s="188">
        <v>3171000225</v>
      </c>
      <c r="X721" s="315">
        <v>44377</v>
      </c>
      <c r="Y721" s="167"/>
      <c r="Z721" s="167"/>
      <c r="AA721" s="167"/>
      <c r="AB721" s="167"/>
      <c r="AC721" s="196" t="s">
        <v>1547</v>
      </c>
      <c r="AD721" s="167"/>
      <c r="AE721" s="167"/>
      <c r="AF721" s="167"/>
      <c r="AG721" s="167"/>
      <c r="AH721" s="167"/>
      <c r="AI721" s="167"/>
      <c r="AJ721" s="167"/>
      <c r="AK721" s="192" t="s">
        <v>6073</v>
      </c>
      <c r="AL721" s="184" t="s">
        <v>8176</v>
      </c>
      <c r="AM721" s="184" t="s">
        <v>8177</v>
      </c>
      <c r="AN721" s="190" t="s">
        <v>5829</v>
      </c>
      <c r="AO721" s="190" t="s">
        <v>5829</v>
      </c>
      <c r="AP721" s="157"/>
    </row>
    <row r="722" spans="1:42" s="120" customFormat="1" ht="30" customHeight="1">
      <c r="A722" s="167" t="s">
        <v>979</v>
      </c>
      <c r="B722" s="167" t="s">
        <v>7011</v>
      </c>
      <c r="C722" s="167" t="s">
        <v>7012</v>
      </c>
      <c r="D722" s="167" t="s">
        <v>7013</v>
      </c>
      <c r="E722" s="167" t="s">
        <v>35</v>
      </c>
      <c r="F722" s="167" t="s">
        <v>11</v>
      </c>
      <c r="G722" s="167" t="s">
        <v>19</v>
      </c>
      <c r="H722" s="167" t="s">
        <v>7014</v>
      </c>
      <c r="I722" s="167" t="s">
        <v>1317</v>
      </c>
      <c r="J722" s="167" t="s">
        <v>104</v>
      </c>
      <c r="K722" s="167" t="s">
        <v>758</v>
      </c>
      <c r="L722" s="189" t="s">
        <v>7015</v>
      </c>
      <c r="M722" s="189" t="s">
        <v>7016</v>
      </c>
      <c r="N722" s="167" t="s">
        <v>1079</v>
      </c>
      <c r="O722" s="167" t="s">
        <v>1237</v>
      </c>
      <c r="P722" s="189">
        <v>140</v>
      </c>
      <c r="Q722" s="189">
        <v>13.9</v>
      </c>
      <c r="R722" s="195" t="s">
        <v>6620</v>
      </c>
      <c r="S722" s="242" t="s">
        <v>8205</v>
      </c>
      <c r="T722" s="183" t="s">
        <v>2660</v>
      </c>
      <c r="U722" s="335">
        <v>44348</v>
      </c>
      <c r="V722" s="335">
        <v>44377</v>
      </c>
      <c r="W722" s="192">
        <v>4777000099</v>
      </c>
      <c r="X722" s="335">
        <v>44377</v>
      </c>
      <c r="Y722" s="167"/>
      <c r="Z722" s="167"/>
      <c r="AA722" s="167"/>
      <c r="AB722" s="167"/>
      <c r="AC722" s="196" t="s">
        <v>6072</v>
      </c>
      <c r="AD722" s="167"/>
      <c r="AE722" s="167"/>
      <c r="AF722" s="167"/>
      <c r="AG722" s="167"/>
      <c r="AH722" s="167"/>
      <c r="AI722" s="167"/>
      <c r="AJ722" s="167"/>
      <c r="AK722" s="192" t="s">
        <v>7017</v>
      </c>
      <c r="AL722" s="183" t="s">
        <v>8205</v>
      </c>
      <c r="AM722" s="183" t="s">
        <v>8206</v>
      </c>
      <c r="AN722" s="190" t="s">
        <v>5829</v>
      </c>
      <c r="AO722" s="190" t="s">
        <v>5829</v>
      </c>
      <c r="AP722" s="157"/>
    </row>
    <row r="723" spans="1:42" s="120" customFormat="1" ht="30" customHeight="1">
      <c r="A723" s="167" t="s">
        <v>979</v>
      </c>
      <c r="B723" s="167" t="s">
        <v>7011</v>
      </c>
      <c r="C723" s="167" t="s">
        <v>7012</v>
      </c>
      <c r="D723" s="167" t="s">
        <v>7018</v>
      </c>
      <c r="E723" s="167" t="s">
        <v>35</v>
      </c>
      <c r="F723" s="167" t="s">
        <v>11</v>
      </c>
      <c r="G723" s="167" t="s">
        <v>19</v>
      </c>
      <c r="H723" s="167" t="s">
        <v>7019</v>
      </c>
      <c r="I723" s="167" t="s">
        <v>1317</v>
      </c>
      <c r="J723" s="167" t="s">
        <v>104</v>
      </c>
      <c r="K723" s="167" t="s">
        <v>756</v>
      </c>
      <c r="L723" s="189" t="s">
        <v>7015</v>
      </c>
      <c r="M723" s="189" t="s">
        <v>7020</v>
      </c>
      <c r="N723" s="167" t="s">
        <v>1079</v>
      </c>
      <c r="O723" s="167" t="s">
        <v>1237</v>
      </c>
      <c r="P723" s="189">
        <v>140</v>
      </c>
      <c r="Q723" s="189">
        <v>11</v>
      </c>
      <c r="R723" s="195" t="s">
        <v>6620</v>
      </c>
      <c r="S723" s="193" t="s">
        <v>8205</v>
      </c>
      <c r="T723" s="183" t="s">
        <v>2660</v>
      </c>
      <c r="U723" s="335">
        <v>44348</v>
      </c>
      <c r="V723" s="335">
        <v>44377</v>
      </c>
      <c r="W723" s="192">
        <v>4777000100</v>
      </c>
      <c r="X723" s="335">
        <v>44377</v>
      </c>
      <c r="Y723" s="167"/>
      <c r="Z723" s="167"/>
      <c r="AA723" s="167"/>
      <c r="AB723" s="167"/>
      <c r="AC723" s="196" t="s">
        <v>6072</v>
      </c>
      <c r="AD723" s="167"/>
      <c r="AE723" s="167"/>
      <c r="AF723" s="167"/>
      <c r="AG723" s="167"/>
      <c r="AH723" s="167"/>
      <c r="AI723" s="167"/>
      <c r="AJ723" s="167"/>
      <c r="AK723" s="192" t="s">
        <v>7017</v>
      </c>
      <c r="AL723" s="183" t="s">
        <v>8205</v>
      </c>
      <c r="AM723" s="183" t="s">
        <v>8206</v>
      </c>
      <c r="AN723" s="190" t="s">
        <v>5829</v>
      </c>
      <c r="AO723" s="190" t="s">
        <v>5829</v>
      </c>
      <c r="AP723" s="157"/>
    </row>
    <row r="724" spans="1:42" s="120" customFormat="1" ht="30" customHeight="1">
      <c r="A724" s="167" t="s">
        <v>979</v>
      </c>
      <c r="B724" s="167" t="s">
        <v>7011</v>
      </c>
      <c r="C724" s="167" t="s">
        <v>7012</v>
      </c>
      <c r="D724" s="167" t="s">
        <v>7021</v>
      </c>
      <c r="E724" s="167" t="s">
        <v>35</v>
      </c>
      <c r="F724" s="167" t="s">
        <v>11</v>
      </c>
      <c r="G724" s="167" t="s">
        <v>19</v>
      </c>
      <c r="H724" s="167" t="s">
        <v>7022</v>
      </c>
      <c r="I724" s="167" t="s">
        <v>1317</v>
      </c>
      <c r="J724" s="167" t="s">
        <v>104</v>
      </c>
      <c r="K724" s="167" t="s">
        <v>758</v>
      </c>
      <c r="L724" s="189" t="s">
        <v>7015</v>
      </c>
      <c r="M724" s="189" t="s">
        <v>7023</v>
      </c>
      <c r="N724" s="167" t="s">
        <v>1079</v>
      </c>
      <c r="O724" s="167" t="s">
        <v>1237</v>
      </c>
      <c r="P724" s="189">
        <v>240</v>
      </c>
      <c r="Q724" s="189">
        <v>30.6</v>
      </c>
      <c r="R724" s="195" t="s">
        <v>6620</v>
      </c>
      <c r="S724" s="193" t="s">
        <v>8205</v>
      </c>
      <c r="T724" s="183" t="s">
        <v>2660</v>
      </c>
      <c r="U724" s="335">
        <v>44348</v>
      </c>
      <c r="V724" s="335">
        <v>44377</v>
      </c>
      <c r="W724" s="192">
        <v>4777000101</v>
      </c>
      <c r="X724" s="335">
        <v>44377</v>
      </c>
      <c r="Y724" s="167"/>
      <c r="Z724" s="167"/>
      <c r="AA724" s="167"/>
      <c r="AB724" s="167"/>
      <c r="AC724" s="196" t="s">
        <v>6072</v>
      </c>
      <c r="AD724" s="167"/>
      <c r="AE724" s="167"/>
      <c r="AF724" s="167"/>
      <c r="AG724" s="167"/>
      <c r="AH724" s="167"/>
      <c r="AI724" s="167"/>
      <c r="AJ724" s="167"/>
      <c r="AK724" s="192" t="s">
        <v>7017</v>
      </c>
      <c r="AL724" s="183" t="s">
        <v>8205</v>
      </c>
      <c r="AM724" s="183" t="s">
        <v>8206</v>
      </c>
      <c r="AN724" s="190" t="s">
        <v>5829</v>
      </c>
      <c r="AO724" s="190" t="s">
        <v>5829</v>
      </c>
      <c r="AP724" s="157"/>
    </row>
    <row r="725" spans="1:42" s="120" customFormat="1" ht="30" customHeight="1">
      <c r="A725" s="167" t="s">
        <v>979</v>
      </c>
      <c r="B725" s="167" t="s">
        <v>7011</v>
      </c>
      <c r="C725" s="167" t="s">
        <v>7012</v>
      </c>
      <c r="D725" s="167" t="s">
        <v>7024</v>
      </c>
      <c r="E725" s="167" t="s">
        <v>35</v>
      </c>
      <c r="F725" s="167" t="s">
        <v>11</v>
      </c>
      <c r="G725" s="167" t="s">
        <v>19</v>
      </c>
      <c r="H725" s="167" t="s">
        <v>7025</v>
      </c>
      <c r="I725" s="167" t="s">
        <v>1317</v>
      </c>
      <c r="J725" s="167" t="s">
        <v>104</v>
      </c>
      <c r="K725" s="167" t="s">
        <v>756</v>
      </c>
      <c r="L725" s="189" t="s">
        <v>7015</v>
      </c>
      <c r="M725" s="189" t="s">
        <v>7026</v>
      </c>
      <c r="N725" s="167" t="s">
        <v>1079</v>
      </c>
      <c r="O725" s="167" t="s">
        <v>1237</v>
      </c>
      <c r="P725" s="189">
        <v>240</v>
      </c>
      <c r="Q725" s="189">
        <v>19.100000000000001</v>
      </c>
      <c r="R725" s="195" t="s">
        <v>6620</v>
      </c>
      <c r="S725" s="193" t="s">
        <v>8205</v>
      </c>
      <c r="T725" s="183" t="s">
        <v>2660</v>
      </c>
      <c r="U725" s="335">
        <v>44348</v>
      </c>
      <c r="V725" s="335">
        <v>44377</v>
      </c>
      <c r="W725" s="192">
        <v>4777000102</v>
      </c>
      <c r="X725" s="335">
        <v>44377</v>
      </c>
      <c r="Y725" s="167"/>
      <c r="Z725" s="167"/>
      <c r="AA725" s="167"/>
      <c r="AB725" s="167"/>
      <c r="AC725" s="196" t="s">
        <v>6072</v>
      </c>
      <c r="AD725" s="167"/>
      <c r="AE725" s="167"/>
      <c r="AF725" s="167"/>
      <c r="AG725" s="167"/>
      <c r="AH725" s="167"/>
      <c r="AI725" s="167"/>
      <c r="AJ725" s="167"/>
      <c r="AK725" s="192" t="s">
        <v>7017</v>
      </c>
      <c r="AL725" s="336" t="s">
        <v>8205</v>
      </c>
      <c r="AM725" s="336" t="s">
        <v>8206</v>
      </c>
      <c r="AN725" s="190" t="s">
        <v>5829</v>
      </c>
      <c r="AO725" s="190" t="s">
        <v>5829</v>
      </c>
      <c r="AP725" s="157"/>
    </row>
    <row r="726" spans="1:42" s="120" customFormat="1" ht="30" customHeight="1">
      <c r="A726" s="167" t="s">
        <v>979</v>
      </c>
      <c r="B726" s="167" t="s">
        <v>7011</v>
      </c>
      <c r="C726" s="167" t="s">
        <v>7012</v>
      </c>
      <c r="D726" s="167" t="s">
        <v>7027</v>
      </c>
      <c r="E726" s="167" t="s">
        <v>35</v>
      </c>
      <c r="F726" s="167" t="s">
        <v>11</v>
      </c>
      <c r="G726" s="167" t="s">
        <v>19</v>
      </c>
      <c r="H726" s="167" t="s">
        <v>7028</v>
      </c>
      <c r="I726" s="167" t="s">
        <v>1317</v>
      </c>
      <c r="J726" s="167" t="s">
        <v>104</v>
      </c>
      <c r="K726" s="167" t="s">
        <v>756</v>
      </c>
      <c r="L726" s="189" t="s">
        <v>7015</v>
      </c>
      <c r="M726" s="189" t="s">
        <v>7029</v>
      </c>
      <c r="N726" s="167" t="s">
        <v>1091</v>
      </c>
      <c r="O726" s="167" t="s">
        <v>1245</v>
      </c>
      <c r="P726" s="189">
        <v>120</v>
      </c>
      <c r="Q726" s="189">
        <v>5.9</v>
      </c>
      <c r="R726" s="195" t="s">
        <v>6620</v>
      </c>
      <c r="S726" s="193" t="s">
        <v>8205</v>
      </c>
      <c r="T726" s="183" t="s">
        <v>2660</v>
      </c>
      <c r="U726" s="335">
        <v>44348</v>
      </c>
      <c r="V726" s="335">
        <v>44377</v>
      </c>
      <c r="W726" s="192">
        <v>4777000103</v>
      </c>
      <c r="X726" s="335">
        <v>44377</v>
      </c>
      <c r="Y726" s="167"/>
      <c r="Z726" s="167"/>
      <c r="AA726" s="167"/>
      <c r="AB726" s="167"/>
      <c r="AC726" s="196" t="s">
        <v>6072</v>
      </c>
      <c r="AD726" s="167"/>
      <c r="AE726" s="167"/>
      <c r="AF726" s="167"/>
      <c r="AG726" s="167"/>
      <c r="AH726" s="167"/>
      <c r="AI726" s="167"/>
      <c r="AJ726" s="167"/>
      <c r="AK726" s="192" t="s">
        <v>7017</v>
      </c>
      <c r="AL726" s="183" t="s">
        <v>8205</v>
      </c>
      <c r="AM726" s="183" t="s">
        <v>8206</v>
      </c>
      <c r="AN726" s="190" t="s">
        <v>5829</v>
      </c>
      <c r="AO726" s="190" t="s">
        <v>5829</v>
      </c>
      <c r="AP726" s="157"/>
    </row>
    <row r="727" spans="1:42" s="120" customFormat="1" ht="30" customHeight="1">
      <c r="A727" s="167" t="s">
        <v>979</v>
      </c>
      <c r="B727" s="167" t="s">
        <v>7011</v>
      </c>
      <c r="C727" s="167" t="s">
        <v>7012</v>
      </c>
      <c r="D727" s="167" t="s">
        <v>7030</v>
      </c>
      <c r="E727" s="167" t="s">
        <v>35</v>
      </c>
      <c r="F727" s="167" t="s">
        <v>11</v>
      </c>
      <c r="G727" s="167" t="s">
        <v>19</v>
      </c>
      <c r="H727" s="167" t="s">
        <v>7031</v>
      </c>
      <c r="I727" s="167" t="s">
        <v>1317</v>
      </c>
      <c r="J727" s="167" t="s">
        <v>104</v>
      </c>
      <c r="K727" s="167" t="s">
        <v>756</v>
      </c>
      <c r="L727" s="189" t="s">
        <v>7015</v>
      </c>
      <c r="M727" s="189" t="s">
        <v>7032</v>
      </c>
      <c r="N727" s="167" t="s">
        <v>1079</v>
      </c>
      <c r="O727" s="167" t="s">
        <v>1245</v>
      </c>
      <c r="P727" s="189">
        <v>193</v>
      </c>
      <c r="Q727" s="189">
        <v>10.199999999999999</v>
      </c>
      <c r="R727" s="195" t="s">
        <v>6620</v>
      </c>
      <c r="S727" s="193" t="s">
        <v>8205</v>
      </c>
      <c r="T727" s="183" t="s">
        <v>2660</v>
      </c>
      <c r="U727" s="335">
        <v>44348</v>
      </c>
      <c r="V727" s="335">
        <v>44377</v>
      </c>
      <c r="W727" s="192">
        <v>4777000104</v>
      </c>
      <c r="X727" s="335">
        <v>44377</v>
      </c>
      <c r="Y727" s="167"/>
      <c r="Z727" s="167"/>
      <c r="AA727" s="167"/>
      <c r="AB727" s="167"/>
      <c r="AC727" s="196" t="s">
        <v>6072</v>
      </c>
      <c r="AD727" s="167"/>
      <c r="AE727" s="167"/>
      <c r="AF727" s="167"/>
      <c r="AG727" s="167"/>
      <c r="AH727" s="167"/>
      <c r="AI727" s="167"/>
      <c r="AJ727" s="167"/>
      <c r="AK727" s="192" t="s">
        <v>7017</v>
      </c>
      <c r="AL727" s="183" t="s">
        <v>8205</v>
      </c>
      <c r="AM727" s="183" t="s">
        <v>8206</v>
      </c>
      <c r="AN727" s="190" t="s">
        <v>5829</v>
      </c>
      <c r="AO727" s="190" t="s">
        <v>5829</v>
      </c>
      <c r="AP727" s="157"/>
    </row>
    <row r="728" spans="1:42" s="120" customFormat="1" ht="30" customHeight="1">
      <c r="A728" s="167" t="s">
        <v>979</v>
      </c>
      <c r="B728" s="167" t="s">
        <v>7011</v>
      </c>
      <c r="C728" s="167" t="s">
        <v>7012</v>
      </c>
      <c r="D728" s="167" t="s">
        <v>7033</v>
      </c>
      <c r="E728" s="167" t="s">
        <v>35</v>
      </c>
      <c r="F728" s="167" t="s">
        <v>11</v>
      </c>
      <c r="G728" s="167" t="s">
        <v>19</v>
      </c>
      <c r="H728" s="167" t="s">
        <v>7034</v>
      </c>
      <c r="I728" s="167" t="s">
        <v>1317</v>
      </c>
      <c r="J728" s="167" t="s">
        <v>104</v>
      </c>
      <c r="K728" s="167" t="s">
        <v>756</v>
      </c>
      <c r="L728" s="189" t="s">
        <v>7015</v>
      </c>
      <c r="M728" s="189" t="s">
        <v>7035</v>
      </c>
      <c r="N728" s="167" t="s">
        <v>1091</v>
      </c>
      <c r="O728" s="167" t="s">
        <v>1245</v>
      </c>
      <c r="P728" s="189">
        <v>201</v>
      </c>
      <c r="Q728" s="189">
        <v>13.9</v>
      </c>
      <c r="R728" s="195" t="s">
        <v>6620</v>
      </c>
      <c r="S728" s="193" t="s">
        <v>8205</v>
      </c>
      <c r="T728" s="183" t="s">
        <v>2660</v>
      </c>
      <c r="U728" s="335">
        <v>44348</v>
      </c>
      <c r="V728" s="335">
        <v>44377</v>
      </c>
      <c r="W728" s="192">
        <v>4777000105</v>
      </c>
      <c r="X728" s="335">
        <v>44377</v>
      </c>
      <c r="Y728" s="167"/>
      <c r="Z728" s="167"/>
      <c r="AA728" s="167"/>
      <c r="AB728" s="167"/>
      <c r="AC728" s="196" t="s">
        <v>6072</v>
      </c>
      <c r="AD728" s="167"/>
      <c r="AE728" s="167"/>
      <c r="AF728" s="167"/>
      <c r="AG728" s="167"/>
      <c r="AH728" s="167"/>
      <c r="AI728" s="167"/>
      <c r="AJ728" s="167"/>
      <c r="AK728" s="192" t="s">
        <v>7017</v>
      </c>
      <c r="AL728" s="183" t="s">
        <v>8205</v>
      </c>
      <c r="AM728" s="183" t="s">
        <v>8206</v>
      </c>
      <c r="AN728" s="190" t="s">
        <v>5829</v>
      </c>
      <c r="AO728" s="190" t="s">
        <v>5829</v>
      </c>
      <c r="AP728" s="157"/>
    </row>
    <row r="729" spans="1:42" s="120" customFormat="1" ht="30" customHeight="1">
      <c r="A729" s="167" t="s">
        <v>979</v>
      </c>
      <c r="B729" s="167" t="s">
        <v>7011</v>
      </c>
      <c r="C729" s="167" t="s">
        <v>7012</v>
      </c>
      <c r="D729" s="167" t="s">
        <v>7036</v>
      </c>
      <c r="E729" s="167" t="s">
        <v>35</v>
      </c>
      <c r="F729" s="167" t="s">
        <v>11</v>
      </c>
      <c r="G729" s="167" t="s">
        <v>19</v>
      </c>
      <c r="H729" s="167" t="s">
        <v>7037</v>
      </c>
      <c r="I729" s="167" t="s">
        <v>1317</v>
      </c>
      <c r="J729" s="167" t="s">
        <v>104</v>
      </c>
      <c r="K729" s="167" t="s">
        <v>756</v>
      </c>
      <c r="L729" s="189" t="s">
        <v>7015</v>
      </c>
      <c r="M729" s="189" t="s">
        <v>7038</v>
      </c>
      <c r="N729" s="167" t="s">
        <v>1091</v>
      </c>
      <c r="O729" s="167" t="s">
        <v>1237</v>
      </c>
      <c r="P729" s="189">
        <v>115</v>
      </c>
      <c r="Q729" s="189">
        <v>17.100000000000001</v>
      </c>
      <c r="R729" s="195" t="s">
        <v>6620</v>
      </c>
      <c r="S729" s="193" t="s">
        <v>8205</v>
      </c>
      <c r="T729" s="183" t="s">
        <v>2660</v>
      </c>
      <c r="U729" s="335">
        <v>44348</v>
      </c>
      <c r="V729" s="335">
        <v>44377</v>
      </c>
      <c r="W729" s="192">
        <v>4777000106</v>
      </c>
      <c r="X729" s="335">
        <v>44377</v>
      </c>
      <c r="Y729" s="167"/>
      <c r="Z729" s="167"/>
      <c r="AA729" s="167"/>
      <c r="AB729" s="167"/>
      <c r="AC729" s="196" t="s">
        <v>6072</v>
      </c>
      <c r="AD729" s="167"/>
      <c r="AE729" s="167"/>
      <c r="AF729" s="167"/>
      <c r="AG729" s="167"/>
      <c r="AH729" s="167"/>
      <c r="AI729" s="167"/>
      <c r="AJ729" s="167"/>
      <c r="AK729" s="192" t="s">
        <v>7017</v>
      </c>
      <c r="AL729" s="183" t="s">
        <v>8205</v>
      </c>
      <c r="AM729" s="183" t="s">
        <v>8206</v>
      </c>
      <c r="AN729" s="190" t="s">
        <v>5829</v>
      </c>
      <c r="AO729" s="190" t="s">
        <v>5829</v>
      </c>
      <c r="AP729" s="157"/>
    </row>
    <row r="730" spans="1:42" s="120" customFormat="1" ht="30" customHeight="1">
      <c r="A730" s="167" t="s">
        <v>979</v>
      </c>
      <c r="B730" s="167" t="s">
        <v>7011</v>
      </c>
      <c r="C730" s="167" t="s">
        <v>7012</v>
      </c>
      <c r="D730" s="167" t="s">
        <v>7039</v>
      </c>
      <c r="E730" s="167" t="s">
        <v>35</v>
      </c>
      <c r="F730" s="167" t="s">
        <v>11</v>
      </c>
      <c r="G730" s="167" t="s">
        <v>19</v>
      </c>
      <c r="H730" s="167" t="s">
        <v>7040</v>
      </c>
      <c r="I730" s="167" t="s">
        <v>1317</v>
      </c>
      <c r="J730" s="167" t="s">
        <v>104</v>
      </c>
      <c r="K730" s="167" t="s">
        <v>756</v>
      </c>
      <c r="L730" s="189" t="s">
        <v>7015</v>
      </c>
      <c r="M730" s="189" t="s">
        <v>7041</v>
      </c>
      <c r="N730" s="167" t="s">
        <v>1079</v>
      </c>
      <c r="O730" s="167" t="s">
        <v>1237</v>
      </c>
      <c r="P730" s="189">
        <v>70</v>
      </c>
      <c r="Q730" s="189">
        <v>11.4</v>
      </c>
      <c r="R730" s="195" t="s">
        <v>6620</v>
      </c>
      <c r="S730" s="193" t="s">
        <v>8205</v>
      </c>
      <c r="T730" s="183" t="s">
        <v>2660</v>
      </c>
      <c r="U730" s="335">
        <v>44348</v>
      </c>
      <c r="V730" s="335">
        <v>44377</v>
      </c>
      <c r="W730" s="192">
        <v>4777000107</v>
      </c>
      <c r="X730" s="335">
        <v>44377</v>
      </c>
      <c r="Y730" s="167"/>
      <c r="Z730" s="167"/>
      <c r="AA730" s="167"/>
      <c r="AB730" s="167"/>
      <c r="AC730" s="196" t="s">
        <v>6072</v>
      </c>
      <c r="AD730" s="167"/>
      <c r="AE730" s="167"/>
      <c r="AF730" s="167"/>
      <c r="AG730" s="167"/>
      <c r="AH730" s="167"/>
      <c r="AI730" s="167"/>
      <c r="AJ730" s="167"/>
      <c r="AK730" s="192" t="s">
        <v>7017</v>
      </c>
      <c r="AL730" s="183" t="s">
        <v>8205</v>
      </c>
      <c r="AM730" s="183" t="s">
        <v>8206</v>
      </c>
      <c r="AN730" s="190" t="s">
        <v>5829</v>
      </c>
      <c r="AO730" s="190" t="s">
        <v>5829</v>
      </c>
      <c r="AP730" s="157"/>
    </row>
    <row r="731" spans="1:42" s="120" customFormat="1" ht="30" customHeight="1">
      <c r="A731" s="167" t="s">
        <v>979</v>
      </c>
      <c r="B731" s="167" t="s">
        <v>7011</v>
      </c>
      <c r="C731" s="167" t="s">
        <v>7012</v>
      </c>
      <c r="D731" s="167" t="s">
        <v>7042</v>
      </c>
      <c r="E731" s="167" t="s">
        <v>35</v>
      </c>
      <c r="F731" s="167" t="s">
        <v>11</v>
      </c>
      <c r="G731" s="167" t="s">
        <v>19</v>
      </c>
      <c r="H731" s="167" t="s">
        <v>7043</v>
      </c>
      <c r="I731" s="167" t="s">
        <v>1317</v>
      </c>
      <c r="J731" s="167" t="s">
        <v>104</v>
      </c>
      <c r="K731" s="167" t="s">
        <v>756</v>
      </c>
      <c r="L731" s="189" t="s">
        <v>7015</v>
      </c>
      <c r="M731" s="189" t="s">
        <v>7044</v>
      </c>
      <c r="N731" s="167" t="s">
        <v>1091</v>
      </c>
      <c r="O731" s="167" t="s">
        <v>1237</v>
      </c>
      <c r="P731" s="189">
        <v>80</v>
      </c>
      <c r="Q731" s="189">
        <v>8</v>
      </c>
      <c r="R731" s="195" t="s">
        <v>6620</v>
      </c>
      <c r="S731" s="193" t="s">
        <v>8205</v>
      </c>
      <c r="T731" s="183" t="s">
        <v>2660</v>
      </c>
      <c r="U731" s="335">
        <v>44348</v>
      </c>
      <c r="V731" s="335">
        <v>44377</v>
      </c>
      <c r="W731" s="192">
        <v>4777000108</v>
      </c>
      <c r="X731" s="335">
        <v>44377</v>
      </c>
      <c r="Y731" s="167"/>
      <c r="Z731" s="167"/>
      <c r="AA731" s="167"/>
      <c r="AB731" s="167"/>
      <c r="AC731" s="196" t="s">
        <v>6072</v>
      </c>
      <c r="AD731" s="167"/>
      <c r="AE731" s="167"/>
      <c r="AF731" s="167"/>
      <c r="AG731" s="167"/>
      <c r="AH731" s="167"/>
      <c r="AI731" s="167"/>
      <c r="AJ731" s="167"/>
      <c r="AK731" s="192" t="s">
        <v>7017</v>
      </c>
      <c r="AL731" s="183" t="s">
        <v>8205</v>
      </c>
      <c r="AM731" s="183" t="s">
        <v>8206</v>
      </c>
      <c r="AN731" s="190" t="s">
        <v>5829</v>
      </c>
      <c r="AO731" s="190" t="s">
        <v>5829</v>
      </c>
      <c r="AP731" s="157"/>
    </row>
    <row r="732" spans="1:42" s="120" customFormat="1" ht="30" customHeight="1">
      <c r="A732" s="167" t="s">
        <v>979</v>
      </c>
      <c r="B732" s="167" t="s">
        <v>7011</v>
      </c>
      <c r="C732" s="167" t="s">
        <v>7012</v>
      </c>
      <c r="D732" s="167" t="s">
        <v>7045</v>
      </c>
      <c r="E732" s="167" t="s">
        <v>35</v>
      </c>
      <c r="F732" s="167" t="s">
        <v>11</v>
      </c>
      <c r="G732" s="167" t="s">
        <v>19</v>
      </c>
      <c r="H732" s="167" t="s">
        <v>7046</v>
      </c>
      <c r="I732" s="167" t="s">
        <v>1317</v>
      </c>
      <c r="J732" s="167" t="s">
        <v>104</v>
      </c>
      <c r="K732" s="167" t="s">
        <v>756</v>
      </c>
      <c r="L732" s="189" t="s">
        <v>7015</v>
      </c>
      <c r="M732" s="189" t="s">
        <v>7047</v>
      </c>
      <c r="N732" s="167" t="s">
        <v>1091</v>
      </c>
      <c r="O732" s="167" t="s">
        <v>1237</v>
      </c>
      <c r="P732" s="189">
        <v>55</v>
      </c>
      <c r="Q732" s="189">
        <v>8</v>
      </c>
      <c r="R732" s="195" t="s">
        <v>6620</v>
      </c>
      <c r="S732" s="193" t="s">
        <v>8205</v>
      </c>
      <c r="T732" s="183" t="s">
        <v>2660</v>
      </c>
      <c r="U732" s="335">
        <v>44348</v>
      </c>
      <c r="V732" s="335">
        <v>44377</v>
      </c>
      <c r="W732" s="192">
        <v>4777000109</v>
      </c>
      <c r="X732" s="335">
        <v>44377</v>
      </c>
      <c r="Y732" s="167"/>
      <c r="Z732" s="167"/>
      <c r="AA732" s="167"/>
      <c r="AB732" s="167"/>
      <c r="AC732" s="196" t="s">
        <v>6072</v>
      </c>
      <c r="AD732" s="167"/>
      <c r="AE732" s="167"/>
      <c r="AF732" s="167"/>
      <c r="AG732" s="167"/>
      <c r="AH732" s="167"/>
      <c r="AI732" s="167"/>
      <c r="AJ732" s="167"/>
      <c r="AK732" s="192" t="s">
        <v>7017</v>
      </c>
      <c r="AL732" s="183" t="s">
        <v>8205</v>
      </c>
      <c r="AM732" s="183" t="s">
        <v>8206</v>
      </c>
      <c r="AN732" s="190" t="s">
        <v>5829</v>
      </c>
      <c r="AO732" s="190" t="s">
        <v>5829</v>
      </c>
      <c r="AP732" s="157"/>
    </row>
    <row r="733" spans="1:42" s="120" customFormat="1" ht="30" customHeight="1">
      <c r="A733" s="167" t="s">
        <v>979</v>
      </c>
      <c r="B733" s="167" t="s">
        <v>7011</v>
      </c>
      <c r="C733" s="167" t="s">
        <v>7012</v>
      </c>
      <c r="D733" s="167" t="s">
        <v>7036</v>
      </c>
      <c r="E733" s="167" t="s">
        <v>35</v>
      </c>
      <c r="F733" s="167" t="s">
        <v>11</v>
      </c>
      <c r="G733" s="167" t="s">
        <v>19</v>
      </c>
      <c r="H733" s="167" t="s">
        <v>7048</v>
      </c>
      <c r="I733" s="167" t="s">
        <v>1317</v>
      </c>
      <c r="J733" s="167" t="s">
        <v>104</v>
      </c>
      <c r="K733" s="167" t="s">
        <v>756</v>
      </c>
      <c r="L733" s="189" t="s">
        <v>7015</v>
      </c>
      <c r="M733" s="189" t="s">
        <v>7049</v>
      </c>
      <c r="N733" s="167" t="s">
        <v>1079</v>
      </c>
      <c r="O733" s="167" t="s">
        <v>1245</v>
      </c>
      <c r="P733" s="189">
        <v>75</v>
      </c>
      <c r="Q733" s="189">
        <v>20.9</v>
      </c>
      <c r="R733" s="195" t="s">
        <v>6620</v>
      </c>
      <c r="S733" s="193" t="s">
        <v>8205</v>
      </c>
      <c r="T733" s="183" t="s">
        <v>2660</v>
      </c>
      <c r="U733" s="335">
        <v>44348</v>
      </c>
      <c r="V733" s="335">
        <v>44377</v>
      </c>
      <c r="W733" s="192">
        <v>4777000110</v>
      </c>
      <c r="X733" s="335">
        <v>44377</v>
      </c>
      <c r="Y733" s="167"/>
      <c r="Z733" s="167"/>
      <c r="AA733" s="167"/>
      <c r="AB733" s="167"/>
      <c r="AC733" s="196" t="s">
        <v>6072</v>
      </c>
      <c r="AD733" s="167"/>
      <c r="AE733" s="167"/>
      <c r="AF733" s="167"/>
      <c r="AG733" s="167"/>
      <c r="AH733" s="167"/>
      <c r="AI733" s="167"/>
      <c r="AJ733" s="167"/>
      <c r="AK733" s="192" t="s">
        <v>7017</v>
      </c>
      <c r="AL733" s="183" t="s">
        <v>8205</v>
      </c>
      <c r="AM733" s="183" t="s">
        <v>8206</v>
      </c>
      <c r="AN733" s="190" t="s">
        <v>5829</v>
      </c>
      <c r="AO733" s="190" t="s">
        <v>5829</v>
      </c>
      <c r="AP733" s="157"/>
    </row>
    <row r="734" spans="1:42" s="120" customFormat="1" ht="30" customHeight="1">
      <c r="A734" s="167" t="s">
        <v>979</v>
      </c>
      <c r="B734" s="167" t="s">
        <v>7011</v>
      </c>
      <c r="C734" s="167" t="s">
        <v>7012</v>
      </c>
      <c r="D734" s="167" t="s">
        <v>7039</v>
      </c>
      <c r="E734" s="167" t="s">
        <v>35</v>
      </c>
      <c r="F734" s="167" t="s">
        <v>11</v>
      </c>
      <c r="G734" s="167" t="s">
        <v>19</v>
      </c>
      <c r="H734" s="167" t="s">
        <v>7050</v>
      </c>
      <c r="I734" s="167" t="s">
        <v>1317</v>
      </c>
      <c r="J734" s="167" t="s">
        <v>104</v>
      </c>
      <c r="K734" s="167" t="s">
        <v>756</v>
      </c>
      <c r="L734" s="189" t="s">
        <v>7015</v>
      </c>
      <c r="M734" s="189" t="s">
        <v>7051</v>
      </c>
      <c r="N734" s="167" t="s">
        <v>1079</v>
      </c>
      <c r="O734" s="167" t="s">
        <v>1245</v>
      </c>
      <c r="P734" s="189">
        <v>80</v>
      </c>
      <c r="Q734" s="189">
        <v>19.600000000000001</v>
      </c>
      <c r="R734" s="195" t="s">
        <v>6620</v>
      </c>
      <c r="S734" s="193" t="s">
        <v>8205</v>
      </c>
      <c r="T734" s="183" t="s">
        <v>2660</v>
      </c>
      <c r="U734" s="335">
        <v>44348</v>
      </c>
      <c r="V734" s="335">
        <v>44377</v>
      </c>
      <c r="W734" s="192">
        <v>4777000111</v>
      </c>
      <c r="X734" s="335">
        <v>44377</v>
      </c>
      <c r="Y734" s="167"/>
      <c r="Z734" s="167"/>
      <c r="AA734" s="167"/>
      <c r="AB734" s="167"/>
      <c r="AC734" s="196" t="s">
        <v>6072</v>
      </c>
      <c r="AD734" s="167"/>
      <c r="AE734" s="167"/>
      <c r="AF734" s="167"/>
      <c r="AG734" s="167"/>
      <c r="AH734" s="167"/>
      <c r="AI734" s="167"/>
      <c r="AJ734" s="167"/>
      <c r="AK734" s="192" t="s">
        <v>7017</v>
      </c>
      <c r="AL734" s="183" t="s">
        <v>8205</v>
      </c>
      <c r="AM734" s="183" t="s">
        <v>8206</v>
      </c>
      <c r="AN734" s="190" t="s">
        <v>5829</v>
      </c>
      <c r="AO734" s="190" t="s">
        <v>5829</v>
      </c>
      <c r="AP734" s="157"/>
    </row>
    <row r="735" spans="1:42" s="120" customFormat="1" ht="30" customHeight="1">
      <c r="A735" s="167" t="s">
        <v>979</v>
      </c>
      <c r="B735" s="167" t="s">
        <v>7011</v>
      </c>
      <c r="C735" s="167" t="s">
        <v>7012</v>
      </c>
      <c r="D735" s="167" t="s">
        <v>7042</v>
      </c>
      <c r="E735" s="167" t="s">
        <v>35</v>
      </c>
      <c r="F735" s="167" t="s">
        <v>11</v>
      </c>
      <c r="G735" s="167" t="s">
        <v>19</v>
      </c>
      <c r="H735" s="167" t="s">
        <v>7052</v>
      </c>
      <c r="I735" s="167" t="s">
        <v>1317</v>
      </c>
      <c r="J735" s="167" t="s">
        <v>104</v>
      </c>
      <c r="K735" s="167" t="s">
        <v>756</v>
      </c>
      <c r="L735" s="189" t="s">
        <v>7015</v>
      </c>
      <c r="M735" s="189" t="s">
        <v>7044</v>
      </c>
      <c r="N735" s="167" t="s">
        <v>1091</v>
      </c>
      <c r="O735" s="167" t="s">
        <v>1245</v>
      </c>
      <c r="P735" s="189">
        <v>80</v>
      </c>
      <c r="Q735" s="189">
        <v>6.3</v>
      </c>
      <c r="R735" s="195" t="s">
        <v>6620</v>
      </c>
      <c r="S735" s="193" t="s">
        <v>8205</v>
      </c>
      <c r="T735" s="183" t="s">
        <v>2660</v>
      </c>
      <c r="U735" s="335">
        <v>44348</v>
      </c>
      <c r="V735" s="335">
        <v>44377</v>
      </c>
      <c r="W735" s="192">
        <v>4777000112</v>
      </c>
      <c r="X735" s="335">
        <v>44377</v>
      </c>
      <c r="Y735" s="167"/>
      <c r="Z735" s="167"/>
      <c r="AA735" s="167"/>
      <c r="AB735" s="167"/>
      <c r="AC735" s="196" t="s">
        <v>6072</v>
      </c>
      <c r="AD735" s="167"/>
      <c r="AE735" s="167"/>
      <c r="AF735" s="167"/>
      <c r="AG735" s="167"/>
      <c r="AH735" s="167"/>
      <c r="AI735" s="167"/>
      <c r="AJ735" s="167"/>
      <c r="AK735" s="192" t="s">
        <v>7017</v>
      </c>
      <c r="AL735" s="183" t="s">
        <v>8205</v>
      </c>
      <c r="AM735" s="183" t="s">
        <v>8206</v>
      </c>
      <c r="AN735" s="190" t="s">
        <v>5829</v>
      </c>
      <c r="AO735" s="190" t="s">
        <v>5829</v>
      </c>
      <c r="AP735" s="157"/>
    </row>
    <row r="736" spans="1:42" s="120" customFormat="1" ht="30" customHeight="1">
      <c r="A736" s="167" t="s">
        <v>979</v>
      </c>
      <c r="B736" s="167" t="s">
        <v>7011</v>
      </c>
      <c r="C736" s="167" t="s">
        <v>7012</v>
      </c>
      <c r="D736" s="167" t="s">
        <v>7053</v>
      </c>
      <c r="E736" s="167" t="s">
        <v>35</v>
      </c>
      <c r="F736" s="167" t="s">
        <v>11</v>
      </c>
      <c r="G736" s="167" t="s">
        <v>19</v>
      </c>
      <c r="H736" s="167" t="s">
        <v>7054</v>
      </c>
      <c r="I736" s="167" t="s">
        <v>1317</v>
      </c>
      <c r="J736" s="167" t="s">
        <v>104</v>
      </c>
      <c r="K736" s="167" t="s">
        <v>756</v>
      </c>
      <c r="L736" s="189" t="s">
        <v>7015</v>
      </c>
      <c r="M736" s="189" t="s">
        <v>7047</v>
      </c>
      <c r="N736" s="167" t="s">
        <v>1091</v>
      </c>
      <c r="O736" s="167" t="s">
        <v>1245</v>
      </c>
      <c r="P736" s="189">
        <v>55</v>
      </c>
      <c r="Q736" s="189">
        <v>6.7</v>
      </c>
      <c r="R736" s="195" t="s">
        <v>6620</v>
      </c>
      <c r="S736" s="193" t="s">
        <v>8205</v>
      </c>
      <c r="T736" s="183" t="s">
        <v>2660</v>
      </c>
      <c r="U736" s="335">
        <v>44348</v>
      </c>
      <c r="V736" s="335">
        <v>44377</v>
      </c>
      <c r="W736" s="192">
        <v>4777000113</v>
      </c>
      <c r="X736" s="335">
        <v>44377</v>
      </c>
      <c r="Y736" s="167"/>
      <c r="Z736" s="167"/>
      <c r="AA736" s="167"/>
      <c r="AB736" s="167"/>
      <c r="AC736" s="196" t="s">
        <v>6072</v>
      </c>
      <c r="AD736" s="167"/>
      <c r="AE736" s="167"/>
      <c r="AF736" s="167"/>
      <c r="AG736" s="167"/>
      <c r="AH736" s="167"/>
      <c r="AI736" s="167"/>
      <c r="AJ736" s="167"/>
      <c r="AK736" s="192" t="s">
        <v>7017</v>
      </c>
      <c r="AL736" s="183" t="s">
        <v>8205</v>
      </c>
      <c r="AM736" s="183" t="s">
        <v>8206</v>
      </c>
      <c r="AN736" s="190" t="s">
        <v>5829</v>
      </c>
      <c r="AO736" s="190" t="s">
        <v>5829</v>
      </c>
      <c r="AP736" s="157"/>
    </row>
    <row r="737" spans="1:42" s="120" customFormat="1" ht="30" customHeight="1">
      <c r="A737" s="167" t="s">
        <v>979</v>
      </c>
      <c r="B737" s="167" t="s">
        <v>7011</v>
      </c>
      <c r="C737" s="167" t="s">
        <v>7012</v>
      </c>
      <c r="D737" s="167" t="s">
        <v>7055</v>
      </c>
      <c r="E737" s="167" t="s">
        <v>35</v>
      </c>
      <c r="F737" s="167" t="s">
        <v>11</v>
      </c>
      <c r="G737" s="167" t="s">
        <v>19</v>
      </c>
      <c r="H737" s="167" t="s">
        <v>7056</v>
      </c>
      <c r="I737" s="167" t="s">
        <v>1317</v>
      </c>
      <c r="J737" s="167" t="s">
        <v>104</v>
      </c>
      <c r="K737" s="167" t="s">
        <v>756</v>
      </c>
      <c r="L737" s="189" t="s">
        <v>7015</v>
      </c>
      <c r="M737" s="189" t="s">
        <v>7057</v>
      </c>
      <c r="N737" s="167" t="s">
        <v>1091</v>
      </c>
      <c r="O737" s="167" t="s">
        <v>1237</v>
      </c>
      <c r="P737" s="189">
        <v>80</v>
      </c>
      <c r="Q737" s="189">
        <v>11.3</v>
      </c>
      <c r="R737" s="195" t="s">
        <v>6620</v>
      </c>
      <c r="S737" s="193" t="s">
        <v>8205</v>
      </c>
      <c r="T737" s="183" t="s">
        <v>2660</v>
      </c>
      <c r="U737" s="335">
        <v>44348</v>
      </c>
      <c r="V737" s="335">
        <v>44377</v>
      </c>
      <c r="W737" s="192">
        <v>4777000114</v>
      </c>
      <c r="X737" s="335">
        <v>44377</v>
      </c>
      <c r="Y737" s="167"/>
      <c r="Z737" s="167"/>
      <c r="AA737" s="167"/>
      <c r="AB737" s="167"/>
      <c r="AC737" s="196" t="s">
        <v>6072</v>
      </c>
      <c r="AD737" s="167"/>
      <c r="AE737" s="167"/>
      <c r="AF737" s="167"/>
      <c r="AG737" s="167"/>
      <c r="AH737" s="167"/>
      <c r="AI737" s="167"/>
      <c r="AJ737" s="167"/>
      <c r="AK737" s="192" t="s">
        <v>7017</v>
      </c>
      <c r="AL737" s="183" t="s">
        <v>8205</v>
      </c>
      <c r="AM737" s="183" t="s">
        <v>8206</v>
      </c>
      <c r="AN737" s="190" t="s">
        <v>5829</v>
      </c>
      <c r="AO737" s="190" t="s">
        <v>5829</v>
      </c>
      <c r="AP737" s="157"/>
    </row>
    <row r="738" spans="1:42" s="120" customFormat="1" ht="30" customHeight="1">
      <c r="A738" s="167" t="s">
        <v>979</v>
      </c>
      <c r="B738" s="167" t="s">
        <v>7011</v>
      </c>
      <c r="C738" s="167" t="s">
        <v>7012</v>
      </c>
      <c r="D738" s="167" t="s">
        <v>7055</v>
      </c>
      <c r="E738" s="167" t="s">
        <v>35</v>
      </c>
      <c r="F738" s="167" t="s">
        <v>11</v>
      </c>
      <c r="G738" s="167" t="s">
        <v>19</v>
      </c>
      <c r="H738" s="167" t="s">
        <v>7058</v>
      </c>
      <c r="I738" s="167" t="s">
        <v>1317</v>
      </c>
      <c r="J738" s="167" t="s">
        <v>104</v>
      </c>
      <c r="K738" s="167" t="s">
        <v>756</v>
      </c>
      <c r="L738" s="189" t="s">
        <v>7015</v>
      </c>
      <c r="M738" s="189" t="s">
        <v>7059</v>
      </c>
      <c r="N738" s="167" t="s">
        <v>1091</v>
      </c>
      <c r="O738" s="167" t="s">
        <v>1245</v>
      </c>
      <c r="P738" s="189">
        <v>90</v>
      </c>
      <c r="Q738" s="189">
        <v>16.5</v>
      </c>
      <c r="R738" s="195" t="s">
        <v>6620</v>
      </c>
      <c r="S738" s="193" t="s">
        <v>8205</v>
      </c>
      <c r="T738" s="183" t="s">
        <v>2660</v>
      </c>
      <c r="U738" s="335">
        <v>44348</v>
      </c>
      <c r="V738" s="335">
        <v>44377</v>
      </c>
      <c r="W738" s="192">
        <v>4777000115</v>
      </c>
      <c r="X738" s="335">
        <v>44377</v>
      </c>
      <c r="Y738" s="167"/>
      <c r="Z738" s="167"/>
      <c r="AA738" s="167"/>
      <c r="AB738" s="167"/>
      <c r="AC738" s="196" t="s">
        <v>6072</v>
      </c>
      <c r="AD738" s="167"/>
      <c r="AE738" s="167"/>
      <c r="AF738" s="167"/>
      <c r="AG738" s="167"/>
      <c r="AH738" s="167"/>
      <c r="AI738" s="167"/>
      <c r="AJ738" s="167"/>
      <c r="AK738" s="192" t="s">
        <v>7017</v>
      </c>
      <c r="AL738" s="183" t="s">
        <v>8205</v>
      </c>
      <c r="AM738" s="183" t="s">
        <v>8206</v>
      </c>
      <c r="AN738" s="190" t="s">
        <v>5829</v>
      </c>
      <c r="AO738" s="190" t="s">
        <v>5829</v>
      </c>
      <c r="AP738" s="157"/>
    </row>
    <row r="739" spans="1:42" s="120" customFormat="1" ht="30" customHeight="1">
      <c r="A739" s="167" t="s">
        <v>979</v>
      </c>
      <c r="B739" s="167" t="s">
        <v>7011</v>
      </c>
      <c r="C739" s="167" t="s">
        <v>7012</v>
      </c>
      <c r="D739" s="167" t="s">
        <v>7060</v>
      </c>
      <c r="E739" s="167" t="s">
        <v>35</v>
      </c>
      <c r="F739" s="167" t="s">
        <v>11</v>
      </c>
      <c r="G739" s="167" t="s">
        <v>19</v>
      </c>
      <c r="H739" s="167" t="s">
        <v>7061</v>
      </c>
      <c r="I739" s="167" t="s">
        <v>1317</v>
      </c>
      <c r="J739" s="167" t="s">
        <v>104</v>
      </c>
      <c r="K739" s="167" t="s">
        <v>756</v>
      </c>
      <c r="L739" s="189" t="s">
        <v>7015</v>
      </c>
      <c r="M739" s="189" t="s">
        <v>7062</v>
      </c>
      <c r="N739" s="167" t="s">
        <v>1091</v>
      </c>
      <c r="O739" s="167" t="s">
        <v>1237</v>
      </c>
      <c r="P739" s="189">
        <v>110</v>
      </c>
      <c r="Q739" s="189">
        <v>13.7</v>
      </c>
      <c r="R739" s="195" t="s">
        <v>6620</v>
      </c>
      <c r="S739" s="193" t="s">
        <v>8205</v>
      </c>
      <c r="T739" s="183" t="s">
        <v>2660</v>
      </c>
      <c r="U739" s="335">
        <v>44348</v>
      </c>
      <c r="V739" s="335">
        <v>44377</v>
      </c>
      <c r="W739" s="192">
        <v>4777000116</v>
      </c>
      <c r="X739" s="335">
        <v>44377</v>
      </c>
      <c r="Y739" s="167"/>
      <c r="Z739" s="167"/>
      <c r="AA739" s="167"/>
      <c r="AB739" s="167"/>
      <c r="AC739" s="196" t="s">
        <v>6072</v>
      </c>
      <c r="AD739" s="167"/>
      <c r="AE739" s="167"/>
      <c r="AF739" s="167"/>
      <c r="AG739" s="167"/>
      <c r="AH739" s="167"/>
      <c r="AI739" s="167"/>
      <c r="AJ739" s="167"/>
      <c r="AK739" s="192" t="s">
        <v>7017</v>
      </c>
      <c r="AL739" s="183" t="s">
        <v>8205</v>
      </c>
      <c r="AM739" s="183" t="s">
        <v>8206</v>
      </c>
      <c r="AN739" s="190" t="s">
        <v>5829</v>
      </c>
      <c r="AO739" s="190" t="s">
        <v>5829</v>
      </c>
      <c r="AP739" s="157"/>
    </row>
    <row r="740" spans="1:42" s="120" customFormat="1" ht="30" customHeight="1">
      <c r="A740" s="167" t="s">
        <v>979</v>
      </c>
      <c r="B740" s="167" t="s">
        <v>7011</v>
      </c>
      <c r="C740" s="167" t="s">
        <v>7012</v>
      </c>
      <c r="D740" s="167" t="s">
        <v>7063</v>
      </c>
      <c r="E740" s="167" t="s">
        <v>35</v>
      </c>
      <c r="F740" s="167" t="s">
        <v>11</v>
      </c>
      <c r="G740" s="167" t="s">
        <v>19</v>
      </c>
      <c r="H740" s="167" t="s">
        <v>7064</v>
      </c>
      <c r="I740" s="167" t="s">
        <v>1317</v>
      </c>
      <c r="J740" s="167" t="s">
        <v>104</v>
      </c>
      <c r="K740" s="167" t="s">
        <v>756</v>
      </c>
      <c r="L740" s="189" t="s">
        <v>7015</v>
      </c>
      <c r="M740" s="189" t="s">
        <v>7065</v>
      </c>
      <c r="N740" s="167" t="s">
        <v>1079</v>
      </c>
      <c r="O740" s="167" t="s">
        <v>1237</v>
      </c>
      <c r="P740" s="189">
        <v>165</v>
      </c>
      <c r="Q740" s="189">
        <v>18.2</v>
      </c>
      <c r="R740" s="195" t="s">
        <v>6620</v>
      </c>
      <c r="S740" s="193" t="s">
        <v>8205</v>
      </c>
      <c r="T740" s="183" t="s">
        <v>2660</v>
      </c>
      <c r="U740" s="335">
        <v>44348</v>
      </c>
      <c r="V740" s="335">
        <v>44377</v>
      </c>
      <c r="W740" s="192">
        <v>4777000117</v>
      </c>
      <c r="X740" s="335">
        <v>44377</v>
      </c>
      <c r="Y740" s="167"/>
      <c r="Z740" s="167"/>
      <c r="AA740" s="167"/>
      <c r="AB740" s="167"/>
      <c r="AC740" s="196" t="s">
        <v>6072</v>
      </c>
      <c r="AD740" s="167"/>
      <c r="AE740" s="167"/>
      <c r="AF740" s="167"/>
      <c r="AG740" s="167"/>
      <c r="AH740" s="167"/>
      <c r="AI740" s="167"/>
      <c r="AJ740" s="167"/>
      <c r="AK740" s="192" t="s">
        <v>7017</v>
      </c>
      <c r="AL740" s="183" t="s">
        <v>8205</v>
      </c>
      <c r="AM740" s="183" t="s">
        <v>8206</v>
      </c>
      <c r="AN740" s="190" t="s">
        <v>5829</v>
      </c>
      <c r="AO740" s="190" t="s">
        <v>5829</v>
      </c>
      <c r="AP740" s="157"/>
    </row>
    <row r="741" spans="1:42" s="120" customFormat="1" ht="30" customHeight="1">
      <c r="A741" s="167" t="s">
        <v>979</v>
      </c>
      <c r="B741" s="167" t="s">
        <v>7011</v>
      </c>
      <c r="C741" s="167" t="s">
        <v>7012</v>
      </c>
      <c r="D741" s="167" t="s">
        <v>7060</v>
      </c>
      <c r="E741" s="167" t="s">
        <v>35</v>
      </c>
      <c r="F741" s="167" t="s">
        <v>11</v>
      </c>
      <c r="G741" s="167" t="s">
        <v>19</v>
      </c>
      <c r="H741" s="167" t="s">
        <v>7066</v>
      </c>
      <c r="I741" s="167" t="s">
        <v>1317</v>
      </c>
      <c r="J741" s="167" t="s">
        <v>104</v>
      </c>
      <c r="K741" s="167" t="s">
        <v>756</v>
      </c>
      <c r="L741" s="189" t="s">
        <v>7015</v>
      </c>
      <c r="M741" s="189" t="s">
        <v>7067</v>
      </c>
      <c r="N741" s="167" t="s">
        <v>1091</v>
      </c>
      <c r="O741" s="167" t="s">
        <v>1245</v>
      </c>
      <c r="P741" s="189">
        <v>100</v>
      </c>
      <c r="Q741" s="189">
        <v>13.7</v>
      </c>
      <c r="R741" s="195" t="s">
        <v>6620</v>
      </c>
      <c r="S741" s="193" t="s">
        <v>8205</v>
      </c>
      <c r="T741" s="183" t="s">
        <v>2660</v>
      </c>
      <c r="U741" s="335">
        <v>44348</v>
      </c>
      <c r="V741" s="335">
        <v>44377</v>
      </c>
      <c r="W741" s="192">
        <v>4777000118</v>
      </c>
      <c r="X741" s="335">
        <v>44377</v>
      </c>
      <c r="Y741" s="167"/>
      <c r="Z741" s="167"/>
      <c r="AA741" s="167"/>
      <c r="AB741" s="167"/>
      <c r="AC741" s="196" t="s">
        <v>6072</v>
      </c>
      <c r="AD741" s="167"/>
      <c r="AE741" s="167"/>
      <c r="AF741" s="167"/>
      <c r="AG741" s="167"/>
      <c r="AH741" s="167"/>
      <c r="AI741" s="167"/>
      <c r="AJ741" s="167"/>
      <c r="AK741" s="192" t="s">
        <v>7017</v>
      </c>
      <c r="AL741" s="183" t="s">
        <v>8205</v>
      </c>
      <c r="AM741" s="183" t="s">
        <v>8206</v>
      </c>
      <c r="AN741" s="190" t="s">
        <v>5829</v>
      </c>
      <c r="AO741" s="190" t="s">
        <v>5829</v>
      </c>
      <c r="AP741" s="157"/>
    </row>
    <row r="742" spans="1:42" s="120" customFormat="1" ht="30" customHeight="1">
      <c r="A742" s="167" t="s">
        <v>979</v>
      </c>
      <c r="B742" s="167" t="s">
        <v>7011</v>
      </c>
      <c r="C742" s="167" t="s">
        <v>7012</v>
      </c>
      <c r="D742" s="167" t="s">
        <v>7063</v>
      </c>
      <c r="E742" s="167" t="s">
        <v>35</v>
      </c>
      <c r="F742" s="167" t="s">
        <v>11</v>
      </c>
      <c r="G742" s="167" t="s">
        <v>19</v>
      </c>
      <c r="H742" s="167" t="s">
        <v>7068</v>
      </c>
      <c r="I742" s="167" t="s">
        <v>1317</v>
      </c>
      <c r="J742" s="167" t="s">
        <v>104</v>
      </c>
      <c r="K742" s="167" t="s">
        <v>756</v>
      </c>
      <c r="L742" s="189" t="s">
        <v>7015</v>
      </c>
      <c r="M742" s="189" t="s">
        <v>7069</v>
      </c>
      <c r="N742" s="167" t="s">
        <v>1079</v>
      </c>
      <c r="O742" s="167" t="s">
        <v>1245</v>
      </c>
      <c r="P742" s="189">
        <v>130</v>
      </c>
      <c r="Q742" s="189">
        <v>19</v>
      </c>
      <c r="R742" s="195" t="s">
        <v>6620</v>
      </c>
      <c r="S742" s="193" t="s">
        <v>8205</v>
      </c>
      <c r="T742" s="183" t="s">
        <v>2660</v>
      </c>
      <c r="U742" s="335">
        <v>44348</v>
      </c>
      <c r="V742" s="335">
        <v>44377</v>
      </c>
      <c r="W742" s="192">
        <v>4777000119</v>
      </c>
      <c r="X742" s="335">
        <v>44377</v>
      </c>
      <c r="Y742" s="167"/>
      <c r="Z742" s="167"/>
      <c r="AA742" s="167"/>
      <c r="AB742" s="167"/>
      <c r="AC742" s="196" t="s">
        <v>6072</v>
      </c>
      <c r="AD742" s="167"/>
      <c r="AE742" s="167"/>
      <c r="AF742" s="167"/>
      <c r="AG742" s="167"/>
      <c r="AH742" s="167"/>
      <c r="AI742" s="167"/>
      <c r="AJ742" s="167"/>
      <c r="AK742" s="192" t="s">
        <v>7017</v>
      </c>
      <c r="AL742" s="183" t="s">
        <v>8205</v>
      </c>
      <c r="AM742" s="183" t="s">
        <v>8206</v>
      </c>
      <c r="AN742" s="190" t="s">
        <v>5829</v>
      </c>
      <c r="AO742" s="190" t="s">
        <v>5829</v>
      </c>
      <c r="AP742" s="157"/>
    </row>
    <row r="743" spans="1:42" s="120" customFormat="1" ht="30" customHeight="1">
      <c r="A743" s="167" t="s">
        <v>979</v>
      </c>
      <c r="B743" s="167" t="s">
        <v>7011</v>
      </c>
      <c r="C743" s="167" t="s">
        <v>7012</v>
      </c>
      <c r="D743" s="167" t="s">
        <v>7063</v>
      </c>
      <c r="E743" s="167" t="s">
        <v>35</v>
      </c>
      <c r="F743" s="167" t="s">
        <v>11</v>
      </c>
      <c r="G743" s="167" t="s">
        <v>19</v>
      </c>
      <c r="H743" s="167" t="s">
        <v>7070</v>
      </c>
      <c r="I743" s="167" t="s">
        <v>1317</v>
      </c>
      <c r="J743" s="167" t="s">
        <v>104</v>
      </c>
      <c r="K743" s="167" t="s">
        <v>756</v>
      </c>
      <c r="L743" s="189" t="s">
        <v>7015</v>
      </c>
      <c r="M743" s="189" t="s">
        <v>7071</v>
      </c>
      <c r="N743" s="167" t="s">
        <v>1091</v>
      </c>
      <c r="O743" s="167" t="s">
        <v>1245</v>
      </c>
      <c r="P743" s="189">
        <v>45</v>
      </c>
      <c r="Q743" s="189">
        <v>8.1999999999999993</v>
      </c>
      <c r="R743" s="195" t="s">
        <v>6620</v>
      </c>
      <c r="S743" s="193" t="s">
        <v>8205</v>
      </c>
      <c r="T743" s="183" t="s">
        <v>2660</v>
      </c>
      <c r="U743" s="335">
        <v>44348</v>
      </c>
      <c r="V743" s="335">
        <v>44377</v>
      </c>
      <c r="W743" s="192">
        <v>4777000120</v>
      </c>
      <c r="X743" s="335">
        <v>44377</v>
      </c>
      <c r="Y743" s="167"/>
      <c r="Z743" s="167"/>
      <c r="AA743" s="167"/>
      <c r="AB743" s="167"/>
      <c r="AC743" s="196" t="s">
        <v>6072</v>
      </c>
      <c r="AD743" s="167"/>
      <c r="AE743" s="167"/>
      <c r="AF743" s="167"/>
      <c r="AG743" s="167"/>
      <c r="AH743" s="167"/>
      <c r="AI743" s="167"/>
      <c r="AJ743" s="167"/>
      <c r="AK743" s="192" t="s">
        <v>7017</v>
      </c>
      <c r="AL743" s="183" t="s">
        <v>8205</v>
      </c>
      <c r="AM743" s="183" t="s">
        <v>8206</v>
      </c>
      <c r="AN743" s="190" t="s">
        <v>5829</v>
      </c>
      <c r="AO743" s="190" t="s">
        <v>5829</v>
      </c>
      <c r="AP743" s="157"/>
    </row>
    <row r="744" spans="1:42" s="120" customFormat="1" ht="30" customHeight="1">
      <c r="A744" s="167" t="s">
        <v>979</v>
      </c>
      <c r="B744" s="167" t="s">
        <v>7011</v>
      </c>
      <c r="C744" s="167" t="s">
        <v>7072</v>
      </c>
      <c r="D744" s="167" t="s">
        <v>7073</v>
      </c>
      <c r="E744" s="167" t="s">
        <v>35</v>
      </c>
      <c r="F744" s="167" t="s">
        <v>11</v>
      </c>
      <c r="G744" s="167" t="s">
        <v>19</v>
      </c>
      <c r="H744" s="167" t="s">
        <v>7074</v>
      </c>
      <c r="I744" s="167" t="s">
        <v>1317</v>
      </c>
      <c r="J744" s="167" t="s">
        <v>104</v>
      </c>
      <c r="K744" s="167" t="s">
        <v>756</v>
      </c>
      <c r="L744" s="189" t="s">
        <v>7015</v>
      </c>
      <c r="M744" s="189" t="s">
        <v>7075</v>
      </c>
      <c r="N744" s="167" t="s">
        <v>1079</v>
      </c>
      <c r="O744" s="167" t="s">
        <v>1237</v>
      </c>
      <c r="P744" s="189">
        <v>160</v>
      </c>
      <c r="Q744" s="189">
        <v>11</v>
      </c>
      <c r="R744" s="195" t="s">
        <v>6620</v>
      </c>
      <c r="S744" s="193" t="s">
        <v>8205</v>
      </c>
      <c r="T744" s="183" t="s">
        <v>2660</v>
      </c>
      <c r="U744" s="335">
        <v>44348</v>
      </c>
      <c r="V744" s="335">
        <v>44377</v>
      </c>
      <c r="W744" s="192">
        <v>4777000121</v>
      </c>
      <c r="X744" s="335">
        <v>44377</v>
      </c>
      <c r="Y744" s="167"/>
      <c r="Z744" s="167"/>
      <c r="AA744" s="167"/>
      <c r="AB744" s="167"/>
      <c r="AC744" s="196" t="s">
        <v>6072</v>
      </c>
      <c r="AD744" s="167"/>
      <c r="AE744" s="167"/>
      <c r="AF744" s="167"/>
      <c r="AG744" s="167"/>
      <c r="AH744" s="167"/>
      <c r="AI744" s="167"/>
      <c r="AJ744" s="167"/>
      <c r="AK744" s="192" t="s">
        <v>7017</v>
      </c>
      <c r="AL744" s="183" t="s">
        <v>8205</v>
      </c>
      <c r="AM744" s="183" t="s">
        <v>8206</v>
      </c>
      <c r="AN744" s="190" t="s">
        <v>5829</v>
      </c>
      <c r="AO744" s="190" t="s">
        <v>5829</v>
      </c>
      <c r="AP744" s="157"/>
    </row>
    <row r="745" spans="1:42" s="120" customFormat="1" ht="30" customHeight="1">
      <c r="A745" s="167" t="s">
        <v>979</v>
      </c>
      <c r="B745" s="167" t="s">
        <v>7011</v>
      </c>
      <c r="C745" s="167" t="s">
        <v>7072</v>
      </c>
      <c r="D745" s="167" t="s">
        <v>7076</v>
      </c>
      <c r="E745" s="167" t="s">
        <v>35</v>
      </c>
      <c r="F745" s="167" t="s">
        <v>11</v>
      </c>
      <c r="G745" s="167" t="s">
        <v>19</v>
      </c>
      <c r="H745" s="167" t="s">
        <v>7077</v>
      </c>
      <c r="I745" s="167" t="s">
        <v>1317</v>
      </c>
      <c r="J745" s="167" t="s">
        <v>104</v>
      </c>
      <c r="K745" s="167" t="s">
        <v>756</v>
      </c>
      <c r="L745" s="189" t="s">
        <v>7015</v>
      </c>
      <c r="M745" s="189" t="s">
        <v>7078</v>
      </c>
      <c r="N745" s="167" t="s">
        <v>1079</v>
      </c>
      <c r="O745" s="167" t="s">
        <v>1237</v>
      </c>
      <c r="P745" s="189">
        <v>90</v>
      </c>
      <c r="Q745" s="189">
        <v>8.6999999999999993</v>
      </c>
      <c r="R745" s="195" t="s">
        <v>6620</v>
      </c>
      <c r="S745" s="193" t="s">
        <v>8205</v>
      </c>
      <c r="T745" s="183" t="s">
        <v>2660</v>
      </c>
      <c r="U745" s="335">
        <v>44348</v>
      </c>
      <c r="V745" s="335">
        <v>44377</v>
      </c>
      <c r="W745" s="192">
        <v>4777000122</v>
      </c>
      <c r="X745" s="335">
        <v>44377</v>
      </c>
      <c r="Y745" s="167"/>
      <c r="Z745" s="167"/>
      <c r="AA745" s="167"/>
      <c r="AB745" s="167"/>
      <c r="AC745" s="196" t="s">
        <v>6072</v>
      </c>
      <c r="AD745" s="167"/>
      <c r="AE745" s="167"/>
      <c r="AF745" s="167"/>
      <c r="AG745" s="167"/>
      <c r="AH745" s="167"/>
      <c r="AI745" s="167"/>
      <c r="AJ745" s="167"/>
      <c r="AK745" s="192" t="s">
        <v>7017</v>
      </c>
      <c r="AL745" s="183" t="s">
        <v>8205</v>
      </c>
      <c r="AM745" s="183" t="s">
        <v>8206</v>
      </c>
      <c r="AN745" s="190" t="s">
        <v>5829</v>
      </c>
      <c r="AO745" s="190" t="s">
        <v>5829</v>
      </c>
      <c r="AP745" s="157"/>
    </row>
    <row r="746" spans="1:42" s="120" customFormat="1" ht="30" customHeight="1">
      <c r="A746" s="167" t="s">
        <v>979</v>
      </c>
      <c r="B746" s="167" t="s">
        <v>7011</v>
      </c>
      <c r="C746" s="167" t="s">
        <v>7072</v>
      </c>
      <c r="D746" s="167" t="s">
        <v>7079</v>
      </c>
      <c r="E746" s="167" t="s">
        <v>35</v>
      </c>
      <c r="F746" s="167" t="s">
        <v>11</v>
      </c>
      <c r="G746" s="167" t="s">
        <v>19</v>
      </c>
      <c r="H746" s="167" t="s">
        <v>7080</v>
      </c>
      <c r="I746" s="167" t="s">
        <v>1317</v>
      </c>
      <c r="J746" s="167" t="s">
        <v>104</v>
      </c>
      <c r="K746" s="167" t="s">
        <v>756</v>
      </c>
      <c r="L746" s="189" t="s">
        <v>7015</v>
      </c>
      <c r="M746" s="189" t="s">
        <v>7081</v>
      </c>
      <c r="N746" s="167" t="s">
        <v>1079</v>
      </c>
      <c r="O746" s="167" t="s">
        <v>1237</v>
      </c>
      <c r="P746" s="189">
        <v>62</v>
      </c>
      <c r="Q746" s="189">
        <v>8.4</v>
      </c>
      <c r="R746" s="195" t="s">
        <v>6620</v>
      </c>
      <c r="S746" s="193" t="s">
        <v>8205</v>
      </c>
      <c r="T746" s="183" t="s">
        <v>2660</v>
      </c>
      <c r="U746" s="335">
        <v>44348</v>
      </c>
      <c r="V746" s="335">
        <v>44377</v>
      </c>
      <c r="W746" s="192">
        <v>4777000123</v>
      </c>
      <c r="X746" s="335">
        <v>44377</v>
      </c>
      <c r="Y746" s="167"/>
      <c r="Z746" s="167"/>
      <c r="AA746" s="167"/>
      <c r="AB746" s="167"/>
      <c r="AC746" s="196" t="s">
        <v>6072</v>
      </c>
      <c r="AD746" s="167"/>
      <c r="AE746" s="167"/>
      <c r="AF746" s="167"/>
      <c r="AG746" s="167"/>
      <c r="AH746" s="167"/>
      <c r="AI746" s="167"/>
      <c r="AJ746" s="167"/>
      <c r="AK746" s="192" t="s">
        <v>7017</v>
      </c>
      <c r="AL746" s="183" t="s">
        <v>8205</v>
      </c>
      <c r="AM746" s="183" t="s">
        <v>8206</v>
      </c>
      <c r="AN746" s="190" t="s">
        <v>5829</v>
      </c>
      <c r="AO746" s="190" t="s">
        <v>5829</v>
      </c>
      <c r="AP746" s="157"/>
    </row>
    <row r="747" spans="1:42" s="120" customFormat="1" ht="30" customHeight="1">
      <c r="A747" s="167" t="s">
        <v>979</v>
      </c>
      <c r="B747" s="167" t="s">
        <v>7011</v>
      </c>
      <c r="C747" s="167" t="s">
        <v>7072</v>
      </c>
      <c r="D747" s="167" t="s">
        <v>7073</v>
      </c>
      <c r="E747" s="167" t="s">
        <v>35</v>
      </c>
      <c r="F747" s="167" t="s">
        <v>11</v>
      </c>
      <c r="G747" s="167" t="s">
        <v>19</v>
      </c>
      <c r="H747" s="167" t="s">
        <v>7082</v>
      </c>
      <c r="I747" s="167" t="s">
        <v>1317</v>
      </c>
      <c r="J747" s="167" t="s">
        <v>104</v>
      </c>
      <c r="K747" s="167" t="s">
        <v>756</v>
      </c>
      <c r="L747" s="189" t="s">
        <v>7015</v>
      </c>
      <c r="M747" s="189" t="s">
        <v>7075</v>
      </c>
      <c r="N747" s="167" t="s">
        <v>1079</v>
      </c>
      <c r="O747" s="167" t="s">
        <v>1245</v>
      </c>
      <c r="P747" s="189">
        <v>160</v>
      </c>
      <c r="Q747" s="189">
        <v>31.7</v>
      </c>
      <c r="R747" s="195" t="s">
        <v>6620</v>
      </c>
      <c r="S747" s="193" t="s">
        <v>8205</v>
      </c>
      <c r="T747" s="183" t="s">
        <v>2660</v>
      </c>
      <c r="U747" s="335">
        <v>44348</v>
      </c>
      <c r="V747" s="335">
        <v>44377</v>
      </c>
      <c r="W747" s="192">
        <v>4777000124</v>
      </c>
      <c r="X747" s="335">
        <v>44377</v>
      </c>
      <c r="Y747" s="167"/>
      <c r="Z747" s="167"/>
      <c r="AA747" s="167"/>
      <c r="AB747" s="167"/>
      <c r="AC747" s="196" t="s">
        <v>6072</v>
      </c>
      <c r="AD747" s="167"/>
      <c r="AE747" s="167"/>
      <c r="AF747" s="167"/>
      <c r="AG747" s="167"/>
      <c r="AH747" s="167"/>
      <c r="AI747" s="167"/>
      <c r="AJ747" s="167"/>
      <c r="AK747" s="192" t="s">
        <v>7017</v>
      </c>
      <c r="AL747" s="183" t="s">
        <v>8205</v>
      </c>
      <c r="AM747" s="183" t="s">
        <v>8206</v>
      </c>
      <c r="AN747" s="190" t="s">
        <v>5829</v>
      </c>
      <c r="AO747" s="190" t="s">
        <v>5829</v>
      </c>
      <c r="AP747" s="157"/>
    </row>
    <row r="748" spans="1:42" s="120" customFormat="1" ht="30" customHeight="1">
      <c r="A748" s="167" t="s">
        <v>979</v>
      </c>
      <c r="B748" s="167" t="s">
        <v>7011</v>
      </c>
      <c r="C748" s="167" t="s">
        <v>7072</v>
      </c>
      <c r="D748" s="167" t="s">
        <v>7076</v>
      </c>
      <c r="E748" s="167" t="s">
        <v>35</v>
      </c>
      <c r="F748" s="167" t="s">
        <v>11</v>
      </c>
      <c r="G748" s="167" t="s">
        <v>19</v>
      </c>
      <c r="H748" s="167" t="s">
        <v>7083</v>
      </c>
      <c r="I748" s="167" t="s">
        <v>1317</v>
      </c>
      <c r="J748" s="167" t="s">
        <v>104</v>
      </c>
      <c r="K748" s="167" t="s">
        <v>756</v>
      </c>
      <c r="L748" s="189" t="s">
        <v>7015</v>
      </c>
      <c r="M748" s="189" t="s">
        <v>7078</v>
      </c>
      <c r="N748" s="167" t="s">
        <v>1079</v>
      </c>
      <c r="O748" s="167" t="s">
        <v>1245</v>
      </c>
      <c r="P748" s="189">
        <v>90</v>
      </c>
      <c r="Q748" s="189">
        <v>25.9</v>
      </c>
      <c r="R748" s="195" t="s">
        <v>6620</v>
      </c>
      <c r="S748" s="193" t="s">
        <v>8205</v>
      </c>
      <c r="T748" s="183" t="s">
        <v>2660</v>
      </c>
      <c r="U748" s="335">
        <v>44348</v>
      </c>
      <c r="V748" s="335">
        <v>44377</v>
      </c>
      <c r="W748" s="192">
        <v>4777000125</v>
      </c>
      <c r="X748" s="335">
        <v>44377</v>
      </c>
      <c r="Y748" s="167"/>
      <c r="Z748" s="167"/>
      <c r="AA748" s="167"/>
      <c r="AB748" s="167"/>
      <c r="AC748" s="196" t="s">
        <v>6072</v>
      </c>
      <c r="AD748" s="167"/>
      <c r="AE748" s="167"/>
      <c r="AF748" s="167"/>
      <c r="AG748" s="167"/>
      <c r="AH748" s="167"/>
      <c r="AI748" s="167"/>
      <c r="AJ748" s="167"/>
      <c r="AK748" s="192" t="s">
        <v>7017</v>
      </c>
      <c r="AL748" s="183" t="s">
        <v>8205</v>
      </c>
      <c r="AM748" s="183" t="s">
        <v>8206</v>
      </c>
      <c r="AN748" s="190" t="s">
        <v>5829</v>
      </c>
      <c r="AO748" s="190" t="s">
        <v>5829</v>
      </c>
      <c r="AP748" s="157"/>
    </row>
    <row r="749" spans="1:42" s="120" customFormat="1" ht="30" customHeight="1">
      <c r="A749" s="167" t="s">
        <v>979</v>
      </c>
      <c r="B749" s="167" t="s">
        <v>7011</v>
      </c>
      <c r="C749" s="167" t="s">
        <v>7072</v>
      </c>
      <c r="D749" s="167" t="s">
        <v>7079</v>
      </c>
      <c r="E749" s="167" t="s">
        <v>35</v>
      </c>
      <c r="F749" s="167" t="s">
        <v>11</v>
      </c>
      <c r="G749" s="167" t="s">
        <v>19</v>
      </c>
      <c r="H749" s="167" t="s">
        <v>7084</v>
      </c>
      <c r="I749" s="167" t="s">
        <v>1317</v>
      </c>
      <c r="J749" s="167" t="s">
        <v>104</v>
      </c>
      <c r="K749" s="167" t="s">
        <v>756</v>
      </c>
      <c r="L749" s="189" t="s">
        <v>7015</v>
      </c>
      <c r="M749" s="189" t="s">
        <v>7085</v>
      </c>
      <c r="N749" s="167" t="s">
        <v>1079</v>
      </c>
      <c r="O749" s="167" t="s">
        <v>1245</v>
      </c>
      <c r="P749" s="189">
        <v>118</v>
      </c>
      <c r="Q749" s="189">
        <v>18.8</v>
      </c>
      <c r="R749" s="195" t="s">
        <v>6620</v>
      </c>
      <c r="S749" s="193" t="s">
        <v>8205</v>
      </c>
      <c r="T749" s="183" t="s">
        <v>2660</v>
      </c>
      <c r="U749" s="335">
        <v>44348</v>
      </c>
      <c r="V749" s="335">
        <v>44377</v>
      </c>
      <c r="W749" s="192">
        <v>4777000126</v>
      </c>
      <c r="X749" s="335">
        <v>44377</v>
      </c>
      <c r="Y749" s="167"/>
      <c r="Z749" s="167"/>
      <c r="AA749" s="167"/>
      <c r="AB749" s="167"/>
      <c r="AC749" s="196" t="s">
        <v>6072</v>
      </c>
      <c r="AD749" s="167"/>
      <c r="AE749" s="167"/>
      <c r="AF749" s="167"/>
      <c r="AG749" s="167"/>
      <c r="AH749" s="167"/>
      <c r="AI749" s="167"/>
      <c r="AJ749" s="167"/>
      <c r="AK749" s="192" t="s">
        <v>7017</v>
      </c>
      <c r="AL749" s="183" t="s">
        <v>8205</v>
      </c>
      <c r="AM749" s="183" t="s">
        <v>8206</v>
      </c>
      <c r="AN749" s="190" t="s">
        <v>5829</v>
      </c>
      <c r="AO749" s="190" t="s">
        <v>5829</v>
      </c>
      <c r="AP749" s="157"/>
    </row>
    <row r="750" spans="1:42" s="120" customFormat="1" ht="30" customHeight="1">
      <c r="A750" s="167" t="s">
        <v>979</v>
      </c>
      <c r="B750" s="167" t="s">
        <v>7011</v>
      </c>
      <c r="C750" s="167" t="s">
        <v>7072</v>
      </c>
      <c r="D750" s="167" t="s">
        <v>7086</v>
      </c>
      <c r="E750" s="167" t="s">
        <v>35</v>
      </c>
      <c r="F750" s="167" t="s">
        <v>11</v>
      </c>
      <c r="G750" s="167" t="s">
        <v>19</v>
      </c>
      <c r="H750" s="167" t="s">
        <v>7087</v>
      </c>
      <c r="I750" s="167" t="s">
        <v>1317</v>
      </c>
      <c r="J750" s="167" t="s">
        <v>104</v>
      </c>
      <c r="K750" s="167" t="s">
        <v>756</v>
      </c>
      <c r="L750" s="189" t="s">
        <v>7015</v>
      </c>
      <c r="M750" s="189" t="s">
        <v>7088</v>
      </c>
      <c r="N750" s="167" t="s">
        <v>1091</v>
      </c>
      <c r="O750" s="167" t="s">
        <v>1237</v>
      </c>
      <c r="P750" s="189">
        <v>100</v>
      </c>
      <c r="Q750" s="189">
        <v>7.6</v>
      </c>
      <c r="R750" s="195" t="s">
        <v>6620</v>
      </c>
      <c r="S750" s="193" t="s">
        <v>8205</v>
      </c>
      <c r="T750" s="183" t="s">
        <v>2660</v>
      </c>
      <c r="U750" s="335">
        <v>44348</v>
      </c>
      <c r="V750" s="335">
        <v>44377</v>
      </c>
      <c r="W750" s="192">
        <v>4777000127</v>
      </c>
      <c r="X750" s="335">
        <v>44377</v>
      </c>
      <c r="Y750" s="167"/>
      <c r="Z750" s="167"/>
      <c r="AA750" s="167"/>
      <c r="AB750" s="167"/>
      <c r="AC750" s="196" t="s">
        <v>6072</v>
      </c>
      <c r="AD750" s="167"/>
      <c r="AE750" s="167"/>
      <c r="AF750" s="167"/>
      <c r="AG750" s="167"/>
      <c r="AH750" s="167"/>
      <c r="AI750" s="167"/>
      <c r="AJ750" s="167"/>
      <c r="AK750" s="192" t="s">
        <v>7017</v>
      </c>
      <c r="AL750" s="183" t="s">
        <v>8205</v>
      </c>
      <c r="AM750" s="183" t="s">
        <v>8206</v>
      </c>
      <c r="AN750" s="190" t="s">
        <v>5829</v>
      </c>
      <c r="AO750" s="190" t="s">
        <v>5829</v>
      </c>
      <c r="AP750" s="157"/>
    </row>
    <row r="751" spans="1:42" s="120" customFormat="1" ht="30" customHeight="1">
      <c r="A751" s="167" t="s">
        <v>979</v>
      </c>
      <c r="B751" s="167" t="s">
        <v>7011</v>
      </c>
      <c r="C751" s="167" t="s">
        <v>7072</v>
      </c>
      <c r="D751" s="167" t="s">
        <v>7086</v>
      </c>
      <c r="E751" s="167" t="s">
        <v>35</v>
      </c>
      <c r="F751" s="167" t="s">
        <v>11</v>
      </c>
      <c r="G751" s="167" t="s">
        <v>19</v>
      </c>
      <c r="H751" s="167" t="s">
        <v>7089</v>
      </c>
      <c r="I751" s="167" t="s">
        <v>1317</v>
      </c>
      <c r="J751" s="167" t="s">
        <v>104</v>
      </c>
      <c r="K751" s="167" t="s">
        <v>756</v>
      </c>
      <c r="L751" s="189" t="s">
        <v>7015</v>
      </c>
      <c r="M751" s="189" t="s">
        <v>7090</v>
      </c>
      <c r="N751" s="167" t="s">
        <v>1079</v>
      </c>
      <c r="O751" s="167" t="s">
        <v>1245</v>
      </c>
      <c r="P751" s="189">
        <v>180</v>
      </c>
      <c r="Q751" s="189">
        <v>34.4</v>
      </c>
      <c r="R751" s="195" t="s">
        <v>6620</v>
      </c>
      <c r="S751" s="193" t="s">
        <v>8205</v>
      </c>
      <c r="T751" s="183" t="s">
        <v>2660</v>
      </c>
      <c r="U751" s="335">
        <v>44348</v>
      </c>
      <c r="V751" s="335">
        <v>44377</v>
      </c>
      <c r="W751" s="192">
        <v>4777000128</v>
      </c>
      <c r="X751" s="335">
        <v>44377</v>
      </c>
      <c r="Y751" s="167"/>
      <c r="Z751" s="167"/>
      <c r="AA751" s="167"/>
      <c r="AB751" s="167"/>
      <c r="AC751" s="196" t="s">
        <v>6072</v>
      </c>
      <c r="AD751" s="167"/>
      <c r="AE751" s="167"/>
      <c r="AF751" s="167"/>
      <c r="AG751" s="167"/>
      <c r="AH751" s="167"/>
      <c r="AI751" s="167"/>
      <c r="AJ751" s="167"/>
      <c r="AK751" s="192" t="s">
        <v>7017</v>
      </c>
      <c r="AL751" s="183" t="s">
        <v>8205</v>
      </c>
      <c r="AM751" s="183" t="s">
        <v>8206</v>
      </c>
      <c r="AN751" s="190" t="s">
        <v>5829</v>
      </c>
      <c r="AO751" s="190" t="s">
        <v>5829</v>
      </c>
      <c r="AP751" s="157"/>
    </row>
    <row r="752" spans="1:42" s="120" customFormat="1" ht="30" customHeight="1">
      <c r="A752" s="167" t="s">
        <v>979</v>
      </c>
      <c r="B752" s="167" t="s">
        <v>7011</v>
      </c>
      <c r="C752" s="167" t="s">
        <v>7072</v>
      </c>
      <c r="D752" s="167" t="s">
        <v>7091</v>
      </c>
      <c r="E752" s="167" t="s">
        <v>35</v>
      </c>
      <c r="F752" s="167" t="s">
        <v>11</v>
      </c>
      <c r="G752" s="167" t="s">
        <v>19</v>
      </c>
      <c r="H752" s="167" t="s">
        <v>7092</v>
      </c>
      <c r="I752" s="167" t="s">
        <v>1317</v>
      </c>
      <c r="J752" s="167" t="s">
        <v>104</v>
      </c>
      <c r="K752" s="167" t="s">
        <v>756</v>
      </c>
      <c r="L752" s="189" t="s">
        <v>7015</v>
      </c>
      <c r="M752" s="189" t="s">
        <v>7093</v>
      </c>
      <c r="N752" s="167" t="s">
        <v>1079</v>
      </c>
      <c r="O752" s="167" t="s">
        <v>1245</v>
      </c>
      <c r="P752" s="189">
        <v>40</v>
      </c>
      <c r="Q752" s="189">
        <v>15.7</v>
      </c>
      <c r="R752" s="195" t="s">
        <v>6620</v>
      </c>
      <c r="S752" s="193" t="s">
        <v>8205</v>
      </c>
      <c r="T752" s="183" t="s">
        <v>2660</v>
      </c>
      <c r="U752" s="335">
        <v>44348</v>
      </c>
      <c r="V752" s="335">
        <v>44377</v>
      </c>
      <c r="W752" s="192">
        <v>4777000129</v>
      </c>
      <c r="X752" s="335">
        <v>44377</v>
      </c>
      <c r="Y752" s="167"/>
      <c r="Z752" s="167"/>
      <c r="AA752" s="167"/>
      <c r="AB752" s="167"/>
      <c r="AC752" s="196" t="s">
        <v>6072</v>
      </c>
      <c r="AD752" s="167"/>
      <c r="AE752" s="167"/>
      <c r="AF752" s="167"/>
      <c r="AG752" s="167"/>
      <c r="AH752" s="167"/>
      <c r="AI752" s="167"/>
      <c r="AJ752" s="167"/>
      <c r="AK752" s="192" t="s">
        <v>7017</v>
      </c>
      <c r="AL752" s="183" t="s">
        <v>8205</v>
      </c>
      <c r="AM752" s="183" t="s">
        <v>8206</v>
      </c>
      <c r="AN752" s="190" t="s">
        <v>5829</v>
      </c>
      <c r="AO752" s="190" t="s">
        <v>5829</v>
      </c>
      <c r="AP752" s="157"/>
    </row>
    <row r="753" spans="1:42" s="120" customFormat="1" ht="30" customHeight="1">
      <c r="A753" s="167" t="s">
        <v>979</v>
      </c>
      <c r="B753" s="167" t="s">
        <v>7011</v>
      </c>
      <c r="C753" s="167" t="s">
        <v>7012</v>
      </c>
      <c r="D753" s="167" t="s">
        <v>7094</v>
      </c>
      <c r="E753" s="167" t="s">
        <v>35</v>
      </c>
      <c r="F753" s="167" t="s">
        <v>11</v>
      </c>
      <c r="G753" s="167" t="s">
        <v>19</v>
      </c>
      <c r="H753" s="167" t="s">
        <v>7095</v>
      </c>
      <c r="I753" s="167" t="s">
        <v>1317</v>
      </c>
      <c r="J753" s="167" t="s">
        <v>104</v>
      </c>
      <c r="K753" s="167" t="s">
        <v>756</v>
      </c>
      <c r="L753" s="189" t="s">
        <v>7015</v>
      </c>
      <c r="M753" s="189" t="s">
        <v>7096</v>
      </c>
      <c r="N753" s="167" t="s">
        <v>1079</v>
      </c>
      <c r="O753" s="167" t="s">
        <v>8207</v>
      </c>
      <c r="P753" s="189">
        <v>90</v>
      </c>
      <c r="Q753" s="189">
        <v>16.399999999999999</v>
      </c>
      <c r="R753" s="195" t="s">
        <v>6620</v>
      </c>
      <c r="S753" s="193" t="s">
        <v>8205</v>
      </c>
      <c r="T753" s="183" t="s">
        <v>2660</v>
      </c>
      <c r="U753" s="335">
        <v>44348</v>
      </c>
      <c r="V753" s="335">
        <v>44377</v>
      </c>
      <c r="W753" s="192">
        <v>4777000130</v>
      </c>
      <c r="X753" s="335">
        <v>44377</v>
      </c>
      <c r="Y753" s="167"/>
      <c r="Z753" s="167"/>
      <c r="AA753" s="167"/>
      <c r="AB753" s="167"/>
      <c r="AC753" s="196" t="s">
        <v>6072</v>
      </c>
      <c r="AD753" s="167"/>
      <c r="AE753" s="167"/>
      <c r="AF753" s="167"/>
      <c r="AG753" s="167"/>
      <c r="AH753" s="167"/>
      <c r="AI753" s="167"/>
      <c r="AJ753" s="167"/>
      <c r="AK753" s="192" t="s">
        <v>7017</v>
      </c>
      <c r="AL753" s="183" t="s">
        <v>8205</v>
      </c>
      <c r="AM753" s="183" t="s">
        <v>8206</v>
      </c>
      <c r="AN753" s="190" t="s">
        <v>5829</v>
      </c>
      <c r="AO753" s="190" t="s">
        <v>5829</v>
      </c>
      <c r="AP753" s="157"/>
    </row>
    <row r="754" spans="1:42" s="120" customFormat="1" ht="30" customHeight="1">
      <c r="A754" s="167" t="s">
        <v>979</v>
      </c>
      <c r="B754" s="167" t="s">
        <v>7011</v>
      </c>
      <c r="C754" s="167" t="s">
        <v>7012</v>
      </c>
      <c r="D754" s="167" t="s">
        <v>7097</v>
      </c>
      <c r="E754" s="167" t="s">
        <v>35</v>
      </c>
      <c r="F754" s="167" t="s">
        <v>11</v>
      </c>
      <c r="G754" s="167" t="s">
        <v>19</v>
      </c>
      <c r="H754" s="167" t="s">
        <v>7098</v>
      </c>
      <c r="I754" s="167" t="s">
        <v>1317</v>
      </c>
      <c r="J754" s="167" t="s">
        <v>104</v>
      </c>
      <c r="K754" s="167" t="s">
        <v>756</v>
      </c>
      <c r="L754" s="189" t="s">
        <v>7015</v>
      </c>
      <c r="M754" s="189" t="s">
        <v>7099</v>
      </c>
      <c r="N754" s="167" t="s">
        <v>1079</v>
      </c>
      <c r="O754" s="167" t="s">
        <v>8207</v>
      </c>
      <c r="P754" s="189">
        <v>100</v>
      </c>
      <c r="Q754" s="189">
        <v>13.3</v>
      </c>
      <c r="R754" s="195" t="s">
        <v>6620</v>
      </c>
      <c r="S754" s="193" t="s">
        <v>8205</v>
      </c>
      <c r="T754" s="183" t="s">
        <v>2660</v>
      </c>
      <c r="U754" s="335">
        <v>44348</v>
      </c>
      <c r="V754" s="335">
        <v>44377</v>
      </c>
      <c r="W754" s="192">
        <v>4777000131</v>
      </c>
      <c r="X754" s="335">
        <v>44377</v>
      </c>
      <c r="Y754" s="167"/>
      <c r="Z754" s="167"/>
      <c r="AA754" s="167"/>
      <c r="AB754" s="167"/>
      <c r="AC754" s="196" t="s">
        <v>6072</v>
      </c>
      <c r="AD754" s="167"/>
      <c r="AE754" s="167"/>
      <c r="AF754" s="167"/>
      <c r="AG754" s="167"/>
      <c r="AH754" s="167"/>
      <c r="AI754" s="167"/>
      <c r="AJ754" s="167"/>
      <c r="AK754" s="192" t="s">
        <v>7017</v>
      </c>
      <c r="AL754" s="183" t="s">
        <v>8205</v>
      </c>
      <c r="AM754" s="183" t="s">
        <v>8206</v>
      </c>
      <c r="AN754" s="190" t="s">
        <v>5829</v>
      </c>
      <c r="AO754" s="190" t="s">
        <v>5829</v>
      </c>
      <c r="AP754" s="157"/>
    </row>
    <row r="755" spans="1:42" s="120" customFormat="1" ht="30" customHeight="1">
      <c r="A755" s="167" t="s">
        <v>979</v>
      </c>
      <c r="B755" s="167" t="s">
        <v>7011</v>
      </c>
      <c r="C755" s="167" t="s">
        <v>7012</v>
      </c>
      <c r="D755" s="167" t="s">
        <v>7100</v>
      </c>
      <c r="E755" s="167" t="s">
        <v>35</v>
      </c>
      <c r="F755" s="167" t="s">
        <v>11</v>
      </c>
      <c r="G755" s="167" t="s">
        <v>19</v>
      </c>
      <c r="H755" s="167" t="s">
        <v>7101</v>
      </c>
      <c r="I755" s="167" t="s">
        <v>1317</v>
      </c>
      <c r="J755" s="167" t="s">
        <v>104</v>
      </c>
      <c r="K755" s="167" t="s">
        <v>756</v>
      </c>
      <c r="L755" s="189" t="s">
        <v>7015</v>
      </c>
      <c r="M755" s="189" t="s">
        <v>7102</v>
      </c>
      <c r="N755" s="167" t="s">
        <v>1079</v>
      </c>
      <c r="O755" s="167" t="s">
        <v>8207</v>
      </c>
      <c r="P755" s="189">
        <v>60</v>
      </c>
      <c r="Q755" s="189">
        <v>18.3</v>
      </c>
      <c r="R755" s="195" t="s">
        <v>6620</v>
      </c>
      <c r="S755" s="193" t="s">
        <v>8205</v>
      </c>
      <c r="T755" s="183" t="s">
        <v>2660</v>
      </c>
      <c r="U755" s="335">
        <v>44348</v>
      </c>
      <c r="V755" s="335">
        <v>44377</v>
      </c>
      <c r="W755" s="192">
        <v>4777000132</v>
      </c>
      <c r="X755" s="335">
        <v>44377</v>
      </c>
      <c r="Y755" s="167"/>
      <c r="Z755" s="167"/>
      <c r="AA755" s="167"/>
      <c r="AB755" s="167"/>
      <c r="AC755" s="196" t="s">
        <v>6072</v>
      </c>
      <c r="AD755" s="167"/>
      <c r="AE755" s="167"/>
      <c r="AF755" s="167"/>
      <c r="AG755" s="167"/>
      <c r="AH755" s="167"/>
      <c r="AI755" s="167"/>
      <c r="AJ755" s="167"/>
      <c r="AK755" s="192" t="s">
        <v>7017</v>
      </c>
      <c r="AL755" s="183" t="s">
        <v>8205</v>
      </c>
      <c r="AM755" s="183" t="s">
        <v>8206</v>
      </c>
      <c r="AN755" s="190" t="s">
        <v>5829</v>
      </c>
      <c r="AO755" s="190" t="s">
        <v>5829</v>
      </c>
      <c r="AP755" s="157"/>
    </row>
    <row r="756" spans="1:42" s="120" customFormat="1" ht="30" customHeight="1">
      <c r="A756" s="167" t="s">
        <v>979</v>
      </c>
      <c r="B756" s="167" t="s">
        <v>7011</v>
      </c>
      <c r="C756" s="167" t="s">
        <v>7072</v>
      </c>
      <c r="D756" s="167" t="s">
        <v>7073</v>
      </c>
      <c r="E756" s="167" t="s">
        <v>35</v>
      </c>
      <c r="F756" s="167" t="s">
        <v>11</v>
      </c>
      <c r="G756" s="167" t="s">
        <v>19</v>
      </c>
      <c r="H756" s="167" t="s">
        <v>7103</v>
      </c>
      <c r="I756" s="167" t="s">
        <v>1317</v>
      </c>
      <c r="J756" s="167" t="s">
        <v>104</v>
      </c>
      <c r="K756" s="167" t="s">
        <v>756</v>
      </c>
      <c r="L756" s="189" t="s">
        <v>7015</v>
      </c>
      <c r="M756" s="189" t="s">
        <v>7104</v>
      </c>
      <c r="N756" s="167" t="s">
        <v>1079</v>
      </c>
      <c r="O756" s="167" t="s">
        <v>8207</v>
      </c>
      <c r="P756" s="189">
        <v>50</v>
      </c>
      <c r="Q756" s="189">
        <v>17.5</v>
      </c>
      <c r="R756" s="195" t="s">
        <v>6620</v>
      </c>
      <c r="S756" s="193" t="s">
        <v>8205</v>
      </c>
      <c r="T756" s="183" t="s">
        <v>2660</v>
      </c>
      <c r="U756" s="335">
        <v>44348</v>
      </c>
      <c r="V756" s="335">
        <v>44377</v>
      </c>
      <c r="W756" s="192">
        <v>4777000133</v>
      </c>
      <c r="X756" s="335">
        <v>44377</v>
      </c>
      <c r="Y756" s="167"/>
      <c r="Z756" s="167"/>
      <c r="AA756" s="167"/>
      <c r="AB756" s="167"/>
      <c r="AC756" s="196" t="s">
        <v>6072</v>
      </c>
      <c r="AD756" s="167"/>
      <c r="AE756" s="167"/>
      <c r="AF756" s="167"/>
      <c r="AG756" s="167"/>
      <c r="AH756" s="167"/>
      <c r="AI756" s="167"/>
      <c r="AJ756" s="167"/>
      <c r="AK756" s="192" t="s">
        <v>7017</v>
      </c>
      <c r="AL756" s="183" t="s">
        <v>8205</v>
      </c>
      <c r="AM756" s="183" t="s">
        <v>8206</v>
      </c>
      <c r="AN756" s="190" t="s">
        <v>5829</v>
      </c>
      <c r="AO756" s="190" t="s">
        <v>5829</v>
      </c>
      <c r="AP756" s="157"/>
    </row>
    <row r="757" spans="1:42" s="120" customFormat="1" ht="30" customHeight="1">
      <c r="A757" s="167" t="s">
        <v>979</v>
      </c>
      <c r="B757" s="167" t="s">
        <v>7011</v>
      </c>
      <c r="C757" s="167" t="s">
        <v>7072</v>
      </c>
      <c r="D757" s="167" t="s">
        <v>7105</v>
      </c>
      <c r="E757" s="167" t="s">
        <v>35</v>
      </c>
      <c r="F757" s="167" t="s">
        <v>11</v>
      </c>
      <c r="G757" s="167" t="s">
        <v>19</v>
      </c>
      <c r="H757" s="167" t="s">
        <v>7106</v>
      </c>
      <c r="I757" s="167" t="s">
        <v>1317</v>
      </c>
      <c r="J757" s="167" t="s">
        <v>104</v>
      </c>
      <c r="K757" s="167" t="s">
        <v>756</v>
      </c>
      <c r="L757" s="189" t="s">
        <v>7015</v>
      </c>
      <c r="M757" s="189" t="s">
        <v>7107</v>
      </c>
      <c r="N757" s="167" t="s">
        <v>1079</v>
      </c>
      <c r="O757" s="167" t="s">
        <v>8207</v>
      </c>
      <c r="P757" s="189">
        <v>40</v>
      </c>
      <c r="Q757" s="189">
        <v>10.1</v>
      </c>
      <c r="R757" s="195" t="s">
        <v>6620</v>
      </c>
      <c r="S757" s="193" t="s">
        <v>8205</v>
      </c>
      <c r="T757" s="183" t="s">
        <v>2660</v>
      </c>
      <c r="U757" s="335">
        <v>44348</v>
      </c>
      <c r="V757" s="335">
        <v>44377</v>
      </c>
      <c r="W757" s="192">
        <v>4777000134</v>
      </c>
      <c r="X757" s="335">
        <v>44377</v>
      </c>
      <c r="Y757" s="167"/>
      <c r="Z757" s="167"/>
      <c r="AA757" s="167"/>
      <c r="AB757" s="167"/>
      <c r="AC757" s="196" t="s">
        <v>6072</v>
      </c>
      <c r="AD757" s="167"/>
      <c r="AE757" s="167"/>
      <c r="AF757" s="167"/>
      <c r="AG757" s="167"/>
      <c r="AH757" s="167"/>
      <c r="AI757" s="167"/>
      <c r="AJ757" s="167"/>
      <c r="AK757" s="192" t="s">
        <v>7017</v>
      </c>
      <c r="AL757" s="183" t="s">
        <v>8205</v>
      </c>
      <c r="AM757" s="183" t="s">
        <v>8206</v>
      </c>
      <c r="AN757" s="190" t="s">
        <v>5829</v>
      </c>
      <c r="AO757" s="190" t="s">
        <v>5829</v>
      </c>
      <c r="AP757" s="157"/>
    </row>
    <row r="758" spans="1:42" s="120" customFormat="1" ht="30" customHeight="1">
      <c r="A758" s="167" t="s">
        <v>979</v>
      </c>
      <c r="B758" s="167" t="s">
        <v>7011</v>
      </c>
      <c r="C758" s="167" t="s">
        <v>7072</v>
      </c>
      <c r="D758" s="167" t="s">
        <v>7086</v>
      </c>
      <c r="E758" s="167" t="s">
        <v>35</v>
      </c>
      <c r="F758" s="167" t="s">
        <v>11</v>
      </c>
      <c r="G758" s="167" t="s">
        <v>19</v>
      </c>
      <c r="H758" s="167" t="s">
        <v>7108</v>
      </c>
      <c r="I758" s="167" t="s">
        <v>1317</v>
      </c>
      <c r="J758" s="167" t="s">
        <v>104</v>
      </c>
      <c r="K758" s="167" t="s">
        <v>756</v>
      </c>
      <c r="L758" s="189" t="s">
        <v>7015</v>
      </c>
      <c r="M758" s="189" t="s">
        <v>7109</v>
      </c>
      <c r="N758" s="167" t="s">
        <v>1079</v>
      </c>
      <c r="O758" s="167" t="s">
        <v>8207</v>
      </c>
      <c r="P758" s="189">
        <v>130</v>
      </c>
      <c r="Q758" s="189">
        <v>31.9</v>
      </c>
      <c r="R758" s="195" t="s">
        <v>6620</v>
      </c>
      <c r="S758" s="193" t="s">
        <v>8205</v>
      </c>
      <c r="T758" s="183" t="s">
        <v>2660</v>
      </c>
      <c r="U758" s="335">
        <v>44348</v>
      </c>
      <c r="V758" s="335">
        <v>44377</v>
      </c>
      <c r="W758" s="192">
        <v>4777000135</v>
      </c>
      <c r="X758" s="335">
        <v>44377</v>
      </c>
      <c r="Y758" s="167"/>
      <c r="Z758" s="167"/>
      <c r="AA758" s="167"/>
      <c r="AB758" s="167"/>
      <c r="AC758" s="196" t="s">
        <v>6072</v>
      </c>
      <c r="AD758" s="167"/>
      <c r="AE758" s="167"/>
      <c r="AF758" s="167"/>
      <c r="AG758" s="167"/>
      <c r="AH758" s="167"/>
      <c r="AI758" s="167"/>
      <c r="AJ758" s="167"/>
      <c r="AK758" s="192" t="s">
        <v>7017</v>
      </c>
      <c r="AL758" s="183" t="s">
        <v>8205</v>
      </c>
      <c r="AM758" s="183" t="s">
        <v>8206</v>
      </c>
      <c r="AN758" s="190" t="s">
        <v>5829</v>
      </c>
      <c r="AO758" s="190" t="s">
        <v>5829</v>
      </c>
      <c r="AP758" s="157"/>
    </row>
    <row r="759" spans="1:42" s="120" customFormat="1" ht="30" customHeight="1">
      <c r="A759" s="167" t="s">
        <v>979</v>
      </c>
      <c r="B759" s="167" t="s">
        <v>7011</v>
      </c>
      <c r="C759" s="167" t="s">
        <v>7072</v>
      </c>
      <c r="D759" s="167" t="s">
        <v>7110</v>
      </c>
      <c r="E759" s="167" t="s">
        <v>35</v>
      </c>
      <c r="F759" s="167" t="s">
        <v>11</v>
      </c>
      <c r="G759" s="167" t="s">
        <v>19</v>
      </c>
      <c r="H759" s="167" t="s">
        <v>7111</v>
      </c>
      <c r="I759" s="167" t="s">
        <v>1317</v>
      </c>
      <c r="J759" s="167" t="s">
        <v>104</v>
      </c>
      <c r="K759" s="167" t="s">
        <v>756</v>
      </c>
      <c r="L759" s="189" t="s">
        <v>7015</v>
      </c>
      <c r="M759" s="189" t="s">
        <v>7112</v>
      </c>
      <c r="N759" s="167" t="s">
        <v>1079</v>
      </c>
      <c r="O759" s="167" t="s">
        <v>8207</v>
      </c>
      <c r="P759" s="189">
        <v>40</v>
      </c>
      <c r="Q759" s="189">
        <v>23</v>
      </c>
      <c r="R759" s="195" t="s">
        <v>6620</v>
      </c>
      <c r="S759" s="193" t="s">
        <v>8205</v>
      </c>
      <c r="T759" s="183" t="s">
        <v>2660</v>
      </c>
      <c r="U759" s="335">
        <v>44348</v>
      </c>
      <c r="V759" s="335">
        <v>44377</v>
      </c>
      <c r="W759" s="192">
        <v>4777000136</v>
      </c>
      <c r="X759" s="335">
        <v>44377</v>
      </c>
      <c r="Y759" s="167"/>
      <c r="Z759" s="167"/>
      <c r="AA759" s="167"/>
      <c r="AB759" s="167"/>
      <c r="AC759" s="196" t="s">
        <v>6072</v>
      </c>
      <c r="AD759" s="167"/>
      <c r="AE759" s="167"/>
      <c r="AF759" s="167"/>
      <c r="AG759" s="167"/>
      <c r="AH759" s="167"/>
      <c r="AI759" s="167"/>
      <c r="AJ759" s="167"/>
      <c r="AK759" s="192" t="s">
        <v>7017</v>
      </c>
      <c r="AL759" s="183" t="s">
        <v>8205</v>
      </c>
      <c r="AM759" s="183" t="s">
        <v>8206</v>
      </c>
      <c r="AN759" s="190" t="s">
        <v>5829</v>
      </c>
      <c r="AO759" s="190" t="s">
        <v>5829</v>
      </c>
      <c r="AP759" s="157"/>
    </row>
    <row r="760" spans="1:42" s="120" customFormat="1" ht="30" customHeight="1">
      <c r="A760" s="167" t="s">
        <v>979</v>
      </c>
      <c r="B760" s="167" t="s">
        <v>7011</v>
      </c>
      <c r="C760" s="167" t="s">
        <v>7072</v>
      </c>
      <c r="D760" s="167" t="s">
        <v>7113</v>
      </c>
      <c r="E760" s="167" t="s">
        <v>35</v>
      </c>
      <c r="F760" s="167" t="s">
        <v>11</v>
      </c>
      <c r="G760" s="167" t="s">
        <v>19</v>
      </c>
      <c r="H760" s="167" t="s">
        <v>7114</v>
      </c>
      <c r="I760" s="167" t="s">
        <v>1317</v>
      </c>
      <c r="J760" s="167" t="s">
        <v>104</v>
      </c>
      <c r="K760" s="167" t="s">
        <v>756</v>
      </c>
      <c r="L760" s="189" t="s">
        <v>7015</v>
      </c>
      <c r="M760" s="189" t="s">
        <v>7115</v>
      </c>
      <c r="N760" s="167" t="s">
        <v>1079</v>
      </c>
      <c r="O760" s="167" t="s">
        <v>8207</v>
      </c>
      <c r="P760" s="189">
        <v>50</v>
      </c>
      <c r="Q760" s="189">
        <v>15.3</v>
      </c>
      <c r="R760" s="195" t="s">
        <v>6620</v>
      </c>
      <c r="S760" s="193" t="s">
        <v>8205</v>
      </c>
      <c r="T760" s="183" t="s">
        <v>2660</v>
      </c>
      <c r="U760" s="335">
        <v>44348</v>
      </c>
      <c r="V760" s="335">
        <v>44377</v>
      </c>
      <c r="W760" s="192">
        <v>4777000137</v>
      </c>
      <c r="X760" s="335">
        <v>44377</v>
      </c>
      <c r="Y760" s="167"/>
      <c r="Z760" s="167"/>
      <c r="AA760" s="167"/>
      <c r="AB760" s="167"/>
      <c r="AC760" s="196" t="s">
        <v>6072</v>
      </c>
      <c r="AD760" s="167"/>
      <c r="AE760" s="167"/>
      <c r="AF760" s="167"/>
      <c r="AG760" s="167"/>
      <c r="AH760" s="167"/>
      <c r="AI760" s="167"/>
      <c r="AJ760" s="167"/>
      <c r="AK760" s="192" t="s">
        <v>7017</v>
      </c>
      <c r="AL760" s="183" t="s">
        <v>8205</v>
      </c>
      <c r="AM760" s="183" t="s">
        <v>8206</v>
      </c>
      <c r="AN760" s="190" t="s">
        <v>5829</v>
      </c>
      <c r="AO760" s="190" t="s">
        <v>5829</v>
      </c>
      <c r="AP760" s="157"/>
    </row>
    <row r="761" spans="1:42" s="120" customFormat="1" ht="30" customHeight="1">
      <c r="A761" s="167" t="s">
        <v>979</v>
      </c>
      <c r="B761" s="167" t="s">
        <v>7011</v>
      </c>
      <c r="C761" s="167" t="s">
        <v>7116</v>
      </c>
      <c r="D761" s="167" t="s">
        <v>7117</v>
      </c>
      <c r="E761" s="167" t="s">
        <v>35</v>
      </c>
      <c r="F761" s="167" t="s">
        <v>11</v>
      </c>
      <c r="G761" s="167" t="s">
        <v>19</v>
      </c>
      <c r="H761" s="167" t="s">
        <v>7118</v>
      </c>
      <c r="I761" s="167" t="s">
        <v>1317</v>
      </c>
      <c r="J761" s="167" t="s">
        <v>104</v>
      </c>
      <c r="K761" s="167" t="s">
        <v>756</v>
      </c>
      <c r="L761" s="189" t="s">
        <v>7015</v>
      </c>
      <c r="M761" s="189" t="s">
        <v>7119</v>
      </c>
      <c r="N761" s="167" t="s">
        <v>5742</v>
      </c>
      <c r="O761" s="167" t="s">
        <v>1862</v>
      </c>
      <c r="P761" s="189">
        <v>60</v>
      </c>
      <c r="Q761" s="189">
        <v>12</v>
      </c>
      <c r="R761" s="195" t="s">
        <v>6620</v>
      </c>
      <c r="S761" s="193" t="s">
        <v>8208</v>
      </c>
      <c r="T761" s="183" t="s">
        <v>2660</v>
      </c>
      <c r="U761" s="335">
        <v>44348</v>
      </c>
      <c r="V761" s="335">
        <v>44377</v>
      </c>
      <c r="W761" s="192">
        <v>4777000138</v>
      </c>
      <c r="X761" s="335">
        <v>44377</v>
      </c>
      <c r="Y761" s="167"/>
      <c r="Z761" s="167"/>
      <c r="AA761" s="167"/>
      <c r="AB761" s="167"/>
      <c r="AC761" s="196" t="s">
        <v>6072</v>
      </c>
      <c r="AD761" s="167"/>
      <c r="AE761" s="167"/>
      <c r="AF761" s="167"/>
      <c r="AG761" s="167"/>
      <c r="AH761" s="167"/>
      <c r="AI761" s="167"/>
      <c r="AJ761" s="167"/>
      <c r="AK761" s="192" t="s">
        <v>7017</v>
      </c>
      <c r="AL761" s="183" t="s">
        <v>8208</v>
      </c>
      <c r="AM761" s="183" t="s">
        <v>8209</v>
      </c>
      <c r="AN761" s="190" t="s">
        <v>5829</v>
      </c>
      <c r="AO761" s="190" t="s">
        <v>5829</v>
      </c>
      <c r="AP761" s="157"/>
    </row>
    <row r="762" spans="1:42" s="120" customFormat="1" ht="30" customHeight="1">
      <c r="A762" s="167" t="s">
        <v>979</v>
      </c>
      <c r="B762" s="167" t="s">
        <v>7011</v>
      </c>
      <c r="C762" s="167" t="s">
        <v>7116</v>
      </c>
      <c r="D762" s="167" t="s">
        <v>7117</v>
      </c>
      <c r="E762" s="167" t="s">
        <v>35</v>
      </c>
      <c r="F762" s="167" t="s">
        <v>11</v>
      </c>
      <c r="G762" s="167" t="s">
        <v>19</v>
      </c>
      <c r="H762" s="167" t="s">
        <v>7120</v>
      </c>
      <c r="I762" s="167" t="s">
        <v>1317</v>
      </c>
      <c r="J762" s="167" t="s">
        <v>104</v>
      </c>
      <c r="K762" s="167" t="s">
        <v>756</v>
      </c>
      <c r="L762" s="189" t="s">
        <v>7015</v>
      </c>
      <c r="M762" s="189" t="s">
        <v>7119</v>
      </c>
      <c r="N762" s="167" t="s">
        <v>5742</v>
      </c>
      <c r="O762" s="167" t="s">
        <v>1245</v>
      </c>
      <c r="P762" s="189">
        <v>140</v>
      </c>
      <c r="Q762" s="189">
        <v>18</v>
      </c>
      <c r="R762" s="195" t="s">
        <v>6620</v>
      </c>
      <c r="S762" s="193" t="s">
        <v>8208</v>
      </c>
      <c r="T762" s="183" t="s">
        <v>2660</v>
      </c>
      <c r="U762" s="335">
        <v>44348</v>
      </c>
      <c r="V762" s="335">
        <v>44377</v>
      </c>
      <c r="W762" s="192">
        <v>4777000139</v>
      </c>
      <c r="X762" s="335">
        <v>44377</v>
      </c>
      <c r="Y762" s="167"/>
      <c r="Z762" s="167"/>
      <c r="AA762" s="167"/>
      <c r="AB762" s="167"/>
      <c r="AC762" s="196" t="s">
        <v>6072</v>
      </c>
      <c r="AD762" s="167"/>
      <c r="AE762" s="167"/>
      <c r="AF762" s="167"/>
      <c r="AG762" s="167"/>
      <c r="AH762" s="167"/>
      <c r="AI762" s="167"/>
      <c r="AJ762" s="167"/>
      <c r="AK762" s="192" t="s">
        <v>7017</v>
      </c>
      <c r="AL762" s="337" t="s">
        <v>8208</v>
      </c>
      <c r="AM762" s="337" t="s">
        <v>8209</v>
      </c>
      <c r="AN762" s="190" t="s">
        <v>5829</v>
      </c>
      <c r="AO762" s="190" t="s">
        <v>5829</v>
      </c>
      <c r="AP762" s="157"/>
    </row>
    <row r="763" spans="1:42" s="120" customFormat="1" ht="30" customHeight="1">
      <c r="A763" s="167" t="s">
        <v>979</v>
      </c>
      <c r="B763" s="167" t="s">
        <v>7011</v>
      </c>
      <c r="C763" s="167" t="s">
        <v>7116</v>
      </c>
      <c r="D763" s="167" t="s">
        <v>7121</v>
      </c>
      <c r="E763" s="167" t="s">
        <v>35</v>
      </c>
      <c r="F763" s="167" t="s">
        <v>11</v>
      </c>
      <c r="G763" s="167" t="s">
        <v>19</v>
      </c>
      <c r="H763" s="167" t="s">
        <v>7122</v>
      </c>
      <c r="I763" s="167" t="s">
        <v>1317</v>
      </c>
      <c r="J763" s="167" t="s">
        <v>104</v>
      </c>
      <c r="K763" s="167" t="s">
        <v>756</v>
      </c>
      <c r="L763" s="189" t="s">
        <v>7015</v>
      </c>
      <c r="M763" s="189" t="s">
        <v>7123</v>
      </c>
      <c r="N763" s="167" t="s">
        <v>5742</v>
      </c>
      <c r="O763" s="167" t="s">
        <v>1237</v>
      </c>
      <c r="P763" s="189">
        <v>90</v>
      </c>
      <c r="Q763" s="189">
        <v>15</v>
      </c>
      <c r="R763" s="195" t="s">
        <v>6620</v>
      </c>
      <c r="S763" s="193" t="s">
        <v>8208</v>
      </c>
      <c r="T763" s="183" t="s">
        <v>2660</v>
      </c>
      <c r="U763" s="335">
        <v>44348</v>
      </c>
      <c r="V763" s="335">
        <v>44377</v>
      </c>
      <c r="W763" s="192">
        <v>4777000140</v>
      </c>
      <c r="X763" s="335">
        <v>44377</v>
      </c>
      <c r="Y763" s="167"/>
      <c r="Z763" s="167"/>
      <c r="AA763" s="167"/>
      <c r="AB763" s="167"/>
      <c r="AC763" s="196" t="s">
        <v>6072</v>
      </c>
      <c r="AD763" s="167"/>
      <c r="AE763" s="167"/>
      <c r="AF763" s="167"/>
      <c r="AG763" s="167"/>
      <c r="AH763" s="167"/>
      <c r="AI763" s="167"/>
      <c r="AJ763" s="167"/>
      <c r="AK763" s="192" t="s">
        <v>7017</v>
      </c>
      <c r="AL763" s="183" t="s">
        <v>8208</v>
      </c>
      <c r="AM763" s="183" t="s">
        <v>8209</v>
      </c>
      <c r="AN763" s="190" t="s">
        <v>5829</v>
      </c>
      <c r="AO763" s="190" t="s">
        <v>5829</v>
      </c>
      <c r="AP763" s="157"/>
    </row>
    <row r="764" spans="1:42" s="120" customFormat="1" ht="30" customHeight="1">
      <c r="A764" s="167" t="s">
        <v>979</v>
      </c>
      <c r="B764" s="167" t="s">
        <v>7011</v>
      </c>
      <c r="C764" s="167" t="s">
        <v>7116</v>
      </c>
      <c r="D764" s="167" t="s">
        <v>7124</v>
      </c>
      <c r="E764" s="167" t="s">
        <v>35</v>
      </c>
      <c r="F764" s="167" t="s">
        <v>11</v>
      </c>
      <c r="G764" s="167" t="s">
        <v>19</v>
      </c>
      <c r="H764" s="167" t="s">
        <v>7125</v>
      </c>
      <c r="I764" s="167" t="s">
        <v>1317</v>
      </c>
      <c r="J764" s="167" t="s">
        <v>104</v>
      </c>
      <c r="K764" s="167" t="s">
        <v>756</v>
      </c>
      <c r="L764" s="189" t="s">
        <v>7015</v>
      </c>
      <c r="M764" s="189" t="s">
        <v>7123</v>
      </c>
      <c r="N764" s="167" t="s">
        <v>5742</v>
      </c>
      <c r="O764" s="167" t="s">
        <v>1245</v>
      </c>
      <c r="P764" s="189">
        <v>210</v>
      </c>
      <c r="Q764" s="189">
        <v>8</v>
      </c>
      <c r="R764" s="195" t="s">
        <v>6620</v>
      </c>
      <c r="S764" s="193" t="s">
        <v>8208</v>
      </c>
      <c r="T764" s="183" t="s">
        <v>2660</v>
      </c>
      <c r="U764" s="335">
        <v>44348</v>
      </c>
      <c r="V764" s="335">
        <v>44377</v>
      </c>
      <c r="W764" s="192">
        <v>4777000141</v>
      </c>
      <c r="X764" s="335">
        <v>44377</v>
      </c>
      <c r="Y764" s="167"/>
      <c r="Z764" s="167"/>
      <c r="AA764" s="167"/>
      <c r="AB764" s="167"/>
      <c r="AC764" s="196" t="s">
        <v>6072</v>
      </c>
      <c r="AD764" s="167"/>
      <c r="AE764" s="167"/>
      <c r="AF764" s="167"/>
      <c r="AG764" s="167"/>
      <c r="AH764" s="167"/>
      <c r="AI764" s="167"/>
      <c r="AJ764" s="167"/>
      <c r="AK764" s="192" t="s">
        <v>7017</v>
      </c>
      <c r="AL764" s="183" t="s">
        <v>8208</v>
      </c>
      <c r="AM764" s="183" t="s">
        <v>8209</v>
      </c>
      <c r="AN764" s="190" t="s">
        <v>5829</v>
      </c>
      <c r="AO764" s="190" t="s">
        <v>5829</v>
      </c>
      <c r="AP764" s="157"/>
    </row>
    <row r="765" spans="1:42" s="120" customFormat="1" ht="30" customHeight="1">
      <c r="A765" s="167" t="s">
        <v>979</v>
      </c>
      <c r="B765" s="167" t="s">
        <v>7011</v>
      </c>
      <c r="C765" s="167" t="s">
        <v>7126</v>
      </c>
      <c r="D765" s="167" t="s">
        <v>7127</v>
      </c>
      <c r="E765" s="167" t="s">
        <v>35</v>
      </c>
      <c r="F765" s="167" t="s">
        <v>11</v>
      </c>
      <c r="G765" s="167" t="s">
        <v>19</v>
      </c>
      <c r="H765" s="167" t="s">
        <v>7128</v>
      </c>
      <c r="I765" s="167" t="s">
        <v>1317</v>
      </c>
      <c r="J765" s="167" t="s">
        <v>104</v>
      </c>
      <c r="K765" s="167" t="s">
        <v>756</v>
      </c>
      <c r="L765" s="189" t="s">
        <v>7129</v>
      </c>
      <c r="M765" s="189" t="s">
        <v>7130</v>
      </c>
      <c r="N765" s="167" t="s">
        <v>5742</v>
      </c>
      <c r="O765" s="167" t="s">
        <v>1237</v>
      </c>
      <c r="P765" s="189">
        <v>140</v>
      </c>
      <c r="Q765" s="189">
        <v>17</v>
      </c>
      <c r="R765" s="195" t="s">
        <v>6620</v>
      </c>
      <c r="S765" s="193" t="s">
        <v>8208</v>
      </c>
      <c r="T765" s="183" t="s">
        <v>2660</v>
      </c>
      <c r="U765" s="335">
        <v>44348</v>
      </c>
      <c r="V765" s="335">
        <v>44377</v>
      </c>
      <c r="W765" s="192">
        <v>4777000142</v>
      </c>
      <c r="X765" s="335">
        <v>44377</v>
      </c>
      <c r="Y765" s="167"/>
      <c r="Z765" s="167"/>
      <c r="AA765" s="167"/>
      <c r="AB765" s="167"/>
      <c r="AC765" s="196" t="s">
        <v>6072</v>
      </c>
      <c r="AD765" s="167"/>
      <c r="AE765" s="167"/>
      <c r="AF765" s="167"/>
      <c r="AG765" s="167"/>
      <c r="AH765" s="167"/>
      <c r="AI765" s="167"/>
      <c r="AJ765" s="167"/>
      <c r="AK765" s="192" t="s">
        <v>7017</v>
      </c>
      <c r="AL765" s="336" t="s">
        <v>8208</v>
      </c>
      <c r="AM765" s="336" t="s">
        <v>8209</v>
      </c>
      <c r="AN765" s="190" t="s">
        <v>5829</v>
      </c>
      <c r="AO765" s="190" t="s">
        <v>5829</v>
      </c>
      <c r="AP765" s="157"/>
    </row>
    <row r="766" spans="1:42" s="120" customFormat="1" ht="30" customHeight="1">
      <c r="A766" s="167" t="s">
        <v>979</v>
      </c>
      <c r="B766" s="167" t="s">
        <v>7011</v>
      </c>
      <c r="C766" s="167" t="s">
        <v>7126</v>
      </c>
      <c r="D766" s="167" t="s">
        <v>7131</v>
      </c>
      <c r="E766" s="167" t="s">
        <v>35</v>
      </c>
      <c r="F766" s="167" t="s">
        <v>11</v>
      </c>
      <c r="G766" s="167" t="s">
        <v>19</v>
      </c>
      <c r="H766" s="167" t="s">
        <v>7132</v>
      </c>
      <c r="I766" s="167" t="s">
        <v>1317</v>
      </c>
      <c r="J766" s="167" t="s">
        <v>104</v>
      </c>
      <c r="K766" s="167" t="s">
        <v>756</v>
      </c>
      <c r="L766" s="189" t="s">
        <v>7129</v>
      </c>
      <c r="M766" s="189" t="s">
        <v>7133</v>
      </c>
      <c r="N766" s="167" t="s">
        <v>5742</v>
      </c>
      <c r="O766" s="167" t="s">
        <v>1237</v>
      </c>
      <c r="P766" s="189">
        <v>260</v>
      </c>
      <c r="Q766" s="189">
        <v>28</v>
      </c>
      <c r="R766" s="195" t="s">
        <v>6620</v>
      </c>
      <c r="S766" s="193" t="s">
        <v>8208</v>
      </c>
      <c r="T766" s="183" t="s">
        <v>2660</v>
      </c>
      <c r="U766" s="335">
        <v>44348</v>
      </c>
      <c r="V766" s="335">
        <v>44377</v>
      </c>
      <c r="W766" s="192">
        <v>4777000143</v>
      </c>
      <c r="X766" s="335">
        <v>44377</v>
      </c>
      <c r="Y766" s="167"/>
      <c r="Z766" s="167"/>
      <c r="AA766" s="167"/>
      <c r="AB766" s="167"/>
      <c r="AC766" s="196" t="s">
        <v>6072</v>
      </c>
      <c r="AD766" s="167"/>
      <c r="AE766" s="167"/>
      <c r="AF766" s="167"/>
      <c r="AG766" s="167"/>
      <c r="AH766" s="167"/>
      <c r="AI766" s="167"/>
      <c r="AJ766" s="167"/>
      <c r="AK766" s="192" t="s">
        <v>7017</v>
      </c>
      <c r="AL766" s="183" t="s">
        <v>8208</v>
      </c>
      <c r="AM766" s="183" t="s">
        <v>8209</v>
      </c>
      <c r="AN766" s="190" t="s">
        <v>5829</v>
      </c>
      <c r="AO766" s="190" t="s">
        <v>5829</v>
      </c>
      <c r="AP766" s="157"/>
    </row>
    <row r="767" spans="1:42" s="120" customFormat="1" ht="30" customHeight="1">
      <c r="A767" s="167" t="s">
        <v>979</v>
      </c>
      <c r="B767" s="167" t="s">
        <v>7011</v>
      </c>
      <c r="C767" s="167" t="s">
        <v>5023</v>
      </c>
      <c r="D767" s="167" t="s">
        <v>7134</v>
      </c>
      <c r="E767" s="167" t="s">
        <v>35</v>
      </c>
      <c r="F767" s="167" t="s">
        <v>11</v>
      </c>
      <c r="G767" s="167" t="s">
        <v>106</v>
      </c>
      <c r="H767" s="167" t="s">
        <v>7135</v>
      </c>
      <c r="I767" s="167" t="s">
        <v>1317</v>
      </c>
      <c r="J767" s="167" t="s">
        <v>104</v>
      </c>
      <c r="K767" s="167" t="s">
        <v>761</v>
      </c>
      <c r="L767" s="189" t="s">
        <v>7129</v>
      </c>
      <c r="M767" s="189" t="s">
        <v>7136</v>
      </c>
      <c r="N767" s="167" t="s">
        <v>1079</v>
      </c>
      <c r="O767" s="167" t="s">
        <v>1237</v>
      </c>
      <c r="P767" s="189">
        <v>24</v>
      </c>
      <c r="Q767" s="189">
        <v>178</v>
      </c>
      <c r="R767" s="195" t="s">
        <v>6620</v>
      </c>
      <c r="S767" s="193" t="s">
        <v>8210</v>
      </c>
      <c r="T767" s="183" t="s">
        <v>2660</v>
      </c>
      <c r="U767" s="335">
        <v>44348</v>
      </c>
      <c r="V767" s="335">
        <v>44377</v>
      </c>
      <c r="W767" s="192">
        <v>4777000144</v>
      </c>
      <c r="X767" s="335">
        <v>44377</v>
      </c>
      <c r="Y767" s="167"/>
      <c r="Z767" s="167"/>
      <c r="AA767" s="167"/>
      <c r="AB767" s="167"/>
      <c r="AC767" s="196" t="s">
        <v>6072</v>
      </c>
      <c r="AD767" s="167"/>
      <c r="AE767" s="167"/>
      <c r="AF767" s="167"/>
      <c r="AG767" s="167"/>
      <c r="AH767" s="167"/>
      <c r="AI767" s="167"/>
      <c r="AJ767" s="167"/>
      <c r="AK767" s="192" t="s">
        <v>7017</v>
      </c>
      <c r="AL767" s="183" t="s">
        <v>8210</v>
      </c>
      <c r="AM767" s="183" t="s">
        <v>8211</v>
      </c>
      <c r="AN767" s="190" t="s">
        <v>5829</v>
      </c>
      <c r="AO767" s="190" t="s">
        <v>5829</v>
      </c>
      <c r="AP767" s="157"/>
    </row>
    <row r="768" spans="1:42" s="120" customFormat="1" ht="30" customHeight="1">
      <c r="A768" s="167" t="s">
        <v>979</v>
      </c>
      <c r="B768" s="167" t="s">
        <v>7011</v>
      </c>
      <c r="C768" s="167" t="s">
        <v>5023</v>
      </c>
      <c r="D768" s="167" t="s">
        <v>7137</v>
      </c>
      <c r="E768" s="167" t="s">
        <v>35</v>
      </c>
      <c r="F768" s="167" t="s">
        <v>11</v>
      </c>
      <c r="G768" s="167" t="s">
        <v>106</v>
      </c>
      <c r="H768" s="167" t="s">
        <v>7138</v>
      </c>
      <c r="I768" s="167" t="s">
        <v>1317</v>
      </c>
      <c r="J768" s="167" t="s">
        <v>104</v>
      </c>
      <c r="K768" s="167" t="s">
        <v>761</v>
      </c>
      <c r="L768" s="189" t="s">
        <v>7129</v>
      </c>
      <c r="M768" s="189" t="s">
        <v>7136</v>
      </c>
      <c r="N768" s="167" t="s">
        <v>1079</v>
      </c>
      <c r="O768" s="167" t="s">
        <v>1245</v>
      </c>
      <c r="P768" s="189">
        <v>8</v>
      </c>
      <c r="Q768" s="189">
        <v>178</v>
      </c>
      <c r="R768" s="195" t="s">
        <v>6620</v>
      </c>
      <c r="S768" s="193" t="s">
        <v>8210</v>
      </c>
      <c r="T768" s="183" t="s">
        <v>2660</v>
      </c>
      <c r="U768" s="335">
        <v>44348</v>
      </c>
      <c r="V768" s="335">
        <v>44377</v>
      </c>
      <c r="W768" s="192">
        <v>4777000145</v>
      </c>
      <c r="X768" s="335">
        <v>44377</v>
      </c>
      <c r="Y768" s="167"/>
      <c r="Z768" s="167"/>
      <c r="AA768" s="167"/>
      <c r="AB768" s="167"/>
      <c r="AC768" s="196" t="s">
        <v>6072</v>
      </c>
      <c r="AD768" s="167"/>
      <c r="AE768" s="167"/>
      <c r="AF768" s="167"/>
      <c r="AG768" s="167"/>
      <c r="AH768" s="167"/>
      <c r="AI768" s="167"/>
      <c r="AJ768" s="167"/>
      <c r="AK768" s="192" t="s">
        <v>7017</v>
      </c>
      <c r="AL768" s="183" t="s">
        <v>8210</v>
      </c>
      <c r="AM768" s="183" t="s">
        <v>8211</v>
      </c>
      <c r="AN768" s="190" t="s">
        <v>5829</v>
      </c>
      <c r="AO768" s="190" t="s">
        <v>5829</v>
      </c>
      <c r="AP768" s="157"/>
    </row>
    <row r="769" spans="1:42" s="120" customFormat="1" ht="30" customHeight="1">
      <c r="A769" s="167" t="s">
        <v>979</v>
      </c>
      <c r="B769" s="167" t="s">
        <v>7011</v>
      </c>
      <c r="C769" s="167" t="s">
        <v>5023</v>
      </c>
      <c r="D769" s="167" t="s">
        <v>7139</v>
      </c>
      <c r="E769" s="167" t="s">
        <v>35</v>
      </c>
      <c r="F769" s="167" t="s">
        <v>11</v>
      </c>
      <c r="G769" s="167" t="s">
        <v>106</v>
      </c>
      <c r="H769" s="167" t="s">
        <v>7140</v>
      </c>
      <c r="I769" s="167" t="s">
        <v>1317</v>
      </c>
      <c r="J769" s="167" t="s">
        <v>104</v>
      </c>
      <c r="K769" s="167" t="s">
        <v>761</v>
      </c>
      <c r="L769" s="189" t="s">
        <v>7129</v>
      </c>
      <c r="M769" s="189" t="s">
        <v>7136</v>
      </c>
      <c r="N769" s="167" t="s">
        <v>1079</v>
      </c>
      <c r="O769" s="167" t="s">
        <v>1237</v>
      </c>
      <c r="P769" s="189">
        <v>23</v>
      </c>
      <c r="Q769" s="189">
        <v>186</v>
      </c>
      <c r="R769" s="195" t="s">
        <v>6620</v>
      </c>
      <c r="S769" s="193" t="s">
        <v>8210</v>
      </c>
      <c r="T769" s="183" t="s">
        <v>2660</v>
      </c>
      <c r="U769" s="335">
        <v>44348</v>
      </c>
      <c r="V769" s="335">
        <v>44377</v>
      </c>
      <c r="W769" s="192">
        <v>4777000146</v>
      </c>
      <c r="X769" s="335">
        <v>44377</v>
      </c>
      <c r="Y769" s="167"/>
      <c r="Z769" s="167"/>
      <c r="AA769" s="167"/>
      <c r="AB769" s="167"/>
      <c r="AC769" s="196" t="s">
        <v>6072</v>
      </c>
      <c r="AD769" s="167"/>
      <c r="AE769" s="167"/>
      <c r="AF769" s="167"/>
      <c r="AG769" s="167"/>
      <c r="AH769" s="167"/>
      <c r="AI769" s="167"/>
      <c r="AJ769" s="167"/>
      <c r="AK769" s="192" t="s">
        <v>7017</v>
      </c>
      <c r="AL769" s="183" t="s">
        <v>8210</v>
      </c>
      <c r="AM769" s="183" t="s">
        <v>8211</v>
      </c>
      <c r="AN769" s="190" t="s">
        <v>5829</v>
      </c>
      <c r="AO769" s="190" t="s">
        <v>5829</v>
      </c>
      <c r="AP769" s="157"/>
    </row>
    <row r="770" spans="1:42" s="120" customFormat="1" ht="30" customHeight="1">
      <c r="A770" s="167" t="s">
        <v>979</v>
      </c>
      <c r="B770" s="167" t="s">
        <v>7011</v>
      </c>
      <c r="C770" s="167" t="s">
        <v>5023</v>
      </c>
      <c r="D770" s="167" t="s">
        <v>7141</v>
      </c>
      <c r="E770" s="167" t="s">
        <v>35</v>
      </c>
      <c r="F770" s="167" t="s">
        <v>11</v>
      </c>
      <c r="G770" s="167" t="s">
        <v>106</v>
      </c>
      <c r="H770" s="167" t="s">
        <v>7142</v>
      </c>
      <c r="I770" s="167" t="s">
        <v>1317</v>
      </c>
      <c r="J770" s="167" t="s">
        <v>104</v>
      </c>
      <c r="K770" s="167" t="s">
        <v>761</v>
      </c>
      <c r="L770" s="189" t="s">
        <v>7129</v>
      </c>
      <c r="M770" s="189" t="s">
        <v>7136</v>
      </c>
      <c r="N770" s="167" t="s">
        <v>1079</v>
      </c>
      <c r="O770" s="167" t="s">
        <v>1245</v>
      </c>
      <c r="P770" s="189">
        <v>6</v>
      </c>
      <c r="Q770" s="189">
        <v>186</v>
      </c>
      <c r="R770" s="195" t="s">
        <v>6620</v>
      </c>
      <c r="S770" s="193" t="s">
        <v>8210</v>
      </c>
      <c r="T770" s="183" t="s">
        <v>2660</v>
      </c>
      <c r="U770" s="335">
        <v>44348</v>
      </c>
      <c r="V770" s="335">
        <v>44377</v>
      </c>
      <c r="W770" s="192">
        <v>4777000147</v>
      </c>
      <c r="X770" s="335">
        <v>44377</v>
      </c>
      <c r="Y770" s="167"/>
      <c r="Z770" s="167"/>
      <c r="AA770" s="167"/>
      <c r="AB770" s="167"/>
      <c r="AC770" s="196" t="s">
        <v>6072</v>
      </c>
      <c r="AD770" s="167"/>
      <c r="AE770" s="167"/>
      <c r="AF770" s="167"/>
      <c r="AG770" s="167"/>
      <c r="AH770" s="167"/>
      <c r="AI770" s="167"/>
      <c r="AJ770" s="167"/>
      <c r="AK770" s="192" t="s">
        <v>7017</v>
      </c>
      <c r="AL770" s="183" t="s">
        <v>8210</v>
      </c>
      <c r="AM770" s="183" t="s">
        <v>8211</v>
      </c>
      <c r="AN770" s="190" t="s">
        <v>5829</v>
      </c>
      <c r="AO770" s="190" t="s">
        <v>5829</v>
      </c>
      <c r="AP770" s="157"/>
    </row>
    <row r="771" spans="1:42" s="120" customFormat="1" ht="30" customHeight="1">
      <c r="A771" s="167" t="s">
        <v>979</v>
      </c>
      <c r="B771" s="167" t="s">
        <v>7011</v>
      </c>
      <c r="C771" s="167" t="s">
        <v>5023</v>
      </c>
      <c r="D771" s="167" t="s">
        <v>7143</v>
      </c>
      <c r="E771" s="167" t="s">
        <v>35</v>
      </c>
      <c r="F771" s="167" t="s">
        <v>11</v>
      </c>
      <c r="G771" s="167" t="s">
        <v>106</v>
      </c>
      <c r="H771" s="167" t="s">
        <v>7144</v>
      </c>
      <c r="I771" s="167" t="s">
        <v>1317</v>
      </c>
      <c r="J771" s="167" t="s">
        <v>104</v>
      </c>
      <c r="K771" s="167" t="s">
        <v>761</v>
      </c>
      <c r="L771" s="189" t="s">
        <v>7129</v>
      </c>
      <c r="M771" s="189" t="s">
        <v>7136</v>
      </c>
      <c r="N771" s="167" t="s">
        <v>1079</v>
      </c>
      <c r="O771" s="167" t="s">
        <v>1237</v>
      </c>
      <c r="P771" s="189">
        <v>24</v>
      </c>
      <c r="Q771" s="189">
        <v>120</v>
      </c>
      <c r="R771" s="195" t="s">
        <v>6620</v>
      </c>
      <c r="S771" s="193" t="s">
        <v>8210</v>
      </c>
      <c r="T771" s="183" t="s">
        <v>2660</v>
      </c>
      <c r="U771" s="335">
        <v>44348</v>
      </c>
      <c r="V771" s="335">
        <v>44377</v>
      </c>
      <c r="W771" s="192">
        <v>4777000148</v>
      </c>
      <c r="X771" s="335">
        <v>44377</v>
      </c>
      <c r="Y771" s="167"/>
      <c r="Z771" s="167"/>
      <c r="AA771" s="167"/>
      <c r="AB771" s="167"/>
      <c r="AC771" s="196" t="s">
        <v>6072</v>
      </c>
      <c r="AD771" s="167"/>
      <c r="AE771" s="167"/>
      <c r="AF771" s="167"/>
      <c r="AG771" s="167"/>
      <c r="AH771" s="167"/>
      <c r="AI771" s="167"/>
      <c r="AJ771" s="167"/>
      <c r="AK771" s="192" t="s">
        <v>7017</v>
      </c>
      <c r="AL771" s="183" t="s">
        <v>8210</v>
      </c>
      <c r="AM771" s="183" t="s">
        <v>8211</v>
      </c>
      <c r="AN771" s="190" t="s">
        <v>5829</v>
      </c>
      <c r="AO771" s="190" t="s">
        <v>5829</v>
      </c>
      <c r="AP771" s="157"/>
    </row>
    <row r="772" spans="1:42" s="120" customFormat="1" ht="30" customHeight="1">
      <c r="A772" s="167" t="s">
        <v>979</v>
      </c>
      <c r="B772" s="167" t="s">
        <v>7011</v>
      </c>
      <c r="C772" s="167" t="s">
        <v>5023</v>
      </c>
      <c r="D772" s="167" t="s">
        <v>7145</v>
      </c>
      <c r="E772" s="167" t="s">
        <v>35</v>
      </c>
      <c r="F772" s="167" t="s">
        <v>11</v>
      </c>
      <c r="G772" s="167" t="s">
        <v>106</v>
      </c>
      <c r="H772" s="167" t="s">
        <v>7146</v>
      </c>
      <c r="I772" s="167" t="s">
        <v>1317</v>
      </c>
      <c r="J772" s="167" t="s">
        <v>104</v>
      </c>
      <c r="K772" s="167" t="s">
        <v>761</v>
      </c>
      <c r="L772" s="189" t="s">
        <v>7129</v>
      </c>
      <c r="M772" s="189" t="s">
        <v>7136</v>
      </c>
      <c r="N772" s="167" t="s">
        <v>1079</v>
      </c>
      <c r="O772" s="167" t="s">
        <v>1245</v>
      </c>
      <c r="P772" s="189">
        <v>10</v>
      </c>
      <c r="Q772" s="189">
        <v>120</v>
      </c>
      <c r="R772" s="195" t="s">
        <v>6620</v>
      </c>
      <c r="S772" s="193" t="s">
        <v>8210</v>
      </c>
      <c r="T772" s="183" t="s">
        <v>2660</v>
      </c>
      <c r="U772" s="335">
        <v>44348</v>
      </c>
      <c r="V772" s="335">
        <v>44377</v>
      </c>
      <c r="W772" s="192">
        <v>4777000149</v>
      </c>
      <c r="X772" s="335">
        <v>44377</v>
      </c>
      <c r="Y772" s="167"/>
      <c r="Z772" s="167"/>
      <c r="AA772" s="167"/>
      <c r="AB772" s="167"/>
      <c r="AC772" s="196" t="s">
        <v>6072</v>
      </c>
      <c r="AD772" s="167"/>
      <c r="AE772" s="167"/>
      <c r="AF772" s="167"/>
      <c r="AG772" s="167"/>
      <c r="AH772" s="167"/>
      <c r="AI772" s="167"/>
      <c r="AJ772" s="167"/>
      <c r="AK772" s="192" t="s">
        <v>7017</v>
      </c>
      <c r="AL772" s="183" t="s">
        <v>8210</v>
      </c>
      <c r="AM772" s="183" t="s">
        <v>8211</v>
      </c>
      <c r="AN772" s="190" t="s">
        <v>5829</v>
      </c>
      <c r="AO772" s="190" t="s">
        <v>5829</v>
      </c>
      <c r="AP772" s="157"/>
    </row>
    <row r="773" spans="1:42" s="120" customFormat="1" ht="30" customHeight="1">
      <c r="A773" s="167" t="s">
        <v>979</v>
      </c>
      <c r="B773" s="167" t="s">
        <v>7011</v>
      </c>
      <c r="C773" s="167" t="s">
        <v>5023</v>
      </c>
      <c r="D773" s="167" t="s">
        <v>7147</v>
      </c>
      <c r="E773" s="167" t="s">
        <v>35</v>
      </c>
      <c r="F773" s="167" t="s">
        <v>11</v>
      </c>
      <c r="G773" s="167" t="s">
        <v>106</v>
      </c>
      <c r="H773" s="167" t="s">
        <v>7148</v>
      </c>
      <c r="I773" s="167" t="s">
        <v>1317</v>
      </c>
      <c r="J773" s="167" t="s">
        <v>104</v>
      </c>
      <c r="K773" s="167" t="s">
        <v>761</v>
      </c>
      <c r="L773" s="189" t="s">
        <v>7129</v>
      </c>
      <c r="M773" s="189" t="s">
        <v>7136</v>
      </c>
      <c r="N773" s="167" t="s">
        <v>1079</v>
      </c>
      <c r="O773" s="167" t="s">
        <v>8213</v>
      </c>
      <c r="P773" s="189">
        <v>21</v>
      </c>
      <c r="Q773" s="189">
        <v>42</v>
      </c>
      <c r="R773" s="195" t="s">
        <v>6620</v>
      </c>
      <c r="S773" s="193" t="s">
        <v>8210</v>
      </c>
      <c r="T773" s="183" t="s">
        <v>2660</v>
      </c>
      <c r="U773" s="335">
        <v>44348</v>
      </c>
      <c r="V773" s="335">
        <v>44377</v>
      </c>
      <c r="W773" s="192">
        <v>4777000150</v>
      </c>
      <c r="X773" s="335">
        <v>44377</v>
      </c>
      <c r="Y773" s="167"/>
      <c r="Z773" s="167"/>
      <c r="AA773" s="167"/>
      <c r="AB773" s="167"/>
      <c r="AC773" s="196" t="s">
        <v>6072</v>
      </c>
      <c r="AD773" s="167"/>
      <c r="AE773" s="167"/>
      <c r="AF773" s="167"/>
      <c r="AG773" s="167"/>
      <c r="AH773" s="167"/>
      <c r="AI773" s="167"/>
      <c r="AJ773" s="167"/>
      <c r="AK773" s="192" t="s">
        <v>7017</v>
      </c>
      <c r="AL773" s="183" t="s">
        <v>8210</v>
      </c>
      <c r="AM773" s="183" t="s">
        <v>8211</v>
      </c>
      <c r="AN773" s="190" t="s">
        <v>5829</v>
      </c>
      <c r="AO773" s="190" t="s">
        <v>5829</v>
      </c>
      <c r="AP773" s="157"/>
    </row>
    <row r="774" spans="1:42" s="120" customFormat="1" ht="30" customHeight="1">
      <c r="A774" s="167" t="s">
        <v>979</v>
      </c>
      <c r="B774" s="167" t="s">
        <v>7011</v>
      </c>
      <c r="C774" s="167" t="s">
        <v>5023</v>
      </c>
      <c r="D774" s="167" t="s">
        <v>7149</v>
      </c>
      <c r="E774" s="167" t="s">
        <v>35</v>
      </c>
      <c r="F774" s="167" t="s">
        <v>11</v>
      </c>
      <c r="G774" s="167" t="s">
        <v>106</v>
      </c>
      <c r="H774" s="167" t="s">
        <v>7150</v>
      </c>
      <c r="I774" s="167" t="s">
        <v>1317</v>
      </c>
      <c r="J774" s="167" t="s">
        <v>104</v>
      </c>
      <c r="K774" s="167" t="s">
        <v>761</v>
      </c>
      <c r="L774" s="189" t="s">
        <v>7129</v>
      </c>
      <c r="M774" s="189" t="s">
        <v>7136</v>
      </c>
      <c r="N774" s="167" t="s">
        <v>1079</v>
      </c>
      <c r="O774" s="167" t="s">
        <v>1237</v>
      </c>
      <c r="P774" s="189">
        <v>10</v>
      </c>
      <c r="Q774" s="189">
        <v>42</v>
      </c>
      <c r="R774" s="195" t="s">
        <v>6620</v>
      </c>
      <c r="S774" s="193" t="s">
        <v>8210</v>
      </c>
      <c r="T774" s="183" t="s">
        <v>2660</v>
      </c>
      <c r="U774" s="335">
        <v>44348</v>
      </c>
      <c r="V774" s="335">
        <v>44377</v>
      </c>
      <c r="W774" s="192">
        <v>4777000151</v>
      </c>
      <c r="X774" s="335">
        <v>44377</v>
      </c>
      <c r="Y774" s="167"/>
      <c r="Z774" s="167"/>
      <c r="AA774" s="167"/>
      <c r="AB774" s="167"/>
      <c r="AC774" s="196" t="s">
        <v>6072</v>
      </c>
      <c r="AD774" s="167"/>
      <c r="AE774" s="167"/>
      <c r="AF774" s="167"/>
      <c r="AG774" s="167"/>
      <c r="AH774" s="167"/>
      <c r="AI774" s="167"/>
      <c r="AJ774" s="167"/>
      <c r="AK774" s="192" t="s">
        <v>7017</v>
      </c>
      <c r="AL774" s="183" t="s">
        <v>8210</v>
      </c>
      <c r="AM774" s="183" t="s">
        <v>8211</v>
      </c>
      <c r="AN774" s="190" t="s">
        <v>5829</v>
      </c>
      <c r="AO774" s="190" t="s">
        <v>5829</v>
      </c>
      <c r="AP774" s="157"/>
    </row>
    <row r="775" spans="1:42" s="120" customFormat="1" ht="30" customHeight="1">
      <c r="A775" s="167" t="s">
        <v>979</v>
      </c>
      <c r="B775" s="167" t="s">
        <v>7011</v>
      </c>
      <c r="C775" s="167" t="s">
        <v>5023</v>
      </c>
      <c r="D775" s="167" t="s">
        <v>7151</v>
      </c>
      <c r="E775" s="167" t="s">
        <v>35</v>
      </c>
      <c r="F775" s="167" t="s">
        <v>11</v>
      </c>
      <c r="G775" s="167" t="s">
        <v>106</v>
      </c>
      <c r="H775" s="167" t="s">
        <v>7152</v>
      </c>
      <c r="I775" s="167" t="s">
        <v>1317</v>
      </c>
      <c r="J775" s="167" t="s">
        <v>104</v>
      </c>
      <c r="K775" s="167" t="s">
        <v>761</v>
      </c>
      <c r="L775" s="189" t="s">
        <v>7129</v>
      </c>
      <c r="M775" s="189" t="s">
        <v>7136</v>
      </c>
      <c r="N775" s="167" t="s">
        <v>1079</v>
      </c>
      <c r="O775" s="167" t="s">
        <v>8213</v>
      </c>
      <c r="P775" s="189">
        <v>18</v>
      </c>
      <c r="Q775" s="189">
        <v>39</v>
      </c>
      <c r="R775" s="195" t="s">
        <v>6620</v>
      </c>
      <c r="S775" s="193" t="s">
        <v>8210</v>
      </c>
      <c r="T775" s="183" t="s">
        <v>2660</v>
      </c>
      <c r="U775" s="335">
        <v>44348</v>
      </c>
      <c r="V775" s="335">
        <v>44377</v>
      </c>
      <c r="W775" s="192">
        <v>4777000152</v>
      </c>
      <c r="X775" s="335">
        <v>44377</v>
      </c>
      <c r="Y775" s="167"/>
      <c r="Z775" s="167"/>
      <c r="AA775" s="167"/>
      <c r="AB775" s="167"/>
      <c r="AC775" s="196" t="s">
        <v>6072</v>
      </c>
      <c r="AD775" s="167"/>
      <c r="AE775" s="167"/>
      <c r="AF775" s="167"/>
      <c r="AG775" s="167"/>
      <c r="AH775" s="167"/>
      <c r="AI775" s="167"/>
      <c r="AJ775" s="167"/>
      <c r="AK775" s="192" t="s">
        <v>7017</v>
      </c>
      <c r="AL775" s="183" t="s">
        <v>8210</v>
      </c>
      <c r="AM775" s="183" t="s">
        <v>8211</v>
      </c>
      <c r="AN775" s="190" t="s">
        <v>5829</v>
      </c>
      <c r="AO775" s="190" t="s">
        <v>5829</v>
      </c>
      <c r="AP775" s="157"/>
    </row>
    <row r="776" spans="1:42" s="120" customFormat="1" ht="30" customHeight="1">
      <c r="A776" s="167" t="s">
        <v>979</v>
      </c>
      <c r="B776" s="167" t="s">
        <v>7011</v>
      </c>
      <c r="C776" s="167" t="s">
        <v>5023</v>
      </c>
      <c r="D776" s="167" t="s">
        <v>7153</v>
      </c>
      <c r="E776" s="167" t="s">
        <v>35</v>
      </c>
      <c r="F776" s="167" t="s">
        <v>11</v>
      </c>
      <c r="G776" s="167" t="s">
        <v>106</v>
      </c>
      <c r="H776" s="167" t="s">
        <v>7154</v>
      </c>
      <c r="I776" s="167" t="s">
        <v>1317</v>
      </c>
      <c r="J776" s="167" t="s">
        <v>104</v>
      </c>
      <c r="K776" s="167" t="s">
        <v>761</v>
      </c>
      <c r="L776" s="189" t="s">
        <v>7129</v>
      </c>
      <c r="M776" s="189" t="s">
        <v>7136</v>
      </c>
      <c r="N776" s="167" t="s">
        <v>1079</v>
      </c>
      <c r="O776" s="167" t="s">
        <v>8213</v>
      </c>
      <c r="P776" s="189">
        <v>21</v>
      </c>
      <c r="Q776" s="189">
        <v>36</v>
      </c>
      <c r="R776" s="195" t="s">
        <v>6620</v>
      </c>
      <c r="S776" s="193" t="s">
        <v>8210</v>
      </c>
      <c r="T776" s="183" t="s">
        <v>2660</v>
      </c>
      <c r="U776" s="335">
        <v>44348</v>
      </c>
      <c r="V776" s="335">
        <v>44377</v>
      </c>
      <c r="W776" s="192">
        <v>4777000153</v>
      </c>
      <c r="X776" s="335">
        <v>44377</v>
      </c>
      <c r="Y776" s="167"/>
      <c r="Z776" s="167"/>
      <c r="AA776" s="167"/>
      <c r="AB776" s="167"/>
      <c r="AC776" s="196" t="s">
        <v>6072</v>
      </c>
      <c r="AD776" s="167"/>
      <c r="AE776" s="167"/>
      <c r="AF776" s="167"/>
      <c r="AG776" s="167"/>
      <c r="AH776" s="167"/>
      <c r="AI776" s="167"/>
      <c r="AJ776" s="167"/>
      <c r="AK776" s="192" t="s">
        <v>7017</v>
      </c>
      <c r="AL776" s="183" t="s">
        <v>8210</v>
      </c>
      <c r="AM776" s="183" t="s">
        <v>8211</v>
      </c>
      <c r="AN776" s="190" t="s">
        <v>5829</v>
      </c>
      <c r="AO776" s="190" t="s">
        <v>5829</v>
      </c>
      <c r="AP776" s="157"/>
    </row>
    <row r="777" spans="1:42" s="120" customFormat="1" ht="30" customHeight="1">
      <c r="A777" s="167" t="s">
        <v>979</v>
      </c>
      <c r="B777" s="167" t="s">
        <v>7011</v>
      </c>
      <c r="C777" s="167" t="s">
        <v>5023</v>
      </c>
      <c r="D777" s="167" t="s">
        <v>7155</v>
      </c>
      <c r="E777" s="167" t="s">
        <v>35</v>
      </c>
      <c r="F777" s="167" t="s">
        <v>11</v>
      </c>
      <c r="G777" s="167" t="s">
        <v>106</v>
      </c>
      <c r="H777" s="167" t="s">
        <v>7156</v>
      </c>
      <c r="I777" s="167" t="s">
        <v>1317</v>
      </c>
      <c r="J777" s="167" t="s">
        <v>104</v>
      </c>
      <c r="K777" s="167" t="s">
        <v>761</v>
      </c>
      <c r="L777" s="189" t="s">
        <v>7129</v>
      </c>
      <c r="M777" s="189" t="s">
        <v>7136</v>
      </c>
      <c r="N777" s="167" t="s">
        <v>1079</v>
      </c>
      <c r="O777" s="167" t="s">
        <v>1237</v>
      </c>
      <c r="P777" s="189">
        <v>25</v>
      </c>
      <c r="Q777" s="189">
        <v>89</v>
      </c>
      <c r="R777" s="195" t="s">
        <v>6620</v>
      </c>
      <c r="S777" s="193" t="s">
        <v>8210</v>
      </c>
      <c r="T777" s="183" t="s">
        <v>2660</v>
      </c>
      <c r="U777" s="335">
        <v>44348</v>
      </c>
      <c r="V777" s="335">
        <v>44377</v>
      </c>
      <c r="W777" s="192">
        <v>4777000154</v>
      </c>
      <c r="X777" s="335">
        <v>44377</v>
      </c>
      <c r="Y777" s="167"/>
      <c r="Z777" s="167"/>
      <c r="AA777" s="167"/>
      <c r="AB777" s="167"/>
      <c r="AC777" s="196" t="s">
        <v>6072</v>
      </c>
      <c r="AD777" s="167"/>
      <c r="AE777" s="167"/>
      <c r="AF777" s="167"/>
      <c r="AG777" s="167"/>
      <c r="AH777" s="167"/>
      <c r="AI777" s="167"/>
      <c r="AJ777" s="167"/>
      <c r="AK777" s="192" t="s">
        <v>7017</v>
      </c>
      <c r="AL777" s="183" t="s">
        <v>8210</v>
      </c>
      <c r="AM777" s="183" t="s">
        <v>8211</v>
      </c>
      <c r="AN777" s="190" t="s">
        <v>5829</v>
      </c>
      <c r="AO777" s="190" t="s">
        <v>5829</v>
      </c>
      <c r="AP777" s="157"/>
    </row>
    <row r="778" spans="1:42" s="120" customFormat="1" ht="30" customHeight="1">
      <c r="A778" s="167" t="s">
        <v>979</v>
      </c>
      <c r="B778" s="167" t="s">
        <v>7011</v>
      </c>
      <c r="C778" s="167" t="s">
        <v>5023</v>
      </c>
      <c r="D778" s="167" t="s">
        <v>7157</v>
      </c>
      <c r="E778" s="167" t="s">
        <v>35</v>
      </c>
      <c r="F778" s="167" t="s">
        <v>11</v>
      </c>
      <c r="G778" s="167" t="s">
        <v>106</v>
      </c>
      <c r="H778" s="167" t="s">
        <v>7158</v>
      </c>
      <c r="I778" s="167" t="s">
        <v>1317</v>
      </c>
      <c r="J778" s="167" t="s">
        <v>104</v>
      </c>
      <c r="K778" s="167" t="s">
        <v>761</v>
      </c>
      <c r="L778" s="189" t="s">
        <v>7129</v>
      </c>
      <c r="M778" s="189" t="s">
        <v>7136</v>
      </c>
      <c r="N778" s="167" t="s">
        <v>1079</v>
      </c>
      <c r="O778" s="167" t="s">
        <v>1245</v>
      </c>
      <c r="P778" s="189">
        <v>6</v>
      </c>
      <c r="Q778" s="189">
        <v>89</v>
      </c>
      <c r="R778" s="195" t="s">
        <v>6620</v>
      </c>
      <c r="S778" s="193" t="s">
        <v>8210</v>
      </c>
      <c r="T778" s="183" t="s">
        <v>2660</v>
      </c>
      <c r="U778" s="335">
        <v>44348</v>
      </c>
      <c r="V778" s="335">
        <v>44377</v>
      </c>
      <c r="W778" s="192">
        <v>4777000155</v>
      </c>
      <c r="X778" s="335">
        <v>44377</v>
      </c>
      <c r="Y778" s="167"/>
      <c r="Z778" s="167"/>
      <c r="AA778" s="167"/>
      <c r="AB778" s="167"/>
      <c r="AC778" s="196" t="s">
        <v>6072</v>
      </c>
      <c r="AD778" s="167"/>
      <c r="AE778" s="167"/>
      <c r="AF778" s="167"/>
      <c r="AG778" s="167"/>
      <c r="AH778" s="167"/>
      <c r="AI778" s="167"/>
      <c r="AJ778" s="167"/>
      <c r="AK778" s="192" t="s">
        <v>7017</v>
      </c>
      <c r="AL778" s="183" t="s">
        <v>8210</v>
      </c>
      <c r="AM778" s="183" t="s">
        <v>8211</v>
      </c>
      <c r="AN778" s="190" t="s">
        <v>5829</v>
      </c>
      <c r="AO778" s="190" t="s">
        <v>5829</v>
      </c>
      <c r="AP778" s="157"/>
    </row>
    <row r="779" spans="1:42" s="120" customFormat="1" ht="30" customHeight="1">
      <c r="A779" s="167" t="s">
        <v>979</v>
      </c>
      <c r="B779" s="167" t="s">
        <v>7011</v>
      </c>
      <c r="C779" s="167" t="s">
        <v>5023</v>
      </c>
      <c r="D779" s="167" t="s">
        <v>7159</v>
      </c>
      <c r="E779" s="167" t="s">
        <v>35</v>
      </c>
      <c r="F779" s="167" t="s">
        <v>11</v>
      </c>
      <c r="G779" s="167" t="s">
        <v>106</v>
      </c>
      <c r="H779" s="167" t="s">
        <v>7160</v>
      </c>
      <c r="I779" s="167" t="s">
        <v>1317</v>
      </c>
      <c r="J779" s="167" t="s">
        <v>104</v>
      </c>
      <c r="K779" s="167" t="s">
        <v>761</v>
      </c>
      <c r="L779" s="189" t="s">
        <v>7129</v>
      </c>
      <c r="M779" s="189" t="s">
        <v>7136</v>
      </c>
      <c r="N779" s="167" t="s">
        <v>1079</v>
      </c>
      <c r="O779" s="167" t="s">
        <v>8213</v>
      </c>
      <c r="P779" s="189">
        <v>21</v>
      </c>
      <c r="Q779" s="189">
        <v>55</v>
      </c>
      <c r="R779" s="195" t="s">
        <v>6620</v>
      </c>
      <c r="S779" s="193" t="s">
        <v>8210</v>
      </c>
      <c r="T779" s="183" t="s">
        <v>2660</v>
      </c>
      <c r="U779" s="335">
        <v>44348</v>
      </c>
      <c r="V779" s="335">
        <v>44377</v>
      </c>
      <c r="W779" s="192">
        <v>4777000156</v>
      </c>
      <c r="X779" s="335">
        <v>44377</v>
      </c>
      <c r="Y779" s="167"/>
      <c r="Z779" s="167"/>
      <c r="AA779" s="167"/>
      <c r="AB779" s="167"/>
      <c r="AC779" s="196" t="s">
        <v>6072</v>
      </c>
      <c r="AD779" s="167"/>
      <c r="AE779" s="167"/>
      <c r="AF779" s="167"/>
      <c r="AG779" s="167"/>
      <c r="AH779" s="167"/>
      <c r="AI779" s="167"/>
      <c r="AJ779" s="167"/>
      <c r="AK779" s="192" t="s">
        <v>7017</v>
      </c>
      <c r="AL779" s="183" t="s">
        <v>8210</v>
      </c>
      <c r="AM779" s="183" t="s">
        <v>8211</v>
      </c>
      <c r="AN779" s="190" t="s">
        <v>5829</v>
      </c>
      <c r="AO779" s="190" t="s">
        <v>5829</v>
      </c>
      <c r="AP779" s="157"/>
    </row>
    <row r="780" spans="1:42" s="120" customFormat="1" ht="30" customHeight="1">
      <c r="A780" s="167" t="s">
        <v>979</v>
      </c>
      <c r="B780" s="167" t="s">
        <v>7161</v>
      </c>
      <c r="C780" s="167" t="s">
        <v>4583</v>
      </c>
      <c r="D780" s="167" t="s">
        <v>7162</v>
      </c>
      <c r="E780" s="167" t="s">
        <v>35</v>
      </c>
      <c r="F780" s="167" t="s">
        <v>11</v>
      </c>
      <c r="G780" s="167" t="s">
        <v>106</v>
      </c>
      <c r="H780" s="167" t="s">
        <v>7163</v>
      </c>
      <c r="I780" s="167" t="s">
        <v>1317</v>
      </c>
      <c r="J780" s="167" t="s">
        <v>104</v>
      </c>
      <c r="K780" s="167" t="s">
        <v>105</v>
      </c>
      <c r="L780" s="189" t="s">
        <v>7129</v>
      </c>
      <c r="M780" s="189" t="s">
        <v>7136</v>
      </c>
      <c r="N780" s="167" t="s">
        <v>1079</v>
      </c>
      <c r="O780" s="167" t="s">
        <v>8213</v>
      </c>
      <c r="P780" s="189">
        <v>30</v>
      </c>
      <c r="Q780" s="189">
        <v>30</v>
      </c>
      <c r="R780" s="195" t="s">
        <v>6620</v>
      </c>
      <c r="S780" s="193" t="s">
        <v>8210</v>
      </c>
      <c r="T780" s="183" t="s">
        <v>2660</v>
      </c>
      <c r="U780" s="335">
        <v>44348</v>
      </c>
      <c r="V780" s="335">
        <v>44377</v>
      </c>
      <c r="W780" s="192">
        <v>4793000291</v>
      </c>
      <c r="X780" s="335">
        <v>44377</v>
      </c>
      <c r="Y780" s="167"/>
      <c r="Z780" s="167"/>
      <c r="AA780" s="167"/>
      <c r="AB780" s="167"/>
      <c r="AC780" s="196" t="s">
        <v>6072</v>
      </c>
      <c r="AD780" s="167"/>
      <c r="AE780" s="167"/>
      <c r="AF780" s="167"/>
      <c r="AG780" s="167"/>
      <c r="AH780" s="167"/>
      <c r="AI780" s="167"/>
      <c r="AJ780" s="167"/>
      <c r="AK780" s="192" t="s">
        <v>7017</v>
      </c>
      <c r="AL780" s="183" t="s">
        <v>8210</v>
      </c>
      <c r="AM780" s="183" t="s">
        <v>8211</v>
      </c>
      <c r="AN780" s="190" t="s">
        <v>5829</v>
      </c>
      <c r="AO780" s="190" t="s">
        <v>5829</v>
      </c>
      <c r="AP780" s="157"/>
    </row>
    <row r="781" spans="1:42" s="120" customFormat="1" ht="30" customHeight="1">
      <c r="A781" s="167" t="s">
        <v>979</v>
      </c>
      <c r="B781" s="167" t="s">
        <v>7161</v>
      </c>
      <c r="C781" s="167" t="s">
        <v>4583</v>
      </c>
      <c r="D781" s="167" t="s">
        <v>7164</v>
      </c>
      <c r="E781" s="167" t="s">
        <v>35</v>
      </c>
      <c r="F781" s="167" t="s">
        <v>11</v>
      </c>
      <c r="G781" s="167" t="s">
        <v>106</v>
      </c>
      <c r="H781" s="167" t="s">
        <v>7165</v>
      </c>
      <c r="I781" s="167" t="s">
        <v>1317</v>
      </c>
      <c r="J781" s="167" t="s">
        <v>104</v>
      </c>
      <c r="K781" s="167" t="s">
        <v>105</v>
      </c>
      <c r="L781" s="189" t="s">
        <v>7129</v>
      </c>
      <c r="M781" s="189" t="s">
        <v>7136</v>
      </c>
      <c r="N781" s="167" t="s">
        <v>1079</v>
      </c>
      <c r="O781" s="167" t="s">
        <v>8213</v>
      </c>
      <c r="P781" s="189">
        <v>27</v>
      </c>
      <c r="Q781" s="189">
        <v>35</v>
      </c>
      <c r="R781" s="195" t="s">
        <v>6620</v>
      </c>
      <c r="S781" s="193" t="s">
        <v>8210</v>
      </c>
      <c r="T781" s="183" t="s">
        <v>2660</v>
      </c>
      <c r="U781" s="335">
        <v>44348</v>
      </c>
      <c r="V781" s="335">
        <v>44377</v>
      </c>
      <c r="W781" s="192">
        <v>4793000292</v>
      </c>
      <c r="X781" s="335">
        <v>44377</v>
      </c>
      <c r="Y781" s="167"/>
      <c r="Z781" s="167"/>
      <c r="AA781" s="167"/>
      <c r="AB781" s="167"/>
      <c r="AC781" s="196" t="s">
        <v>6072</v>
      </c>
      <c r="AD781" s="167"/>
      <c r="AE781" s="167"/>
      <c r="AF781" s="167"/>
      <c r="AG781" s="167"/>
      <c r="AH781" s="167"/>
      <c r="AI781" s="167"/>
      <c r="AJ781" s="167"/>
      <c r="AK781" s="192" t="s">
        <v>7017</v>
      </c>
      <c r="AL781" s="183" t="s">
        <v>8210</v>
      </c>
      <c r="AM781" s="183" t="s">
        <v>8211</v>
      </c>
      <c r="AN781" s="190" t="s">
        <v>5829</v>
      </c>
      <c r="AO781" s="190" t="s">
        <v>5829</v>
      </c>
      <c r="AP781" s="157"/>
    </row>
    <row r="782" spans="1:42" s="120" customFormat="1" ht="30" customHeight="1">
      <c r="A782" s="167" t="s">
        <v>979</v>
      </c>
      <c r="B782" s="167" t="s">
        <v>7161</v>
      </c>
      <c r="C782" s="167" t="s">
        <v>4583</v>
      </c>
      <c r="D782" s="167" t="s">
        <v>7166</v>
      </c>
      <c r="E782" s="167" t="s">
        <v>35</v>
      </c>
      <c r="F782" s="167" t="s">
        <v>11</v>
      </c>
      <c r="G782" s="167" t="s">
        <v>106</v>
      </c>
      <c r="H782" s="167" t="s">
        <v>7167</v>
      </c>
      <c r="I782" s="167" t="s">
        <v>1317</v>
      </c>
      <c r="J782" s="167" t="s">
        <v>104</v>
      </c>
      <c r="K782" s="167" t="s">
        <v>761</v>
      </c>
      <c r="L782" s="189" t="s">
        <v>7129</v>
      </c>
      <c r="M782" s="189" t="s">
        <v>7136</v>
      </c>
      <c r="N782" s="167" t="s">
        <v>1079</v>
      </c>
      <c r="O782" s="167" t="s">
        <v>8213</v>
      </c>
      <c r="P782" s="189">
        <v>29</v>
      </c>
      <c r="Q782" s="189">
        <v>46</v>
      </c>
      <c r="R782" s="195" t="s">
        <v>6620</v>
      </c>
      <c r="S782" s="193" t="s">
        <v>8210</v>
      </c>
      <c r="T782" s="183" t="s">
        <v>2660</v>
      </c>
      <c r="U782" s="335">
        <v>44348</v>
      </c>
      <c r="V782" s="335">
        <v>44377</v>
      </c>
      <c r="W782" s="192">
        <v>4793000293</v>
      </c>
      <c r="X782" s="335">
        <v>44377</v>
      </c>
      <c r="Y782" s="167"/>
      <c r="Z782" s="167"/>
      <c r="AA782" s="167"/>
      <c r="AB782" s="167"/>
      <c r="AC782" s="196" t="s">
        <v>6072</v>
      </c>
      <c r="AD782" s="167"/>
      <c r="AE782" s="167"/>
      <c r="AF782" s="167"/>
      <c r="AG782" s="167"/>
      <c r="AH782" s="167"/>
      <c r="AI782" s="167"/>
      <c r="AJ782" s="167"/>
      <c r="AK782" s="192" t="s">
        <v>7017</v>
      </c>
      <c r="AL782" s="183" t="s">
        <v>8210</v>
      </c>
      <c r="AM782" s="183" t="s">
        <v>8211</v>
      </c>
      <c r="AN782" s="190" t="s">
        <v>5829</v>
      </c>
      <c r="AO782" s="190" t="s">
        <v>5829</v>
      </c>
      <c r="AP782" s="157"/>
    </row>
    <row r="783" spans="1:42" s="120" customFormat="1" ht="30" customHeight="1">
      <c r="A783" s="167" t="s">
        <v>979</v>
      </c>
      <c r="B783" s="167" t="s">
        <v>7161</v>
      </c>
      <c r="C783" s="167" t="s">
        <v>4583</v>
      </c>
      <c r="D783" s="167" t="s">
        <v>7168</v>
      </c>
      <c r="E783" s="167" t="s">
        <v>35</v>
      </c>
      <c r="F783" s="167" t="s">
        <v>11</v>
      </c>
      <c r="G783" s="167" t="s">
        <v>106</v>
      </c>
      <c r="H783" s="167" t="s">
        <v>7169</v>
      </c>
      <c r="I783" s="167" t="s">
        <v>1317</v>
      </c>
      <c r="J783" s="167" t="s">
        <v>104</v>
      </c>
      <c r="K783" s="167" t="s">
        <v>761</v>
      </c>
      <c r="L783" s="189" t="s">
        <v>7129</v>
      </c>
      <c r="M783" s="189" t="s">
        <v>7136</v>
      </c>
      <c r="N783" s="167" t="s">
        <v>1079</v>
      </c>
      <c r="O783" s="167" t="s">
        <v>8213</v>
      </c>
      <c r="P783" s="189">
        <v>22</v>
      </c>
      <c r="Q783" s="189">
        <v>13</v>
      </c>
      <c r="R783" s="195" t="s">
        <v>6620</v>
      </c>
      <c r="S783" s="193" t="s">
        <v>8210</v>
      </c>
      <c r="T783" s="183" t="s">
        <v>2660</v>
      </c>
      <c r="U783" s="335">
        <v>44348</v>
      </c>
      <c r="V783" s="335">
        <v>44377</v>
      </c>
      <c r="W783" s="192">
        <v>4793000294</v>
      </c>
      <c r="X783" s="335">
        <v>44377</v>
      </c>
      <c r="Y783" s="167"/>
      <c r="Z783" s="167"/>
      <c r="AA783" s="167"/>
      <c r="AB783" s="167"/>
      <c r="AC783" s="196" t="s">
        <v>6072</v>
      </c>
      <c r="AD783" s="167"/>
      <c r="AE783" s="167"/>
      <c r="AF783" s="167"/>
      <c r="AG783" s="167"/>
      <c r="AH783" s="167"/>
      <c r="AI783" s="167"/>
      <c r="AJ783" s="167"/>
      <c r="AK783" s="192" t="s">
        <v>7017</v>
      </c>
      <c r="AL783" s="183" t="s">
        <v>8210</v>
      </c>
      <c r="AM783" s="183" t="s">
        <v>8211</v>
      </c>
      <c r="AN783" s="190" t="s">
        <v>5829</v>
      </c>
      <c r="AO783" s="190" t="s">
        <v>5829</v>
      </c>
      <c r="AP783" s="157"/>
    </row>
    <row r="784" spans="1:42" s="120" customFormat="1" ht="30" customHeight="1">
      <c r="A784" s="167" t="s">
        <v>979</v>
      </c>
      <c r="B784" s="167" t="s">
        <v>7161</v>
      </c>
      <c r="C784" s="167" t="s">
        <v>4583</v>
      </c>
      <c r="D784" s="167" t="s">
        <v>7170</v>
      </c>
      <c r="E784" s="167" t="s">
        <v>35</v>
      </c>
      <c r="F784" s="167" t="s">
        <v>11</v>
      </c>
      <c r="G784" s="167" t="s">
        <v>106</v>
      </c>
      <c r="H784" s="167" t="s">
        <v>7171</v>
      </c>
      <c r="I784" s="167" t="s">
        <v>1317</v>
      </c>
      <c r="J784" s="167" t="s">
        <v>104</v>
      </c>
      <c r="K784" s="167" t="s">
        <v>105</v>
      </c>
      <c r="L784" s="189" t="s">
        <v>7129</v>
      </c>
      <c r="M784" s="189" t="s">
        <v>7136</v>
      </c>
      <c r="N784" s="167" t="s">
        <v>1079</v>
      </c>
      <c r="O784" s="167" t="s">
        <v>8213</v>
      </c>
      <c r="P784" s="189">
        <v>27</v>
      </c>
      <c r="Q784" s="189">
        <v>46</v>
      </c>
      <c r="R784" s="195" t="s">
        <v>6620</v>
      </c>
      <c r="S784" s="193" t="s">
        <v>8210</v>
      </c>
      <c r="T784" s="183" t="s">
        <v>2660</v>
      </c>
      <c r="U784" s="335">
        <v>44348</v>
      </c>
      <c r="V784" s="335">
        <v>44377</v>
      </c>
      <c r="W784" s="192">
        <v>4793000295</v>
      </c>
      <c r="X784" s="335">
        <v>44377</v>
      </c>
      <c r="Y784" s="167"/>
      <c r="Z784" s="167"/>
      <c r="AA784" s="167"/>
      <c r="AB784" s="167"/>
      <c r="AC784" s="196" t="s">
        <v>6072</v>
      </c>
      <c r="AD784" s="167"/>
      <c r="AE784" s="167"/>
      <c r="AF784" s="167"/>
      <c r="AG784" s="167"/>
      <c r="AH784" s="167"/>
      <c r="AI784" s="167"/>
      <c r="AJ784" s="167"/>
      <c r="AK784" s="192" t="s">
        <v>7017</v>
      </c>
      <c r="AL784" s="183" t="s">
        <v>8210</v>
      </c>
      <c r="AM784" s="183" t="s">
        <v>8211</v>
      </c>
      <c r="AN784" s="190" t="s">
        <v>5829</v>
      </c>
      <c r="AO784" s="190" t="s">
        <v>5829</v>
      </c>
      <c r="AP784" s="157"/>
    </row>
    <row r="785" spans="1:42" s="120" customFormat="1" ht="30" customHeight="1">
      <c r="A785" s="167" t="s">
        <v>979</v>
      </c>
      <c r="B785" s="167" t="s">
        <v>7161</v>
      </c>
      <c r="C785" s="167" t="s">
        <v>4583</v>
      </c>
      <c r="D785" s="167" t="s">
        <v>7172</v>
      </c>
      <c r="E785" s="167" t="s">
        <v>35</v>
      </c>
      <c r="F785" s="167" t="s">
        <v>11</v>
      </c>
      <c r="G785" s="167" t="s">
        <v>106</v>
      </c>
      <c r="H785" s="167" t="s">
        <v>7173</v>
      </c>
      <c r="I785" s="167" t="s">
        <v>1317</v>
      </c>
      <c r="J785" s="167" t="s">
        <v>104</v>
      </c>
      <c r="K785" s="167" t="s">
        <v>761</v>
      </c>
      <c r="L785" s="189" t="s">
        <v>7129</v>
      </c>
      <c r="M785" s="189" t="s">
        <v>7136</v>
      </c>
      <c r="N785" s="167" t="s">
        <v>1079</v>
      </c>
      <c r="O785" s="167" t="s">
        <v>1237</v>
      </c>
      <c r="P785" s="189">
        <v>16</v>
      </c>
      <c r="Q785" s="189">
        <v>39</v>
      </c>
      <c r="R785" s="195" t="s">
        <v>6620</v>
      </c>
      <c r="S785" s="193" t="s">
        <v>8210</v>
      </c>
      <c r="T785" s="183" t="s">
        <v>2660</v>
      </c>
      <c r="U785" s="335">
        <v>44348</v>
      </c>
      <c r="V785" s="335">
        <v>44377</v>
      </c>
      <c r="W785" s="192">
        <v>4793000296</v>
      </c>
      <c r="X785" s="335">
        <v>44377</v>
      </c>
      <c r="Y785" s="167"/>
      <c r="Z785" s="167"/>
      <c r="AA785" s="167"/>
      <c r="AB785" s="167"/>
      <c r="AC785" s="196" t="s">
        <v>6072</v>
      </c>
      <c r="AD785" s="167"/>
      <c r="AE785" s="167"/>
      <c r="AF785" s="167"/>
      <c r="AG785" s="167"/>
      <c r="AH785" s="167"/>
      <c r="AI785" s="167"/>
      <c r="AJ785" s="167"/>
      <c r="AK785" s="192" t="s">
        <v>7017</v>
      </c>
      <c r="AL785" s="183" t="s">
        <v>8210</v>
      </c>
      <c r="AM785" s="183" t="s">
        <v>8211</v>
      </c>
      <c r="AN785" s="190" t="s">
        <v>5829</v>
      </c>
      <c r="AO785" s="190" t="s">
        <v>5829</v>
      </c>
      <c r="AP785" s="157"/>
    </row>
    <row r="786" spans="1:42" s="120" customFormat="1" ht="30" customHeight="1">
      <c r="A786" s="167" t="s">
        <v>979</v>
      </c>
      <c r="B786" s="167" t="s">
        <v>7161</v>
      </c>
      <c r="C786" s="167" t="s">
        <v>4583</v>
      </c>
      <c r="D786" s="167" t="s">
        <v>7172</v>
      </c>
      <c r="E786" s="167" t="s">
        <v>35</v>
      </c>
      <c r="F786" s="167" t="s">
        <v>11</v>
      </c>
      <c r="G786" s="167" t="s">
        <v>106</v>
      </c>
      <c r="H786" s="167" t="s">
        <v>7174</v>
      </c>
      <c r="I786" s="167" t="s">
        <v>1317</v>
      </c>
      <c r="J786" s="167" t="s">
        <v>104</v>
      </c>
      <c r="K786" s="167" t="s">
        <v>761</v>
      </c>
      <c r="L786" s="189" t="s">
        <v>7129</v>
      </c>
      <c r="M786" s="189" t="s">
        <v>7136</v>
      </c>
      <c r="N786" s="167" t="s">
        <v>1079</v>
      </c>
      <c r="O786" s="167" t="s">
        <v>1245</v>
      </c>
      <c r="P786" s="189">
        <v>10</v>
      </c>
      <c r="Q786" s="189">
        <v>39</v>
      </c>
      <c r="R786" s="195" t="s">
        <v>6620</v>
      </c>
      <c r="S786" s="193" t="s">
        <v>8210</v>
      </c>
      <c r="T786" s="183" t="s">
        <v>2660</v>
      </c>
      <c r="U786" s="335">
        <v>44348</v>
      </c>
      <c r="V786" s="335">
        <v>44377</v>
      </c>
      <c r="W786" s="192">
        <v>4793000297</v>
      </c>
      <c r="X786" s="335">
        <v>44377</v>
      </c>
      <c r="Y786" s="167"/>
      <c r="Z786" s="167"/>
      <c r="AA786" s="167"/>
      <c r="AB786" s="167"/>
      <c r="AC786" s="196" t="s">
        <v>6072</v>
      </c>
      <c r="AD786" s="167"/>
      <c r="AE786" s="167"/>
      <c r="AF786" s="167"/>
      <c r="AG786" s="167"/>
      <c r="AH786" s="167"/>
      <c r="AI786" s="167"/>
      <c r="AJ786" s="167"/>
      <c r="AK786" s="192" t="s">
        <v>7017</v>
      </c>
      <c r="AL786" s="183" t="s">
        <v>8210</v>
      </c>
      <c r="AM786" s="183" t="s">
        <v>8211</v>
      </c>
      <c r="AN786" s="190" t="s">
        <v>5829</v>
      </c>
      <c r="AO786" s="190" t="s">
        <v>5829</v>
      </c>
      <c r="AP786" s="157"/>
    </row>
    <row r="787" spans="1:42" s="120" customFormat="1" ht="30" customHeight="1">
      <c r="A787" s="167" t="s">
        <v>979</v>
      </c>
      <c r="B787" s="167" t="s">
        <v>7161</v>
      </c>
      <c r="C787" s="167" t="s">
        <v>4583</v>
      </c>
      <c r="D787" s="167" t="s">
        <v>7175</v>
      </c>
      <c r="E787" s="167" t="s">
        <v>35</v>
      </c>
      <c r="F787" s="167" t="s">
        <v>11</v>
      </c>
      <c r="G787" s="167" t="s">
        <v>106</v>
      </c>
      <c r="H787" s="167" t="s">
        <v>7176</v>
      </c>
      <c r="I787" s="167" t="s">
        <v>1317</v>
      </c>
      <c r="J787" s="167" t="s">
        <v>104</v>
      </c>
      <c r="K787" s="167" t="s">
        <v>761</v>
      </c>
      <c r="L787" s="189" t="s">
        <v>7129</v>
      </c>
      <c r="M787" s="189" t="s">
        <v>7136</v>
      </c>
      <c r="N787" s="167" t="s">
        <v>1079</v>
      </c>
      <c r="O787" s="167" t="s">
        <v>8213</v>
      </c>
      <c r="P787" s="189">
        <v>21</v>
      </c>
      <c r="Q787" s="189">
        <v>50</v>
      </c>
      <c r="R787" s="195" t="s">
        <v>6620</v>
      </c>
      <c r="S787" s="193" t="s">
        <v>8210</v>
      </c>
      <c r="T787" s="183" t="s">
        <v>2660</v>
      </c>
      <c r="U787" s="335">
        <v>44348</v>
      </c>
      <c r="V787" s="335">
        <v>44377</v>
      </c>
      <c r="W787" s="192">
        <v>4793000298</v>
      </c>
      <c r="X787" s="335">
        <v>44377</v>
      </c>
      <c r="Y787" s="167"/>
      <c r="Z787" s="167"/>
      <c r="AA787" s="167"/>
      <c r="AB787" s="167"/>
      <c r="AC787" s="196" t="s">
        <v>6072</v>
      </c>
      <c r="AD787" s="167"/>
      <c r="AE787" s="167"/>
      <c r="AF787" s="167"/>
      <c r="AG787" s="167"/>
      <c r="AH787" s="167"/>
      <c r="AI787" s="167"/>
      <c r="AJ787" s="167"/>
      <c r="AK787" s="192" t="s">
        <v>7017</v>
      </c>
      <c r="AL787" s="183" t="s">
        <v>8210</v>
      </c>
      <c r="AM787" s="183" t="s">
        <v>8211</v>
      </c>
      <c r="AN787" s="190" t="s">
        <v>5829</v>
      </c>
      <c r="AO787" s="190" t="s">
        <v>5829</v>
      </c>
      <c r="AP787" s="157"/>
    </row>
    <row r="788" spans="1:42" s="120" customFormat="1" ht="30" customHeight="1">
      <c r="A788" s="167" t="s">
        <v>979</v>
      </c>
      <c r="B788" s="167" t="s">
        <v>7161</v>
      </c>
      <c r="C788" s="167" t="s">
        <v>4583</v>
      </c>
      <c r="D788" s="167" t="s">
        <v>7177</v>
      </c>
      <c r="E788" s="167" t="s">
        <v>35</v>
      </c>
      <c r="F788" s="167" t="s">
        <v>11</v>
      </c>
      <c r="G788" s="167" t="s">
        <v>106</v>
      </c>
      <c r="H788" s="167" t="s">
        <v>7178</v>
      </c>
      <c r="I788" s="167" t="s">
        <v>1317</v>
      </c>
      <c r="J788" s="167" t="s">
        <v>104</v>
      </c>
      <c r="K788" s="167" t="s">
        <v>761</v>
      </c>
      <c r="L788" s="189" t="s">
        <v>7129</v>
      </c>
      <c r="M788" s="189" t="s">
        <v>7136</v>
      </c>
      <c r="N788" s="167" t="s">
        <v>1079</v>
      </c>
      <c r="O788" s="167" t="s">
        <v>8213</v>
      </c>
      <c r="P788" s="189">
        <v>14</v>
      </c>
      <c r="Q788" s="189">
        <v>42</v>
      </c>
      <c r="R788" s="195" t="s">
        <v>6620</v>
      </c>
      <c r="S788" s="193" t="s">
        <v>8210</v>
      </c>
      <c r="T788" s="183" t="s">
        <v>2660</v>
      </c>
      <c r="U788" s="335">
        <v>44348</v>
      </c>
      <c r="V788" s="335">
        <v>44377</v>
      </c>
      <c r="W788" s="192">
        <v>4793000299</v>
      </c>
      <c r="X788" s="335">
        <v>44377</v>
      </c>
      <c r="Y788" s="167"/>
      <c r="Z788" s="167"/>
      <c r="AA788" s="167"/>
      <c r="AB788" s="167"/>
      <c r="AC788" s="196" t="s">
        <v>6072</v>
      </c>
      <c r="AD788" s="167"/>
      <c r="AE788" s="167"/>
      <c r="AF788" s="167"/>
      <c r="AG788" s="167"/>
      <c r="AH788" s="167"/>
      <c r="AI788" s="167"/>
      <c r="AJ788" s="167"/>
      <c r="AK788" s="192" t="s">
        <v>7017</v>
      </c>
      <c r="AL788" s="183" t="s">
        <v>8210</v>
      </c>
      <c r="AM788" s="183" t="s">
        <v>8211</v>
      </c>
      <c r="AN788" s="190" t="s">
        <v>5829</v>
      </c>
      <c r="AO788" s="190" t="s">
        <v>5829</v>
      </c>
      <c r="AP788" s="157"/>
    </row>
    <row r="789" spans="1:42" s="120" customFormat="1" ht="30" customHeight="1">
      <c r="A789" s="167" t="s">
        <v>979</v>
      </c>
      <c r="B789" s="167" t="s">
        <v>7161</v>
      </c>
      <c r="C789" s="167" t="s">
        <v>4583</v>
      </c>
      <c r="D789" s="167" t="s">
        <v>7179</v>
      </c>
      <c r="E789" s="167" t="s">
        <v>35</v>
      </c>
      <c r="F789" s="167" t="s">
        <v>11</v>
      </c>
      <c r="G789" s="167" t="s">
        <v>106</v>
      </c>
      <c r="H789" s="167" t="s">
        <v>7180</v>
      </c>
      <c r="I789" s="167" t="s">
        <v>1317</v>
      </c>
      <c r="J789" s="167" t="s">
        <v>104</v>
      </c>
      <c r="K789" s="167" t="s">
        <v>761</v>
      </c>
      <c r="L789" s="189" t="s">
        <v>7129</v>
      </c>
      <c r="M789" s="189" t="s">
        <v>7136</v>
      </c>
      <c r="N789" s="167" t="s">
        <v>1079</v>
      </c>
      <c r="O789" s="167" t="s">
        <v>8213</v>
      </c>
      <c r="P789" s="189">
        <v>22</v>
      </c>
      <c r="Q789" s="189">
        <v>38</v>
      </c>
      <c r="R789" s="195" t="s">
        <v>6620</v>
      </c>
      <c r="S789" s="193" t="s">
        <v>8210</v>
      </c>
      <c r="T789" s="183" t="s">
        <v>2660</v>
      </c>
      <c r="U789" s="335">
        <v>44348</v>
      </c>
      <c r="V789" s="335">
        <v>44377</v>
      </c>
      <c r="W789" s="192">
        <v>4793000300</v>
      </c>
      <c r="X789" s="335">
        <v>44377</v>
      </c>
      <c r="Y789" s="167"/>
      <c r="Z789" s="167"/>
      <c r="AA789" s="167"/>
      <c r="AB789" s="167"/>
      <c r="AC789" s="196" t="s">
        <v>6072</v>
      </c>
      <c r="AD789" s="167"/>
      <c r="AE789" s="167"/>
      <c r="AF789" s="167"/>
      <c r="AG789" s="167"/>
      <c r="AH789" s="167"/>
      <c r="AI789" s="167"/>
      <c r="AJ789" s="167"/>
      <c r="AK789" s="192" t="s">
        <v>7017</v>
      </c>
      <c r="AL789" s="183" t="s">
        <v>8210</v>
      </c>
      <c r="AM789" s="183" t="s">
        <v>8211</v>
      </c>
      <c r="AN789" s="190" t="s">
        <v>5829</v>
      </c>
      <c r="AO789" s="190" t="s">
        <v>5829</v>
      </c>
      <c r="AP789" s="157"/>
    </row>
    <row r="790" spans="1:42" s="120" customFormat="1" ht="30" customHeight="1">
      <c r="A790" s="167" t="s">
        <v>979</v>
      </c>
      <c r="B790" s="167" t="s">
        <v>7161</v>
      </c>
      <c r="C790" s="167" t="s">
        <v>4583</v>
      </c>
      <c r="D790" s="167" t="s">
        <v>7181</v>
      </c>
      <c r="E790" s="167" t="s">
        <v>35</v>
      </c>
      <c r="F790" s="167" t="s">
        <v>11</v>
      </c>
      <c r="G790" s="167" t="s">
        <v>106</v>
      </c>
      <c r="H790" s="167" t="s">
        <v>7182</v>
      </c>
      <c r="I790" s="167" t="s">
        <v>1317</v>
      </c>
      <c r="J790" s="167" t="s">
        <v>104</v>
      </c>
      <c r="K790" s="167" t="s">
        <v>761</v>
      </c>
      <c r="L790" s="189" t="s">
        <v>7129</v>
      </c>
      <c r="M790" s="189" t="s">
        <v>7136</v>
      </c>
      <c r="N790" s="167" t="s">
        <v>1079</v>
      </c>
      <c r="O790" s="167" t="s">
        <v>8213</v>
      </c>
      <c r="P790" s="189">
        <v>23</v>
      </c>
      <c r="Q790" s="189">
        <v>21</v>
      </c>
      <c r="R790" s="195" t="s">
        <v>6620</v>
      </c>
      <c r="S790" s="193" t="s">
        <v>8210</v>
      </c>
      <c r="T790" s="183" t="s">
        <v>2660</v>
      </c>
      <c r="U790" s="335">
        <v>44348</v>
      </c>
      <c r="V790" s="335">
        <v>44377</v>
      </c>
      <c r="W790" s="192">
        <v>4793000301</v>
      </c>
      <c r="X790" s="335">
        <v>44377</v>
      </c>
      <c r="Y790" s="167"/>
      <c r="Z790" s="167"/>
      <c r="AA790" s="167"/>
      <c r="AB790" s="167"/>
      <c r="AC790" s="196" t="s">
        <v>6072</v>
      </c>
      <c r="AD790" s="167"/>
      <c r="AE790" s="167"/>
      <c r="AF790" s="167"/>
      <c r="AG790" s="167"/>
      <c r="AH790" s="167"/>
      <c r="AI790" s="167"/>
      <c r="AJ790" s="167"/>
      <c r="AK790" s="192" t="s">
        <v>7017</v>
      </c>
      <c r="AL790" s="183" t="s">
        <v>8210</v>
      </c>
      <c r="AM790" s="183" t="s">
        <v>8211</v>
      </c>
      <c r="AN790" s="190" t="s">
        <v>5829</v>
      </c>
      <c r="AO790" s="190" t="s">
        <v>5829</v>
      </c>
      <c r="AP790" s="157"/>
    </row>
    <row r="791" spans="1:42" s="120" customFormat="1" ht="30" customHeight="1">
      <c r="A791" s="167" t="s">
        <v>979</v>
      </c>
      <c r="B791" s="167" t="s">
        <v>7161</v>
      </c>
      <c r="C791" s="167" t="s">
        <v>4583</v>
      </c>
      <c r="D791" s="167" t="s">
        <v>7181</v>
      </c>
      <c r="E791" s="167" t="s">
        <v>35</v>
      </c>
      <c r="F791" s="167" t="s">
        <v>11</v>
      </c>
      <c r="G791" s="167" t="s">
        <v>106</v>
      </c>
      <c r="H791" s="167" t="s">
        <v>7183</v>
      </c>
      <c r="I791" s="167" t="s">
        <v>1317</v>
      </c>
      <c r="J791" s="167" t="s">
        <v>104</v>
      </c>
      <c r="K791" s="167" t="s">
        <v>761</v>
      </c>
      <c r="L791" s="189" t="s">
        <v>7129</v>
      </c>
      <c r="M791" s="189" t="s">
        <v>7136</v>
      </c>
      <c r="N791" s="167" t="s">
        <v>1079</v>
      </c>
      <c r="O791" s="167" t="s">
        <v>1237</v>
      </c>
      <c r="P791" s="189">
        <v>21</v>
      </c>
      <c r="Q791" s="189">
        <v>155</v>
      </c>
      <c r="R791" s="195" t="s">
        <v>6620</v>
      </c>
      <c r="S791" s="193" t="s">
        <v>8210</v>
      </c>
      <c r="T791" s="183" t="s">
        <v>2660</v>
      </c>
      <c r="U791" s="335">
        <v>44348</v>
      </c>
      <c r="V791" s="335">
        <v>44377</v>
      </c>
      <c r="W791" s="192">
        <v>4793000302</v>
      </c>
      <c r="X791" s="335">
        <v>44377</v>
      </c>
      <c r="Y791" s="167"/>
      <c r="Z791" s="167"/>
      <c r="AA791" s="167"/>
      <c r="AB791" s="167"/>
      <c r="AC791" s="196" t="s">
        <v>6072</v>
      </c>
      <c r="AD791" s="167"/>
      <c r="AE791" s="167"/>
      <c r="AF791" s="167"/>
      <c r="AG791" s="167"/>
      <c r="AH791" s="167"/>
      <c r="AI791" s="167"/>
      <c r="AJ791" s="167"/>
      <c r="AK791" s="192" t="s">
        <v>7017</v>
      </c>
      <c r="AL791" s="183" t="s">
        <v>8210</v>
      </c>
      <c r="AM791" s="183" t="s">
        <v>8211</v>
      </c>
      <c r="AN791" s="190" t="s">
        <v>5829</v>
      </c>
      <c r="AO791" s="190" t="s">
        <v>5829</v>
      </c>
      <c r="AP791" s="157"/>
    </row>
    <row r="792" spans="1:42" s="120" customFormat="1" ht="30" customHeight="1">
      <c r="A792" s="167" t="s">
        <v>979</v>
      </c>
      <c r="B792" s="167" t="s">
        <v>7161</v>
      </c>
      <c r="C792" s="167" t="s">
        <v>4583</v>
      </c>
      <c r="D792" s="167" t="s">
        <v>7181</v>
      </c>
      <c r="E792" s="167" t="s">
        <v>35</v>
      </c>
      <c r="F792" s="167" t="s">
        <v>11</v>
      </c>
      <c r="G792" s="167" t="s">
        <v>106</v>
      </c>
      <c r="H792" s="167" t="s">
        <v>7184</v>
      </c>
      <c r="I792" s="167" t="s">
        <v>1317</v>
      </c>
      <c r="J792" s="167" t="s">
        <v>104</v>
      </c>
      <c r="K792" s="167" t="s">
        <v>761</v>
      </c>
      <c r="L792" s="189" t="s">
        <v>7129</v>
      </c>
      <c r="M792" s="189" t="s">
        <v>7136</v>
      </c>
      <c r="N792" s="167" t="s">
        <v>1079</v>
      </c>
      <c r="O792" s="167" t="s">
        <v>1245</v>
      </c>
      <c r="P792" s="189">
        <v>7</v>
      </c>
      <c r="Q792" s="189">
        <v>155</v>
      </c>
      <c r="R792" s="195" t="s">
        <v>6620</v>
      </c>
      <c r="S792" s="193" t="s">
        <v>8210</v>
      </c>
      <c r="T792" s="183" t="s">
        <v>2660</v>
      </c>
      <c r="U792" s="335">
        <v>44348</v>
      </c>
      <c r="V792" s="335">
        <v>44377</v>
      </c>
      <c r="W792" s="192">
        <v>4793000303</v>
      </c>
      <c r="X792" s="335">
        <v>44377</v>
      </c>
      <c r="Y792" s="167"/>
      <c r="Z792" s="167"/>
      <c r="AA792" s="167"/>
      <c r="AB792" s="167"/>
      <c r="AC792" s="196" t="s">
        <v>6072</v>
      </c>
      <c r="AD792" s="167"/>
      <c r="AE792" s="167"/>
      <c r="AF792" s="167"/>
      <c r="AG792" s="167"/>
      <c r="AH792" s="167"/>
      <c r="AI792" s="167"/>
      <c r="AJ792" s="167"/>
      <c r="AK792" s="192" t="s">
        <v>7017</v>
      </c>
      <c r="AL792" s="183" t="s">
        <v>8210</v>
      </c>
      <c r="AM792" s="183" t="s">
        <v>8211</v>
      </c>
      <c r="AN792" s="190" t="s">
        <v>5829</v>
      </c>
      <c r="AO792" s="190" t="s">
        <v>5829</v>
      </c>
      <c r="AP792" s="157"/>
    </row>
    <row r="793" spans="1:42" s="120" customFormat="1" ht="30" customHeight="1">
      <c r="A793" s="167" t="s">
        <v>979</v>
      </c>
      <c r="B793" s="167" t="s">
        <v>7161</v>
      </c>
      <c r="C793" s="167" t="s">
        <v>4583</v>
      </c>
      <c r="D793" s="167" t="s">
        <v>7185</v>
      </c>
      <c r="E793" s="167" t="s">
        <v>35</v>
      </c>
      <c r="F793" s="167" t="s">
        <v>11</v>
      </c>
      <c r="G793" s="167" t="s">
        <v>106</v>
      </c>
      <c r="H793" s="167" t="s">
        <v>7186</v>
      </c>
      <c r="I793" s="167" t="s">
        <v>1317</v>
      </c>
      <c r="J793" s="167" t="s">
        <v>104</v>
      </c>
      <c r="K793" s="167" t="s">
        <v>761</v>
      </c>
      <c r="L793" s="189" t="s">
        <v>7129</v>
      </c>
      <c r="M793" s="189" t="s">
        <v>7136</v>
      </c>
      <c r="N793" s="167" t="s">
        <v>1079</v>
      </c>
      <c r="O793" s="167" t="s">
        <v>1237</v>
      </c>
      <c r="P793" s="189">
        <v>18</v>
      </c>
      <c r="Q793" s="189">
        <v>154</v>
      </c>
      <c r="R793" s="195" t="s">
        <v>6620</v>
      </c>
      <c r="S793" s="193" t="s">
        <v>8210</v>
      </c>
      <c r="T793" s="183" t="s">
        <v>2660</v>
      </c>
      <c r="U793" s="335">
        <v>44348</v>
      </c>
      <c r="V793" s="335">
        <v>44377</v>
      </c>
      <c r="W793" s="192">
        <v>4793000304</v>
      </c>
      <c r="X793" s="335">
        <v>44377</v>
      </c>
      <c r="Y793" s="167"/>
      <c r="Z793" s="167"/>
      <c r="AA793" s="167"/>
      <c r="AB793" s="167"/>
      <c r="AC793" s="196" t="s">
        <v>6072</v>
      </c>
      <c r="AD793" s="167"/>
      <c r="AE793" s="167"/>
      <c r="AF793" s="167"/>
      <c r="AG793" s="167"/>
      <c r="AH793" s="167"/>
      <c r="AI793" s="167"/>
      <c r="AJ793" s="167"/>
      <c r="AK793" s="192" t="s">
        <v>7017</v>
      </c>
      <c r="AL793" s="183" t="s">
        <v>8210</v>
      </c>
      <c r="AM793" s="183" t="s">
        <v>8211</v>
      </c>
      <c r="AN793" s="190" t="s">
        <v>5829</v>
      </c>
      <c r="AO793" s="190" t="s">
        <v>5829</v>
      </c>
      <c r="AP793" s="157"/>
    </row>
    <row r="794" spans="1:42" s="120" customFormat="1" ht="30" customHeight="1">
      <c r="A794" s="167" t="s">
        <v>979</v>
      </c>
      <c r="B794" s="167" t="s">
        <v>7161</v>
      </c>
      <c r="C794" s="167" t="s">
        <v>4583</v>
      </c>
      <c r="D794" s="167" t="s">
        <v>7185</v>
      </c>
      <c r="E794" s="167" t="s">
        <v>35</v>
      </c>
      <c r="F794" s="167" t="s">
        <v>11</v>
      </c>
      <c r="G794" s="167" t="s">
        <v>106</v>
      </c>
      <c r="H794" s="167" t="s">
        <v>7187</v>
      </c>
      <c r="I794" s="167" t="s">
        <v>1317</v>
      </c>
      <c r="J794" s="167" t="s">
        <v>104</v>
      </c>
      <c r="K794" s="167" t="s">
        <v>105</v>
      </c>
      <c r="L794" s="189" t="s">
        <v>7129</v>
      </c>
      <c r="M794" s="189" t="s">
        <v>7136</v>
      </c>
      <c r="N794" s="167" t="s">
        <v>1079</v>
      </c>
      <c r="O794" s="167" t="s">
        <v>1245</v>
      </c>
      <c r="P794" s="189">
        <v>18</v>
      </c>
      <c r="Q794" s="189">
        <v>154</v>
      </c>
      <c r="R794" s="195" t="s">
        <v>6620</v>
      </c>
      <c r="S794" s="193" t="s">
        <v>8210</v>
      </c>
      <c r="T794" s="183" t="s">
        <v>2660</v>
      </c>
      <c r="U794" s="335">
        <v>44348</v>
      </c>
      <c r="V794" s="335">
        <v>44377</v>
      </c>
      <c r="W794" s="192">
        <v>4793000305</v>
      </c>
      <c r="X794" s="335">
        <v>44377</v>
      </c>
      <c r="Y794" s="167"/>
      <c r="Z794" s="167"/>
      <c r="AA794" s="167"/>
      <c r="AB794" s="167"/>
      <c r="AC794" s="196" t="s">
        <v>6072</v>
      </c>
      <c r="AD794" s="167"/>
      <c r="AE794" s="167"/>
      <c r="AF794" s="167"/>
      <c r="AG794" s="167"/>
      <c r="AH794" s="167"/>
      <c r="AI794" s="167"/>
      <c r="AJ794" s="167"/>
      <c r="AK794" s="192" t="s">
        <v>7017</v>
      </c>
      <c r="AL794" s="183" t="s">
        <v>8210</v>
      </c>
      <c r="AM794" s="183" t="s">
        <v>8211</v>
      </c>
      <c r="AN794" s="190" t="s">
        <v>5829</v>
      </c>
      <c r="AO794" s="190" t="s">
        <v>5829</v>
      </c>
      <c r="AP794" s="157"/>
    </row>
    <row r="795" spans="1:42" s="120" customFormat="1" ht="30" customHeight="1">
      <c r="A795" s="167" t="s">
        <v>979</v>
      </c>
      <c r="B795" s="167" t="s">
        <v>7161</v>
      </c>
      <c r="C795" s="167" t="s">
        <v>4583</v>
      </c>
      <c r="D795" s="167" t="s">
        <v>7188</v>
      </c>
      <c r="E795" s="167" t="s">
        <v>35</v>
      </c>
      <c r="F795" s="167" t="s">
        <v>11</v>
      </c>
      <c r="G795" s="167" t="s">
        <v>106</v>
      </c>
      <c r="H795" s="167" t="s">
        <v>7189</v>
      </c>
      <c r="I795" s="167" t="s">
        <v>1317</v>
      </c>
      <c r="J795" s="167" t="s">
        <v>104</v>
      </c>
      <c r="K795" s="167" t="s">
        <v>105</v>
      </c>
      <c r="L795" s="189" t="s">
        <v>7129</v>
      </c>
      <c r="M795" s="189" t="s">
        <v>7136</v>
      </c>
      <c r="N795" s="167" t="s">
        <v>1079</v>
      </c>
      <c r="O795" s="167" t="s">
        <v>1237</v>
      </c>
      <c r="P795" s="189">
        <v>15</v>
      </c>
      <c r="Q795" s="189">
        <v>54</v>
      </c>
      <c r="R795" s="195" t="s">
        <v>6620</v>
      </c>
      <c r="S795" s="193" t="s">
        <v>8210</v>
      </c>
      <c r="T795" s="183" t="s">
        <v>2660</v>
      </c>
      <c r="U795" s="335">
        <v>44348</v>
      </c>
      <c r="V795" s="335">
        <v>44377</v>
      </c>
      <c r="W795" s="192">
        <v>4793000306</v>
      </c>
      <c r="X795" s="335">
        <v>44377</v>
      </c>
      <c r="Y795" s="167"/>
      <c r="Z795" s="167"/>
      <c r="AA795" s="167"/>
      <c r="AB795" s="167"/>
      <c r="AC795" s="196" t="s">
        <v>6072</v>
      </c>
      <c r="AD795" s="167"/>
      <c r="AE795" s="167"/>
      <c r="AF795" s="167"/>
      <c r="AG795" s="167"/>
      <c r="AH795" s="167"/>
      <c r="AI795" s="167"/>
      <c r="AJ795" s="167"/>
      <c r="AK795" s="192" t="s">
        <v>7017</v>
      </c>
      <c r="AL795" s="183" t="s">
        <v>8210</v>
      </c>
      <c r="AM795" s="183" t="s">
        <v>8211</v>
      </c>
      <c r="AN795" s="190" t="s">
        <v>5829</v>
      </c>
      <c r="AO795" s="190" t="s">
        <v>5829</v>
      </c>
      <c r="AP795" s="157"/>
    </row>
    <row r="796" spans="1:42" s="120" customFormat="1" ht="30" customHeight="1">
      <c r="A796" s="167" t="s">
        <v>979</v>
      </c>
      <c r="B796" s="167" t="s">
        <v>7161</v>
      </c>
      <c r="C796" s="167" t="s">
        <v>4583</v>
      </c>
      <c r="D796" s="167" t="s">
        <v>7188</v>
      </c>
      <c r="E796" s="167" t="s">
        <v>35</v>
      </c>
      <c r="F796" s="167" t="s">
        <v>11</v>
      </c>
      <c r="G796" s="167" t="s">
        <v>106</v>
      </c>
      <c r="H796" s="167" t="s">
        <v>7190</v>
      </c>
      <c r="I796" s="167" t="s">
        <v>1317</v>
      </c>
      <c r="J796" s="167" t="s">
        <v>104</v>
      </c>
      <c r="K796" s="167" t="s">
        <v>105</v>
      </c>
      <c r="L796" s="189" t="s">
        <v>7129</v>
      </c>
      <c r="M796" s="189" t="s">
        <v>7136</v>
      </c>
      <c r="N796" s="167" t="s">
        <v>1079</v>
      </c>
      <c r="O796" s="167" t="s">
        <v>1245</v>
      </c>
      <c r="P796" s="189">
        <v>8</v>
      </c>
      <c r="Q796" s="189">
        <v>54</v>
      </c>
      <c r="R796" s="195" t="s">
        <v>6620</v>
      </c>
      <c r="S796" s="193" t="s">
        <v>8210</v>
      </c>
      <c r="T796" s="183" t="s">
        <v>2660</v>
      </c>
      <c r="U796" s="335">
        <v>44348</v>
      </c>
      <c r="V796" s="335">
        <v>44377</v>
      </c>
      <c r="W796" s="192">
        <v>4793000307</v>
      </c>
      <c r="X796" s="335">
        <v>44377</v>
      </c>
      <c r="Y796" s="167"/>
      <c r="Z796" s="167"/>
      <c r="AA796" s="167"/>
      <c r="AB796" s="167"/>
      <c r="AC796" s="196" t="s">
        <v>6072</v>
      </c>
      <c r="AD796" s="167"/>
      <c r="AE796" s="167"/>
      <c r="AF796" s="167"/>
      <c r="AG796" s="167"/>
      <c r="AH796" s="167"/>
      <c r="AI796" s="167"/>
      <c r="AJ796" s="167"/>
      <c r="AK796" s="192" t="s">
        <v>7017</v>
      </c>
      <c r="AL796" s="183" t="s">
        <v>8210</v>
      </c>
      <c r="AM796" s="183" t="s">
        <v>8211</v>
      </c>
      <c r="AN796" s="190" t="s">
        <v>5829</v>
      </c>
      <c r="AO796" s="190" t="s">
        <v>5829</v>
      </c>
      <c r="AP796" s="157"/>
    </row>
    <row r="797" spans="1:42" s="120" customFormat="1" ht="30" customHeight="1">
      <c r="A797" s="167" t="s">
        <v>979</v>
      </c>
      <c r="B797" s="167" t="s">
        <v>7161</v>
      </c>
      <c r="C797" s="167" t="s">
        <v>4583</v>
      </c>
      <c r="D797" s="167" t="s">
        <v>7188</v>
      </c>
      <c r="E797" s="167" t="s">
        <v>35</v>
      </c>
      <c r="F797" s="167" t="s">
        <v>11</v>
      </c>
      <c r="G797" s="167" t="s">
        <v>106</v>
      </c>
      <c r="H797" s="167" t="s">
        <v>7191</v>
      </c>
      <c r="I797" s="167" t="s">
        <v>1317</v>
      </c>
      <c r="J797" s="167" t="s">
        <v>104</v>
      </c>
      <c r="K797" s="167" t="s">
        <v>105</v>
      </c>
      <c r="L797" s="189" t="s">
        <v>7129</v>
      </c>
      <c r="M797" s="189" t="s">
        <v>7136</v>
      </c>
      <c r="N797" s="167" t="s">
        <v>1079</v>
      </c>
      <c r="O797" s="167" t="s">
        <v>1237</v>
      </c>
      <c r="P797" s="189">
        <v>14</v>
      </c>
      <c r="Q797" s="189">
        <v>38</v>
      </c>
      <c r="R797" s="195" t="s">
        <v>6620</v>
      </c>
      <c r="S797" s="193" t="s">
        <v>8210</v>
      </c>
      <c r="T797" s="183" t="s">
        <v>2660</v>
      </c>
      <c r="U797" s="335">
        <v>44348</v>
      </c>
      <c r="V797" s="335">
        <v>44377</v>
      </c>
      <c r="W797" s="192">
        <v>4793000308</v>
      </c>
      <c r="X797" s="335">
        <v>44377</v>
      </c>
      <c r="Y797" s="167"/>
      <c r="Z797" s="167"/>
      <c r="AA797" s="167"/>
      <c r="AB797" s="167"/>
      <c r="AC797" s="196" t="s">
        <v>6072</v>
      </c>
      <c r="AD797" s="167"/>
      <c r="AE797" s="167"/>
      <c r="AF797" s="167"/>
      <c r="AG797" s="167"/>
      <c r="AH797" s="167"/>
      <c r="AI797" s="167"/>
      <c r="AJ797" s="167"/>
      <c r="AK797" s="192" t="s">
        <v>7017</v>
      </c>
      <c r="AL797" s="183" t="s">
        <v>8210</v>
      </c>
      <c r="AM797" s="183" t="s">
        <v>8211</v>
      </c>
      <c r="AN797" s="190" t="s">
        <v>5829</v>
      </c>
      <c r="AO797" s="190" t="s">
        <v>5829</v>
      </c>
      <c r="AP797" s="157"/>
    </row>
    <row r="798" spans="1:42" s="120" customFormat="1" ht="30" customHeight="1">
      <c r="A798" s="167" t="s">
        <v>979</v>
      </c>
      <c r="B798" s="167" t="s">
        <v>7161</v>
      </c>
      <c r="C798" s="167" t="s">
        <v>4583</v>
      </c>
      <c r="D798" s="167" t="s">
        <v>7188</v>
      </c>
      <c r="E798" s="167" t="s">
        <v>35</v>
      </c>
      <c r="F798" s="167" t="s">
        <v>11</v>
      </c>
      <c r="G798" s="167" t="s">
        <v>106</v>
      </c>
      <c r="H798" s="167" t="s">
        <v>7192</v>
      </c>
      <c r="I798" s="167" t="s">
        <v>1317</v>
      </c>
      <c r="J798" s="167" t="s">
        <v>104</v>
      </c>
      <c r="K798" s="167" t="s">
        <v>105</v>
      </c>
      <c r="L798" s="189" t="s">
        <v>7129</v>
      </c>
      <c r="M798" s="189" t="s">
        <v>7136</v>
      </c>
      <c r="N798" s="167" t="s">
        <v>1079</v>
      </c>
      <c r="O798" s="167" t="s">
        <v>1245</v>
      </c>
      <c r="P798" s="189">
        <v>7</v>
      </c>
      <c r="Q798" s="189">
        <v>38</v>
      </c>
      <c r="R798" s="195" t="s">
        <v>6620</v>
      </c>
      <c r="S798" s="193" t="s">
        <v>8210</v>
      </c>
      <c r="T798" s="183" t="s">
        <v>2660</v>
      </c>
      <c r="U798" s="335">
        <v>44348</v>
      </c>
      <c r="V798" s="335">
        <v>44377</v>
      </c>
      <c r="W798" s="192">
        <v>4793000309</v>
      </c>
      <c r="X798" s="335">
        <v>44377</v>
      </c>
      <c r="Y798" s="167"/>
      <c r="Z798" s="167"/>
      <c r="AA798" s="167"/>
      <c r="AB798" s="167"/>
      <c r="AC798" s="196" t="s">
        <v>6072</v>
      </c>
      <c r="AD798" s="167"/>
      <c r="AE798" s="167"/>
      <c r="AF798" s="167"/>
      <c r="AG798" s="167"/>
      <c r="AH798" s="167"/>
      <c r="AI798" s="167"/>
      <c r="AJ798" s="167"/>
      <c r="AK798" s="192" t="s">
        <v>7017</v>
      </c>
      <c r="AL798" s="183" t="s">
        <v>8210</v>
      </c>
      <c r="AM798" s="183" t="s">
        <v>8211</v>
      </c>
      <c r="AN798" s="190" t="s">
        <v>5829</v>
      </c>
      <c r="AO798" s="190" t="s">
        <v>5829</v>
      </c>
      <c r="AP798" s="157"/>
    </row>
    <row r="799" spans="1:42" s="120" customFormat="1" ht="30" customHeight="1">
      <c r="A799" s="167" t="s">
        <v>979</v>
      </c>
      <c r="B799" s="167" t="s">
        <v>7161</v>
      </c>
      <c r="C799" s="167" t="s">
        <v>4583</v>
      </c>
      <c r="D799" s="167" t="s">
        <v>7188</v>
      </c>
      <c r="E799" s="167" t="s">
        <v>35</v>
      </c>
      <c r="F799" s="167" t="s">
        <v>11</v>
      </c>
      <c r="G799" s="167" t="s">
        <v>106</v>
      </c>
      <c r="H799" s="167" t="s">
        <v>7193</v>
      </c>
      <c r="I799" s="167" t="s">
        <v>1317</v>
      </c>
      <c r="J799" s="167" t="s">
        <v>104</v>
      </c>
      <c r="K799" s="167" t="s">
        <v>105</v>
      </c>
      <c r="L799" s="189" t="s">
        <v>7129</v>
      </c>
      <c r="M799" s="189" t="s">
        <v>7136</v>
      </c>
      <c r="N799" s="167" t="s">
        <v>1079</v>
      </c>
      <c r="O799" s="167" t="s">
        <v>1237</v>
      </c>
      <c r="P799" s="189">
        <v>11</v>
      </c>
      <c r="Q799" s="189">
        <v>153</v>
      </c>
      <c r="R799" s="195" t="s">
        <v>6620</v>
      </c>
      <c r="S799" s="193" t="s">
        <v>8210</v>
      </c>
      <c r="T799" s="183" t="s">
        <v>2660</v>
      </c>
      <c r="U799" s="335">
        <v>44348</v>
      </c>
      <c r="V799" s="335">
        <v>44377</v>
      </c>
      <c r="W799" s="192">
        <v>4793000310</v>
      </c>
      <c r="X799" s="335">
        <v>44377</v>
      </c>
      <c r="Y799" s="167"/>
      <c r="Z799" s="167"/>
      <c r="AA799" s="167"/>
      <c r="AB799" s="167"/>
      <c r="AC799" s="196" t="s">
        <v>6072</v>
      </c>
      <c r="AD799" s="167"/>
      <c r="AE799" s="167"/>
      <c r="AF799" s="167"/>
      <c r="AG799" s="167"/>
      <c r="AH799" s="167"/>
      <c r="AI799" s="167"/>
      <c r="AJ799" s="167"/>
      <c r="AK799" s="192" t="s">
        <v>7017</v>
      </c>
      <c r="AL799" s="183" t="s">
        <v>8210</v>
      </c>
      <c r="AM799" s="183" t="s">
        <v>8211</v>
      </c>
      <c r="AN799" s="190" t="s">
        <v>5829</v>
      </c>
      <c r="AO799" s="190" t="s">
        <v>5829</v>
      </c>
      <c r="AP799" s="157"/>
    </row>
    <row r="800" spans="1:42" s="120" customFormat="1" ht="30" customHeight="1">
      <c r="A800" s="167" t="s">
        <v>979</v>
      </c>
      <c r="B800" s="167" t="s">
        <v>7161</v>
      </c>
      <c r="C800" s="167" t="s">
        <v>4583</v>
      </c>
      <c r="D800" s="167" t="s">
        <v>7194</v>
      </c>
      <c r="E800" s="167" t="s">
        <v>35</v>
      </c>
      <c r="F800" s="167" t="s">
        <v>11</v>
      </c>
      <c r="G800" s="167" t="s">
        <v>106</v>
      </c>
      <c r="H800" s="167" t="s">
        <v>7195</v>
      </c>
      <c r="I800" s="167" t="s">
        <v>1317</v>
      </c>
      <c r="J800" s="167" t="s">
        <v>104</v>
      </c>
      <c r="K800" s="167" t="s">
        <v>105</v>
      </c>
      <c r="L800" s="189" t="s">
        <v>7129</v>
      </c>
      <c r="M800" s="189" t="s">
        <v>7136</v>
      </c>
      <c r="N800" s="167" t="s">
        <v>1079</v>
      </c>
      <c r="O800" s="167" t="s">
        <v>1245</v>
      </c>
      <c r="P800" s="189">
        <v>6</v>
      </c>
      <c r="Q800" s="189">
        <v>153</v>
      </c>
      <c r="R800" s="195" t="s">
        <v>6620</v>
      </c>
      <c r="S800" s="193" t="s">
        <v>8210</v>
      </c>
      <c r="T800" s="183" t="s">
        <v>2660</v>
      </c>
      <c r="U800" s="335">
        <v>44348</v>
      </c>
      <c r="V800" s="335">
        <v>44377</v>
      </c>
      <c r="W800" s="192">
        <v>4793000311</v>
      </c>
      <c r="X800" s="335">
        <v>44377</v>
      </c>
      <c r="Y800" s="167"/>
      <c r="Z800" s="167"/>
      <c r="AA800" s="167"/>
      <c r="AB800" s="167"/>
      <c r="AC800" s="196" t="s">
        <v>6072</v>
      </c>
      <c r="AD800" s="167"/>
      <c r="AE800" s="167"/>
      <c r="AF800" s="167"/>
      <c r="AG800" s="167"/>
      <c r="AH800" s="167"/>
      <c r="AI800" s="167"/>
      <c r="AJ800" s="167"/>
      <c r="AK800" s="192" t="s">
        <v>7017</v>
      </c>
      <c r="AL800" s="183" t="s">
        <v>8210</v>
      </c>
      <c r="AM800" s="183" t="s">
        <v>8211</v>
      </c>
      <c r="AN800" s="190" t="s">
        <v>5829</v>
      </c>
      <c r="AO800" s="190" t="s">
        <v>5829</v>
      </c>
      <c r="AP800" s="157"/>
    </row>
    <row r="801" spans="1:42" s="120" customFormat="1" ht="30" customHeight="1">
      <c r="A801" s="167" t="s">
        <v>979</v>
      </c>
      <c r="B801" s="167" t="s">
        <v>7161</v>
      </c>
      <c r="C801" s="167" t="s">
        <v>4583</v>
      </c>
      <c r="D801" s="167" t="s">
        <v>7196</v>
      </c>
      <c r="E801" s="167" t="s">
        <v>35</v>
      </c>
      <c r="F801" s="167" t="s">
        <v>11</v>
      </c>
      <c r="G801" s="167" t="s">
        <v>106</v>
      </c>
      <c r="H801" s="167" t="s">
        <v>7197</v>
      </c>
      <c r="I801" s="167" t="s">
        <v>1317</v>
      </c>
      <c r="J801" s="167" t="s">
        <v>104</v>
      </c>
      <c r="K801" s="167" t="s">
        <v>761</v>
      </c>
      <c r="L801" s="189" t="s">
        <v>7198</v>
      </c>
      <c r="M801" s="189" t="s">
        <v>7136</v>
      </c>
      <c r="N801" s="167" t="s">
        <v>1079</v>
      </c>
      <c r="O801" s="167" t="s">
        <v>8213</v>
      </c>
      <c r="P801" s="189">
        <v>20</v>
      </c>
      <c r="Q801" s="189">
        <v>65</v>
      </c>
      <c r="R801" s="195" t="s">
        <v>6620</v>
      </c>
      <c r="S801" s="193" t="s">
        <v>8210</v>
      </c>
      <c r="T801" s="183" t="s">
        <v>2660</v>
      </c>
      <c r="U801" s="335">
        <v>44348</v>
      </c>
      <c r="V801" s="335">
        <v>44377</v>
      </c>
      <c r="W801" s="192">
        <v>4793000312</v>
      </c>
      <c r="X801" s="335">
        <v>44377</v>
      </c>
      <c r="Y801" s="167"/>
      <c r="Z801" s="167"/>
      <c r="AA801" s="167"/>
      <c r="AB801" s="167"/>
      <c r="AC801" s="196" t="s">
        <v>6072</v>
      </c>
      <c r="AD801" s="167"/>
      <c r="AE801" s="167"/>
      <c r="AF801" s="167"/>
      <c r="AG801" s="167"/>
      <c r="AH801" s="167"/>
      <c r="AI801" s="167"/>
      <c r="AJ801" s="167"/>
      <c r="AK801" s="192" t="s">
        <v>7017</v>
      </c>
      <c r="AL801" s="183" t="s">
        <v>8210</v>
      </c>
      <c r="AM801" s="183" t="s">
        <v>8211</v>
      </c>
      <c r="AN801" s="190" t="s">
        <v>5829</v>
      </c>
      <c r="AO801" s="190" t="s">
        <v>5829</v>
      </c>
      <c r="AP801" s="157"/>
    </row>
    <row r="802" spans="1:42" s="120" customFormat="1" ht="30" customHeight="1">
      <c r="A802" s="167" t="s">
        <v>979</v>
      </c>
      <c r="B802" s="167" t="s">
        <v>7161</v>
      </c>
      <c r="C802" s="167" t="s">
        <v>4581</v>
      </c>
      <c r="D802" s="167" t="s">
        <v>7199</v>
      </c>
      <c r="E802" s="167" t="s">
        <v>35</v>
      </c>
      <c r="F802" s="167" t="s">
        <v>11</v>
      </c>
      <c r="G802" s="167" t="s">
        <v>106</v>
      </c>
      <c r="H802" s="167" t="s">
        <v>7200</v>
      </c>
      <c r="I802" s="167" t="s">
        <v>1317</v>
      </c>
      <c r="J802" s="167" t="s">
        <v>104</v>
      </c>
      <c r="K802" s="167" t="s">
        <v>761</v>
      </c>
      <c r="L802" s="189" t="s">
        <v>7198</v>
      </c>
      <c r="M802" s="189" t="s">
        <v>7136</v>
      </c>
      <c r="N802" s="167" t="s">
        <v>1079</v>
      </c>
      <c r="O802" s="167" t="s">
        <v>8213</v>
      </c>
      <c r="P802" s="189">
        <v>20</v>
      </c>
      <c r="Q802" s="189">
        <v>37</v>
      </c>
      <c r="R802" s="195" t="s">
        <v>6620</v>
      </c>
      <c r="S802" s="193" t="s">
        <v>8210</v>
      </c>
      <c r="T802" s="183" t="s">
        <v>2660</v>
      </c>
      <c r="U802" s="335">
        <v>44348</v>
      </c>
      <c r="V802" s="335">
        <v>44377</v>
      </c>
      <c r="W802" s="192">
        <v>4793000313</v>
      </c>
      <c r="X802" s="335">
        <v>44377</v>
      </c>
      <c r="Y802" s="167"/>
      <c r="Z802" s="167"/>
      <c r="AA802" s="167"/>
      <c r="AB802" s="167"/>
      <c r="AC802" s="196" t="s">
        <v>6072</v>
      </c>
      <c r="AD802" s="167"/>
      <c r="AE802" s="167"/>
      <c r="AF802" s="167"/>
      <c r="AG802" s="167"/>
      <c r="AH802" s="167"/>
      <c r="AI802" s="167"/>
      <c r="AJ802" s="167"/>
      <c r="AK802" s="192" t="s">
        <v>7017</v>
      </c>
      <c r="AL802" s="183" t="s">
        <v>8210</v>
      </c>
      <c r="AM802" s="183" t="s">
        <v>8211</v>
      </c>
      <c r="AN802" s="190" t="s">
        <v>5829</v>
      </c>
      <c r="AO802" s="190" t="s">
        <v>5829</v>
      </c>
      <c r="AP802" s="157"/>
    </row>
    <row r="803" spans="1:42" s="120" customFormat="1" ht="30" customHeight="1">
      <c r="A803" s="167" t="s">
        <v>979</v>
      </c>
      <c r="B803" s="167" t="s">
        <v>7161</v>
      </c>
      <c r="C803" s="167" t="s">
        <v>4581</v>
      </c>
      <c r="D803" s="167" t="s">
        <v>7201</v>
      </c>
      <c r="E803" s="167" t="s">
        <v>35</v>
      </c>
      <c r="F803" s="167" t="s">
        <v>11</v>
      </c>
      <c r="G803" s="167" t="s">
        <v>106</v>
      </c>
      <c r="H803" s="167" t="s">
        <v>7202</v>
      </c>
      <c r="I803" s="167" t="s">
        <v>1317</v>
      </c>
      <c r="J803" s="167" t="s">
        <v>104</v>
      </c>
      <c r="K803" s="167" t="s">
        <v>761</v>
      </c>
      <c r="L803" s="189" t="s">
        <v>7198</v>
      </c>
      <c r="M803" s="189" t="s">
        <v>7203</v>
      </c>
      <c r="N803" s="167" t="s">
        <v>1079</v>
      </c>
      <c r="O803" s="167" t="s">
        <v>8213</v>
      </c>
      <c r="P803" s="189">
        <v>55</v>
      </c>
      <c r="Q803" s="189">
        <v>25</v>
      </c>
      <c r="R803" s="195" t="s">
        <v>6620</v>
      </c>
      <c r="S803" s="193" t="s">
        <v>8214</v>
      </c>
      <c r="T803" s="183" t="s">
        <v>2660</v>
      </c>
      <c r="U803" s="335">
        <v>44348</v>
      </c>
      <c r="V803" s="335">
        <v>44377</v>
      </c>
      <c r="W803" s="192">
        <v>4793000314</v>
      </c>
      <c r="X803" s="335">
        <v>44377</v>
      </c>
      <c r="Y803" s="167"/>
      <c r="Z803" s="167"/>
      <c r="AA803" s="167"/>
      <c r="AB803" s="167"/>
      <c r="AC803" s="196" t="s">
        <v>6072</v>
      </c>
      <c r="AD803" s="167"/>
      <c r="AE803" s="167"/>
      <c r="AF803" s="167"/>
      <c r="AG803" s="167"/>
      <c r="AH803" s="167"/>
      <c r="AI803" s="167"/>
      <c r="AJ803" s="167"/>
      <c r="AK803" s="192" t="s">
        <v>7017</v>
      </c>
      <c r="AL803" s="183" t="s">
        <v>8210</v>
      </c>
      <c r="AM803" s="183" t="s">
        <v>8211</v>
      </c>
      <c r="AN803" s="190" t="s">
        <v>5829</v>
      </c>
      <c r="AO803" s="190" t="s">
        <v>5829</v>
      </c>
      <c r="AP803" s="157"/>
    </row>
    <row r="804" spans="1:42" s="120" customFormat="1" ht="30" customHeight="1">
      <c r="A804" s="167" t="s">
        <v>979</v>
      </c>
      <c r="B804" s="167" t="s">
        <v>7161</v>
      </c>
      <c r="C804" s="167" t="s">
        <v>4581</v>
      </c>
      <c r="D804" s="167" t="s">
        <v>7204</v>
      </c>
      <c r="E804" s="167" t="s">
        <v>35</v>
      </c>
      <c r="F804" s="167" t="s">
        <v>11</v>
      </c>
      <c r="G804" s="167" t="s">
        <v>106</v>
      </c>
      <c r="H804" s="167" t="s">
        <v>7205</v>
      </c>
      <c r="I804" s="167" t="s">
        <v>1317</v>
      </c>
      <c r="J804" s="167" t="s">
        <v>104</v>
      </c>
      <c r="K804" s="167" t="s">
        <v>761</v>
      </c>
      <c r="L804" s="189" t="s">
        <v>7198</v>
      </c>
      <c r="M804" s="189" t="s">
        <v>7206</v>
      </c>
      <c r="N804" s="167" t="s">
        <v>1079</v>
      </c>
      <c r="O804" s="167" t="s">
        <v>8213</v>
      </c>
      <c r="P804" s="189">
        <v>44</v>
      </c>
      <c r="Q804" s="189">
        <v>15</v>
      </c>
      <c r="R804" s="195" t="s">
        <v>6620</v>
      </c>
      <c r="S804" s="193" t="s">
        <v>8214</v>
      </c>
      <c r="T804" s="183" t="s">
        <v>2660</v>
      </c>
      <c r="U804" s="335">
        <v>44348</v>
      </c>
      <c r="V804" s="335">
        <v>44377</v>
      </c>
      <c r="W804" s="192">
        <v>4793000315</v>
      </c>
      <c r="X804" s="335">
        <v>44377</v>
      </c>
      <c r="Y804" s="167"/>
      <c r="Z804" s="167"/>
      <c r="AA804" s="167"/>
      <c r="AB804" s="167"/>
      <c r="AC804" s="196" t="s">
        <v>6072</v>
      </c>
      <c r="AD804" s="167"/>
      <c r="AE804" s="167"/>
      <c r="AF804" s="167"/>
      <c r="AG804" s="167"/>
      <c r="AH804" s="167"/>
      <c r="AI804" s="167"/>
      <c r="AJ804" s="167"/>
      <c r="AK804" s="192" t="s">
        <v>7017</v>
      </c>
      <c r="AL804" s="183" t="s">
        <v>8210</v>
      </c>
      <c r="AM804" s="183" t="s">
        <v>8211</v>
      </c>
      <c r="AN804" s="190" t="s">
        <v>5829</v>
      </c>
      <c r="AO804" s="190" t="s">
        <v>5829</v>
      </c>
      <c r="AP804" s="157"/>
    </row>
    <row r="805" spans="1:42" s="120" customFormat="1" ht="30" customHeight="1">
      <c r="A805" s="167" t="s">
        <v>979</v>
      </c>
      <c r="B805" s="167" t="s">
        <v>7161</v>
      </c>
      <c r="C805" s="167" t="s">
        <v>4581</v>
      </c>
      <c r="D805" s="167" t="s">
        <v>7204</v>
      </c>
      <c r="E805" s="167" t="s">
        <v>35</v>
      </c>
      <c r="F805" s="167" t="s">
        <v>11</v>
      </c>
      <c r="G805" s="167" t="s">
        <v>106</v>
      </c>
      <c r="H805" s="167" t="s">
        <v>7207</v>
      </c>
      <c r="I805" s="167" t="s">
        <v>1317</v>
      </c>
      <c r="J805" s="167" t="s">
        <v>104</v>
      </c>
      <c r="K805" s="167" t="s">
        <v>761</v>
      </c>
      <c r="L805" s="189" t="s">
        <v>7198</v>
      </c>
      <c r="M805" s="189" t="s">
        <v>7208</v>
      </c>
      <c r="N805" s="167" t="s">
        <v>1079</v>
      </c>
      <c r="O805" s="167" t="s">
        <v>1237</v>
      </c>
      <c r="P805" s="189">
        <v>43</v>
      </c>
      <c r="Q805" s="189">
        <v>14</v>
      </c>
      <c r="R805" s="195" t="s">
        <v>6620</v>
      </c>
      <c r="S805" s="193" t="s">
        <v>8214</v>
      </c>
      <c r="T805" s="183" t="s">
        <v>2660</v>
      </c>
      <c r="U805" s="335">
        <v>44348</v>
      </c>
      <c r="V805" s="335">
        <v>44377</v>
      </c>
      <c r="W805" s="192">
        <v>4793000316</v>
      </c>
      <c r="X805" s="335">
        <v>44377</v>
      </c>
      <c r="Y805" s="167"/>
      <c r="Z805" s="167"/>
      <c r="AA805" s="167"/>
      <c r="AB805" s="167"/>
      <c r="AC805" s="196" t="s">
        <v>6072</v>
      </c>
      <c r="AD805" s="167"/>
      <c r="AE805" s="167"/>
      <c r="AF805" s="167"/>
      <c r="AG805" s="167"/>
      <c r="AH805" s="167"/>
      <c r="AI805" s="167"/>
      <c r="AJ805" s="167"/>
      <c r="AK805" s="192" t="s">
        <v>7017</v>
      </c>
      <c r="AL805" s="183" t="s">
        <v>8210</v>
      </c>
      <c r="AM805" s="183" t="s">
        <v>8211</v>
      </c>
      <c r="AN805" s="190" t="s">
        <v>5829</v>
      </c>
      <c r="AO805" s="190" t="s">
        <v>5829</v>
      </c>
      <c r="AP805" s="157"/>
    </row>
    <row r="806" spans="1:42" s="120" customFormat="1" ht="30" customHeight="1">
      <c r="A806" s="167" t="s">
        <v>979</v>
      </c>
      <c r="B806" s="167" t="s">
        <v>7161</v>
      </c>
      <c r="C806" s="167" t="s">
        <v>4581</v>
      </c>
      <c r="D806" s="167" t="s">
        <v>7204</v>
      </c>
      <c r="E806" s="167" t="s">
        <v>35</v>
      </c>
      <c r="F806" s="167" t="s">
        <v>11</v>
      </c>
      <c r="G806" s="167" t="s">
        <v>106</v>
      </c>
      <c r="H806" s="167" t="s">
        <v>7209</v>
      </c>
      <c r="I806" s="167" t="s">
        <v>1317</v>
      </c>
      <c r="J806" s="167" t="s">
        <v>104</v>
      </c>
      <c r="K806" s="167" t="s">
        <v>761</v>
      </c>
      <c r="L806" s="189" t="s">
        <v>7198</v>
      </c>
      <c r="M806" s="189" t="s">
        <v>7208</v>
      </c>
      <c r="N806" s="167" t="s">
        <v>1079</v>
      </c>
      <c r="O806" s="167" t="s">
        <v>1245</v>
      </c>
      <c r="P806" s="189">
        <v>38</v>
      </c>
      <c r="Q806" s="189">
        <v>11</v>
      </c>
      <c r="R806" s="195" t="s">
        <v>6620</v>
      </c>
      <c r="S806" s="193" t="s">
        <v>8214</v>
      </c>
      <c r="T806" s="183" t="s">
        <v>2660</v>
      </c>
      <c r="U806" s="335">
        <v>44348</v>
      </c>
      <c r="V806" s="335">
        <v>44377</v>
      </c>
      <c r="W806" s="192">
        <v>4793000317</v>
      </c>
      <c r="X806" s="335">
        <v>44377</v>
      </c>
      <c r="Y806" s="167"/>
      <c r="Z806" s="167"/>
      <c r="AA806" s="167"/>
      <c r="AB806" s="167"/>
      <c r="AC806" s="196" t="s">
        <v>6072</v>
      </c>
      <c r="AD806" s="167"/>
      <c r="AE806" s="167"/>
      <c r="AF806" s="167"/>
      <c r="AG806" s="167"/>
      <c r="AH806" s="167"/>
      <c r="AI806" s="167"/>
      <c r="AJ806" s="167"/>
      <c r="AK806" s="192" t="s">
        <v>7017</v>
      </c>
      <c r="AL806" s="183" t="s">
        <v>8210</v>
      </c>
      <c r="AM806" s="183" t="s">
        <v>8211</v>
      </c>
      <c r="AN806" s="190" t="s">
        <v>5829</v>
      </c>
      <c r="AO806" s="190" t="s">
        <v>5829</v>
      </c>
      <c r="AP806" s="157"/>
    </row>
    <row r="807" spans="1:42" s="120" customFormat="1" ht="30" customHeight="1">
      <c r="A807" s="167" t="s">
        <v>979</v>
      </c>
      <c r="B807" s="167" t="s">
        <v>7161</v>
      </c>
      <c r="C807" s="167" t="s">
        <v>4581</v>
      </c>
      <c r="D807" s="167" t="s">
        <v>7210</v>
      </c>
      <c r="E807" s="167" t="s">
        <v>35</v>
      </c>
      <c r="F807" s="167" t="s">
        <v>11</v>
      </c>
      <c r="G807" s="167" t="s">
        <v>106</v>
      </c>
      <c r="H807" s="167" t="s">
        <v>7211</v>
      </c>
      <c r="I807" s="167" t="s">
        <v>1317</v>
      </c>
      <c r="J807" s="167" t="s">
        <v>104</v>
      </c>
      <c r="K807" s="167" t="s">
        <v>761</v>
      </c>
      <c r="L807" s="189" t="s">
        <v>7212</v>
      </c>
      <c r="M807" s="189" t="s">
        <v>7213</v>
      </c>
      <c r="N807" s="167" t="s">
        <v>1079</v>
      </c>
      <c r="O807" s="167" t="s">
        <v>8213</v>
      </c>
      <c r="P807" s="189">
        <v>17</v>
      </c>
      <c r="Q807" s="189">
        <v>13</v>
      </c>
      <c r="R807" s="195" t="s">
        <v>6620</v>
      </c>
      <c r="S807" s="193" t="s">
        <v>8214</v>
      </c>
      <c r="T807" s="183" t="s">
        <v>2660</v>
      </c>
      <c r="U807" s="335">
        <v>44348</v>
      </c>
      <c r="V807" s="335">
        <v>44377</v>
      </c>
      <c r="W807" s="192">
        <v>4793000318</v>
      </c>
      <c r="X807" s="335">
        <v>44377</v>
      </c>
      <c r="Y807" s="167"/>
      <c r="Z807" s="167"/>
      <c r="AA807" s="167"/>
      <c r="AB807" s="167"/>
      <c r="AC807" s="196" t="s">
        <v>6072</v>
      </c>
      <c r="AD807" s="167"/>
      <c r="AE807" s="167"/>
      <c r="AF807" s="167"/>
      <c r="AG807" s="167"/>
      <c r="AH807" s="167"/>
      <c r="AI807" s="167"/>
      <c r="AJ807" s="167"/>
      <c r="AK807" s="192" t="s">
        <v>7017</v>
      </c>
      <c r="AL807" s="183" t="s">
        <v>8210</v>
      </c>
      <c r="AM807" s="183" t="s">
        <v>8211</v>
      </c>
      <c r="AN807" s="190" t="s">
        <v>5829</v>
      </c>
      <c r="AO807" s="190" t="s">
        <v>5829</v>
      </c>
      <c r="AP807" s="157"/>
    </row>
    <row r="808" spans="1:42" s="120" customFormat="1" ht="30" customHeight="1">
      <c r="A808" s="167" t="s">
        <v>979</v>
      </c>
      <c r="B808" s="167" t="s">
        <v>7161</v>
      </c>
      <c r="C808" s="167" t="s">
        <v>4581</v>
      </c>
      <c r="D808" s="167" t="s">
        <v>7214</v>
      </c>
      <c r="E808" s="167" t="s">
        <v>35</v>
      </c>
      <c r="F808" s="167" t="s">
        <v>11</v>
      </c>
      <c r="G808" s="167" t="s">
        <v>106</v>
      </c>
      <c r="H808" s="167" t="s">
        <v>7215</v>
      </c>
      <c r="I808" s="167" t="s">
        <v>1317</v>
      </c>
      <c r="J808" s="167" t="s">
        <v>104</v>
      </c>
      <c r="K808" s="167" t="s">
        <v>761</v>
      </c>
      <c r="L808" s="189" t="s">
        <v>7212</v>
      </c>
      <c r="M808" s="189" t="s">
        <v>7216</v>
      </c>
      <c r="N808" s="167" t="s">
        <v>1079</v>
      </c>
      <c r="O808" s="167" t="s">
        <v>8213</v>
      </c>
      <c r="P808" s="189">
        <v>62</v>
      </c>
      <c r="Q808" s="189">
        <v>25</v>
      </c>
      <c r="R808" s="195" t="s">
        <v>6620</v>
      </c>
      <c r="S808" s="193" t="s">
        <v>8214</v>
      </c>
      <c r="T808" s="183" t="s">
        <v>2660</v>
      </c>
      <c r="U808" s="335">
        <v>44348</v>
      </c>
      <c r="V808" s="335">
        <v>44377</v>
      </c>
      <c r="W808" s="192">
        <v>4793000319</v>
      </c>
      <c r="X808" s="335">
        <v>44377</v>
      </c>
      <c r="Y808" s="167"/>
      <c r="Z808" s="167"/>
      <c r="AA808" s="167"/>
      <c r="AB808" s="167"/>
      <c r="AC808" s="196" t="s">
        <v>6072</v>
      </c>
      <c r="AD808" s="167"/>
      <c r="AE808" s="167"/>
      <c r="AF808" s="167"/>
      <c r="AG808" s="167"/>
      <c r="AH808" s="167"/>
      <c r="AI808" s="167"/>
      <c r="AJ808" s="167"/>
      <c r="AK808" s="192" t="s">
        <v>7017</v>
      </c>
      <c r="AL808" s="183" t="s">
        <v>8210</v>
      </c>
      <c r="AM808" s="183" t="s">
        <v>8211</v>
      </c>
      <c r="AN808" s="190" t="s">
        <v>5829</v>
      </c>
      <c r="AO808" s="190" t="s">
        <v>5829</v>
      </c>
      <c r="AP808" s="157"/>
    </row>
    <row r="809" spans="1:42" s="120" customFormat="1" ht="30" customHeight="1">
      <c r="A809" s="167" t="s">
        <v>979</v>
      </c>
      <c r="B809" s="167" t="s">
        <v>7161</v>
      </c>
      <c r="C809" s="167" t="s">
        <v>4581</v>
      </c>
      <c r="D809" s="167" t="s">
        <v>7214</v>
      </c>
      <c r="E809" s="167" t="s">
        <v>35</v>
      </c>
      <c r="F809" s="167" t="s">
        <v>11</v>
      </c>
      <c r="G809" s="167" t="s">
        <v>106</v>
      </c>
      <c r="H809" s="167" t="s">
        <v>7217</v>
      </c>
      <c r="I809" s="167" t="s">
        <v>1317</v>
      </c>
      <c r="J809" s="167" t="s">
        <v>104</v>
      </c>
      <c r="K809" s="167" t="s">
        <v>761</v>
      </c>
      <c r="L809" s="189" t="s">
        <v>7212</v>
      </c>
      <c r="M809" s="189" t="s">
        <v>7218</v>
      </c>
      <c r="N809" s="167" t="s">
        <v>1079</v>
      </c>
      <c r="O809" s="167" t="s">
        <v>8213</v>
      </c>
      <c r="P809" s="189">
        <v>55</v>
      </c>
      <c r="Q809" s="189">
        <v>17</v>
      </c>
      <c r="R809" s="195" t="s">
        <v>6620</v>
      </c>
      <c r="S809" s="193" t="s">
        <v>8214</v>
      </c>
      <c r="T809" s="183" t="s">
        <v>2660</v>
      </c>
      <c r="U809" s="335">
        <v>44348</v>
      </c>
      <c r="V809" s="335">
        <v>44377</v>
      </c>
      <c r="W809" s="192">
        <v>4793000320</v>
      </c>
      <c r="X809" s="335">
        <v>44377</v>
      </c>
      <c r="Y809" s="167"/>
      <c r="Z809" s="167"/>
      <c r="AA809" s="167"/>
      <c r="AB809" s="167"/>
      <c r="AC809" s="196" t="s">
        <v>6072</v>
      </c>
      <c r="AD809" s="167"/>
      <c r="AE809" s="167"/>
      <c r="AF809" s="167"/>
      <c r="AG809" s="167"/>
      <c r="AH809" s="167"/>
      <c r="AI809" s="167"/>
      <c r="AJ809" s="167"/>
      <c r="AK809" s="192" t="s">
        <v>7017</v>
      </c>
      <c r="AL809" s="183" t="s">
        <v>8210</v>
      </c>
      <c r="AM809" s="183" t="s">
        <v>8211</v>
      </c>
      <c r="AN809" s="190" t="s">
        <v>5829</v>
      </c>
      <c r="AO809" s="190" t="s">
        <v>5829</v>
      </c>
      <c r="AP809" s="157"/>
    </row>
    <row r="810" spans="1:42" s="120" customFormat="1" ht="30" customHeight="1">
      <c r="A810" s="167" t="s">
        <v>979</v>
      </c>
      <c r="B810" s="167" t="s">
        <v>7161</v>
      </c>
      <c r="C810" s="167" t="s">
        <v>4581</v>
      </c>
      <c r="D810" s="167" t="s">
        <v>7219</v>
      </c>
      <c r="E810" s="167" t="s">
        <v>35</v>
      </c>
      <c r="F810" s="167" t="s">
        <v>11</v>
      </c>
      <c r="G810" s="167" t="s">
        <v>106</v>
      </c>
      <c r="H810" s="167" t="s">
        <v>7220</v>
      </c>
      <c r="I810" s="167" t="s">
        <v>1317</v>
      </c>
      <c r="J810" s="167" t="s">
        <v>104</v>
      </c>
      <c r="K810" s="167" t="s">
        <v>761</v>
      </c>
      <c r="L810" s="189" t="s">
        <v>7212</v>
      </c>
      <c r="M810" s="189" t="s">
        <v>7218</v>
      </c>
      <c r="N810" s="167" t="s">
        <v>1079</v>
      </c>
      <c r="O810" s="167" t="s">
        <v>1245</v>
      </c>
      <c r="P810" s="189">
        <v>65</v>
      </c>
      <c r="Q810" s="189">
        <v>18</v>
      </c>
      <c r="R810" s="195" t="s">
        <v>6620</v>
      </c>
      <c r="S810" s="193" t="s">
        <v>8214</v>
      </c>
      <c r="T810" s="183" t="s">
        <v>2660</v>
      </c>
      <c r="U810" s="335">
        <v>44348</v>
      </c>
      <c r="V810" s="335">
        <v>44377</v>
      </c>
      <c r="W810" s="192">
        <v>4793000321</v>
      </c>
      <c r="X810" s="335">
        <v>44377</v>
      </c>
      <c r="Y810" s="167"/>
      <c r="Z810" s="167"/>
      <c r="AA810" s="167"/>
      <c r="AB810" s="167"/>
      <c r="AC810" s="196" t="s">
        <v>6072</v>
      </c>
      <c r="AD810" s="167"/>
      <c r="AE810" s="167"/>
      <c r="AF810" s="167"/>
      <c r="AG810" s="167"/>
      <c r="AH810" s="167"/>
      <c r="AI810" s="167"/>
      <c r="AJ810" s="167"/>
      <c r="AK810" s="192" t="s">
        <v>7017</v>
      </c>
      <c r="AL810" s="183" t="s">
        <v>8210</v>
      </c>
      <c r="AM810" s="183" t="s">
        <v>8211</v>
      </c>
      <c r="AN810" s="190" t="s">
        <v>5829</v>
      </c>
      <c r="AO810" s="190" t="s">
        <v>5829</v>
      </c>
      <c r="AP810" s="157"/>
    </row>
    <row r="811" spans="1:42" s="120" customFormat="1" ht="30" customHeight="1">
      <c r="A811" s="167" t="s">
        <v>979</v>
      </c>
      <c r="B811" s="167" t="s">
        <v>7161</v>
      </c>
      <c r="C811" s="167" t="s">
        <v>4581</v>
      </c>
      <c r="D811" s="167" t="s">
        <v>7221</v>
      </c>
      <c r="E811" s="167" t="s">
        <v>35</v>
      </c>
      <c r="F811" s="167" t="s">
        <v>11</v>
      </c>
      <c r="G811" s="167" t="s">
        <v>106</v>
      </c>
      <c r="H811" s="167" t="s">
        <v>7222</v>
      </c>
      <c r="I811" s="167" t="s">
        <v>1317</v>
      </c>
      <c r="J811" s="167" t="s">
        <v>104</v>
      </c>
      <c r="K811" s="167" t="s">
        <v>761</v>
      </c>
      <c r="L811" s="189" t="s">
        <v>7212</v>
      </c>
      <c r="M811" s="189" t="s">
        <v>7223</v>
      </c>
      <c r="N811" s="167" t="s">
        <v>1079</v>
      </c>
      <c r="O811" s="167" t="s">
        <v>1237</v>
      </c>
      <c r="P811" s="189">
        <v>118</v>
      </c>
      <c r="Q811" s="189">
        <v>16</v>
      </c>
      <c r="R811" s="195" t="s">
        <v>6620</v>
      </c>
      <c r="S811" s="193" t="s">
        <v>8214</v>
      </c>
      <c r="T811" s="183" t="s">
        <v>2660</v>
      </c>
      <c r="U811" s="335">
        <v>44348</v>
      </c>
      <c r="V811" s="335">
        <v>44377</v>
      </c>
      <c r="W811" s="192">
        <v>4793000322</v>
      </c>
      <c r="X811" s="335">
        <v>44377</v>
      </c>
      <c r="Y811" s="167"/>
      <c r="Z811" s="167"/>
      <c r="AA811" s="167"/>
      <c r="AB811" s="167"/>
      <c r="AC811" s="196" t="s">
        <v>6072</v>
      </c>
      <c r="AD811" s="167"/>
      <c r="AE811" s="167"/>
      <c r="AF811" s="167"/>
      <c r="AG811" s="167"/>
      <c r="AH811" s="167"/>
      <c r="AI811" s="167"/>
      <c r="AJ811" s="167"/>
      <c r="AK811" s="192" t="s">
        <v>7017</v>
      </c>
      <c r="AL811" s="183" t="s">
        <v>8210</v>
      </c>
      <c r="AM811" s="183" t="s">
        <v>8211</v>
      </c>
      <c r="AN811" s="190" t="s">
        <v>5829</v>
      </c>
      <c r="AO811" s="190" t="s">
        <v>5829</v>
      </c>
      <c r="AP811" s="157"/>
    </row>
    <row r="812" spans="1:42" s="120" customFormat="1" ht="30" customHeight="1">
      <c r="A812" s="167" t="s">
        <v>979</v>
      </c>
      <c r="B812" s="167" t="s">
        <v>7161</v>
      </c>
      <c r="C812" s="167" t="s">
        <v>4581</v>
      </c>
      <c r="D812" s="167" t="s">
        <v>7221</v>
      </c>
      <c r="E812" s="167" t="s">
        <v>35</v>
      </c>
      <c r="F812" s="167" t="s">
        <v>11</v>
      </c>
      <c r="G812" s="167" t="s">
        <v>106</v>
      </c>
      <c r="H812" s="167" t="s">
        <v>7224</v>
      </c>
      <c r="I812" s="167" t="s">
        <v>1317</v>
      </c>
      <c r="J812" s="167" t="s">
        <v>104</v>
      </c>
      <c r="K812" s="167" t="s">
        <v>761</v>
      </c>
      <c r="L812" s="189" t="s">
        <v>7212</v>
      </c>
      <c r="M812" s="189" t="s">
        <v>7225</v>
      </c>
      <c r="N812" s="167" t="s">
        <v>1079</v>
      </c>
      <c r="O812" s="167" t="s">
        <v>1245</v>
      </c>
      <c r="P812" s="189">
        <v>120</v>
      </c>
      <c r="Q812" s="189">
        <v>28</v>
      </c>
      <c r="R812" s="195" t="s">
        <v>6620</v>
      </c>
      <c r="S812" s="193" t="s">
        <v>8214</v>
      </c>
      <c r="T812" s="183" t="s">
        <v>2660</v>
      </c>
      <c r="U812" s="335">
        <v>44348</v>
      </c>
      <c r="V812" s="335">
        <v>44377</v>
      </c>
      <c r="W812" s="192">
        <v>4793000323</v>
      </c>
      <c r="X812" s="335">
        <v>44377</v>
      </c>
      <c r="Y812" s="167"/>
      <c r="Z812" s="167"/>
      <c r="AA812" s="167"/>
      <c r="AB812" s="167"/>
      <c r="AC812" s="196" t="s">
        <v>6072</v>
      </c>
      <c r="AD812" s="167"/>
      <c r="AE812" s="167"/>
      <c r="AF812" s="167"/>
      <c r="AG812" s="167"/>
      <c r="AH812" s="167"/>
      <c r="AI812" s="167"/>
      <c r="AJ812" s="167"/>
      <c r="AK812" s="192" t="s">
        <v>7017</v>
      </c>
      <c r="AL812" s="183" t="s">
        <v>8210</v>
      </c>
      <c r="AM812" s="183" t="s">
        <v>8211</v>
      </c>
      <c r="AN812" s="190" t="s">
        <v>5829</v>
      </c>
      <c r="AO812" s="190" t="s">
        <v>5829</v>
      </c>
      <c r="AP812" s="157"/>
    </row>
    <row r="813" spans="1:42" s="120" customFormat="1" ht="30" customHeight="1">
      <c r="A813" s="167" t="s">
        <v>979</v>
      </c>
      <c r="B813" s="167" t="s">
        <v>7161</v>
      </c>
      <c r="C813" s="167" t="s">
        <v>4581</v>
      </c>
      <c r="D813" s="167" t="s">
        <v>7226</v>
      </c>
      <c r="E813" s="167" t="s">
        <v>35</v>
      </c>
      <c r="F813" s="167" t="s">
        <v>11</v>
      </c>
      <c r="G813" s="167" t="s">
        <v>106</v>
      </c>
      <c r="H813" s="167" t="s">
        <v>7227</v>
      </c>
      <c r="I813" s="167" t="s">
        <v>1317</v>
      </c>
      <c r="J813" s="167" t="s">
        <v>104</v>
      </c>
      <c r="K813" s="167" t="s">
        <v>761</v>
      </c>
      <c r="L813" s="189" t="s">
        <v>7212</v>
      </c>
      <c r="M813" s="189" t="s">
        <v>7228</v>
      </c>
      <c r="N813" s="167" t="s">
        <v>1079</v>
      </c>
      <c r="O813" s="167" t="s">
        <v>1237</v>
      </c>
      <c r="P813" s="189">
        <v>120</v>
      </c>
      <c r="Q813" s="189">
        <v>28</v>
      </c>
      <c r="R813" s="195" t="s">
        <v>6620</v>
      </c>
      <c r="S813" s="193" t="s">
        <v>8214</v>
      </c>
      <c r="T813" s="183" t="s">
        <v>2660</v>
      </c>
      <c r="U813" s="335">
        <v>44348</v>
      </c>
      <c r="V813" s="335">
        <v>44377</v>
      </c>
      <c r="W813" s="192">
        <v>4793000324</v>
      </c>
      <c r="X813" s="335">
        <v>44377</v>
      </c>
      <c r="Y813" s="167"/>
      <c r="Z813" s="167"/>
      <c r="AA813" s="167"/>
      <c r="AB813" s="167"/>
      <c r="AC813" s="196" t="s">
        <v>6072</v>
      </c>
      <c r="AD813" s="167"/>
      <c r="AE813" s="167"/>
      <c r="AF813" s="167"/>
      <c r="AG813" s="167"/>
      <c r="AH813" s="167"/>
      <c r="AI813" s="167"/>
      <c r="AJ813" s="167"/>
      <c r="AK813" s="192" t="s">
        <v>7017</v>
      </c>
      <c r="AL813" s="183" t="s">
        <v>8210</v>
      </c>
      <c r="AM813" s="183" t="s">
        <v>8211</v>
      </c>
      <c r="AN813" s="190" t="s">
        <v>5829</v>
      </c>
      <c r="AO813" s="190" t="s">
        <v>5829</v>
      </c>
      <c r="AP813" s="157"/>
    </row>
    <row r="814" spans="1:42" s="120" customFormat="1" ht="30" customHeight="1">
      <c r="A814" s="167" t="s">
        <v>979</v>
      </c>
      <c r="B814" s="167" t="s">
        <v>7161</v>
      </c>
      <c r="C814" s="167" t="s">
        <v>4581</v>
      </c>
      <c r="D814" s="167" t="s">
        <v>7229</v>
      </c>
      <c r="E814" s="167" t="s">
        <v>35</v>
      </c>
      <c r="F814" s="167" t="s">
        <v>11</v>
      </c>
      <c r="G814" s="167" t="s">
        <v>106</v>
      </c>
      <c r="H814" s="167" t="s">
        <v>7230</v>
      </c>
      <c r="I814" s="167" t="s">
        <v>1317</v>
      </c>
      <c r="J814" s="167" t="s">
        <v>104</v>
      </c>
      <c r="K814" s="167" t="s">
        <v>761</v>
      </c>
      <c r="L814" s="189" t="s">
        <v>7212</v>
      </c>
      <c r="M814" s="189" t="s">
        <v>7231</v>
      </c>
      <c r="N814" s="167" t="s">
        <v>1079</v>
      </c>
      <c r="O814" s="167" t="s">
        <v>1245</v>
      </c>
      <c r="P814" s="189">
        <v>105</v>
      </c>
      <c r="Q814" s="189">
        <v>11</v>
      </c>
      <c r="R814" s="195" t="s">
        <v>6620</v>
      </c>
      <c r="S814" s="193" t="s">
        <v>8214</v>
      </c>
      <c r="T814" s="183" t="s">
        <v>2660</v>
      </c>
      <c r="U814" s="335">
        <v>44348</v>
      </c>
      <c r="V814" s="335">
        <v>44377</v>
      </c>
      <c r="W814" s="192">
        <v>4793000325</v>
      </c>
      <c r="X814" s="335">
        <v>44377</v>
      </c>
      <c r="Y814" s="167"/>
      <c r="Z814" s="167"/>
      <c r="AA814" s="167"/>
      <c r="AB814" s="167"/>
      <c r="AC814" s="196" t="s">
        <v>6072</v>
      </c>
      <c r="AD814" s="167"/>
      <c r="AE814" s="167"/>
      <c r="AF814" s="167"/>
      <c r="AG814" s="167"/>
      <c r="AH814" s="167"/>
      <c r="AI814" s="167"/>
      <c r="AJ814" s="167"/>
      <c r="AK814" s="192" t="s">
        <v>7017</v>
      </c>
      <c r="AL814" s="183" t="s">
        <v>8210</v>
      </c>
      <c r="AM814" s="183" t="s">
        <v>8211</v>
      </c>
      <c r="AN814" s="190" t="s">
        <v>5829</v>
      </c>
      <c r="AO814" s="190" t="s">
        <v>5829</v>
      </c>
      <c r="AP814" s="157"/>
    </row>
    <row r="815" spans="1:42" s="120" customFormat="1" ht="30" customHeight="1">
      <c r="A815" s="167" t="s">
        <v>979</v>
      </c>
      <c r="B815" s="167" t="s">
        <v>7161</v>
      </c>
      <c r="C815" s="167" t="s">
        <v>4581</v>
      </c>
      <c r="D815" s="167" t="s">
        <v>7232</v>
      </c>
      <c r="E815" s="167" t="s">
        <v>35</v>
      </c>
      <c r="F815" s="167" t="s">
        <v>11</v>
      </c>
      <c r="G815" s="167" t="s">
        <v>106</v>
      </c>
      <c r="H815" s="167" t="s">
        <v>7233</v>
      </c>
      <c r="I815" s="167" t="s">
        <v>1317</v>
      </c>
      <c r="J815" s="167" t="s">
        <v>104</v>
      </c>
      <c r="K815" s="167" t="s">
        <v>761</v>
      </c>
      <c r="L815" s="189" t="s">
        <v>7212</v>
      </c>
      <c r="M815" s="189" t="s">
        <v>7234</v>
      </c>
      <c r="N815" s="167" t="s">
        <v>1079</v>
      </c>
      <c r="O815" s="167" t="s">
        <v>1237</v>
      </c>
      <c r="P815" s="189">
        <v>94</v>
      </c>
      <c r="Q815" s="189">
        <v>25</v>
      </c>
      <c r="R815" s="195" t="s">
        <v>6620</v>
      </c>
      <c r="S815" s="193" t="s">
        <v>8214</v>
      </c>
      <c r="T815" s="183" t="s">
        <v>2660</v>
      </c>
      <c r="U815" s="335">
        <v>44348</v>
      </c>
      <c r="V815" s="335">
        <v>44377</v>
      </c>
      <c r="W815" s="192">
        <v>4793000326</v>
      </c>
      <c r="X815" s="335">
        <v>44377</v>
      </c>
      <c r="Y815" s="167"/>
      <c r="Z815" s="167"/>
      <c r="AA815" s="167"/>
      <c r="AB815" s="167"/>
      <c r="AC815" s="196" t="s">
        <v>6072</v>
      </c>
      <c r="AD815" s="167"/>
      <c r="AE815" s="167"/>
      <c r="AF815" s="167"/>
      <c r="AG815" s="167"/>
      <c r="AH815" s="167"/>
      <c r="AI815" s="167"/>
      <c r="AJ815" s="167"/>
      <c r="AK815" s="192" t="s">
        <v>7017</v>
      </c>
      <c r="AL815" s="183" t="s">
        <v>8210</v>
      </c>
      <c r="AM815" s="183" t="s">
        <v>8211</v>
      </c>
      <c r="AN815" s="190" t="s">
        <v>5829</v>
      </c>
      <c r="AO815" s="190" t="s">
        <v>5829</v>
      </c>
      <c r="AP815" s="157"/>
    </row>
    <row r="816" spans="1:42" s="120" customFormat="1" ht="30" customHeight="1">
      <c r="A816" s="167" t="s">
        <v>979</v>
      </c>
      <c r="B816" s="167" t="s">
        <v>7161</v>
      </c>
      <c r="C816" s="167" t="s">
        <v>4582</v>
      </c>
      <c r="D816" s="167" t="s">
        <v>7235</v>
      </c>
      <c r="E816" s="167" t="s">
        <v>35</v>
      </c>
      <c r="F816" s="167" t="s">
        <v>11</v>
      </c>
      <c r="G816" s="167" t="s">
        <v>106</v>
      </c>
      <c r="H816" s="167" t="s">
        <v>7236</v>
      </c>
      <c r="I816" s="167" t="s">
        <v>1317</v>
      </c>
      <c r="J816" s="167" t="s">
        <v>104</v>
      </c>
      <c r="K816" s="167" t="s">
        <v>761</v>
      </c>
      <c r="L816" s="189" t="s">
        <v>7212</v>
      </c>
      <c r="M816" s="189" t="s">
        <v>7237</v>
      </c>
      <c r="N816" s="167" t="s">
        <v>1079</v>
      </c>
      <c r="O816" s="167" t="s">
        <v>1245</v>
      </c>
      <c r="P816" s="189">
        <v>65</v>
      </c>
      <c r="Q816" s="189">
        <v>8</v>
      </c>
      <c r="R816" s="195" t="s">
        <v>6620</v>
      </c>
      <c r="S816" s="193" t="s">
        <v>8214</v>
      </c>
      <c r="T816" s="183" t="s">
        <v>2660</v>
      </c>
      <c r="U816" s="335">
        <v>44348</v>
      </c>
      <c r="V816" s="335">
        <v>44377</v>
      </c>
      <c r="W816" s="192">
        <v>4793000327</v>
      </c>
      <c r="X816" s="335">
        <v>44377</v>
      </c>
      <c r="Y816" s="167"/>
      <c r="Z816" s="167"/>
      <c r="AA816" s="167"/>
      <c r="AB816" s="167"/>
      <c r="AC816" s="196" t="s">
        <v>6072</v>
      </c>
      <c r="AD816" s="167"/>
      <c r="AE816" s="167"/>
      <c r="AF816" s="167"/>
      <c r="AG816" s="167"/>
      <c r="AH816" s="167"/>
      <c r="AI816" s="167"/>
      <c r="AJ816" s="167"/>
      <c r="AK816" s="192" t="s">
        <v>7017</v>
      </c>
      <c r="AL816" s="183" t="s">
        <v>8210</v>
      </c>
      <c r="AM816" s="183" t="s">
        <v>8211</v>
      </c>
      <c r="AN816" s="190" t="s">
        <v>5829</v>
      </c>
      <c r="AO816" s="190" t="s">
        <v>5829</v>
      </c>
      <c r="AP816" s="157"/>
    </row>
    <row r="817" spans="1:42" s="120" customFormat="1" ht="30" customHeight="1">
      <c r="A817" s="167" t="s">
        <v>979</v>
      </c>
      <c r="B817" s="167" t="s">
        <v>7161</v>
      </c>
      <c r="C817" s="167" t="s">
        <v>4582</v>
      </c>
      <c r="D817" s="167" t="s">
        <v>7238</v>
      </c>
      <c r="E817" s="167" t="s">
        <v>35</v>
      </c>
      <c r="F817" s="167" t="s">
        <v>11</v>
      </c>
      <c r="G817" s="167" t="s">
        <v>106</v>
      </c>
      <c r="H817" s="167" t="s">
        <v>7239</v>
      </c>
      <c r="I817" s="167" t="s">
        <v>1317</v>
      </c>
      <c r="J817" s="167" t="s">
        <v>104</v>
      </c>
      <c r="K817" s="167" t="s">
        <v>761</v>
      </c>
      <c r="L817" s="189" t="s">
        <v>7212</v>
      </c>
      <c r="M817" s="189" t="s">
        <v>7240</v>
      </c>
      <c r="N817" s="167" t="s">
        <v>1079</v>
      </c>
      <c r="O817" s="167" t="s">
        <v>1237</v>
      </c>
      <c r="P817" s="189">
        <v>209</v>
      </c>
      <c r="Q817" s="189">
        <v>30</v>
      </c>
      <c r="R817" s="195" t="s">
        <v>6620</v>
      </c>
      <c r="S817" s="193" t="s">
        <v>8214</v>
      </c>
      <c r="T817" s="183" t="s">
        <v>2660</v>
      </c>
      <c r="U817" s="335">
        <v>44348</v>
      </c>
      <c r="V817" s="335">
        <v>44377</v>
      </c>
      <c r="W817" s="192">
        <v>4793000328</v>
      </c>
      <c r="X817" s="335">
        <v>44377</v>
      </c>
      <c r="Y817" s="167"/>
      <c r="Z817" s="167"/>
      <c r="AA817" s="167"/>
      <c r="AB817" s="167"/>
      <c r="AC817" s="196" t="s">
        <v>6072</v>
      </c>
      <c r="AD817" s="167"/>
      <c r="AE817" s="167"/>
      <c r="AF817" s="167"/>
      <c r="AG817" s="167"/>
      <c r="AH817" s="167"/>
      <c r="AI817" s="167"/>
      <c r="AJ817" s="167"/>
      <c r="AK817" s="192" t="s">
        <v>7017</v>
      </c>
      <c r="AL817" s="183" t="s">
        <v>8210</v>
      </c>
      <c r="AM817" s="183" t="s">
        <v>8211</v>
      </c>
      <c r="AN817" s="190" t="s">
        <v>5829</v>
      </c>
      <c r="AO817" s="190" t="s">
        <v>5829</v>
      </c>
      <c r="AP817" s="157"/>
    </row>
    <row r="818" spans="1:42" s="120" customFormat="1" ht="30" customHeight="1">
      <c r="A818" s="167" t="s">
        <v>979</v>
      </c>
      <c r="B818" s="167" t="s">
        <v>7161</v>
      </c>
      <c r="C818" s="167" t="s">
        <v>4582</v>
      </c>
      <c r="D818" s="167" t="s">
        <v>7238</v>
      </c>
      <c r="E818" s="167" t="s">
        <v>35</v>
      </c>
      <c r="F818" s="167" t="s">
        <v>11</v>
      </c>
      <c r="G818" s="167" t="s">
        <v>106</v>
      </c>
      <c r="H818" s="167" t="s">
        <v>7241</v>
      </c>
      <c r="I818" s="167" t="s">
        <v>1317</v>
      </c>
      <c r="J818" s="167" t="s">
        <v>104</v>
      </c>
      <c r="K818" s="167" t="s">
        <v>761</v>
      </c>
      <c r="L818" s="189" t="s">
        <v>7212</v>
      </c>
      <c r="M818" s="189" t="s">
        <v>7242</v>
      </c>
      <c r="N818" s="167" t="s">
        <v>1079</v>
      </c>
      <c r="O818" s="167" t="s">
        <v>1245</v>
      </c>
      <c r="P818" s="189">
        <v>213</v>
      </c>
      <c r="Q818" s="189">
        <v>29</v>
      </c>
      <c r="R818" s="195" t="s">
        <v>6620</v>
      </c>
      <c r="S818" s="193" t="s">
        <v>8214</v>
      </c>
      <c r="T818" s="183" t="s">
        <v>2660</v>
      </c>
      <c r="U818" s="335">
        <v>44348</v>
      </c>
      <c r="V818" s="335">
        <v>44377</v>
      </c>
      <c r="W818" s="192">
        <v>4793000329</v>
      </c>
      <c r="X818" s="335">
        <v>44377</v>
      </c>
      <c r="Y818" s="167"/>
      <c r="Z818" s="167"/>
      <c r="AA818" s="167"/>
      <c r="AB818" s="167"/>
      <c r="AC818" s="196" t="s">
        <v>6072</v>
      </c>
      <c r="AD818" s="167"/>
      <c r="AE818" s="167"/>
      <c r="AF818" s="167"/>
      <c r="AG818" s="167"/>
      <c r="AH818" s="167"/>
      <c r="AI818" s="167"/>
      <c r="AJ818" s="167"/>
      <c r="AK818" s="192" t="s">
        <v>7017</v>
      </c>
      <c r="AL818" s="183" t="s">
        <v>8210</v>
      </c>
      <c r="AM818" s="183" t="s">
        <v>8211</v>
      </c>
      <c r="AN818" s="190" t="s">
        <v>5829</v>
      </c>
      <c r="AO818" s="190" t="s">
        <v>5829</v>
      </c>
      <c r="AP818" s="157"/>
    </row>
    <row r="819" spans="1:42" s="120" customFormat="1" ht="30" customHeight="1">
      <c r="A819" s="167" t="s">
        <v>979</v>
      </c>
      <c r="B819" s="167" t="s">
        <v>7161</v>
      </c>
      <c r="C819" s="167" t="s">
        <v>4582</v>
      </c>
      <c r="D819" s="167" t="s">
        <v>7243</v>
      </c>
      <c r="E819" s="167" t="s">
        <v>35</v>
      </c>
      <c r="F819" s="167" t="s">
        <v>11</v>
      </c>
      <c r="G819" s="167" t="s">
        <v>106</v>
      </c>
      <c r="H819" s="167" t="s">
        <v>7244</v>
      </c>
      <c r="I819" s="167" t="s">
        <v>1317</v>
      </c>
      <c r="J819" s="167" t="s">
        <v>104</v>
      </c>
      <c r="K819" s="167" t="s">
        <v>761</v>
      </c>
      <c r="L819" s="189" t="s">
        <v>7212</v>
      </c>
      <c r="M819" s="189" t="s">
        <v>7245</v>
      </c>
      <c r="N819" s="167" t="s">
        <v>1079</v>
      </c>
      <c r="O819" s="167" t="s">
        <v>1237</v>
      </c>
      <c r="P819" s="189">
        <v>133</v>
      </c>
      <c r="Q819" s="189">
        <v>33</v>
      </c>
      <c r="R819" s="195" t="s">
        <v>6620</v>
      </c>
      <c r="S819" s="193" t="s">
        <v>8214</v>
      </c>
      <c r="T819" s="183" t="s">
        <v>2660</v>
      </c>
      <c r="U819" s="335">
        <v>44348</v>
      </c>
      <c r="V819" s="335">
        <v>44377</v>
      </c>
      <c r="W819" s="192">
        <v>4793000330</v>
      </c>
      <c r="X819" s="335">
        <v>44377</v>
      </c>
      <c r="Y819" s="167"/>
      <c r="Z819" s="167"/>
      <c r="AA819" s="167"/>
      <c r="AB819" s="167"/>
      <c r="AC819" s="196" t="s">
        <v>6072</v>
      </c>
      <c r="AD819" s="167"/>
      <c r="AE819" s="167"/>
      <c r="AF819" s="167"/>
      <c r="AG819" s="167"/>
      <c r="AH819" s="167"/>
      <c r="AI819" s="167"/>
      <c r="AJ819" s="167"/>
      <c r="AK819" s="192" t="s">
        <v>7017</v>
      </c>
      <c r="AL819" s="183" t="s">
        <v>8210</v>
      </c>
      <c r="AM819" s="183" t="s">
        <v>8211</v>
      </c>
      <c r="AN819" s="190" t="s">
        <v>5829</v>
      </c>
      <c r="AO819" s="190" t="s">
        <v>5829</v>
      </c>
      <c r="AP819" s="157"/>
    </row>
    <row r="820" spans="1:42" s="120" customFormat="1" ht="30" customHeight="1">
      <c r="A820" s="167" t="s">
        <v>979</v>
      </c>
      <c r="B820" s="167" t="s">
        <v>7161</v>
      </c>
      <c r="C820" s="167" t="s">
        <v>4582</v>
      </c>
      <c r="D820" s="167" t="s">
        <v>7243</v>
      </c>
      <c r="E820" s="167" t="s">
        <v>35</v>
      </c>
      <c r="F820" s="167" t="s">
        <v>11</v>
      </c>
      <c r="G820" s="167" t="s">
        <v>106</v>
      </c>
      <c r="H820" s="167" t="s">
        <v>7246</v>
      </c>
      <c r="I820" s="167" t="s">
        <v>1317</v>
      </c>
      <c r="J820" s="167" t="s">
        <v>104</v>
      </c>
      <c r="K820" s="167" t="s">
        <v>761</v>
      </c>
      <c r="L820" s="189" t="s">
        <v>7212</v>
      </c>
      <c r="M820" s="189" t="s">
        <v>7247</v>
      </c>
      <c r="N820" s="167" t="s">
        <v>1079</v>
      </c>
      <c r="O820" s="167" t="s">
        <v>8213</v>
      </c>
      <c r="P820" s="189">
        <v>66</v>
      </c>
      <c r="Q820" s="189">
        <v>24</v>
      </c>
      <c r="R820" s="195" t="s">
        <v>6620</v>
      </c>
      <c r="S820" s="193" t="s">
        <v>8214</v>
      </c>
      <c r="T820" s="183" t="s">
        <v>2660</v>
      </c>
      <c r="U820" s="335">
        <v>44348</v>
      </c>
      <c r="V820" s="335">
        <v>44377</v>
      </c>
      <c r="W820" s="192">
        <v>4793000331</v>
      </c>
      <c r="X820" s="335">
        <v>44377</v>
      </c>
      <c r="Y820" s="167"/>
      <c r="Z820" s="167"/>
      <c r="AA820" s="167"/>
      <c r="AB820" s="167"/>
      <c r="AC820" s="196" t="s">
        <v>6072</v>
      </c>
      <c r="AD820" s="167"/>
      <c r="AE820" s="167"/>
      <c r="AF820" s="167"/>
      <c r="AG820" s="167"/>
      <c r="AH820" s="167"/>
      <c r="AI820" s="167"/>
      <c r="AJ820" s="167"/>
      <c r="AK820" s="192" t="s">
        <v>7017</v>
      </c>
      <c r="AL820" s="183" t="s">
        <v>8210</v>
      </c>
      <c r="AM820" s="183" t="s">
        <v>8211</v>
      </c>
      <c r="AN820" s="190" t="s">
        <v>5829</v>
      </c>
      <c r="AO820" s="190" t="s">
        <v>5829</v>
      </c>
      <c r="AP820" s="157"/>
    </row>
    <row r="821" spans="1:42" s="120" customFormat="1" ht="30" customHeight="1">
      <c r="A821" s="167" t="s">
        <v>979</v>
      </c>
      <c r="B821" s="167" t="s">
        <v>7161</v>
      </c>
      <c r="C821" s="167" t="s">
        <v>4582</v>
      </c>
      <c r="D821" s="167" t="s">
        <v>7248</v>
      </c>
      <c r="E821" s="167" t="s">
        <v>35</v>
      </c>
      <c r="F821" s="167" t="s">
        <v>11</v>
      </c>
      <c r="G821" s="167" t="s">
        <v>106</v>
      </c>
      <c r="H821" s="167" t="s">
        <v>7249</v>
      </c>
      <c r="I821" s="167" t="s">
        <v>1317</v>
      </c>
      <c r="J821" s="167" t="s">
        <v>104</v>
      </c>
      <c r="K821" s="167" t="s">
        <v>761</v>
      </c>
      <c r="L821" s="189" t="s">
        <v>7212</v>
      </c>
      <c r="M821" s="189" t="s">
        <v>7250</v>
      </c>
      <c r="N821" s="167" t="s">
        <v>1079</v>
      </c>
      <c r="O821" s="167" t="s">
        <v>8213</v>
      </c>
      <c r="P821" s="189">
        <v>29</v>
      </c>
      <c r="Q821" s="189">
        <v>24</v>
      </c>
      <c r="R821" s="195" t="s">
        <v>6620</v>
      </c>
      <c r="S821" s="193" t="s">
        <v>8214</v>
      </c>
      <c r="T821" s="183" t="s">
        <v>2660</v>
      </c>
      <c r="U821" s="335">
        <v>44348</v>
      </c>
      <c r="V821" s="335">
        <v>44377</v>
      </c>
      <c r="W821" s="192">
        <v>4793000332</v>
      </c>
      <c r="X821" s="335">
        <v>44377</v>
      </c>
      <c r="Y821" s="167"/>
      <c r="Z821" s="167"/>
      <c r="AA821" s="167"/>
      <c r="AB821" s="167"/>
      <c r="AC821" s="196" t="s">
        <v>6072</v>
      </c>
      <c r="AD821" s="167"/>
      <c r="AE821" s="167"/>
      <c r="AF821" s="167"/>
      <c r="AG821" s="167"/>
      <c r="AH821" s="167"/>
      <c r="AI821" s="167"/>
      <c r="AJ821" s="167"/>
      <c r="AK821" s="192" t="s">
        <v>7017</v>
      </c>
      <c r="AL821" s="183" t="s">
        <v>8210</v>
      </c>
      <c r="AM821" s="183" t="s">
        <v>8211</v>
      </c>
      <c r="AN821" s="190" t="s">
        <v>5829</v>
      </c>
      <c r="AO821" s="190" t="s">
        <v>5829</v>
      </c>
      <c r="AP821" s="157"/>
    </row>
    <row r="822" spans="1:42" s="120" customFormat="1" ht="30" customHeight="1">
      <c r="A822" s="167" t="s">
        <v>6788</v>
      </c>
      <c r="B822" s="167" t="s">
        <v>7251</v>
      </c>
      <c r="C822" s="167" t="s">
        <v>7252</v>
      </c>
      <c r="D822" s="167" t="s">
        <v>7253</v>
      </c>
      <c r="E822" s="167" t="s">
        <v>978</v>
      </c>
      <c r="F822" s="167" t="s">
        <v>762</v>
      </c>
      <c r="G822" s="167" t="s">
        <v>675</v>
      </c>
      <c r="H822" s="167" t="s">
        <v>7254</v>
      </c>
      <c r="I822" s="167" t="s">
        <v>1317</v>
      </c>
      <c r="J822" s="167" t="s">
        <v>977</v>
      </c>
      <c r="K822" s="167" t="s">
        <v>3060</v>
      </c>
      <c r="L822" s="189" t="s">
        <v>7212</v>
      </c>
      <c r="M822" s="189" t="s">
        <v>7255</v>
      </c>
      <c r="N822" s="167" t="s">
        <v>5742</v>
      </c>
      <c r="O822" s="167" t="s">
        <v>1237</v>
      </c>
      <c r="P822" s="189">
        <v>183</v>
      </c>
      <c r="Q822" s="189">
        <v>16</v>
      </c>
      <c r="R822" s="195" t="s">
        <v>6620</v>
      </c>
      <c r="S822" s="193" t="s">
        <v>8210</v>
      </c>
      <c r="T822" s="183" t="s">
        <v>2660</v>
      </c>
      <c r="U822" s="335">
        <v>44348</v>
      </c>
      <c r="V822" s="335">
        <v>44377</v>
      </c>
      <c r="W822" s="192">
        <v>479300272</v>
      </c>
      <c r="X822" s="335">
        <v>44377</v>
      </c>
      <c r="Y822" s="167"/>
      <c r="Z822" s="167"/>
      <c r="AA822" s="167"/>
      <c r="AB822" s="167"/>
      <c r="AC822" s="196" t="s">
        <v>1562</v>
      </c>
      <c r="AD822" s="167"/>
      <c r="AE822" s="167"/>
      <c r="AF822" s="167"/>
      <c r="AG822" s="167"/>
      <c r="AH822" s="167"/>
      <c r="AI822" s="167"/>
      <c r="AJ822" s="167"/>
      <c r="AK822" s="192" t="s">
        <v>7017</v>
      </c>
      <c r="AL822" s="183" t="s">
        <v>8210</v>
      </c>
      <c r="AM822" s="183" t="s">
        <v>8211</v>
      </c>
      <c r="AN822" s="190" t="s">
        <v>5829</v>
      </c>
      <c r="AO822" s="190" t="s">
        <v>5829</v>
      </c>
      <c r="AP822" s="157"/>
    </row>
    <row r="823" spans="1:42" s="120" customFormat="1" ht="30" customHeight="1">
      <c r="A823" s="167" t="s">
        <v>6788</v>
      </c>
      <c r="B823" s="167" t="s">
        <v>7251</v>
      </c>
      <c r="C823" s="167" t="s">
        <v>7252</v>
      </c>
      <c r="D823" s="167" t="s">
        <v>7256</v>
      </c>
      <c r="E823" s="167" t="s">
        <v>978</v>
      </c>
      <c r="F823" s="167" t="s">
        <v>762</v>
      </c>
      <c r="G823" s="167" t="s">
        <v>675</v>
      </c>
      <c r="H823" s="167" t="s">
        <v>7257</v>
      </c>
      <c r="I823" s="167" t="s">
        <v>1317</v>
      </c>
      <c r="J823" s="167" t="s">
        <v>977</v>
      </c>
      <c r="K823" s="167" t="s">
        <v>3060</v>
      </c>
      <c r="L823" s="189" t="s">
        <v>7258</v>
      </c>
      <c r="M823" s="189" t="s">
        <v>7259</v>
      </c>
      <c r="N823" s="167" t="s">
        <v>5742</v>
      </c>
      <c r="O823" s="167" t="s">
        <v>1245</v>
      </c>
      <c r="P823" s="189">
        <v>53</v>
      </c>
      <c r="Q823" s="189">
        <v>7</v>
      </c>
      <c r="R823" s="195" t="s">
        <v>6620</v>
      </c>
      <c r="S823" s="193" t="s">
        <v>8210</v>
      </c>
      <c r="T823" s="183" t="s">
        <v>2660</v>
      </c>
      <c r="U823" s="335">
        <v>44348</v>
      </c>
      <c r="V823" s="335">
        <v>44377</v>
      </c>
      <c r="W823" s="192">
        <v>479300273</v>
      </c>
      <c r="X823" s="335">
        <v>44377</v>
      </c>
      <c r="Y823" s="167"/>
      <c r="Z823" s="167"/>
      <c r="AA823" s="167"/>
      <c r="AB823" s="167"/>
      <c r="AC823" s="196" t="s">
        <v>1562</v>
      </c>
      <c r="AD823" s="167"/>
      <c r="AE823" s="167"/>
      <c r="AF823" s="167"/>
      <c r="AG823" s="167"/>
      <c r="AH823" s="167"/>
      <c r="AI823" s="167"/>
      <c r="AJ823" s="167"/>
      <c r="AK823" s="192" t="s">
        <v>7017</v>
      </c>
      <c r="AL823" s="183" t="s">
        <v>8210</v>
      </c>
      <c r="AM823" s="183" t="s">
        <v>8211</v>
      </c>
      <c r="AN823" s="190" t="s">
        <v>5829</v>
      </c>
      <c r="AO823" s="190" t="s">
        <v>5829</v>
      </c>
      <c r="AP823" s="157"/>
    </row>
    <row r="824" spans="1:42" s="120" customFormat="1" ht="30" customHeight="1">
      <c r="A824" s="167" t="s">
        <v>6788</v>
      </c>
      <c r="B824" s="167" t="s">
        <v>7251</v>
      </c>
      <c r="C824" s="167" t="s">
        <v>7252</v>
      </c>
      <c r="D824" s="167" t="s">
        <v>7260</v>
      </c>
      <c r="E824" s="167" t="s">
        <v>978</v>
      </c>
      <c r="F824" s="167" t="s">
        <v>762</v>
      </c>
      <c r="G824" s="167" t="s">
        <v>675</v>
      </c>
      <c r="H824" s="167" t="s">
        <v>7261</v>
      </c>
      <c r="I824" s="167" t="s">
        <v>1317</v>
      </c>
      <c r="J824" s="167" t="s">
        <v>977</v>
      </c>
      <c r="K824" s="167" t="s">
        <v>3060</v>
      </c>
      <c r="L824" s="189" t="s">
        <v>7258</v>
      </c>
      <c r="M824" s="189" t="s">
        <v>7262</v>
      </c>
      <c r="N824" s="167" t="s">
        <v>5742</v>
      </c>
      <c r="O824" s="167" t="s">
        <v>8215</v>
      </c>
      <c r="P824" s="189">
        <v>38</v>
      </c>
      <c r="Q824" s="189">
        <v>26</v>
      </c>
      <c r="R824" s="195" t="s">
        <v>6620</v>
      </c>
      <c r="S824" s="193" t="s">
        <v>8210</v>
      </c>
      <c r="T824" s="183" t="s">
        <v>2660</v>
      </c>
      <c r="U824" s="335">
        <v>44348</v>
      </c>
      <c r="V824" s="335">
        <v>44377</v>
      </c>
      <c r="W824" s="192">
        <v>479300274</v>
      </c>
      <c r="X824" s="335">
        <v>44377</v>
      </c>
      <c r="Y824" s="167"/>
      <c r="Z824" s="167"/>
      <c r="AA824" s="167"/>
      <c r="AB824" s="167"/>
      <c r="AC824" s="196" t="s">
        <v>1562</v>
      </c>
      <c r="AD824" s="167"/>
      <c r="AE824" s="167"/>
      <c r="AF824" s="167"/>
      <c r="AG824" s="167"/>
      <c r="AH824" s="167"/>
      <c r="AI824" s="167"/>
      <c r="AJ824" s="167"/>
      <c r="AK824" s="192" t="s">
        <v>7017</v>
      </c>
      <c r="AL824" s="183" t="s">
        <v>8210</v>
      </c>
      <c r="AM824" s="183" t="s">
        <v>8211</v>
      </c>
      <c r="AN824" s="190" t="s">
        <v>5829</v>
      </c>
      <c r="AO824" s="190" t="s">
        <v>5829</v>
      </c>
      <c r="AP824" s="157"/>
    </row>
    <row r="825" spans="1:42" s="120" customFormat="1" ht="30" customHeight="1">
      <c r="A825" s="167" t="s">
        <v>6788</v>
      </c>
      <c r="B825" s="167" t="s">
        <v>7251</v>
      </c>
      <c r="C825" s="167" t="s">
        <v>7252</v>
      </c>
      <c r="D825" s="167" t="s">
        <v>7263</v>
      </c>
      <c r="E825" s="167" t="s">
        <v>978</v>
      </c>
      <c r="F825" s="167" t="s">
        <v>762</v>
      </c>
      <c r="G825" s="167" t="s">
        <v>675</v>
      </c>
      <c r="H825" s="167" t="s">
        <v>7264</v>
      </c>
      <c r="I825" s="167" t="s">
        <v>1317</v>
      </c>
      <c r="J825" s="167" t="s">
        <v>977</v>
      </c>
      <c r="K825" s="167" t="s">
        <v>765</v>
      </c>
      <c r="L825" s="189" t="s">
        <v>7258</v>
      </c>
      <c r="M825" s="189" t="s">
        <v>7265</v>
      </c>
      <c r="N825" s="167" t="s">
        <v>5742</v>
      </c>
      <c r="O825" s="167" t="s">
        <v>1237</v>
      </c>
      <c r="P825" s="189">
        <v>188</v>
      </c>
      <c r="Q825" s="189">
        <v>31</v>
      </c>
      <c r="R825" s="195" t="s">
        <v>6620</v>
      </c>
      <c r="S825" s="193" t="s">
        <v>8210</v>
      </c>
      <c r="T825" s="183" t="s">
        <v>2660</v>
      </c>
      <c r="U825" s="335">
        <v>44348</v>
      </c>
      <c r="V825" s="335">
        <v>44377</v>
      </c>
      <c r="W825" s="192">
        <v>479300275</v>
      </c>
      <c r="X825" s="335">
        <v>44377</v>
      </c>
      <c r="Y825" s="167"/>
      <c r="Z825" s="167"/>
      <c r="AA825" s="167"/>
      <c r="AB825" s="167"/>
      <c r="AC825" s="196" t="s">
        <v>1562</v>
      </c>
      <c r="AD825" s="167"/>
      <c r="AE825" s="167"/>
      <c r="AF825" s="167"/>
      <c r="AG825" s="167"/>
      <c r="AH825" s="167"/>
      <c r="AI825" s="167"/>
      <c r="AJ825" s="167"/>
      <c r="AK825" s="192" t="s">
        <v>7017</v>
      </c>
      <c r="AL825" s="183" t="s">
        <v>8210</v>
      </c>
      <c r="AM825" s="183" t="s">
        <v>8211</v>
      </c>
      <c r="AN825" s="190" t="s">
        <v>5829</v>
      </c>
      <c r="AO825" s="190" t="s">
        <v>5829</v>
      </c>
      <c r="AP825" s="157"/>
    </row>
    <row r="826" spans="1:42" s="120" customFormat="1" ht="30" customHeight="1">
      <c r="A826" s="167" t="s">
        <v>6788</v>
      </c>
      <c r="B826" s="167" t="s">
        <v>7251</v>
      </c>
      <c r="C826" s="167" t="s">
        <v>7252</v>
      </c>
      <c r="D826" s="167" t="s">
        <v>7266</v>
      </c>
      <c r="E826" s="167" t="s">
        <v>978</v>
      </c>
      <c r="F826" s="167" t="s">
        <v>762</v>
      </c>
      <c r="G826" s="167" t="s">
        <v>675</v>
      </c>
      <c r="H826" s="167" t="s">
        <v>7267</v>
      </c>
      <c r="I826" s="167" t="s">
        <v>1317</v>
      </c>
      <c r="J826" s="167" t="s">
        <v>977</v>
      </c>
      <c r="K826" s="167" t="s">
        <v>765</v>
      </c>
      <c r="L826" s="189" t="s">
        <v>7258</v>
      </c>
      <c r="M826" s="189" t="s">
        <v>7268</v>
      </c>
      <c r="N826" s="167" t="s">
        <v>5742</v>
      </c>
      <c r="O826" s="167" t="s">
        <v>1245</v>
      </c>
      <c r="P826" s="189">
        <v>162</v>
      </c>
      <c r="Q826" s="189">
        <v>25</v>
      </c>
      <c r="R826" s="195" t="s">
        <v>6620</v>
      </c>
      <c r="S826" s="193" t="s">
        <v>8210</v>
      </c>
      <c r="T826" s="183" t="s">
        <v>2660</v>
      </c>
      <c r="U826" s="335">
        <v>44348</v>
      </c>
      <c r="V826" s="335">
        <v>44377</v>
      </c>
      <c r="W826" s="192">
        <v>479300276</v>
      </c>
      <c r="X826" s="335">
        <v>44377</v>
      </c>
      <c r="Y826" s="167"/>
      <c r="Z826" s="167"/>
      <c r="AA826" s="167"/>
      <c r="AB826" s="167"/>
      <c r="AC826" s="196" t="s">
        <v>1562</v>
      </c>
      <c r="AD826" s="167"/>
      <c r="AE826" s="167"/>
      <c r="AF826" s="167"/>
      <c r="AG826" s="167"/>
      <c r="AH826" s="167"/>
      <c r="AI826" s="167"/>
      <c r="AJ826" s="167"/>
      <c r="AK826" s="192" t="s">
        <v>7017</v>
      </c>
      <c r="AL826" s="183" t="s">
        <v>8210</v>
      </c>
      <c r="AM826" s="183" t="s">
        <v>8211</v>
      </c>
      <c r="AN826" s="190" t="s">
        <v>5829</v>
      </c>
      <c r="AO826" s="190" t="s">
        <v>5829</v>
      </c>
      <c r="AP826" s="157"/>
    </row>
    <row r="827" spans="1:42" s="120" customFormat="1" ht="30" customHeight="1">
      <c r="A827" s="167" t="s">
        <v>6788</v>
      </c>
      <c r="B827" s="167" t="s">
        <v>7251</v>
      </c>
      <c r="C827" s="167" t="s">
        <v>7252</v>
      </c>
      <c r="D827" s="167" t="s">
        <v>7266</v>
      </c>
      <c r="E827" s="167" t="s">
        <v>978</v>
      </c>
      <c r="F827" s="167" t="s">
        <v>762</v>
      </c>
      <c r="G827" s="167" t="s">
        <v>675</v>
      </c>
      <c r="H827" s="167" t="s">
        <v>7269</v>
      </c>
      <c r="I827" s="167" t="s">
        <v>1317</v>
      </c>
      <c r="J827" s="167" t="s">
        <v>977</v>
      </c>
      <c r="K827" s="167" t="s">
        <v>765</v>
      </c>
      <c r="L827" s="189" t="s">
        <v>7258</v>
      </c>
      <c r="M827" s="189" t="s">
        <v>7270</v>
      </c>
      <c r="N827" s="167" t="s">
        <v>5742</v>
      </c>
      <c r="O827" s="167" t="s">
        <v>8215</v>
      </c>
      <c r="P827" s="189">
        <v>62</v>
      </c>
      <c r="Q827" s="189">
        <v>27</v>
      </c>
      <c r="R827" s="195" t="s">
        <v>6620</v>
      </c>
      <c r="S827" s="193" t="s">
        <v>8210</v>
      </c>
      <c r="T827" s="183" t="s">
        <v>2660</v>
      </c>
      <c r="U827" s="335">
        <v>44348</v>
      </c>
      <c r="V827" s="335">
        <v>44377</v>
      </c>
      <c r="W827" s="192">
        <v>479300277</v>
      </c>
      <c r="X827" s="335">
        <v>44377</v>
      </c>
      <c r="Y827" s="167"/>
      <c r="Z827" s="167"/>
      <c r="AA827" s="167"/>
      <c r="AB827" s="167"/>
      <c r="AC827" s="196" t="s">
        <v>1562</v>
      </c>
      <c r="AD827" s="167"/>
      <c r="AE827" s="167"/>
      <c r="AF827" s="167"/>
      <c r="AG827" s="167"/>
      <c r="AH827" s="167"/>
      <c r="AI827" s="167"/>
      <c r="AJ827" s="167"/>
      <c r="AK827" s="192" t="s">
        <v>7017</v>
      </c>
      <c r="AL827" s="183" t="s">
        <v>8210</v>
      </c>
      <c r="AM827" s="183" t="s">
        <v>8211</v>
      </c>
      <c r="AN827" s="190" t="s">
        <v>5829</v>
      </c>
      <c r="AO827" s="190" t="s">
        <v>5829</v>
      </c>
      <c r="AP827" s="157"/>
    </row>
    <row r="828" spans="1:42" s="120" customFormat="1" ht="30" customHeight="1">
      <c r="A828" s="167" t="s">
        <v>6788</v>
      </c>
      <c r="B828" s="167" t="s">
        <v>7251</v>
      </c>
      <c r="C828" s="167" t="s">
        <v>7252</v>
      </c>
      <c r="D828" s="167" t="s">
        <v>7271</v>
      </c>
      <c r="E828" s="167" t="s">
        <v>978</v>
      </c>
      <c r="F828" s="167" t="s">
        <v>762</v>
      </c>
      <c r="G828" s="167" t="s">
        <v>675</v>
      </c>
      <c r="H828" s="167" t="s">
        <v>7272</v>
      </c>
      <c r="I828" s="167" t="s">
        <v>1317</v>
      </c>
      <c r="J828" s="167" t="s">
        <v>977</v>
      </c>
      <c r="K828" s="167" t="s">
        <v>765</v>
      </c>
      <c r="L828" s="189" t="s">
        <v>7258</v>
      </c>
      <c r="M828" s="189" t="s">
        <v>7273</v>
      </c>
      <c r="N828" s="167" t="s">
        <v>5742</v>
      </c>
      <c r="O828" s="167" t="s">
        <v>8215</v>
      </c>
      <c r="P828" s="189">
        <v>56</v>
      </c>
      <c r="Q828" s="189">
        <v>28</v>
      </c>
      <c r="R828" s="195" t="s">
        <v>6620</v>
      </c>
      <c r="S828" s="193" t="s">
        <v>8210</v>
      </c>
      <c r="T828" s="183" t="s">
        <v>2660</v>
      </c>
      <c r="U828" s="335">
        <v>44348</v>
      </c>
      <c r="V828" s="335">
        <v>44377</v>
      </c>
      <c r="W828" s="192">
        <v>479300278</v>
      </c>
      <c r="X828" s="335">
        <v>44377</v>
      </c>
      <c r="Y828" s="167"/>
      <c r="Z828" s="167"/>
      <c r="AA828" s="167"/>
      <c r="AB828" s="167"/>
      <c r="AC828" s="196" t="s">
        <v>1562</v>
      </c>
      <c r="AD828" s="167"/>
      <c r="AE828" s="167"/>
      <c r="AF828" s="167"/>
      <c r="AG828" s="167"/>
      <c r="AH828" s="167"/>
      <c r="AI828" s="167"/>
      <c r="AJ828" s="167"/>
      <c r="AK828" s="192" t="s">
        <v>7017</v>
      </c>
      <c r="AL828" s="183" t="s">
        <v>8210</v>
      </c>
      <c r="AM828" s="183" t="s">
        <v>8211</v>
      </c>
      <c r="AN828" s="190" t="s">
        <v>5829</v>
      </c>
      <c r="AO828" s="190" t="s">
        <v>5829</v>
      </c>
      <c r="AP828" s="157"/>
    </row>
    <row r="829" spans="1:42" s="120" customFormat="1" ht="30" customHeight="1">
      <c r="A829" s="167" t="s">
        <v>6788</v>
      </c>
      <c r="B829" s="167" t="s">
        <v>7251</v>
      </c>
      <c r="C829" s="167" t="s">
        <v>7252</v>
      </c>
      <c r="D829" s="167" t="s">
        <v>7274</v>
      </c>
      <c r="E829" s="167" t="s">
        <v>978</v>
      </c>
      <c r="F829" s="167" t="s">
        <v>762</v>
      </c>
      <c r="G829" s="167" t="s">
        <v>675</v>
      </c>
      <c r="H829" s="167" t="s">
        <v>7275</v>
      </c>
      <c r="I829" s="167" t="s">
        <v>1317</v>
      </c>
      <c r="J829" s="167" t="s">
        <v>977</v>
      </c>
      <c r="K829" s="167" t="s">
        <v>3060</v>
      </c>
      <c r="L829" s="189" t="s">
        <v>7258</v>
      </c>
      <c r="M829" s="189" t="s">
        <v>7276</v>
      </c>
      <c r="N829" s="167" t="s">
        <v>5742</v>
      </c>
      <c r="O829" s="167" t="s">
        <v>1237</v>
      </c>
      <c r="P829" s="189">
        <v>98</v>
      </c>
      <c r="Q829" s="189">
        <v>31</v>
      </c>
      <c r="R829" s="195" t="s">
        <v>6620</v>
      </c>
      <c r="S829" s="193" t="s">
        <v>8210</v>
      </c>
      <c r="T829" s="183" t="s">
        <v>2660</v>
      </c>
      <c r="U829" s="335">
        <v>44348</v>
      </c>
      <c r="V829" s="335">
        <v>44377</v>
      </c>
      <c r="W829" s="192">
        <v>479300279</v>
      </c>
      <c r="X829" s="335">
        <v>44377</v>
      </c>
      <c r="Y829" s="167"/>
      <c r="Z829" s="167"/>
      <c r="AA829" s="167"/>
      <c r="AB829" s="167"/>
      <c r="AC829" s="196" t="s">
        <v>1562</v>
      </c>
      <c r="AD829" s="167"/>
      <c r="AE829" s="167"/>
      <c r="AF829" s="167"/>
      <c r="AG829" s="167"/>
      <c r="AH829" s="167"/>
      <c r="AI829" s="167"/>
      <c r="AJ829" s="167"/>
      <c r="AK829" s="192" t="s">
        <v>7017</v>
      </c>
      <c r="AL829" s="183" t="s">
        <v>8210</v>
      </c>
      <c r="AM829" s="183" t="s">
        <v>8211</v>
      </c>
      <c r="AN829" s="190" t="s">
        <v>5829</v>
      </c>
      <c r="AO829" s="190" t="s">
        <v>5829</v>
      </c>
      <c r="AP829" s="157"/>
    </row>
    <row r="830" spans="1:42" ht="30" customHeight="1">
      <c r="A830" s="167" t="s">
        <v>979</v>
      </c>
      <c r="B830" s="167" t="s">
        <v>7161</v>
      </c>
      <c r="C830" s="167" t="s">
        <v>7252</v>
      </c>
      <c r="D830" s="167" t="s">
        <v>7277</v>
      </c>
      <c r="E830" s="167" t="s">
        <v>978</v>
      </c>
      <c r="F830" s="167" t="s">
        <v>762</v>
      </c>
      <c r="G830" s="167" t="s">
        <v>106</v>
      </c>
      <c r="H830" s="167" t="s">
        <v>7278</v>
      </c>
      <c r="I830" s="167" t="s">
        <v>1317</v>
      </c>
      <c r="J830" s="167" t="s">
        <v>104</v>
      </c>
      <c r="K830" s="167" t="s">
        <v>761</v>
      </c>
      <c r="L830" s="189" t="s">
        <v>7258</v>
      </c>
      <c r="M830" s="189" t="s">
        <v>7279</v>
      </c>
      <c r="N830" s="167" t="s">
        <v>1079</v>
      </c>
      <c r="O830" s="167" t="s">
        <v>8215</v>
      </c>
      <c r="P830" s="189">
        <v>68</v>
      </c>
      <c r="Q830" s="189">
        <v>28</v>
      </c>
      <c r="R830" s="195" t="s">
        <v>6620</v>
      </c>
      <c r="S830" s="193" t="s">
        <v>8210</v>
      </c>
      <c r="T830" s="183" t="s">
        <v>2660</v>
      </c>
      <c r="U830" s="335">
        <v>44348</v>
      </c>
      <c r="V830" s="335">
        <v>44377</v>
      </c>
      <c r="W830" s="192">
        <v>479300280</v>
      </c>
      <c r="X830" s="335">
        <v>44377</v>
      </c>
      <c r="Y830" s="167"/>
      <c r="Z830" s="167"/>
      <c r="AA830" s="167"/>
      <c r="AB830" s="167"/>
      <c r="AC830" s="196" t="s">
        <v>6072</v>
      </c>
      <c r="AD830" s="167"/>
      <c r="AE830" s="167"/>
      <c r="AF830" s="167"/>
      <c r="AG830" s="167"/>
      <c r="AH830" s="167"/>
      <c r="AI830" s="167"/>
      <c r="AJ830" s="167"/>
      <c r="AK830" s="192" t="s">
        <v>7017</v>
      </c>
      <c r="AL830" s="183" t="s">
        <v>8210</v>
      </c>
      <c r="AM830" s="183" t="s">
        <v>8211</v>
      </c>
      <c r="AN830" s="190" t="s">
        <v>5829</v>
      </c>
      <c r="AO830" s="190" t="s">
        <v>5829</v>
      </c>
      <c r="AP830" s="157"/>
    </row>
    <row r="831" spans="1:42" ht="30" customHeight="1">
      <c r="A831" s="167" t="s">
        <v>979</v>
      </c>
      <c r="B831" s="167" t="s">
        <v>7161</v>
      </c>
      <c r="C831" s="167" t="s">
        <v>7252</v>
      </c>
      <c r="D831" s="167" t="s">
        <v>7280</v>
      </c>
      <c r="E831" s="167" t="s">
        <v>978</v>
      </c>
      <c r="F831" s="167" t="s">
        <v>762</v>
      </c>
      <c r="G831" s="167" t="s">
        <v>106</v>
      </c>
      <c r="H831" s="167" t="s">
        <v>7281</v>
      </c>
      <c r="I831" s="167" t="s">
        <v>1317</v>
      </c>
      <c r="J831" s="167" t="s">
        <v>104</v>
      </c>
      <c r="K831" s="167" t="s">
        <v>105</v>
      </c>
      <c r="L831" s="189" t="s">
        <v>7258</v>
      </c>
      <c r="M831" s="189" t="s">
        <v>7282</v>
      </c>
      <c r="N831" s="167" t="s">
        <v>1079</v>
      </c>
      <c r="O831" s="167" t="s">
        <v>8215</v>
      </c>
      <c r="P831" s="189">
        <v>48</v>
      </c>
      <c r="Q831" s="189">
        <v>27</v>
      </c>
      <c r="R831" s="195" t="s">
        <v>6620</v>
      </c>
      <c r="S831" s="193" t="s">
        <v>8210</v>
      </c>
      <c r="T831" s="183" t="s">
        <v>2660</v>
      </c>
      <c r="U831" s="335">
        <v>44348</v>
      </c>
      <c r="V831" s="335">
        <v>44377</v>
      </c>
      <c r="W831" s="192">
        <v>479300281</v>
      </c>
      <c r="X831" s="335">
        <v>44377</v>
      </c>
      <c r="Y831" s="167"/>
      <c r="Z831" s="167"/>
      <c r="AA831" s="167"/>
      <c r="AB831" s="167"/>
      <c r="AC831" s="196" t="s">
        <v>6072</v>
      </c>
      <c r="AD831" s="167"/>
      <c r="AE831" s="167"/>
      <c r="AF831" s="167"/>
      <c r="AG831" s="167"/>
      <c r="AH831" s="167"/>
      <c r="AI831" s="167"/>
      <c r="AJ831" s="167"/>
      <c r="AK831" s="192" t="s">
        <v>7017</v>
      </c>
      <c r="AL831" s="183" t="s">
        <v>8210</v>
      </c>
      <c r="AM831" s="183" t="s">
        <v>8211</v>
      </c>
      <c r="AN831" s="190" t="s">
        <v>5829</v>
      </c>
      <c r="AO831" s="190" t="s">
        <v>5829</v>
      </c>
      <c r="AP831" s="157"/>
    </row>
    <row r="832" spans="1:42" ht="30" customHeight="1">
      <c r="A832" s="167" t="s">
        <v>979</v>
      </c>
      <c r="B832" s="167" t="s">
        <v>7161</v>
      </c>
      <c r="C832" s="167" t="s">
        <v>7252</v>
      </c>
      <c r="D832" s="167" t="s">
        <v>7283</v>
      </c>
      <c r="E832" s="167" t="s">
        <v>978</v>
      </c>
      <c r="F832" s="167" t="s">
        <v>762</v>
      </c>
      <c r="G832" s="167" t="s">
        <v>106</v>
      </c>
      <c r="H832" s="167" t="s">
        <v>7284</v>
      </c>
      <c r="I832" s="167" t="s">
        <v>1317</v>
      </c>
      <c r="J832" s="167" t="s">
        <v>104</v>
      </c>
      <c r="K832" s="167" t="s">
        <v>761</v>
      </c>
      <c r="L832" s="189" t="s">
        <v>7258</v>
      </c>
      <c r="M832" s="189" t="s">
        <v>7285</v>
      </c>
      <c r="N832" s="167" t="s">
        <v>1079</v>
      </c>
      <c r="O832" s="167" t="s">
        <v>1237</v>
      </c>
      <c r="P832" s="189">
        <v>108</v>
      </c>
      <c r="Q832" s="189">
        <v>19</v>
      </c>
      <c r="R832" s="195" t="s">
        <v>6620</v>
      </c>
      <c r="S832" s="193" t="s">
        <v>8210</v>
      </c>
      <c r="T832" s="183" t="s">
        <v>2660</v>
      </c>
      <c r="U832" s="335">
        <v>44348</v>
      </c>
      <c r="V832" s="335">
        <v>44377</v>
      </c>
      <c r="W832" s="192">
        <v>479300282</v>
      </c>
      <c r="X832" s="335">
        <v>44377</v>
      </c>
      <c r="Y832" s="167"/>
      <c r="Z832" s="167"/>
      <c r="AA832" s="167"/>
      <c r="AB832" s="167"/>
      <c r="AC832" s="196" t="s">
        <v>6072</v>
      </c>
      <c r="AD832" s="167"/>
      <c r="AE832" s="167"/>
      <c r="AF832" s="167"/>
      <c r="AG832" s="167"/>
      <c r="AH832" s="167"/>
      <c r="AI832" s="167"/>
      <c r="AJ832" s="167"/>
      <c r="AK832" s="192" t="s">
        <v>7017</v>
      </c>
      <c r="AL832" s="183" t="s">
        <v>8210</v>
      </c>
      <c r="AM832" s="183" t="s">
        <v>8211</v>
      </c>
      <c r="AN832" s="190" t="s">
        <v>5829</v>
      </c>
      <c r="AO832" s="190" t="s">
        <v>5829</v>
      </c>
      <c r="AP832" s="157"/>
    </row>
    <row r="833" spans="1:42" ht="30" customHeight="1">
      <c r="A833" s="167" t="s">
        <v>979</v>
      </c>
      <c r="B833" s="167" t="s">
        <v>7161</v>
      </c>
      <c r="C833" s="167" t="s">
        <v>7286</v>
      </c>
      <c r="D833" s="167" t="s">
        <v>7287</v>
      </c>
      <c r="E833" s="167" t="s">
        <v>35</v>
      </c>
      <c r="F833" s="167" t="s">
        <v>11</v>
      </c>
      <c r="G833" s="167" t="s">
        <v>106</v>
      </c>
      <c r="H833" s="167" t="s">
        <v>7288</v>
      </c>
      <c r="I833" s="167" t="s">
        <v>1317</v>
      </c>
      <c r="J833" s="167" t="s">
        <v>104</v>
      </c>
      <c r="K833" s="167" t="s">
        <v>105</v>
      </c>
      <c r="L833" s="189" t="s">
        <v>7258</v>
      </c>
      <c r="M833" s="189" t="s">
        <v>7289</v>
      </c>
      <c r="N833" s="167" t="s">
        <v>1079</v>
      </c>
      <c r="O833" s="167" t="s">
        <v>1237</v>
      </c>
      <c r="P833" s="189">
        <v>42</v>
      </c>
      <c r="Q833" s="189">
        <v>20</v>
      </c>
      <c r="R833" s="195" t="s">
        <v>6620</v>
      </c>
      <c r="S833" s="193" t="s">
        <v>8216</v>
      </c>
      <c r="T833" s="183" t="s">
        <v>2660</v>
      </c>
      <c r="U833" s="335">
        <v>44348</v>
      </c>
      <c r="V833" s="335">
        <v>44377</v>
      </c>
      <c r="W833" s="192">
        <v>479300283</v>
      </c>
      <c r="X833" s="335">
        <v>44377</v>
      </c>
      <c r="Y833" s="167"/>
      <c r="Z833" s="167"/>
      <c r="AA833" s="167"/>
      <c r="AB833" s="167"/>
      <c r="AC833" s="196" t="s">
        <v>6072</v>
      </c>
      <c r="AD833" s="167"/>
      <c r="AE833" s="167"/>
      <c r="AF833" s="167"/>
      <c r="AG833" s="167"/>
      <c r="AH833" s="167"/>
      <c r="AI833" s="167"/>
      <c r="AJ833" s="167"/>
      <c r="AK833" s="192" t="s">
        <v>7017</v>
      </c>
      <c r="AL833" s="183" t="s">
        <v>8216</v>
      </c>
      <c r="AM833" s="183" t="s">
        <v>8217</v>
      </c>
      <c r="AN833" s="190" t="s">
        <v>5829</v>
      </c>
      <c r="AO833" s="190" t="s">
        <v>5829</v>
      </c>
      <c r="AP833" s="157"/>
    </row>
    <row r="834" spans="1:42" ht="30" customHeight="1">
      <c r="A834" s="167" t="s">
        <v>979</v>
      </c>
      <c r="B834" s="167" t="s">
        <v>7161</v>
      </c>
      <c r="C834" s="167" t="s">
        <v>7286</v>
      </c>
      <c r="D834" s="167" t="s">
        <v>8218</v>
      </c>
      <c r="E834" s="167" t="s">
        <v>35</v>
      </c>
      <c r="F834" s="167" t="s">
        <v>11</v>
      </c>
      <c r="G834" s="167" t="s">
        <v>106</v>
      </c>
      <c r="H834" s="167" t="s">
        <v>7290</v>
      </c>
      <c r="I834" s="167" t="s">
        <v>1317</v>
      </c>
      <c r="J834" s="167" t="s">
        <v>104</v>
      </c>
      <c r="K834" s="167" t="s">
        <v>105</v>
      </c>
      <c r="L834" s="189" t="s">
        <v>7291</v>
      </c>
      <c r="M834" s="189" t="s">
        <v>7292</v>
      </c>
      <c r="N834" s="167" t="s">
        <v>1079</v>
      </c>
      <c r="O834" s="167" t="s">
        <v>1245</v>
      </c>
      <c r="P834" s="189">
        <v>178.5</v>
      </c>
      <c r="Q834" s="189">
        <v>27</v>
      </c>
      <c r="R834" s="195" t="s">
        <v>6620</v>
      </c>
      <c r="S834" s="193" t="s">
        <v>8216</v>
      </c>
      <c r="T834" s="183" t="s">
        <v>2660</v>
      </c>
      <c r="U834" s="335">
        <v>44348</v>
      </c>
      <c r="V834" s="335">
        <v>44377</v>
      </c>
      <c r="W834" s="192">
        <v>4793000333</v>
      </c>
      <c r="X834" s="335">
        <v>44377</v>
      </c>
      <c r="Y834" s="167"/>
      <c r="Z834" s="167"/>
      <c r="AA834" s="167"/>
      <c r="AB834" s="167"/>
      <c r="AC834" s="196" t="s">
        <v>6072</v>
      </c>
      <c r="AD834" s="167"/>
      <c r="AE834" s="167"/>
      <c r="AF834" s="167"/>
      <c r="AG834" s="167"/>
      <c r="AH834" s="167"/>
      <c r="AI834" s="167"/>
      <c r="AJ834" s="167"/>
      <c r="AK834" s="192" t="s">
        <v>7017</v>
      </c>
      <c r="AL834" s="183" t="s">
        <v>8216</v>
      </c>
      <c r="AM834" s="183" t="s">
        <v>8217</v>
      </c>
      <c r="AN834" s="190" t="s">
        <v>5829</v>
      </c>
      <c r="AO834" s="190" t="s">
        <v>5829</v>
      </c>
      <c r="AP834" s="157"/>
    </row>
    <row r="835" spans="1:42" ht="30" customHeight="1">
      <c r="A835" s="167" t="s">
        <v>979</v>
      </c>
      <c r="B835" s="167" t="s">
        <v>7161</v>
      </c>
      <c r="C835" s="167" t="s">
        <v>7286</v>
      </c>
      <c r="D835" s="167" t="s">
        <v>8219</v>
      </c>
      <c r="E835" s="167" t="s">
        <v>35</v>
      </c>
      <c r="F835" s="167" t="s">
        <v>11</v>
      </c>
      <c r="G835" s="167" t="s">
        <v>106</v>
      </c>
      <c r="H835" s="167" t="s">
        <v>7293</v>
      </c>
      <c r="I835" s="167" t="s">
        <v>1317</v>
      </c>
      <c r="J835" s="167" t="s">
        <v>104</v>
      </c>
      <c r="K835" s="167" t="s">
        <v>105</v>
      </c>
      <c r="L835" s="189" t="s">
        <v>7291</v>
      </c>
      <c r="M835" s="189" t="s">
        <v>7294</v>
      </c>
      <c r="N835" s="167" t="s">
        <v>1079</v>
      </c>
      <c r="O835" s="167" t="s">
        <v>8220</v>
      </c>
      <c r="P835" s="189">
        <v>69</v>
      </c>
      <c r="Q835" s="189">
        <v>25</v>
      </c>
      <c r="R835" s="195" t="s">
        <v>6620</v>
      </c>
      <c r="S835" s="193" t="s">
        <v>8216</v>
      </c>
      <c r="T835" s="183" t="s">
        <v>2660</v>
      </c>
      <c r="U835" s="335">
        <v>44348</v>
      </c>
      <c r="V835" s="335">
        <v>44377</v>
      </c>
      <c r="W835" s="192">
        <v>4793000334</v>
      </c>
      <c r="X835" s="335">
        <v>44377</v>
      </c>
      <c r="Y835" s="167"/>
      <c r="Z835" s="167"/>
      <c r="AA835" s="167"/>
      <c r="AB835" s="167"/>
      <c r="AC835" s="196" t="s">
        <v>6072</v>
      </c>
      <c r="AD835" s="167"/>
      <c r="AE835" s="167"/>
      <c r="AF835" s="167"/>
      <c r="AG835" s="167"/>
      <c r="AH835" s="167"/>
      <c r="AI835" s="167"/>
      <c r="AJ835" s="167"/>
      <c r="AK835" s="192" t="s">
        <v>7017</v>
      </c>
      <c r="AL835" s="183" t="s">
        <v>8216</v>
      </c>
      <c r="AM835" s="183" t="s">
        <v>8217</v>
      </c>
      <c r="AN835" s="190" t="s">
        <v>5829</v>
      </c>
      <c r="AO835" s="190" t="s">
        <v>5829</v>
      </c>
      <c r="AP835" s="157"/>
    </row>
    <row r="836" spans="1:42" ht="30" customHeight="1">
      <c r="A836" s="167" t="s">
        <v>979</v>
      </c>
      <c r="B836" s="167" t="s">
        <v>7161</v>
      </c>
      <c r="C836" s="167" t="s">
        <v>7286</v>
      </c>
      <c r="D836" s="167" t="s">
        <v>8221</v>
      </c>
      <c r="E836" s="167" t="s">
        <v>35</v>
      </c>
      <c r="F836" s="167" t="s">
        <v>11</v>
      </c>
      <c r="G836" s="167" t="s">
        <v>106</v>
      </c>
      <c r="H836" s="167" t="s">
        <v>7295</v>
      </c>
      <c r="I836" s="167" t="s">
        <v>1317</v>
      </c>
      <c r="J836" s="167" t="s">
        <v>104</v>
      </c>
      <c r="K836" s="167" t="s">
        <v>105</v>
      </c>
      <c r="L836" s="189" t="s">
        <v>7291</v>
      </c>
      <c r="M836" s="189" t="s">
        <v>7296</v>
      </c>
      <c r="N836" s="167" t="s">
        <v>1079</v>
      </c>
      <c r="O836" s="167" t="s">
        <v>1237</v>
      </c>
      <c r="P836" s="189">
        <v>127.5</v>
      </c>
      <c r="Q836" s="189">
        <v>24</v>
      </c>
      <c r="R836" s="195" t="s">
        <v>6620</v>
      </c>
      <c r="S836" s="193" t="s">
        <v>8216</v>
      </c>
      <c r="T836" s="183" t="s">
        <v>2660</v>
      </c>
      <c r="U836" s="335">
        <v>44348</v>
      </c>
      <c r="V836" s="335">
        <v>44377</v>
      </c>
      <c r="W836" s="192">
        <v>4793000335</v>
      </c>
      <c r="X836" s="335">
        <v>44377</v>
      </c>
      <c r="Y836" s="167"/>
      <c r="Z836" s="167"/>
      <c r="AA836" s="167"/>
      <c r="AB836" s="167"/>
      <c r="AC836" s="196" t="s">
        <v>6072</v>
      </c>
      <c r="AD836" s="167"/>
      <c r="AE836" s="167"/>
      <c r="AF836" s="167"/>
      <c r="AG836" s="167"/>
      <c r="AH836" s="167"/>
      <c r="AI836" s="167"/>
      <c r="AJ836" s="167"/>
      <c r="AK836" s="192" t="s">
        <v>7017</v>
      </c>
      <c r="AL836" s="183" t="s">
        <v>8216</v>
      </c>
      <c r="AM836" s="183" t="s">
        <v>8217</v>
      </c>
      <c r="AN836" s="190" t="s">
        <v>5829</v>
      </c>
      <c r="AO836" s="190" t="s">
        <v>5829</v>
      </c>
      <c r="AP836" s="157"/>
    </row>
    <row r="837" spans="1:42" ht="30" customHeight="1">
      <c r="A837" s="167" t="s">
        <v>979</v>
      </c>
      <c r="B837" s="167" t="s">
        <v>7161</v>
      </c>
      <c r="C837" s="167" t="s">
        <v>7286</v>
      </c>
      <c r="D837" s="167" t="s">
        <v>8222</v>
      </c>
      <c r="E837" s="167" t="s">
        <v>35</v>
      </c>
      <c r="F837" s="167" t="s">
        <v>11</v>
      </c>
      <c r="G837" s="167" t="s">
        <v>106</v>
      </c>
      <c r="H837" s="167" t="s">
        <v>7297</v>
      </c>
      <c r="I837" s="167" t="s">
        <v>1317</v>
      </c>
      <c r="J837" s="167" t="s">
        <v>104</v>
      </c>
      <c r="K837" s="167" t="s">
        <v>105</v>
      </c>
      <c r="L837" s="189" t="s">
        <v>7291</v>
      </c>
      <c r="M837" s="189" t="s">
        <v>7298</v>
      </c>
      <c r="N837" s="167" t="s">
        <v>1079</v>
      </c>
      <c r="O837" s="167" t="s">
        <v>1237</v>
      </c>
      <c r="P837" s="189">
        <v>114</v>
      </c>
      <c r="Q837" s="189">
        <v>39</v>
      </c>
      <c r="R837" s="195" t="s">
        <v>6620</v>
      </c>
      <c r="S837" s="193" t="s">
        <v>8216</v>
      </c>
      <c r="T837" s="183" t="s">
        <v>2660</v>
      </c>
      <c r="U837" s="335">
        <v>44348</v>
      </c>
      <c r="V837" s="335">
        <v>44377</v>
      </c>
      <c r="W837" s="192">
        <v>4793000336</v>
      </c>
      <c r="X837" s="335">
        <v>44377</v>
      </c>
      <c r="Y837" s="167"/>
      <c r="Z837" s="167"/>
      <c r="AA837" s="167"/>
      <c r="AB837" s="167"/>
      <c r="AC837" s="196" t="s">
        <v>6072</v>
      </c>
      <c r="AD837" s="167"/>
      <c r="AE837" s="167"/>
      <c r="AF837" s="167"/>
      <c r="AG837" s="167"/>
      <c r="AH837" s="167"/>
      <c r="AI837" s="167"/>
      <c r="AJ837" s="167"/>
      <c r="AK837" s="192" t="s">
        <v>7017</v>
      </c>
      <c r="AL837" s="183" t="s">
        <v>8216</v>
      </c>
      <c r="AM837" s="183" t="s">
        <v>8223</v>
      </c>
      <c r="AN837" s="190" t="s">
        <v>5829</v>
      </c>
      <c r="AO837" s="190" t="s">
        <v>5829</v>
      </c>
      <c r="AP837" s="157"/>
    </row>
    <row r="838" spans="1:42" ht="30" customHeight="1">
      <c r="A838" s="167" t="s">
        <v>979</v>
      </c>
      <c r="B838" s="167" t="s">
        <v>7161</v>
      </c>
      <c r="C838" s="167" t="s">
        <v>7286</v>
      </c>
      <c r="D838" s="167" t="s">
        <v>7299</v>
      </c>
      <c r="E838" s="167" t="s">
        <v>35</v>
      </c>
      <c r="F838" s="167" t="s">
        <v>11</v>
      </c>
      <c r="G838" s="167" t="s">
        <v>106</v>
      </c>
      <c r="H838" s="167" t="s">
        <v>7300</v>
      </c>
      <c r="I838" s="167" t="s">
        <v>1317</v>
      </c>
      <c r="J838" s="167" t="s">
        <v>104</v>
      </c>
      <c r="K838" s="167" t="s">
        <v>105</v>
      </c>
      <c r="L838" s="189" t="s">
        <v>7291</v>
      </c>
      <c r="M838" s="189" t="s">
        <v>7301</v>
      </c>
      <c r="N838" s="167" t="s">
        <v>1079</v>
      </c>
      <c r="O838" s="167" t="s">
        <v>1237</v>
      </c>
      <c r="P838" s="189">
        <v>145</v>
      </c>
      <c r="Q838" s="189">
        <v>40</v>
      </c>
      <c r="R838" s="195" t="s">
        <v>6620</v>
      </c>
      <c r="S838" s="193" t="s">
        <v>8216</v>
      </c>
      <c r="T838" s="183" t="s">
        <v>2660</v>
      </c>
      <c r="U838" s="335">
        <v>44348</v>
      </c>
      <c r="V838" s="335">
        <v>44377</v>
      </c>
      <c r="W838" s="192">
        <v>4793000337</v>
      </c>
      <c r="X838" s="335">
        <v>44377</v>
      </c>
      <c r="Y838" s="167"/>
      <c r="Z838" s="167"/>
      <c r="AA838" s="167"/>
      <c r="AB838" s="167"/>
      <c r="AC838" s="196" t="s">
        <v>6072</v>
      </c>
      <c r="AD838" s="167"/>
      <c r="AE838" s="167"/>
      <c r="AF838" s="167"/>
      <c r="AG838" s="167"/>
      <c r="AH838" s="167"/>
      <c r="AI838" s="167"/>
      <c r="AJ838" s="167"/>
      <c r="AK838" s="192" t="s">
        <v>7017</v>
      </c>
      <c r="AL838" s="183" t="s">
        <v>8216</v>
      </c>
      <c r="AM838" s="183" t="s">
        <v>8217</v>
      </c>
      <c r="AN838" s="190" t="s">
        <v>5829</v>
      </c>
      <c r="AO838" s="190" t="s">
        <v>5829</v>
      </c>
      <c r="AP838" s="157"/>
    </row>
    <row r="839" spans="1:42" ht="30" customHeight="1">
      <c r="A839" s="167" t="s">
        <v>979</v>
      </c>
      <c r="B839" s="167" t="s">
        <v>7161</v>
      </c>
      <c r="C839" s="167" t="s">
        <v>7302</v>
      </c>
      <c r="D839" s="167" t="s">
        <v>7303</v>
      </c>
      <c r="E839" s="167" t="s">
        <v>35</v>
      </c>
      <c r="F839" s="167" t="s">
        <v>11</v>
      </c>
      <c r="G839" s="167" t="s">
        <v>106</v>
      </c>
      <c r="H839" s="167" t="s">
        <v>7304</v>
      </c>
      <c r="I839" s="167" t="s">
        <v>1317</v>
      </c>
      <c r="J839" s="167" t="s">
        <v>104</v>
      </c>
      <c r="K839" s="167" t="s">
        <v>761</v>
      </c>
      <c r="L839" s="189" t="s">
        <v>7305</v>
      </c>
      <c r="M839" s="189" t="s">
        <v>7306</v>
      </c>
      <c r="N839" s="167" t="s">
        <v>1079</v>
      </c>
      <c r="O839" s="167" t="s">
        <v>1237</v>
      </c>
      <c r="P839" s="189">
        <v>260</v>
      </c>
      <c r="Q839" s="189">
        <v>30</v>
      </c>
      <c r="R839" s="195" t="s">
        <v>6620</v>
      </c>
      <c r="S839" s="193" t="s">
        <v>8224</v>
      </c>
      <c r="T839" s="183" t="s">
        <v>2660</v>
      </c>
      <c r="U839" s="335">
        <v>44348</v>
      </c>
      <c r="V839" s="335">
        <v>44377</v>
      </c>
      <c r="W839" s="192">
        <v>4793000338</v>
      </c>
      <c r="X839" s="335">
        <v>44377</v>
      </c>
      <c r="Y839" s="167"/>
      <c r="Z839" s="167"/>
      <c r="AA839" s="167"/>
      <c r="AB839" s="167"/>
      <c r="AC839" s="196" t="s">
        <v>6072</v>
      </c>
      <c r="AD839" s="167"/>
      <c r="AE839" s="167"/>
      <c r="AF839" s="167"/>
      <c r="AG839" s="167"/>
      <c r="AH839" s="167"/>
      <c r="AI839" s="167"/>
      <c r="AJ839" s="167"/>
      <c r="AK839" s="192" t="s">
        <v>7017</v>
      </c>
      <c r="AL839" s="183" t="s">
        <v>8216</v>
      </c>
      <c r="AM839" s="183" t="s">
        <v>8217</v>
      </c>
      <c r="AN839" s="190" t="s">
        <v>5829</v>
      </c>
      <c r="AO839" s="190" t="s">
        <v>5829</v>
      </c>
      <c r="AP839" s="157"/>
    </row>
    <row r="840" spans="1:42" ht="30" customHeight="1">
      <c r="A840" s="167" t="s">
        <v>979</v>
      </c>
      <c r="B840" s="167" t="s">
        <v>7161</v>
      </c>
      <c r="C840" s="167" t="s">
        <v>7302</v>
      </c>
      <c r="D840" s="167" t="s">
        <v>7303</v>
      </c>
      <c r="E840" s="167" t="s">
        <v>35</v>
      </c>
      <c r="F840" s="167" t="s">
        <v>11</v>
      </c>
      <c r="G840" s="167" t="s">
        <v>106</v>
      </c>
      <c r="H840" s="167" t="s">
        <v>7307</v>
      </c>
      <c r="I840" s="167" t="s">
        <v>1317</v>
      </c>
      <c r="J840" s="167" t="s">
        <v>104</v>
      </c>
      <c r="K840" s="167" t="s">
        <v>761</v>
      </c>
      <c r="L840" s="189" t="s">
        <v>7305</v>
      </c>
      <c r="M840" s="189" t="s">
        <v>7306</v>
      </c>
      <c r="N840" s="167" t="s">
        <v>1079</v>
      </c>
      <c r="O840" s="167" t="s">
        <v>1245</v>
      </c>
      <c r="P840" s="189">
        <v>140</v>
      </c>
      <c r="Q840" s="189">
        <v>23</v>
      </c>
      <c r="R840" s="195" t="s">
        <v>6620</v>
      </c>
      <c r="S840" s="193" t="s">
        <v>8224</v>
      </c>
      <c r="T840" s="183" t="s">
        <v>2660</v>
      </c>
      <c r="U840" s="335">
        <v>44348</v>
      </c>
      <c r="V840" s="335">
        <v>44377</v>
      </c>
      <c r="W840" s="192">
        <v>4793000339</v>
      </c>
      <c r="X840" s="335">
        <v>44377</v>
      </c>
      <c r="Y840" s="167"/>
      <c r="Z840" s="167"/>
      <c r="AA840" s="167"/>
      <c r="AB840" s="167"/>
      <c r="AC840" s="196" t="s">
        <v>6072</v>
      </c>
      <c r="AD840" s="167"/>
      <c r="AE840" s="167"/>
      <c r="AF840" s="167"/>
      <c r="AG840" s="167"/>
      <c r="AH840" s="167"/>
      <c r="AI840" s="167"/>
      <c r="AJ840" s="167"/>
      <c r="AK840" s="192" t="s">
        <v>7017</v>
      </c>
      <c r="AL840" s="183" t="s">
        <v>8216</v>
      </c>
      <c r="AM840" s="183" t="s">
        <v>8217</v>
      </c>
      <c r="AN840" s="190" t="s">
        <v>5829</v>
      </c>
      <c r="AO840" s="190" t="s">
        <v>5829</v>
      </c>
      <c r="AP840" s="157"/>
    </row>
    <row r="841" spans="1:42" ht="30" customHeight="1">
      <c r="A841" s="167" t="s">
        <v>979</v>
      </c>
      <c r="B841" s="167" t="s">
        <v>7161</v>
      </c>
      <c r="C841" s="167" t="s">
        <v>7302</v>
      </c>
      <c r="D841" s="167" t="s">
        <v>8225</v>
      </c>
      <c r="E841" s="167" t="s">
        <v>35</v>
      </c>
      <c r="F841" s="167" t="s">
        <v>11</v>
      </c>
      <c r="G841" s="167" t="s">
        <v>106</v>
      </c>
      <c r="H841" s="167" t="s">
        <v>7308</v>
      </c>
      <c r="I841" s="167" t="s">
        <v>1317</v>
      </c>
      <c r="J841" s="167" t="s">
        <v>104</v>
      </c>
      <c r="K841" s="167" t="s">
        <v>761</v>
      </c>
      <c r="L841" s="189" t="s">
        <v>7305</v>
      </c>
      <c r="M841" s="189" t="s">
        <v>7309</v>
      </c>
      <c r="N841" s="167" t="s">
        <v>1079</v>
      </c>
      <c r="O841" s="167" t="s">
        <v>1237</v>
      </c>
      <c r="P841" s="189">
        <v>20</v>
      </c>
      <c r="Q841" s="189">
        <v>7</v>
      </c>
      <c r="R841" s="195" t="s">
        <v>6620</v>
      </c>
      <c r="S841" s="193" t="s">
        <v>8224</v>
      </c>
      <c r="T841" s="183" t="s">
        <v>2660</v>
      </c>
      <c r="U841" s="335">
        <v>44348</v>
      </c>
      <c r="V841" s="335">
        <v>44377</v>
      </c>
      <c r="W841" s="192">
        <v>4793000340</v>
      </c>
      <c r="X841" s="335">
        <v>44377</v>
      </c>
      <c r="Y841" s="167"/>
      <c r="Z841" s="167"/>
      <c r="AA841" s="167"/>
      <c r="AB841" s="167"/>
      <c r="AC841" s="196" t="s">
        <v>6072</v>
      </c>
      <c r="AD841" s="167"/>
      <c r="AE841" s="167"/>
      <c r="AF841" s="167"/>
      <c r="AG841" s="167"/>
      <c r="AH841" s="167"/>
      <c r="AI841" s="167"/>
      <c r="AJ841" s="167"/>
      <c r="AK841" s="192" t="s">
        <v>7017</v>
      </c>
      <c r="AL841" s="183" t="s">
        <v>8216</v>
      </c>
      <c r="AM841" s="183" t="s">
        <v>8217</v>
      </c>
      <c r="AN841" s="190" t="s">
        <v>5829</v>
      </c>
      <c r="AO841" s="190" t="s">
        <v>5829</v>
      </c>
      <c r="AP841" s="157"/>
    </row>
    <row r="842" spans="1:42" ht="30" customHeight="1">
      <c r="A842" s="167" t="s">
        <v>979</v>
      </c>
      <c r="B842" s="167" t="s">
        <v>7161</v>
      </c>
      <c r="C842" s="167" t="s">
        <v>7302</v>
      </c>
      <c r="D842" s="167" t="s">
        <v>8225</v>
      </c>
      <c r="E842" s="167" t="s">
        <v>35</v>
      </c>
      <c r="F842" s="167" t="s">
        <v>11</v>
      </c>
      <c r="G842" s="167" t="s">
        <v>106</v>
      </c>
      <c r="H842" s="167" t="s">
        <v>7310</v>
      </c>
      <c r="I842" s="167" t="s">
        <v>1317</v>
      </c>
      <c r="J842" s="167" t="s">
        <v>104</v>
      </c>
      <c r="K842" s="167" t="s">
        <v>761</v>
      </c>
      <c r="L842" s="189" t="s">
        <v>7305</v>
      </c>
      <c r="M842" s="189" t="s">
        <v>7311</v>
      </c>
      <c r="N842" s="167" t="s">
        <v>1079</v>
      </c>
      <c r="O842" s="167" t="s">
        <v>1237</v>
      </c>
      <c r="P842" s="189">
        <v>260</v>
      </c>
      <c r="Q842" s="189">
        <v>26</v>
      </c>
      <c r="R842" s="195" t="s">
        <v>6620</v>
      </c>
      <c r="S842" s="193" t="s">
        <v>8224</v>
      </c>
      <c r="T842" s="183" t="s">
        <v>2660</v>
      </c>
      <c r="U842" s="335">
        <v>44348</v>
      </c>
      <c r="V842" s="335">
        <v>44377</v>
      </c>
      <c r="W842" s="192">
        <v>4793000341</v>
      </c>
      <c r="X842" s="335">
        <v>44377</v>
      </c>
      <c r="Y842" s="167"/>
      <c r="Z842" s="167"/>
      <c r="AA842" s="167"/>
      <c r="AB842" s="167"/>
      <c r="AC842" s="196" t="s">
        <v>6072</v>
      </c>
      <c r="AD842" s="167"/>
      <c r="AE842" s="167"/>
      <c r="AF842" s="167"/>
      <c r="AG842" s="167"/>
      <c r="AH842" s="167"/>
      <c r="AI842" s="167"/>
      <c r="AJ842" s="167"/>
      <c r="AK842" s="192" t="s">
        <v>7017</v>
      </c>
      <c r="AL842" s="183" t="s">
        <v>8216</v>
      </c>
      <c r="AM842" s="183" t="s">
        <v>8217</v>
      </c>
      <c r="AN842" s="190" t="s">
        <v>5829</v>
      </c>
      <c r="AO842" s="190" t="s">
        <v>5829</v>
      </c>
      <c r="AP842" s="157"/>
    </row>
    <row r="843" spans="1:42" ht="30" customHeight="1">
      <c r="A843" s="167" t="s">
        <v>979</v>
      </c>
      <c r="B843" s="167" t="s">
        <v>7161</v>
      </c>
      <c r="C843" s="167" t="s">
        <v>7312</v>
      </c>
      <c r="D843" s="167" t="s">
        <v>7313</v>
      </c>
      <c r="E843" s="167" t="s">
        <v>35</v>
      </c>
      <c r="F843" s="167" t="s">
        <v>11</v>
      </c>
      <c r="G843" s="167" t="s">
        <v>106</v>
      </c>
      <c r="H843" s="167" t="s">
        <v>7314</v>
      </c>
      <c r="I843" s="167" t="s">
        <v>1317</v>
      </c>
      <c r="J843" s="167" t="s">
        <v>104</v>
      </c>
      <c r="K843" s="167" t="s">
        <v>761</v>
      </c>
      <c r="L843" s="189" t="s">
        <v>7315</v>
      </c>
      <c r="M843" s="189" t="s">
        <v>7316</v>
      </c>
      <c r="N843" s="167" t="s">
        <v>1079</v>
      </c>
      <c r="O843" s="167" t="s">
        <v>1237</v>
      </c>
      <c r="P843" s="189">
        <v>137</v>
      </c>
      <c r="Q843" s="189">
        <v>35</v>
      </c>
      <c r="R843" s="195" t="s">
        <v>6620</v>
      </c>
      <c r="S843" s="193" t="s">
        <v>8224</v>
      </c>
      <c r="T843" s="183" t="s">
        <v>2660</v>
      </c>
      <c r="U843" s="335">
        <v>44348</v>
      </c>
      <c r="V843" s="335">
        <v>44377</v>
      </c>
      <c r="W843" s="192">
        <v>479300284</v>
      </c>
      <c r="X843" s="335">
        <v>44377</v>
      </c>
      <c r="Y843" s="167"/>
      <c r="Z843" s="167"/>
      <c r="AA843" s="167"/>
      <c r="AB843" s="167"/>
      <c r="AC843" s="196" t="s">
        <v>6072</v>
      </c>
      <c r="AD843" s="167"/>
      <c r="AE843" s="167"/>
      <c r="AF843" s="167"/>
      <c r="AG843" s="167"/>
      <c r="AH843" s="167"/>
      <c r="AI843" s="167"/>
      <c r="AJ843" s="167"/>
      <c r="AK843" s="192" t="s">
        <v>7017</v>
      </c>
      <c r="AL843" s="183" t="s">
        <v>8224</v>
      </c>
      <c r="AM843" s="183" t="s">
        <v>8226</v>
      </c>
      <c r="AN843" s="190" t="s">
        <v>5829</v>
      </c>
      <c r="AO843" s="190" t="s">
        <v>5829</v>
      </c>
      <c r="AP843" s="157"/>
    </row>
    <row r="844" spans="1:42" ht="30" customHeight="1">
      <c r="A844" s="167" t="s">
        <v>979</v>
      </c>
      <c r="B844" s="167" t="s">
        <v>7161</v>
      </c>
      <c r="C844" s="167" t="s">
        <v>7317</v>
      </c>
      <c r="D844" s="167" t="s">
        <v>7318</v>
      </c>
      <c r="E844" s="167" t="s">
        <v>35</v>
      </c>
      <c r="F844" s="167" t="s">
        <v>11</v>
      </c>
      <c r="G844" s="167" t="s">
        <v>106</v>
      </c>
      <c r="H844" s="167" t="s">
        <v>7319</v>
      </c>
      <c r="I844" s="167" t="s">
        <v>1317</v>
      </c>
      <c r="J844" s="167" t="s">
        <v>104</v>
      </c>
      <c r="K844" s="167" t="s">
        <v>761</v>
      </c>
      <c r="L844" s="189" t="s">
        <v>7320</v>
      </c>
      <c r="M844" s="189" t="s">
        <v>7321</v>
      </c>
      <c r="N844" s="167" t="s">
        <v>1079</v>
      </c>
      <c r="O844" s="167" t="s">
        <v>1245</v>
      </c>
      <c r="P844" s="189">
        <v>240</v>
      </c>
      <c r="Q844" s="189">
        <v>14</v>
      </c>
      <c r="R844" s="195" t="s">
        <v>6620</v>
      </c>
      <c r="S844" s="193" t="s">
        <v>8224</v>
      </c>
      <c r="T844" s="183" t="s">
        <v>2660</v>
      </c>
      <c r="U844" s="335">
        <v>44348</v>
      </c>
      <c r="V844" s="335">
        <v>44377</v>
      </c>
      <c r="W844" s="192">
        <v>479300285</v>
      </c>
      <c r="X844" s="335">
        <v>44377</v>
      </c>
      <c r="Y844" s="167"/>
      <c r="Z844" s="167"/>
      <c r="AA844" s="167"/>
      <c r="AB844" s="167"/>
      <c r="AC844" s="196" t="s">
        <v>6072</v>
      </c>
      <c r="AD844" s="167"/>
      <c r="AE844" s="167"/>
      <c r="AF844" s="167"/>
      <c r="AG844" s="167"/>
      <c r="AH844" s="167"/>
      <c r="AI844" s="167"/>
      <c r="AJ844" s="167"/>
      <c r="AK844" s="192" t="s">
        <v>7017</v>
      </c>
      <c r="AL844" s="183" t="s">
        <v>8224</v>
      </c>
      <c r="AM844" s="183" t="s">
        <v>8211</v>
      </c>
      <c r="AN844" s="190" t="s">
        <v>5829</v>
      </c>
      <c r="AO844" s="190" t="s">
        <v>5829</v>
      </c>
      <c r="AP844" s="157"/>
    </row>
    <row r="845" spans="1:42" ht="30" customHeight="1">
      <c r="A845" s="167" t="s">
        <v>979</v>
      </c>
      <c r="B845" s="167" t="s">
        <v>7161</v>
      </c>
      <c r="C845" s="167" t="s">
        <v>7322</v>
      </c>
      <c r="D845" s="167" t="s">
        <v>7323</v>
      </c>
      <c r="E845" s="167" t="s">
        <v>978</v>
      </c>
      <c r="F845" s="167" t="s">
        <v>762</v>
      </c>
      <c r="G845" s="167" t="s">
        <v>106</v>
      </c>
      <c r="H845" s="167" t="s">
        <v>7324</v>
      </c>
      <c r="I845" s="167" t="s">
        <v>1317</v>
      </c>
      <c r="J845" s="167" t="s">
        <v>104</v>
      </c>
      <c r="K845" s="167" t="s">
        <v>105</v>
      </c>
      <c r="L845" s="189" t="s">
        <v>7325</v>
      </c>
      <c r="M845" s="189" t="s">
        <v>7326</v>
      </c>
      <c r="N845" s="167" t="s">
        <v>1079</v>
      </c>
      <c r="O845" s="167" t="s">
        <v>1237</v>
      </c>
      <c r="P845" s="189">
        <v>108</v>
      </c>
      <c r="Q845" s="189">
        <v>16</v>
      </c>
      <c r="R845" s="195" t="s">
        <v>6620</v>
      </c>
      <c r="S845" s="193" t="s">
        <v>8210</v>
      </c>
      <c r="T845" s="183" t="s">
        <v>2660</v>
      </c>
      <c r="U845" s="335">
        <v>44348</v>
      </c>
      <c r="V845" s="335">
        <v>44377</v>
      </c>
      <c r="W845" s="192">
        <v>479300286</v>
      </c>
      <c r="X845" s="335">
        <v>44377</v>
      </c>
      <c r="Y845" s="167"/>
      <c r="Z845" s="167"/>
      <c r="AA845" s="167"/>
      <c r="AB845" s="167"/>
      <c r="AC845" s="196" t="s">
        <v>6072</v>
      </c>
      <c r="AD845" s="167"/>
      <c r="AE845" s="167"/>
      <c r="AF845" s="167"/>
      <c r="AG845" s="167"/>
      <c r="AH845" s="167"/>
      <c r="AI845" s="167"/>
      <c r="AJ845" s="167"/>
      <c r="AK845" s="192" t="s">
        <v>7017</v>
      </c>
      <c r="AL845" s="183" t="s">
        <v>8210</v>
      </c>
      <c r="AM845" s="183" t="s">
        <v>8211</v>
      </c>
      <c r="AN845" s="190" t="s">
        <v>5829</v>
      </c>
      <c r="AO845" s="190" t="s">
        <v>5829</v>
      </c>
      <c r="AP845" s="157"/>
    </row>
    <row r="846" spans="1:42" s="120" customFormat="1" ht="30" customHeight="1">
      <c r="A846" s="167" t="s">
        <v>979</v>
      </c>
      <c r="B846" s="167" t="s">
        <v>7161</v>
      </c>
      <c r="C846" s="167" t="s">
        <v>7322</v>
      </c>
      <c r="D846" s="167" t="s">
        <v>7327</v>
      </c>
      <c r="E846" s="167" t="s">
        <v>978</v>
      </c>
      <c r="F846" s="167" t="s">
        <v>762</v>
      </c>
      <c r="G846" s="167" t="s">
        <v>106</v>
      </c>
      <c r="H846" s="167" t="s">
        <v>7328</v>
      </c>
      <c r="I846" s="167" t="s">
        <v>1317</v>
      </c>
      <c r="J846" s="167" t="s">
        <v>104</v>
      </c>
      <c r="K846" s="167" t="s">
        <v>761</v>
      </c>
      <c r="L846" s="189" t="s">
        <v>7325</v>
      </c>
      <c r="M846" s="189" t="s">
        <v>7329</v>
      </c>
      <c r="N846" s="167" t="s">
        <v>1079</v>
      </c>
      <c r="O846" s="167" t="s">
        <v>1237</v>
      </c>
      <c r="P846" s="189">
        <v>70</v>
      </c>
      <c r="Q846" s="189">
        <v>26</v>
      </c>
      <c r="R846" s="195" t="s">
        <v>6620</v>
      </c>
      <c r="S846" s="193" t="s">
        <v>8210</v>
      </c>
      <c r="T846" s="183" t="s">
        <v>2660</v>
      </c>
      <c r="U846" s="335">
        <v>44348</v>
      </c>
      <c r="V846" s="335">
        <v>44377</v>
      </c>
      <c r="W846" s="192">
        <v>479300287</v>
      </c>
      <c r="X846" s="335">
        <v>44377</v>
      </c>
      <c r="Y846" s="167"/>
      <c r="Z846" s="167"/>
      <c r="AA846" s="167"/>
      <c r="AB846" s="167"/>
      <c r="AC846" s="196" t="s">
        <v>6072</v>
      </c>
      <c r="AD846" s="167"/>
      <c r="AE846" s="167"/>
      <c r="AF846" s="167"/>
      <c r="AG846" s="167"/>
      <c r="AH846" s="167"/>
      <c r="AI846" s="167"/>
      <c r="AJ846" s="167"/>
      <c r="AK846" s="192" t="s">
        <v>7017</v>
      </c>
      <c r="AL846" s="336" t="s">
        <v>8210</v>
      </c>
      <c r="AM846" s="336" t="s">
        <v>8211</v>
      </c>
      <c r="AN846" s="190" t="s">
        <v>5829</v>
      </c>
      <c r="AO846" s="190" t="s">
        <v>5829</v>
      </c>
      <c r="AP846" s="157"/>
    </row>
    <row r="847" spans="1:42" s="120" customFormat="1" ht="30" customHeight="1">
      <c r="A847" s="167" t="s">
        <v>979</v>
      </c>
      <c r="B847" s="167" t="s">
        <v>7161</v>
      </c>
      <c r="C847" s="167" t="s">
        <v>7322</v>
      </c>
      <c r="D847" s="167" t="s">
        <v>7330</v>
      </c>
      <c r="E847" s="167" t="s">
        <v>978</v>
      </c>
      <c r="F847" s="167" t="s">
        <v>762</v>
      </c>
      <c r="G847" s="167" t="s">
        <v>106</v>
      </c>
      <c r="H847" s="167" t="s">
        <v>7331</v>
      </c>
      <c r="I847" s="167" t="s">
        <v>1317</v>
      </c>
      <c r="J847" s="167" t="s">
        <v>104</v>
      </c>
      <c r="K847" s="167" t="s">
        <v>761</v>
      </c>
      <c r="L847" s="189" t="s">
        <v>7325</v>
      </c>
      <c r="M847" s="189" t="s">
        <v>7329</v>
      </c>
      <c r="N847" s="167" t="s">
        <v>1079</v>
      </c>
      <c r="O847" s="167" t="s">
        <v>1245</v>
      </c>
      <c r="P847" s="189">
        <v>70</v>
      </c>
      <c r="Q847" s="189">
        <v>10</v>
      </c>
      <c r="R847" s="195" t="s">
        <v>6620</v>
      </c>
      <c r="S847" s="193" t="s">
        <v>8210</v>
      </c>
      <c r="T847" s="183" t="s">
        <v>2660</v>
      </c>
      <c r="U847" s="335">
        <v>44348</v>
      </c>
      <c r="V847" s="335">
        <v>44377</v>
      </c>
      <c r="W847" s="192">
        <v>479300288</v>
      </c>
      <c r="X847" s="335">
        <v>44377</v>
      </c>
      <c r="Y847" s="167"/>
      <c r="Z847" s="167"/>
      <c r="AA847" s="167"/>
      <c r="AB847" s="167"/>
      <c r="AC847" s="196" t="s">
        <v>6072</v>
      </c>
      <c r="AD847" s="167"/>
      <c r="AE847" s="167"/>
      <c r="AF847" s="167"/>
      <c r="AG847" s="167"/>
      <c r="AH847" s="167"/>
      <c r="AI847" s="167"/>
      <c r="AJ847" s="167"/>
      <c r="AK847" s="192" t="s">
        <v>7017</v>
      </c>
      <c r="AL847" s="183" t="s">
        <v>8210</v>
      </c>
      <c r="AM847" s="183" t="s">
        <v>8211</v>
      </c>
      <c r="AN847" s="190" t="s">
        <v>5829</v>
      </c>
      <c r="AO847" s="190" t="s">
        <v>5829</v>
      </c>
      <c r="AP847" s="157"/>
    </row>
    <row r="848" spans="1:42" s="120" customFormat="1" ht="30" customHeight="1">
      <c r="A848" s="167" t="s">
        <v>979</v>
      </c>
      <c r="B848" s="167" t="s">
        <v>7161</v>
      </c>
      <c r="C848" s="167" t="s">
        <v>7322</v>
      </c>
      <c r="D848" s="167" t="s">
        <v>7332</v>
      </c>
      <c r="E848" s="167" t="s">
        <v>978</v>
      </c>
      <c r="F848" s="167" t="s">
        <v>762</v>
      </c>
      <c r="G848" s="167" t="s">
        <v>106</v>
      </c>
      <c r="H848" s="167" t="s">
        <v>7333</v>
      </c>
      <c r="I848" s="167" t="s">
        <v>1317</v>
      </c>
      <c r="J848" s="167" t="s">
        <v>104</v>
      </c>
      <c r="K848" s="167" t="s">
        <v>105</v>
      </c>
      <c r="L848" s="189" t="s">
        <v>7325</v>
      </c>
      <c r="M848" s="189" t="s">
        <v>7334</v>
      </c>
      <c r="N848" s="167" t="s">
        <v>1079</v>
      </c>
      <c r="O848" s="167" t="s">
        <v>1237</v>
      </c>
      <c r="P848" s="189">
        <v>38</v>
      </c>
      <c r="Q848" s="189">
        <v>11</v>
      </c>
      <c r="R848" s="195" t="s">
        <v>6620</v>
      </c>
      <c r="S848" s="193" t="s">
        <v>8210</v>
      </c>
      <c r="T848" s="183" t="s">
        <v>2660</v>
      </c>
      <c r="U848" s="335">
        <v>44348</v>
      </c>
      <c r="V848" s="335">
        <v>44377</v>
      </c>
      <c r="W848" s="192">
        <v>479300289</v>
      </c>
      <c r="X848" s="335">
        <v>44377</v>
      </c>
      <c r="Y848" s="167"/>
      <c r="Z848" s="167"/>
      <c r="AA848" s="167"/>
      <c r="AB848" s="167"/>
      <c r="AC848" s="196" t="s">
        <v>6072</v>
      </c>
      <c r="AD848" s="167"/>
      <c r="AE848" s="167"/>
      <c r="AF848" s="167"/>
      <c r="AG848" s="167"/>
      <c r="AH848" s="167"/>
      <c r="AI848" s="167"/>
      <c r="AJ848" s="167"/>
      <c r="AK848" s="192" t="s">
        <v>7017</v>
      </c>
      <c r="AL848" s="183" t="s">
        <v>8210</v>
      </c>
      <c r="AM848" s="183" t="s">
        <v>8211</v>
      </c>
      <c r="AN848" s="190" t="s">
        <v>5829</v>
      </c>
      <c r="AO848" s="190" t="s">
        <v>5829</v>
      </c>
      <c r="AP848" s="157"/>
    </row>
    <row r="849" spans="1:42" s="120" customFormat="1" ht="30" customHeight="1">
      <c r="A849" s="167" t="s">
        <v>979</v>
      </c>
      <c r="B849" s="167" t="s">
        <v>7161</v>
      </c>
      <c r="C849" s="167" t="s">
        <v>7322</v>
      </c>
      <c r="D849" s="167" t="s">
        <v>7335</v>
      </c>
      <c r="E849" s="167" t="s">
        <v>978</v>
      </c>
      <c r="F849" s="167" t="s">
        <v>762</v>
      </c>
      <c r="G849" s="167" t="s">
        <v>106</v>
      </c>
      <c r="H849" s="167" t="s">
        <v>7336</v>
      </c>
      <c r="I849" s="167" t="s">
        <v>1317</v>
      </c>
      <c r="J849" s="167" t="s">
        <v>104</v>
      </c>
      <c r="K849" s="167" t="s">
        <v>105</v>
      </c>
      <c r="L849" s="189" t="s">
        <v>7325</v>
      </c>
      <c r="M849" s="189" t="s">
        <v>7337</v>
      </c>
      <c r="N849" s="167" t="s">
        <v>1079</v>
      </c>
      <c r="O849" s="167" t="s">
        <v>1245</v>
      </c>
      <c r="P849" s="189">
        <v>17</v>
      </c>
      <c r="Q849" s="189">
        <v>13</v>
      </c>
      <c r="R849" s="195" t="s">
        <v>6620</v>
      </c>
      <c r="S849" s="193" t="s">
        <v>8210</v>
      </c>
      <c r="T849" s="183" t="s">
        <v>2660</v>
      </c>
      <c r="U849" s="335">
        <v>44348</v>
      </c>
      <c r="V849" s="335">
        <v>44377</v>
      </c>
      <c r="W849" s="192">
        <v>479300290</v>
      </c>
      <c r="X849" s="335">
        <v>44377</v>
      </c>
      <c r="Y849" s="167"/>
      <c r="Z849" s="167"/>
      <c r="AA849" s="167"/>
      <c r="AB849" s="167"/>
      <c r="AC849" s="196" t="s">
        <v>6072</v>
      </c>
      <c r="AD849" s="167"/>
      <c r="AE849" s="167"/>
      <c r="AF849" s="167"/>
      <c r="AG849" s="167"/>
      <c r="AH849" s="167"/>
      <c r="AI849" s="167"/>
      <c r="AJ849" s="167"/>
      <c r="AK849" s="192" t="s">
        <v>7017</v>
      </c>
      <c r="AL849" s="183" t="s">
        <v>8210</v>
      </c>
      <c r="AM849" s="183" t="s">
        <v>8211</v>
      </c>
      <c r="AN849" s="190" t="s">
        <v>5829</v>
      </c>
      <c r="AO849" s="190" t="s">
        <v>5829</v>
      </c>
      <c r="AP849" s="157"/>
    </row>
    <row r="850" spans="1:42" s="120" customFormat="1" ht="30" customHeight="1">
      <c r="A850" s="167" t="s">
        <v>795</v>
      </c>
      <c r="B850" s="167" t="s">
        <v>7338</v>
      </c>
      <c r="C850" s="167" t="s">
        <v>7339</v>
      </c>
      <c r="D850" s="167" t="s">
        <v>7340</v>
      </c>
      <c r="E850" s="167" t="s">
        <v>978</v>
      </c>
      <c r="F850" s="167" t="s">
        <v>762</v>
      </c>
      <c r="G850" s="167" t="s">
        <v>106</v>
      </c>
      <c r="H850" s="167" t="s">
        <v>7341</v>
      </c>
      <c r="I850" s="167" t="s">
        <v>1317</v>
      </c>
      <c r="J850" s="167" t="s">
        <v>104</v>
      </c>
      <c r="K850" s="167" t="s">
        <v>761</v>
      </c>
      <c r="L850" s="189" t="s">
        <v>7325</v>
      </c>
      <c r="M850" s="189" t="s">
        <v>7342</v>
      </c>
      <c r="N850" s="167" t="s">
        <v>1079</v>
      </c>
      <c r="O850" s="167" t="s">
        <v>1245</v>
      </c>
      <c r="P850" s="189">
        <v>26</v>
      </c>
      <c r="Q850" s="189">
        <v>13</v>
      </c>
      <c r="R850" s="195" t="s">
        <v>6620</v>
      </c>
      <c r="S850" s="193" t="s">
        <v>8210</v>
      </c>
      <c r="T850" s="183" t="s">
        <v>2660</v>
      </c>
      <c r="U850" s="335">
        <v>44348</v>
      </c>
      <c r="V850" s="335">
        <v>44377</v>
      </c>
      <c r="W850" s="192">
        <v>4223000425</v>
      </c>
      <c r="X850" s="335">
        <v>44377</v>
      </c>
      <c r="Y850" s="167"/>
      <c r="Z850" s="167"/>
      <c r="AA850" s="167"/>
      <c r="AB850" s="167"/>
      <c r="AC850" s="196" t="s">
        <v>6072</v>
      </c>
      <c r="AD850" s="167"/>
      <c r="AE850" s="167"/>
      <c r="AF850" s="167"/>
      <c r="AG850" s="167"/>
      <c r="AH850" s="167"/>
      <c r="AI850" s="167"/>
      <c r="AJ850" s="167"/>
      <c r="AK850" s="192" t="s">
        <v>7017</v>
      </c>
      <c r="AL850" s="183" t="s">
        <v>8210</v>
      </c>
      <c r="AM850" s="183" t="s">
        <v>8211</v>
      </c>
      <c r="AN850" s="190" t="s">
        <v>5829</v>
      </c>
      <c r="AO850" s="190" t="s">
        <v>5829</v>
      </c>
      <c r="AP850" s="157"/>
    </row>
    <row r="851" spans="1:42" s="120" customFormat="1" ht="30" customHeight="1">
      <c r="A851" s="167" t="s">
        <v>795</v>
      </c>
      <c r="B851" s="167" t="s">
        <v>7338</v>
      </c>
      <c r="C851" s="167" t="s">
        <v>7339</v>
      </c>
      <c r="D851" s="167" t="s">
        <v>7343</v>
      </c>
      <c r="E851" s="167" t="s">
        <v>35</v>
      </c>
      <c r="F851" s="167" t="s">
        <v>759</v>
      </c>
      <c r="G851" s="167" t="s">
        <v>106</v>
      </c>
      <c r="H851" s="167" t="s">
        <v>7344</v>
      </c>
      <c r="I851" s="167" t="s">
        <v>1317</v>
      </c>
      <c r="J851" s="167" t="s">
        <v>104</v>
      </c>
      <c r="K851" s="167" t="s">
        <v>105</v>
      </c>
      <c r="L851" s="189" t="s">
        <v>7325</v>
      </c>
      <c r="M851" s="189" t="s">
        <v>7345</v>
      </c>
      <c r="N851" s="167" t="s">
        <v>1079</v>
      </c>
      <c r="O851" s="167" t="s">
        <v>8213</v>
      </c>
      <c r="P851" s="189">
        <v>75</v>
      </c>
      <c r="Q851" s="189">
        <v>21</v>
      </c>
      <c r="R851" s="195" t="s">
        <v>6620</v>
      </c>
      <c r="S851" s="193" t="s">
        <v>8227</v>
      </c>
      <c r="T851" s="183" t="s">
        <v>2660</v>
      </c>
      <c r="U851" s="335">
        <v>44348</v>
      </c>
      <c r="V851" s="335">
        <v>44377</v>
      </c>
      <c r="W851" s="192">
        <v>4223000427</v>
      </c>
      <c r="X851" s="335">
        <v>44377</v>
      </c>
      <c r="Y851" s="167"/>
      <c r="Z851" s="167"/>
      <c r="AA851" s="167"/>
      <c r="AB851" s="167"/>
      <c r="AC851" s="196" t="s">
        <v>6072</v>
      </c>
      <c r="AD851" s="167"/>
      <c r="AE851" s="167"/>
      <c r="AF851" s="167"/>
      <c r="AG851" s="167"/>
      <c r="AH851" s="167"/>
      <c r="AI851" s="167"/>
      <c r="AJ851" s="167"/>
      <c r="AK851" s="192" t="s">
        <v>7017</v>
      </c>
      <c r="AL851" s="183" t="s">
        <v>8227</v>
      </c>
      <c r="AM851" s="183" t="s">
        <v>8228</v>
      </c>
      <c r="AN851" s="190" t="s">
        <v>5829</v>
      </c>
      <c r="AO851" s="190" t="s">
        <v>5829</v>
      </c>
      <c r="AP851" s="157"/>
    </row>
    <row r="852" spans="1:42" s="120" customFormat="1" ht="30" customHeight="1">
      <c r="A852" s="167" t="s">
        <v>795</v>
      </c>
      <c r="B852" s="167" t="s">
        <v>7338</v>
      </c>
      <c r="C852" s="167" t="s">
        <v>7339</v>
      </c>
      <c r="D852" s="167" t="s">
        <v>7346</v>
      </c>
      <c r="E852" s="167" t="s">
        <v>35</v>
      </c>
      <c r="F852" s="167" t="s">
        <v>759</v>
      </c>
      <c r="G852" s="167" t="s">
        <v>106</v>
      </c>
      <c r="H852" s="167" t="s">
        <v>7347</v>
      </c>
      <c r="I852" s="167" t="s">
        <v>1317</v>
      </c>
      <c r="J852" s="167" t="s">
        <v>104</v>
      </c>
      <c r="K852" s="167" t="s">
        <v>105</v>
      </c>
      <c r="L852" s="189" t="s">
        <v>7325</v>
      </c>
      <c r="M852" s="189" t="s">
        <v>7348</v>
      </c>
      <c r="N852" s="167" t="s">
        <v>1079</v>
      </c>
      <c r="O852" s="167" t="s">
        <v>8213</v>
      </c>
      <c r="P852" s="189">
        <v>61</v>
      </c>
      <c r="Q852" s="189">
        <v>24</v>
      </c>
      <c r="R852" s="195" t="s">
        <v>6620</v>
      </c>
      <c r="S852" s="193" t="s">
        <v>8227</v>
      </c>
      <c r="T852" s="183" t="s">
        <v>2660</v>
      </c>
      <c r="U852" s="335">
        <v>44348</v>
      </c>
      <c r="V852" s="335">
        <v>44377</v>
      </c>
      <c r="W852" s="192">
        <v>4223000428</v>
      </c>
      <c r="X852" s="335">
        <v>44377</v>
      </c>
      <c r="Y852" s="167"/>
      <c r="Z852" s="167"/>
      <c r="AA852" s="167"/>
      <c r="AB852" s="167"/>
      <c r="AC852" s="196" t="s">
        <v>6072</v>
      </c>
      <c r="AD852" s="167"/>
      <c r="AE852" s="167"/>
      <c r="AF852" s="167"/>
      <c r="AG852" s="167"/>
      <c r="AH852" s="167"/>
      <c r="AI852" s="167"/>
      <c r="AJ852" s="167"/>
      <c r="AK852" s="192" t="s">
        <v>7017</v>
      </c>
      <c r="AL852" s="183" t="s">
        <v>8227</v>
      </c>
      <c r="AM852" s="183" t="s">
        <v>8228</v>
      </c>
      <c r="AN852" s="190" t="s">
        <v>5829</v>
      </c>
      <c r="AO852" s="190" t="s">
        <v>5829</v>
      </c>
      <c r="AP852" s="157"/>
    </row>
    <row r="853" spans="1:42" s="120" customFormat="1" ht="30" customHeight="1">
      <c r="A853" s="167" t="s">
        <v>795</v>
      </c>
      <c r="B853" s="167" t="s">
        <v>7338</v>
      </c>
      <c r="C853" s="167" t="s">
        <v>7339</v>
      </c>
      <c r="D853" s="167" t="s">
        <v>7349</v>
      </c>
      <c r="E853" s="167" t="s">
        <v>35</v>
      </c>
      <c r="F853" s="167" t="s">
        <v>759</v>
      </c>
      <c r="G853" s="167" t="s">
        <v>106</v>
      </c>
      <c r="H853" s="167" t="s">
        <v>7350</v>
      </c>
      <c r="I853" s="167" t="s">
        <v>1317</v>
      </c>
      <c r="J853" s="167" t="s">
        <v>104</v>
      </c>
      <c r="K853" s="167" t="s">
        <v>105</v>
      </c>
      <c r="L853" s="189" t="s">
        <v>7325</v>
      </c>
      <c r="M853" s="189" t="s">
        <v>7351</v>
      </c>
      <c r="N853" s="167" t="s">
        <v>1079</v>
      </c>
      <c r="O853" s="167" t="s">
        <v>1245</v>
      </c>
      <c r="P853" s="189">
        <v>36</v>
      </c>
      <c r="Q853" s="189">
        <v>5.9</v>
      </c>
      <c r="R853" s="195" t="s">
        <v>6620</v>
      </c>
      <c r="S853" s="193" t="s">
        <v>8227</v>
      </c>
      <c r="T853" s="183" t="s">
        <v>2660</v>
      </c>
      <c r="U853" s="335">
        <v>44348</v>
      </c>
      <c r="V853" s="335">
        <v>44377</v>
      </c>
      <c r="W853" s="192">
        <v>4223000430</v>
      </c>
      <c r="X853" s="335">
        <v>44377</v>
      </c>
      <c r="Y853" s="167"/>
      <c r="Z853" s="167"/>
      <c r="AA853" s="167"/>
      <c r="AB853" s="167"/>
      <c r="AC853" s="196" t="s">
        <v>6072</v>
      </c>
      <c r="AD853" s="167"/>
      <c r="AE853" s="167"/>
      <c r="AF853" s="167"/>
      <c r="AG853" s="167"/>
      <c r="AH853" s="167"/>
      <c r="AI853" s="167"/>
      <c r="AJ853" s="167"/>
      <c r="AK853" s="192" t="s">
        <v>7017</v>
      </c>
      <c r="AL853" s="183" t="s">
        <v>8227</v>
      </c>
      <c r="AM853" s="183" t="s">
        <v>8228</v>
      </c>
      <c r="AN853" s="190" t="s">
        <v>5829</v>
      </c>
      <c r="AO853" s="190" t="s">
        <v>5829</v>
      </c>
      <c r="AP853" s="157"/>
    </row>
    <row r="854" spans="1:42" s="120" customFormat="1" ht="30" customHeight="1">
      <c r="A854" s="167" t="s">
        <v>795</v>
      </c>
      <c r="B854" s="167" t="s">
        <v>7338</v>
      </c>
      <c r="C854" s="167" t="s">
        <v>7339</v>
      </c>
      <c r="D854" s="167" t="s">
        <v>7352</v>
      </c>
      <c r="E854" s="167" t="s">
        <v>35</v>
      </c>
      <c r="F854" s="167" t="s">
        <v>759</v>
      </c>
      <c r="G854" s="167" t="s">
        <v>106</v>
      </c>
      <c r="H854" s="167" t="s">
        <v>7353</v>
      </c>
      <c r="I854" s="167" t="s">
        <v>1317</v>
      </c>
      <c r="J854" s="167" t="s">
        <v>104</v>
      </c>
      <c r="K854" s="167" t="s">
        <v>105</v>
      </c>
      <c r="L854" s="189" t="s">
        <v>7325</v>
      </c>
      <c r="M854" s="189" t="s">
        <v>7354</v>
      </c>
      <c r="N854" s="167" t="s">
        <v>1079</v>
      </c>
      <c r="O854" s="167" t="s">
        <v>1245</v>
      </c>
      <c r="P854" s="189">
        <v>485</v>
      </c>
      <c r="Q854" s="189">
        <v>11.3</v>
      </c>
      <c r="R854" s="195" t="s">
        <v>6620</v>
      </c>
      <c r="S854" s="193" t="s">
        <v>8227</v>
      </c>
      <c r="T854" s="183" t="s">
        <v>2660</v>
      </c>
      <c r="U854" s="335">
        <v>44348</v>
      </c>
      <c r="V854" s="335">
        <v>44377</v>
      </c>
      <c r="W854" s="192">
        <v>4223000431</v>
      </c>
      <c r="X854" s="335">
        <v>44377</v>
      </c>
      <c r="Y854" s="167"/>
      <c r="Z854" s="167"/>
      <c r="AA854" s="167"/>
      <c r="AB854" s="167"/>
      <c r="AC854" s="196" t="s">
        <v>6072</v>
      </c>
      <c r="AD854" s="167"/>
      <c r="AE854" s="167"/>
      <c r="AF854" s="167"/>
      <c r="AG854" s="167"/>
      <c r="AH854" s="167"/>
      <c r="AI854" s="167"/>
      <c r="AJ854" s="167"/>
      <c r="AK854" s="192" t="s">
        <v>7017</v>
      </c>
      <c r="AL854" s="183" t="s">
        <v>8227</v>
      </c>
      <c r="AM854" s="183" t="s">
        <v>8228</v>
      </c>
      <c r="AN854" s="190" t="s">
        <v>5829</v>
      </c>
      <c r="AO854" s="190" t="s">
        <v>5829</v>
      </c>
      <c r="AP854" s="157"/>
    </row>
    <row r="855" spans="1:42" s="120" customFormat="1" ht="30" customHeight="1">
      <c r="A855" s="167" t="s">
        <v>795</v>
      </c>
      <c r="B855" s="167" t="s">
        <v>7338</v>
      </c>
      <c r="C855" s="167" t="s">
        <v>7339</v>
      </c>
      <c r="D855" s="167" t="s">
        <v>7355</v>
      </c>
      <c r="E855" s="167" t="s">
        <v>35</v>
      </c>
      <c r="F855" s="167" t="s">
        <v>759</v>
      </c>
      <c r="G855" s="167" t="s">
        <v>106</v>
      </c>
      <c r="H855" s="167" t="s">
        <v>7356</v>
      </c>
      <c r="I855" s="167" t="s">
        <v>1317</v>
      </c>
      <c r="J855" s="167" t="s">
        <v>104</v>
      </c>
      <c r="K855" s="167" t="s">
        <v>108</v>
      </c>
      <c r="L855" s="189" t="s">
        <v>7357</v>
      </c>
      <c r="M855" s="189" t="s">
        <v>7358</v>
      </c>
      <c r="N855" s="167" t="s">
        <v>1079</v>
      </c>
      <c r="O855" s="167" t="s">
        <v>8213</v>
      </c>
      <c r="P855" s="189">
        <v>22</v>
      </c>
      <c r="Q855" s="189">
        <v>23</v>
      </c>
      <c r="R855" s="195" t="s">
        <v>6620</v>
      </c>
      <c r="S855" s="193" t="s">
        <v>8227</v>
      </c>
      <c r="T855" s="183" t="s">
        <v>2660</v>
      </c>
      <c r="U855" s="335">
        <v>44348</v>
      </c>
      <c r="V855" s="335">
        <v>44377</v>
      </c>
      <c r="W855" s="192">
        <v>4223000433</v>
      </c>
      <c r="X855" s="335">
        <v>44377</v>
      </c>
      <c r="Y855" s="167"/>
      <c r="Z855" s="167"/>
      <c r="AA855" s="167"/>
      <c r="AB855" s="167"/>
      <c r="AC855" s="196" t="s">
        <v>6072</v>
      </c>
      <c r="AD855" s="167"/>
      <c r="AE855" s="167"/>
      <c r="AF855" s="167"/>
      <c r="AG855" s="167"/>
      <c r="AH855" s="167"/>
      <c r="AI855" s="167"/>
      <c r="AJ855" s="167"/>
      <c r="AK855" s="192" t="s">
        <v>7017</v>
      </c>
      <c r="AL855" s="183" t="s">
        <v>8227</v>
      </c>
      <c r="AM855" s="183" t="s">
        <v>8228</v>
      </c>
      <c r="AN855" s="190" t="s">
        <v>5829</v>
      </c>
      <c r="AO855" s="190" t="s">
        <v>5829</v>
      </c>
      <c r="AP855" s="157"/>
    </row>
    <row r="856" spans="1:42" s="120" customFormat="1" ht="30" customHeight="1">
      <c r="A856" s="167" t="s">
        <v>795</v>
      </c>
      <c r="B856" s="167" t="s">
        <v>7338</v>
      </c>
      <c r="C856" s="167" t="s">
        <v>7339</v>
      </c>
      <c r="D856" s="167" t="s">
        <v>7359</v>
      </c>
      <c r="E856" s="167" t="s">
        <v>35</v>
      </c>
      <c r="F856" s="167" t="s">
        <v>759</v>
      </c>
      <c r="G856" s="167" t="s">
        <v>106</v>
      </c>
      <c r="H856" s="167" t="s">
        <v>7360</v>
      </c>
      <c r="I856" s="167" t="s">
        <v>1317</v>
      </c>
      <c r="J856" s="167" t="s">
        <v>104</v>
      </c>
      <c r="K856" s="167" t="s">
        <v>108</v>
      </c>
      <c r="L856" s="189" t="s">
        <v>7357</v>
      </c>
      <c r="M856" s="189" t="s">
        <v>7361</v>
      </c>
      <c r="N856" s="167" t="s">
        <v>1079</v>
      </c>
      <c r="O856" s="167" t="s">
        <v>8213</v>
      </c>
      <c r="P856" s="189">
        <v>130</v>
      </c>
      <c r="Q856" s="189">
        <v>36</v>
      </c>
      <c r="R856" s="195" t="s">
        <v>6620</v>
      </c>
      <c r="S856" s="193" t="s">
        <v>8227</v>
      </c>
      <c r="T856" s="183" t="s">
        <v>2660</v>
      </c>
      <c r="U856" s="335">
        <v>44348</v>
      </c>
      <c r="V856" s="335">
        <v>44377</v>
      </c>
      <c r="W856" s="192">
        <v>4223000434</v>
      </c>
      <c r="X856" s="335">
        <v>44377</v>
      </c>
      <c r="Y856" s="167"/>
      <c r="Z856" s="167"/>
      <c r="AA856" s="167"/>
      <c r="AB856" s="167"/>
      <c r="AC856" s="196" t="s">
        <v>6072</v>
      </c>
      <c r="AD856" s="167"/>
      <c r="AE856" s="167"/>
      <c r="AF856" s="167"/>
      <c r="AG856" s="167"/>
      <c r="AH856" s="167"/>
      <c r="AI856" s="167"/>
      <c r="AJ856" s="167"/>
      <c r="AK856" s="192" t="s">
        <v>7017</v>
      </c>
      <c r="AL856" s="183" t="s">
        <v>8227</v>
      </c>
      <c r="AM856" s="183" t="s">
        <v>8228</v>
      </c>
      <c r="AN856" s="190" t="s">
        <v>5829</v>
      </c>
      <c r="AO856" s="190" t="s">
        <v>5829</v>
      </c>
      <c r="AP856" s="157"/>
    </row>
    <row r="857" spans="1:42" s="120" customFormat="1" ht="30" customHeight="1">
      <c r="A857" s="167" t="s">
        <v>795</v>
      </c>
      <c r="B857" s="167" t="s">
        <v>7338</v>
      </c>
      <c r="C857" s="167" t="s">
        <v>7339</v>
      </c>
      <c r="D857" s="167" t="s">
        <v>7362</v>
      </c>
      <c r="E857" s="167" t="s">
        <v>35</v>
      </c>
      <c r="F857" s="167" t="s">
        <v>759</v>
      </c>
      <c r="G857" s="167" t="s">
        <v>106</v>
      </c>
      <c r="H857" s="167" t="s">
        <v>7363</v>
      </c>
      <c r="I857" s="167" t="s">
        <v>1317</v>
      </c>
      <c r="J857" s="167" t="s">
        <v>104</v>
      </c>
      <c r="K857" s="167" t="s">
        <v>108</v>
      </c>
      <c r="L857" s="189" t="s">
        <v>7357</v>
      </c>
      <c r="M857" s="189" t="s">
        <v>7364</v>
      </c>
      <c r="N857" s="167" t="s">
        <v>1079</v>
      </c>
      <c r="O857" s="167" t="s">
        <v>8213</v>
      </c>
      <c r="P857" s="189">
        <v>20</v>
      </c>
      <c r="Q857" s="189">
        <v>15</v>
      </c>
      <c r="R857" s="195" t="s">
        <v>6620</v>
      </c>
      <c r="S857" s="193" t="s">
        <v>8227</v>
      </c>
      <c r="T857" s="183" t="s">
        <v>2660</v>
      </c>
      <c r="U857" s="335">
        <v>44348</v>
      </c>
      <c r="V857" s="335">
        <v>44377</v>
      </c>
      <c r="W857" s="192">
        <v>4223000437</v>
      </c>
      <c r="X857" s="335">
        <v>44377</v>
      </c>
      <c r="Y857" s="167"/>
      <c r="Z857" s="167"/>
      <c r="AA857" s="167"/>
      <c r="AB857" s="167"/>
      <c r="AC857" s="196" t="s">
        <v>6072</v>
      </c>
      <c r="AD857" s="167"/>
      <c r="AE857" s="167"/>
      <c r="AF857" s="167"/>
      <c r="AG857" s="167"/>
      <c r="AH857" s="167"/>
      <c r="AI857" s="167"/>
      <c r="AJ857" s="167"/>
      <c r="AK857" s="192" t="s">
        <v>7017</v>
      </c>
      <c r="AL857" s="183" t="s">
        <v>8227</v>
      </c>
      <c r="AM857" s="183" t="s">
        <v>8228</v>
      </c>
      <c r="AN857" s="190" t="s">
        <v>5829</v>
      </c>
      <c r="AO857" s="190" t="s">
        <v>5829</v>
      </c>
      <c r="AP857" s="157"/>
    </row>
    <row r="858" spans="1:42" s="120" customFormat="1" ht="30" customHeight="1">
      <c r="A858" s="167" t="s">
        <v>795</v>
      </c>
      <c r="B858" s="167" t="s">
        <v>7338</v>
      </c>
      <c r="C858" s="167" t="s">
        <v>3374</v>
      </c>
      <c r="D858" s="167" t="s">
        <v>7365</v>
      </c>
      <c r="E858" s="167" t="s">
        <v>35</v>
      </c>
      <c r="F858" s="167" t="s">
        <v>11</v>
      </c>
      <c r="G858" s="167" t="s">
        <v>106</v>
      </c>
      <c r="H858" s="167" t="s">
        <v>7366</v>
      </c>
      <c r="I858" s="167" t="s">
        <v>1317</v>
      </c>
      <c r="J858" s="167" t="s">
        <v>104</v>
      </c>
      <c r="K858" s="167" t="s">
        <v>108</v>
      </c>
      <c r="L858" s="189" t="s">
        <v>7357</v>
      </c>
      <c r="M858" s="189" t="s">
        <v>7367</v>
      </c>
      <c r="N858" s="167" t="s">
        <v>1079</v>
      </c>
      <c r="O858" s="167" t="s">
        <v>1245</v>
      </c>
      <c r="P858" s="189">
        <v>470</v>
      </c>
      <c r="Q858" s="189">
        <v>18</v>
      </c>
      <c r="R858" s="195" t="s">
        <v>6620</v>
      </c>
      <c r="S858" s="193" t="s">
        <v>8229</v>
      </c>
      <c r="T858" s="183" t="s">
        <v>2660</v>
      </c>
      <c r="U858" s="335">
        <v>44348</v>
      </c>
      <c r="V858" s="335">
        <v>44377</v>
      </c>
      <c r="W858" s="192">
        <v>4223000439</v>
      </c>
      <c r="X858" s="335">
        <v>44377</v>
      </c>
      <c r="Y858" s="167"/>
      <c r="Z858" s="167"/>
      <c r="AA858" s="167"/>
      <c r="AB858" s="167"/>
      <c r="AC858" s="196" t="s">
        <v>6072</v>
      </c>
      <c r="AD858" s="167"/>
      <c r="AE858" s="167"/>
      <c r="AF858" s="167"/>
      <c r="AG858" s="167"/>
      <c r="AH858" s="167"/>
      <c r="AI858" s="167"/>
      <c r="AJ858" s="167"/>
      <c r="AK858" s="192" t="s">
        <v>7017</v>
      </c>
      <c r="AL858" s="183" t="s">
        <v>8229</v>
      </c>
      <c r="AM858" s="183" t="s">
        <v>8230</v>
      </c>
      <c r="AN858" s="190" t="s">
        <v>5829</v>
      </c>
      <c r="AO858" s="190" t="s">
        <v>5829</v>
      </c>
      <c r="AP858" s="157"/>
    </row>
    <row r="859" spans="1:42" s="120" customFormat="1" ht="30" customHeight="1">
      <c r="A859" s="167" t="s">
        <v>795</v>
      </c>
      <c r="B859" s="167" t="s">
        <v>7338</v>
      </c>
      <c r="C859" s="167" t="s">
        <v>3374</v>
      </c>
      <c r="D859" s="167" t="s">
        <v>7368</v>
      </c>
      <c r="E859" s="167" t="s">
        <v>35</v>
      </c>
      <c r="F859" s="167" t="s">
        <v>11</v>
      </c>
      <c r="G859" s="167" t="s">
        <v>106</v>
      </c>
      <c r="H859" s="167" t="s">
        <v>7369</v>
      </c>
      <c r="I859" s="167" t="s">
        <v>1317</v>
      </c>
      <c r="J859" s="167" t="s">
        <v>104</v>
      </c>
      <c r="K859" s="167" t="s">
        <v>105</v>
      </c>
      <c r="L859" s="189" t="s">
        <v>7370</v>
      </c>
      <c r="M859" s="189" t="s">
        <v>7371</v>
      </c>
      <c r="N859" s="167" t="s">
        <v>1079</v>
      </c>
      <c r="O859" s="167" t="s">
        <v>1237</v>
      </c>
      <c r="P859" s="189">
        <v>150</v>
      </c>
      <c r="Q859" s="189">
        <v>18</v>
      </c>
      <c r="R859" s="195" t="s">
        <v>6620</v>
      </c>
      <c r="S859" s="193" t="s">
        <v>8229</v>
      </c>
      <c r="T859" s="183" t="s">
        <v>2660</v>
      </c>
      <c r="U859" s="335">
        <v>44348</v>
      </c>
      <c r="V859" s="335">
        <v>44377</v>
      </c>
      <c r="W859" s="192">
        <v>4223000440</v>
      </c>
      <c r="X859" s="335">
        <v>44377</v>
      </c>
      <c r="Y859" s="167"/>
      <c r="Z859" s="167"/>
      <c r="AA859" s="167"/>
      <c r="AB859" s="167"/>
      <c r="AC859" s="196" t="s">
        <v>6072</v>
      </c>
      <c r="AD859" s="167"/>
      <c r="AE859" s="167"/>
      <c r="AF859" s="167"/>
      <c r="AG859" s="167"/>
      <c r="AH859" s="167"/>
      <c r="AI859" s="167"/>
      <c r="AJ859" s="167"/>
      <c r="AK859" s="192" t="s">
        <v>7017</v>
      </c>
      <c r="AL859" s="183" t="s">
        <v>8229</v>
      </c>
      <c r="AM859" s="183" t="s">
        <v>8230</v>
      </c>
      <c r="AN859" s="190" t="s">
        <v>5829</v>
      </c>
      <c r="AO859" s="190" t="s">
        <v>5829</v>
      </c>
      <c r="AP859" s="157"/>
    </row>
    <row r="860" spans="1:42" s="120" customFormat="1" ht="30" customHeight="1">
      <c r="A860" s="167" t="s">
        <v>795</v>
      </c>
      <c r="B860" s="167" t="s">
        <v>7338</v>
      </c>
      <c r="C860" s="167" t="s">
        <v>3375</v>
      </c>
      <c r="D860" s="167" t="s">
        <v>7372</v>
      </c>
      <c r="E860" s="167" t="s">
        <v>35</v>
      </c>
      <c r="F860" s="167" t="s">
        <v>11</v>
      </c>
      <c r="G860" s="167" t="s">
        <v>106</v>
      </c>
      <c r="H860" s="167" t="s">
        <v>7373</v>
      </c>
      <c r="I860" s="167" t="s">
        <v>1317</v>
      </c>
      <c r="J860" s="167" t="s">
        <v>104</v>
      </c>
      <c r="K860" s="167" t="s">
        <v>105</v>
      </c>
      <c r="L860" s="189" t="s">
        <v>7370</v>
      </c>
      <c r="M860" s="189" t="s">
        <v>7374</v>
      </c>
      <c r="N860" s="167" t="s">
        <v>1079</v>
      </c>
      <c r="O860" s="167" t="s">
        <v>1245</v>
      </c>
      <c r="P860" s="189">
        <v>80</v>
      </c>
      <c r="Q860" s="189">
        <v>22</v>
      </c>
      <c r="R860" s="195" t="s">
        <v>6620</v>
      </c>
      <c r="S860" s="193" t="s">
        <v>8229</v>
      </c>
      <c r="T860" s="183" t="s">
        <v>2660</v>
      </c>
      <c r="U860" s="335">
        <v>44348</v>
      </c>
      <c r="V860" s="335">
        <v>44377</v>
      </c>
      <c r="W860" s="192">
        <v>4223000441</v>
      </c>
      <c r="X860" s="335">
        <v>44377</v>
      </c>
      <c r="Y860" s="167"/>
      <c r="Z860" s="167"/>
      <c r="AA860" s="167"/>
      <c r="AB860" s="167"/>
      <c r="AC860" s="196" t="s">
        <v>6072</v>
      </c>
      <c r="AD860" s="167"/>
      <c r="AE860" s="167"/>
      <c r="AF860" s="167"/>
      <c r="AG860" s="167"/>
      <c r="AH860" s="167"/>
      <c r="AI860" s="167"/>
      <c r="AJ860" s="167"/>
      <c r="AK860" s="192" t="s">
        <v>7017</v>
      </c>
      <c r="AL860" s="183" t="s">
        <v>8229</v>
      </c>
      <c r="AM860" s="183" t="s">
        <v>8230</v>
      </c>
      <c r="AN860" s="190" t="s">
        <v>5829</v>
      </c>
      <c r="AO860" s="190" t="s">
        <v>5829</v>
      </c>
      <c r="AP860" s="157"/>
    </row>
    <row r="861" spans="1:42" s="120" customFormat="1" ht="30" customHeight="1">
      <c r="A861" s="167" t="s">
        <v>795</v>
      </c>
      <c r="B861" s="167" t="s">
        <v>7338</v>
      </c>
      <c r="C861" s="167" t="s">
        <v>3375</v>
      </c>
      <c r="D861" s="167" t="s">
        <v>7375</v>
      </c>
      <c r="E861" s="167" t="s">
        <v>35</v>
      </c>
      <c r="F861" s="167" t="s">
        <v>11</v>
      </c>
      <c r="G861" s="167" t="s">
        <v>106</v>
      </c>
      <c r="H861" s="167" t="s">
        <v>7376</v>
      </c>
      <c r="I861" s="167" t="s">
        <v>1317</v>
      </c>
      <c r="J861" s="167" t="s">
        <v>104</v>
      </c>
      <c r="K861" s="167" t="s">
        <v>105</v>
      </c>
      <c r="L861" s="189" t="s">
        <v>7370</v>
      </c>
      <c r="M861" s="189" t="s">
        <v>7377</v>
      </c>
      <c r="N861" s="167" t="s">
        <v>1079</v>
      </c>
      <c r="O861" s="167" t="s">
        <v>1237</v>
      </c>
      <c r="P861" s="189">
        <v>60</v>
      </c>
      <c r="Q861" s="189">
        <v>15</v>
      </c>
      <c r="R861" s="195" t="s">
        <v>6620</v>
      </c>
      <c r="S861" s="193" t="s">
        <v>8229</v>
      </c>
      <c r="T861" s="183" t="s">
        <v>2660</v>
      </c>
      <c r="U861" s="335">
        <v>44348</v>
      </c>
      <c r="V861" s="335">
        <v>44377</v>
      </c>
      <c r="W861" s="192">
        <v>4223000442</v>
      </c>
      <c r="X861" s="335">
        <v>44377</v>
      </c>
      <c r="Y861" s="167"/>
      <c r="Z861" s="167"/>
      <c r="AA861" s="167"/>
      <c r="AB861" s="167"/>
      <c r="AC861" s="196" t="s">
        <v>6072</v>
      </c>
      <c r="AD861" s="167"/>
      <c r="AE861" s="167"/>
      <c r="AF861" s="167"/>
      <c r="AG861" s="167"/>
      <c r="AH861" s="167"/>
      <c r="AI861" s="167"/>
      <c r="AJ861" s="167"/>
      <c r="AK861" s="192" t="s">
        <v>7017</v>
      </c>
      <c r="AL861" s="183" t="s">
        <v>8229</v>
      </c>
      <c r="AM861" s="183" t="s">
        <v>8230</v>
      </c>
      <c r="AN861" s="190" t="s">
        <v>5829</v>
      </c>
      <c r="AO861" s="190" t="s">
        <v>5829</v>
      </c>
      <c r="AP861" s="157"/>
    </row>
    <row r="862" spans="1:42" s="120" customFormat="1" ht="30" customHeight="1">
      <c r="A862" s="167" t="s">
        <v>795</v>
      </c>
      <c r="B862" s="167" t="s">
        <v>7338</v>
      </c>
      <c r="C862" s="167" t="s">
        <v>3375</v>
      </c>
      <c r="D862" s="167" t="s">
        <v>7378</v>
      </c>
      <c r="E862" s="167" t="s">
        <v>35</v>
      </c>
      <c r="F862" s="167" t="s">
        <v>11</v>
      </c>
      <c r="G862" s="167" t="s">
        <v>106</v>
      </c>
      <c r="H862" s="167" t="s">
        <v>7379</v>
      </c>
      <c r="I862" s="167" t="s">
        <v>1317</v>
      </c>
      <c r="J862" s="167" t="s">
        <v>104</v>
      </c>
      <c r="K862" s="167" t="s">
        <v>105</v>
      </c>
      <c r="L862" s="189" t="s">
        <v>7370</v>
      </c>
      <c r="M862" s="189" t="s">
        <v>7380</v>
      </c>
      <c r="N862" s="167" t="s">
        <v>1079</v>
      </c>
      <c r="O862" s="167" t="s">
        <v>1237</v>
      </c>
      <c r="P862" s="189">
        <v>50</v>
      </c>
      <c r="Q862" s="189">
        <v>8</v>
      </c>
      <c r="R862" s="195" t="s">
        <v>6620</v>
      </c>
      <c r="S862" s="193" t="s">
        <v>8229</v>
      </c>
      <c r="T862" s="183" t="s">
        <v>2660</v>
      </c>
      <c r="U862" s="335">
        <v>44348</v>
      </c>
      <c r="V862" s="335">
        <v>44377</v>
      </c>
      <c r="W862" s="192">
        <v>4223000443</v>
      </c>
      <c r="X862" s="335">
        <v>44377</v>
      </c>
      <c r="Y862" s="167"/>
      <c r="Z862" s="167"/>
      <c r="AA862" s="167"/>
      <c r="AB862" s="167"/>
      <c r="AC862" s="196" t="s">
        <v>6072</v>
      </c>
      <c r="AD862" s="167"/>
      <c r="AE862" s="167"/>
      <c r="AF862" s="167"/>
      <c r="AG862" s="167"/>
      <c r="AH862" s="167"/>
      <c r="AI862" s="167"/>
      <c r="AJ862" s="167"/>
      <c r="AK862" s="192" t="s">
        <v>7017</v>
      </c>
      <c r="AL862" s="183" t="s">
        <v>8229</v>
      </c>
      <c r="AM862" s="183" t="s">
        <v>8230</v>
      </c>
      <c r="AN862" s="190" t="s">
        <v>5829</v>
      </c>
      <c r="AO862" s="190" t="s">
        <v>5829</v>
      </c>
      <c r="AP862" s="157"/>
    </row>
    <row r="863" spans="1:42" s="120" customFormat="1" ht="30" customHeight="1">
      <c r="A863" s="167" t="s">
        <v>795</v>
      </c>
      <c r="B863" s="167" t="s">
        <v>7338</v>
      </c>
      <c r="C863" s="167" t="s">
        <v>3375</v>
      </c>
      <c r="D863" s="167" t="s">
        <v>7381</v>
      </c>
      <c r="E863" s="167" t="s">
        <v>35</v>
      </c>
      <c r="F863" s="167" t="s">
        <v>11</v>
      </c>
      <c r="G863" s="167" t="s">
        <v>106</v>
      </c>
      <c r="H863" s="167" t="s">
        <v>7382</v>
      </c>
      <c r="I863" s="167" t="s">
        <v>1317</v>
      </c>
      <c r="J863" s="167" t="s">
        <v>104</v>
      </c>
      <c r="K863" s="167" t="s">
        <v>105</v>
      </c>
      <c r="L863" s="189" t="s">
        <v>7370</v>
      </c>
      <c r="M863" s="189" t="s">
        <v>7383</v>
      </c>
      <c r="N863" s="167" t="s">
        <v>1079</v>
      </c>
      <c r="O863" s="167" t="s">
        <v>8213</v>
      </c>
      <c r="P863" s="189">
        <v>280</v>
      </c>
      <c r="Q863" s="189">
        <v>28</v>
      </c>
      <c r="R863" s="195" t="s">
        <v>6620</v>
      </c>
      <c r="S863" s="193" t="s">
        <v>8229</v>
      </c>
      <c r="T863" s="183" t="s">
        <v>2660</v>
      </c>
      <c r="U863" s="335">
        <v>44348</v>
      </c>
      <c r="V863" s="335">
        <v>44377</v>
      </c>
      <c r="W863" s="192">
        <v>4223000444</v>
      </c>
      <c r="X863" s="335">
        <v>44377</v>
      </c>
      <c r="Y863" s="167"/>
      <c r="Z863" s="167"/>
      <c r="AA863" s="167"/>
      <c r="AB863" s="167"/>
      <c r="AC863" s="196" t="s">
        <v>6072</v>
      </c>
      <c r="AD863" s="167"/>
      <c r="AE863" s="167"/>
      <c r="AF863" s="167"/>
      <c r="AG863" s="167"/>
      <c r="AH863" s="167"/>
      <c r="AI863" s="167"/>
      <c r="AJ863" s="167"/>
      <c r="AK863" s="192" t="s">
        <v>7017</v>
      </c>
      <c r="AL863" s="183" t="s">
        <v>8229</v>
      </c>
      <c r="AM863" s="183" t="s">
        <v>8230</v>
      </c>
      <c r="AN863" s="190" t="s">
        <v>5829</v>
      </c>
      <c r="AO863" s="190" t="s">
        <v>5829</v>
      </c>
      <c r="AP863" s="157"/>
    </row>
    <row r="864" spans="1:42" s="120" customFormat="1" ht="30" customHeight="1">
      <c r="A864" s="167" t="s">
        <v>795</v>
      </c>
      <c r="B864" s="167" t="s">
        <v>7338</v>
      </c>
      <c r="C864" s="167" t="s">
        <v>3375</v>
      </c>
      <c r="D864" s="167" t="s">
        <v>7384</v>
      </c>
      <c r="E864" s="167" t="s">
        <v>35</v>
      </c>
      <c r="F864" s="167" t="s">
        <v>11</v>
      </c>
      <c r="G864" s="167" t="s">
        <v>106</v>
      </c>
      <c r="H864" s="167" t="s">
        <v>7385</v>
      </c>
      <c r="I864" s="167" t="s">
        <v>1317</v>
      </c>
      <c r="J864" s="167" t="s">
        <v>104</v>
      </c>
      <c r="K864" s="167" t="s">
        <v>105</v>
      </c>
      <c r="L864" s="189" t="s">
        <v>7370</v>
      </c>
      <c r="M864" s="189" t="s">
        <v>7386</v>
      </c>
      <c r="N864" s="167" t="s">
        <v>1079</v>
      </c>
      <c r="O864" s="167" t="s">
        <v>1245</v>
      </c>
      <c r="P864" s="189">
        <v>60</v>
      </c>
      <c r="Q864" s="189">
        <v>14</v>
      </c>
      <c r="R864" s="195" t="s">
        <v>6620</v>
      </c>
      <c r="S864" s="193" t="s">
        <v>8229</v>
      </c>
      <c r="T864" s="183" t="s">
        <v>2660</v>
      </c>
      <c r="U864" s="335">
        <v>44348</v>
      </c>
      <c r="V864" s="335">
        <v>44377</v>
      </c>
      <c r="W864" s="192">
        <v>4223000445</v>
      </c>
      <c r="X864" s="335">
        <v>44377</v>
      </c>
      <c r="Y864" s="167"/>
      <c r="Z864" s="167"/>
      <c r="AA864" s="167"/>
      <c r="AB864" s="167"/>
      <c r="AC864" s="196" t="s">
        <v>6072</v>
      </c>
      <c r="AD864" s="167"/>
      <c r="AE864" s="167"/>
      <c r="AF864" s="167"/>
      <c r="AG864" s="167"/>
      <c r="AH864" s="167"/>
      <c r="AI864" s="167"/>
      <c r="AJ864" s="167"/>
      <c r="AK864" s="192" t="s">
        <v>7017</v>
      </c>
      <c r="AL864" s="183" t="s">
        <v>8229</v>
      </c>
      <c r="AM864" s="183" t="s">
        <v>8230</v>
      </c>
      <c r="AN864" s="190" t="s">
        <v>5829</v>
      </c>
      <c r="AO864" s="190" t="s">
        <v>5829</v>
      </c>
      <c r="AP864" s="157"/>
    </row>
    <row r="865" spans="1:42" s="120" customFormat="1" ht="30" customHeight="1">
      <c r="A865" s="167" t="s">
        <v>795</v>
      </c>
      <c r="B865" s="167" t="s">
        <v>7338</v>
      </c>
      <c r="C865" s="167" t="s">
        <v>3375</v>
      </c>
      <c r="D865" s="167" t="s">
        <v>7387</v>
      </c>
      <c r="E865" s="167" t="s">
        <v>35</v>
      </c>
      <c r="F865" s="167" t="s">
        <v>11</v>
      </c>
      <c r="G865" s="167" t="s">
        <v>106</v>
      </c>
      <c r="H865" s="167" t="s">
        <v>7388</v>
      </c>
      <c r="I865" s="167" t="s">
        <v>1317</v>
      </c>
      <c r="J865" s="167" t="s">
        <v>104</v>
      </c>
      <c r="K865" s="167" t="s">
        <v>105</v>
      </c>
      <c r="L865" s="189" t="s">
        <v>7370</v>
      </c>
      <c r="M865" s="189" t="s">
        <v>7389</v>
      </c>
      <c r="N865" s="167" t="s">
        <v>1079</v>
      </c>
      <c r="O865" s="167" t="s">
        <v>1237</v>
      </c>
      <c r="P865" s="189">
        <v>180</v>
      </c>
      <c r="Q865" s="189">
        <v>17</v>
      </c>
      <c r="R865" s="195" t="s">
        <v>6620</v>
      </c>
      <c r="S865" s="193" t="s">
        <v>8229</v>
      </c>
      <c r="T865" s="183" t="s">
        <v>2660</v>
      </c>
      <c r="U865" s="335">
        <v>44348</v>
      </c>
      <c r="V865" s="335">
        <v>44377</v>
      </c>
      <c r="W865" s="192">
        <v>4223000446</v>
      </c>
      <c r="X865" s="335">
        <v>44377</v>
      </c>
      <c r="Y865" s="167"/>
      <c r="Z865" s="167"/>
      <c r="AA865" s="167"/>
      <c r="AB865" s="167"/>
      <c r="AC865" s="196" t="s">
        <v>6072</v>
      </c>
      <c r="AD865" s="167"/>
      <c r="AE865" s="167"/>
      <c r="AF865" s="167"/>
      <c r="AG865" s="167"/>
      <c r="AH865" s="167"/>
      <c r="AI865" s="167"/>
      <c r="AJ865" s="167"/>
      <c r="AK865" s="192" t="s">
        <v>7017</v>
      </c>
      <c r="AL865" s="183" t="s">
        <v>8229</v>
      </c>
      <c r="AM865" s="183" t="s">
        <v>8230</v>
      </c>
      <c r="AN865" s="190" t="s">
        <v>5829</v>
      </c>
      <c r="AO865" s="190" t="s">
        <v>5829</v>
      </c>
      <c r="AP865" s="157"/>
    </row>
    <row r="866" spans="1:42" s="120" customFormat="1" ht="30" customHeight="1">
      <c r="A866" s="167" t="s">
        <v>795</v>
      </c>
      <c r="B866" s="167" t="s">
        <v>7338</v>
      </c>
      <c r="C866" s="167" t="s">
        <v>3375</v>
      </c>
      <c r="D866" s="167" t="s">
        <v>7390</v>
      </c>
      <c r="E866" s="167" t="s">
        <v>35</v>
      </c>
      <c r="F866" s="167" t="s">
        <v>11</v>
      </c>
      <c r="G866" s="167" t="s">
        <v>106</v>
      </c>
      <c r="H866" s="167" t="s">
        <v>7391</v>
      </c>
      <c r="I866" s="167" t="s">
        <v>1317</v>
      </c>
      <c r="J866" s="167" t="s">
        <v>104</v>
      </c>
      <c r="K866" s="167" t="s">
        <v>105</v>
      </c>
      <c r="L866" s="189" t="s">
        <v>7370</v>
      </c>
      <c r="M866" s="189" t="s">
        <v>7392</v>
      </c>
      <c r="N866" s="167" t="s">
        <v>1079</v>
      </c>
      <c r="O866" s="167" t="s">
        <v>1245</v>
      </c>
      <c r="P866" s="189">
        <v>60</v>
      </c>
      <c r="Q866" s="189">
        <v>17</v>
      </c>
      <c r="R866" s="195" t="s">
        <v>6620</v>
      </c>
      <c r="S866" s="193" t="s">
        <v>8229</v>
      </c>
      <c r="T866" s="183" t="s">
        <v>2660</v>
      </c>
      <c r="U866" s="335">
        <v>44348</v>
      </c>
      <c r="V866" s="335">
        <v>44377</v>
      </c>
      <c r="W866" s="192">
        <v>4223000447</v>
      </c>
      <c r="X866" s="335">
        <v>44377</v>
      </c>
      <c r="Y866" s="167"/>
      <c r="Z866" s="167"/>
      <c r="AA866" s="167"/>
      <c r="AB866" s="167"/>
      <c r="AC866" s="196" t="s">
        <v>6072</v>
      </c>
      <c r="AD866" s="167"/>
      <c r="AE866" s="167"/>
      <c r="AF866" s="167"/>
      <c r="AG866" s="167"/>
      <c r="AH866" s="167"/>
      <c r="AI866" s="167"/>
      <c r="AJ866" s="167"/>
      <c r="AK866" s="192" t="s">
        <v>7017</v>
      </c>
      <c r="AL866" s="183" t="s">
        <v>8229</v>
      </c>
      <c r="AM866" s="183" t="s">
        <v>8230</v>
      </c>
      <c r="AN866" s="190" t="s">
        <v>5829</v>
      </c>
      <c r="AO866" s="190" t="s">
        <v>5829</v>
      </c>
      <c r="AP866" s="157"/>
    </row>
    <row r="867" spans="1:42" s="120" customFormat="1" ht="30" customHeight="1">
      <c r="A867" s="167" t="s">
        <v>795</v>
      </c>
      <c r="B867" s="167" t="s">
        <v>7338</v>
      </c>
      <c r="C867" s="167" t="s">
        <v>3375</v>
      </c>
      <c r="D867" s="167" t="s">
        <v>7393</v>
      </c>
      <c r="E867" s="167" t="s">
        <v>35</v>
      </c>
      <c r="F867" s="167" t="s">
        <v>11</v>
      </c>
      <c r="G867" s="167" t="s">
        <v>106</v>
      </c>
      <c r="H867" s="167" t="s">
        <v>7394</v>
      </c>
      <c r="I867" s="167" t="s">
        <v>1317</v>
      </c>
      <c r="J867" s="167" t="s">
        <v>104</v>
      </c>
      <c r="K867" s="167" t="s">
        <v>108</v>
      </c>
      <c r="L867" s="189" t="s">
        <v>7370</v>
      </c>
      <c r="M867" s="189" t="s">
        <v>7395</v>
      </c>
      <c r="N867" s="167" t="s">
        <v>1079</v>
      </c>
      <c r="O867" s="167" t="s">
        <v>8213</v>
      </c>
      <c r="P867" s="189">
        <v>560</v>
      </c>
      <c r="Q867" s="189">
        <v>20</v>
      </c>
      <c r="R867" s="195" t="s">
        <v>6620</v>
      </c>
      <c r="S867" s="193" t="s">
        <v>8229</v>
      </c>
      <c r="T867" s="183" t="s">
        <v>2660</v>
      </c>
      <c r="U867" s="335">
        <v>44348</v>
      </c>
      <c r="V867" s="335">
        <v>44377</v>
      </c>
      <c r="W867" s="192">
        <v>4223000449</v>
      </c>
      <c r="X867" s="335">
        <v>44377</v>
      </c>
      <c r="Y867" s="167"/>
      <c r="Z867" s="167"/>
      <c r="AA867" s="167"/>
      <c r="AB867" s="167"/>
      <c r="AC867" s="196" t="s">
        <v>6072</v>
      </c>
      <c r="AD867" s="167"/>
      <c r="AE867" s="167"/>
      <c r="AF867" s="167"/>
      <c r="AG867" s="167"/>
      <c r="AH867" s="167"/>
      <c r="AI867" s="167"/>
      <c r="AJ867" s="167"/>
      <c r="AK867" s="192" t="s">
        <v>7017</v>
      </c>
      <c r="AL867" s="183" t="s">
        <v>8229</v>
      </c>
      <c r="AM867" s="183" t="s">
        <v>8230</v>
      </c>
      <c r="AN867" s="190" t="s">
        <v>5829</v>
      </c>
      <c r="AO867" s="190" t="s">
        <v>5829</v>
      </c>
      <c r="AP867" s="157"/>
    </row>
    <row r="868" spans="1:42" s="120" customFormat="1" ht="30" customHeight="1">
      <c r="A868" s="167" t="s">
        <v>795</v>
      </c>
      <c r="B868" s="167" t="s">
        <v>7338</v>
      </c>
      <c r="C868" s="167" t="s">
        <v>3375</v>
      </c>
      <c r="D868" s="167" t="s">
        <v>7396</v>
      </c>
      <c r="E868" s="167" t="s">
        <v>35</v>
      </c>
      <c r="F868" s="167" t="s">
        <v>11</v>
      </c>
      <c r="G868" s="167" t="s">
        <v>106</v>
      </c>
      <c r="H868" s="167" t="s">
        <v>7397</v>
      </c>
      <c r="I868" s="167" t="s">
        <v>1317</v>
      </c>
      <c r="J868" s="167" t="s">
        <v>104</v>
      </c>
      <c r="K868" s="167" t="s">
        <v>105</v>
      </c>
      <c r="L868" s="189" t="s">
        <v>7370</v>
      </c>
      <c r="M868" s="189" t="s">
        <v>7398</v>
      </c>
      <c r="N868" s="167" t="s">
        <v>1079</v>
      </c>
      <c r="O868" s="167" t="s">
        <v>8213</v>
      </c>
      <c r="P868" s="189">
        <v>480</v>
      </c>
      <c r="Q868" s="189">
        <v>27</v>
      </c>
      <c r="R868" s="195" t="s">
        <v>6620</v>
      </c>
      <c r="S868" s="193" t="s">
        <v>8229</v>
      </c>
      <c r="T868" s="183" t="s">
        <v>2660</v>
      </c>
      <c r="U868" s="335">
        <v>44348</v>
      </c>
      <c r="V868" s="335">
        <v>44377</v>
      </c>
      <c r="W868" s="192">
        <v>4223000452</v>
      </c>
      <c r="X868" s="335">
        <v>44377</v>
      </c>
      <c r="Y868" s="167"/>
      <c r="Z868" s="167"/>
      <c r="AA868" s="167"/>
      <c r="AB868" s="167"/>
      <c r="AC868" s="196" t="s">
        <v>6072</v>
      </c>
      <c r="AD868" s="167"/>
      <c r="AE868" s="167"/>
      <c r="AF868" s="167"/>
      <c r="AG868" s="167"/>
      <c r="AH868" s="167"/>
      <c r="AI868" s="167"/>
      <c r="AJ868" s="167"/>
      <c r="AK868" s="192" t="s">
        <v>7017</v>
      </c>
      <c r="AL868" s="183" t="s">
        <v>8229</v>
      </c>
      <c r="AM868" s="183" t="s">
        <v>8230</v>
      </c>
      <c r="AN868" s="190" t="s">
        <v>5829</v>
      </c>
      <c r="AO868" s="190" t="s">
        <v>5829</v>
      </c>
      <c r="AP868" s="157"/>
    </row>
    <row r="869" spans="1:42" s="120" customFormat="1" ht="30" customHeight="1">
      <c r="A869" s="167" t="s">
        <v>795</v>
      </c>
      <c r="B869" s="167" t="s">
        <v>7338</v>
      </c>
      <c r="C869" s="167" t="s">
        <v>3375</v>
      </c>
      <c r="D869" s="167" t="s">
        <v>7399</v>
      </c>
      <c r="E869" s="167" t="s">
        <v>35</v>
      </c>
      <c r="F869" s="167" t="s">
        <v>11</v>
      </c>
      <c r="G869" s="167" t="s">
        <v>106</v>
      </c>
      <c r="H869" s="167" t="s">
        <v>7400</v>
      </c>
      <c r="I869" s="167" t="s">
        <v>1317</v>
      </c>
      <c r="J869" s="167" t="s">
        <v>104</v>
      </c>
      <c r="K869" s="167" t="s">
        <v>108</v>
      </c>
      <c r="L869" s="189" t="s">
        <v>7370</v>
      </c>
      <c r="M869" s="189" t="s">
        <v>7401</v>
      </c>
      <c r="N869" s="167" t="s">
        <v>1079</v>
      </c>
      <c r="O869" s="167" t="s">
        <v>1237</v>
      </c>
      <c r="P869" s="189">
        <v>120</v>
      </c>
      <c r="Q869" s="189">
        <v>13</v>
      </c>
      <c r="R869" s="195" t="s">
        <v>6620</v>
      </c>
      <c r="S869" s="193" t="s">
        <v>8229</v>
      </c>
      <c r="T869" s="183" t="s">
        <v>2660</v>
      </c>
      <c r="U869" s="335">
        <v>44348</v>
      </c>
      <c r="V869" s="335">
        <v>44377</v>
      </c>
      <c r="W869" s="192">
        <v>4223000451</v>
      </c>
      <c r="X869" s="335">
        <v>44377</v>
      </c>
      <c r="Y869" s="167"/>
      <c r="Z869" s="167"/>
      <c r="AA869" s="167"/>
      <c r="AB869" s="167"/>
      <c r="AC869" s="196" t="s">
        <v>6072</v>
      </c>
      <c r="AD869" s="167"/>
      <c r="AE869" s="167"/>
      <c r="AF869" s="167"/>
      <c r="AG869" s="167"/>
      <c r="AH869" s="167"/>
      <c r="AI869" s="167"/>
      <c r="AJ869" s="167"/>
      <c r="AK869" s="192" t="s">
        <v>7017</v>
      </c>
      <c r="AL869" s="183" t="s">
        <v>8229</v>
      </c>
      <c r="AM869" s="183" t="s">
        <v>8230</v>
      </c>
      <c r="AN869" s="190" t="s">
        <v>5829</v>
      </c>
      <c r="AO869" s="190" t="s">
        <v>5829</v>
      </c>
      <c r="AP869" s="157"/>
    </row>
    <row r="870" spans="1:42" s="120" customFormat="1" ht="30" customHeight="1">
      <c r="A870" s="167" t="s">
        <v>795</v>
      </c>
      <c r="B870" s="167" t="s">
        <v>7338</v>
      </c>
      <c r="C870" s="167" t="s">
        <v>3375</v>
      </c>
      <c r="D870" s="167" t="s">
        <v>7402</v>
      </c>
      <c r="E870" s="167" t="s">
        <v>35</v>
      </c>
      <c r="F870" s="167" t="s">
        <v>11</v>
      </c>
      <c r="G870" s="167" t="s">
        <v>106</v>
      </c>
      <c r="H870" s="167" t="s">
        <v>7403</v>
      </c>
      <c r="I870" s="167" t="s">
        <v>1317</v>
      </c>
      <c r="J870" s="167" t="s">
        <v>104</v>
      </c>
      <c r="K870" s="167" t="s">
        <v>108</v>
      </c>
      <c r="L870" s="189" t="s">
        <v>7404</v>
      </c>
      <c r="M870" s="189" t="s">
        <v>7405</v>
      </c>
      <c r="N870" s="167" t="s">
        <v>1079</v>
      </c>
      <c r="O870" s="167" t="s">
        <v>8213</v>
      </c>
      <c r="P870" s="189">
        <v>270</v>
      </c>
      <c r="Q870" s="189">
        <v>19</v>
      </c>
      <c r="R870" s="195" t="s">
        <v>6620</v>
      </c>
      <c r="S870" s="193" t="s">
        <v>8229</v>
      </c>
      <c r="T870" s="183" t="s">
        <v>2660</v>
      </c>
      <c r="U870" s="335">
        <v>44348</v>
      </c>
      <c r="V870" s="335">
        <v>44377</v>
      </c>
      <c r="W870" s="192">
        <v>4223000450</v>
      </c>
      <c r="X870" s="335">
        <v>44377</v>
      </c>
      <c r="Y870" s="167"/>
      <c r="Z870" s="167"/>
      <c r="AA870" s="167"/>
      <c r="AB870" s="167"/>
      <c r="AC870" s="196" t="s">
        <v>6072</v>
      </c>
      <c r="AD870" s="167"/>
      <c r="AE870" s="167"/>
      <c r="AF870" s="167"/>
      <c r="AG870" s="167"/>
      <c r="AH870" s="167"/>
      <c r="AI870" s="167"/>
      <c r="AJ870" s="167"/>
      <c r="AK870" s="192" t="s">
        <v>7017</v>
      </c>
      <c r="AL870" s="183" t="s">
        <v>8229</v>
      </c>
      <c r="AM870" s="183" t="s">
        <v>8230</v>
      </c>
      <c r="AN870" s="190" t="s">
        <v>5829</v>
      </c>
      <c r="AO870" s="190" t="s">
        <v>5829</v>
      </c>
      <c r="AP870" s="157"/>
    </row>
    <row r="871" spans="1:42" s="120" customFormat="1" ht="30" customHeight="1">
      <c r="A871" s="167" t="s">
        <v>795</v>
      </c>
      <c r="B871" s="167" t="s">
        <v>7338</v>
      </c>
      <c r="C871" s="167" t="s">
        <v>3375</v>
      </c>
      <c r="D871" s="167" t="s">
        <v>7406</v>
      </c>
      <c r="E871" s="167" t="s">
        <v>35</v>
      </c>
      <c r="F871" s="167" t="s">
        <v>11</v>
      </c>
      <c r="G871" s="167" t="s">
        <v>106</v>
      </c>
      <c r="H871" s="167" t="s">
        <v>8231</v>
      </c>
      <c r="I871" s="167" t="s">
        <v>1317</v>
      </c>
      <c r="J871" s="167" t="s">
        <v>104</v>
      </c>
      <c r="K871" s="167" t="s">
        <v>761</v>
      </c>
      <c r="L871" s="189" t="s">
        <v>7404</v>
      </c>
      <c r="M871" s="189" t="s">
        <v>8232</v>
      </c>
      <c r="N871" s="167" t="s">
        <v>1079</v>
      </c>
      <c r="O871" s="167" t="s">
        <v>1245</v>
      </c>
      <c r="P871" s="189">
        <v>49</v>
      </c>
      <c r="Q871" s="189">
        <v>11.2</v>
      </c>
      <c r="R871" s="195" t="s">
        <v>6620</v>
      </c>
      <c r="S871" s="193" t="s">
        <v>8216</v>
      </c>
      <c r="T871" s="183" t="s">
        <v>2660</v>
      </c>
      <c r="U871" s="335">
        <v>44348</v>
      </c>
      <c r="V871" s="335">
        <v>44377</v>
      </c>
      <c r="W871" s="192">
        <v>4223000448</v>
      </c>
      <c r="X871" s="335">
        <v>44377</v>
      </c>
      <c r="Y871" s="167"/>
      <c r="Z871" s="167"/>
      <c r="AA871" s="167"/>
      <c r="AB871" s="167"/>
      <c r="AC871" s="196" t="s">
        <v>6072</v>
      </c>
      <c r="AD871" s="167"/>
      <c r="AE871" s="167"/>
      <c r="AF871" s="167"/>
      <c r="AG871" s="167"/>
      <c r="AH871" s="167"/>
      <c r="AI871" s="167"/>
      <c r="AJ871" s="167"/>
      <c r="AK871" s="192" t="s">
        <v>7017</v>
      </c>
      <c r="AL871" s="183" t="s">
        <v>8216</v>
      </c>
      <c r="AM871" s="183" t="s">
        <v>8217</v>
      </c>
      <c r="AN871" s="190" t="s">
        <v>5829</v>
      </c>
      <c r="AO871" s="190" t="s">
        <v>5829</v>
      </c>
      <c r="AP871" s="157"/>
    </row>
    <row r="872" spans="1:42" s="120" customFormat="1" ht="30" customHeight="1">
      <c r="A872" s="167" t="s">
        <v>795</v>
      </c>
      <c r="B872" s="167" t="s">
        <v>7338</v>
      </c>
      <c r="C872" s="167" t="s">
        <v>3375</v>
      </c>
      <c r="D872" s="167" t="s">
        <v>7407</v>
      </c>
      <c r="E872" s="167" t="s">
        <v>35</v>
      </c>
      <c r="F872" s="167" t="s">
        <v>11</v>
      </c>
      <c r="G872" s="167" t="s">
        <v>106</v>
      </c>
      <c r="H872" s="167" t="s">
        <v>8233</v>
      </c>
      <c r="I872" s="167" t="s">
        <v>1317</v>
      </c>
      <c r="J872" s="167" t="s">
        <v>104</v>
      </c>
      <c r="K872" s="167" t="s">
        <v>761</v>
      </c>
      <c r="L872" s="189" t="s">
        <v>7404</v>
      </c>
      <c r="M872" s="189" t="s">
        <v>8234</v>
      </c>
      <c r="N872" s="167" t="s">
        <v>1079</v>
      </c>
      <c r="O872" s="167" t="s">
        <v>1237</v>
      </c>
      <c r="P872" s="189">
        <v>44</v>
      </c>
      <c r="Q872" s="189">
        <v>12.5</v>
      </c>
      <c r="R872" s="195" t="s">
        <v>6620</v>
      </c>
      <c r="S872" s="193" t="s">
        <v>8216</v>
      </c>
      <c r="T872" s="183" t="s">
        <v>2660</v>
      </c>
      <c r="U872" s="335">
        <v>44348</v>
      </c>
      <c r="V872" s="335">
        <v>44377</v>
      </c>
      <c r="W872" s="192">
        <v>4223000438</v>
      </c>
      <c r="X872" s="335">
        <v>44377</v>
      </c>
      <c r="Y872" s="167"/>
      <c r="Z872" s="167"/>
      <c r="AA872" s="167"/>
      <c r="AB872" s="167"/>
      <c r="AC872" s="196" t="s">
        <v>6072</v>
      </c>
      <c r="AD872" s="167"/>
      <c r="AE872" s="167"/>
      <c r="AF872" s="167"/>
      <c r="AG872" s="167"/>
      <c r="AH872" s="167"/>
      <c r="AI872" s="167"/>
      <c r="AJ872" s="167"/>
      <c r="AK872" s="192" t="s">
        <v>7017</v>
      </c>
      <c r="AL872" s="183" t="s">
        <v>8216</v>
      </c>
      <c r="AM872" s="183" t="s">
        <v>8217</v>
      </c>
      <c r="AN872" s="190" t="s">
        <v>5829</v>
      </c>
      <c r="AO872" s="190" t="s">
        <v>5829</v>
      </c>
      <c r="AP872" s="157"/>
    </row>
    <row r="873" spans="1:42" s="120" customFormat="1" ht="30" customHeight="1">
      <c r="A873" s="167" t="s">
        <v>795</v>
      </c>
      <c r="B873" s="167" t="s">
        <v>7338</v>
      </c>
      <c r="C873" s="167" t="s">
        <v>3375</v>
      </c>
      <c r="D873" s="167" t="s">
        <v>7408</v>
      </c>
      <c r="E873" s="167" t="s">
        <v>35</v>
      </c>
      <c r="F873" s="167" t="s">
        <v>11</v>
      </c>
      <c r="G873" s="167" t="s">
        <v>106</v>
      </c>
      <c r="H873" s="167" t="s">
        <v>8235</v>
      </c>
      <c r="I873" s="167" t="s">
        <v>1317</v>
      </c>
      <c r="J873" s="167" t="s">
        <v>104</v>
      </c>
      <c r="K873" s="167" t="s">
        <v>105</v>
      </c>
      <c r="L873" s="189" t="s">
        <v>7404</v>
      </c>
      <c r="M873" s="189" t="s">
        <v>8236</v>
      </c>
      <c r="N873" s="167" t="s">
        <v>1079</v>
      </c>
      <c r="O873" s="167" t="s">
        <v>8237</v>
      </c>
      <c r="P873" s="189">
        <v>125</v>
      </c>
      <c r="Q873" s="189">
        <v>28.5</v>
      </c>
      <c r="R873" s="195" t="s">
        <v>6620</v>
      </c>
      <c r="S873" s="193" t="s">
        <v>8216</v>
      </c>
      <c r="T873" s="183" t="s">
        <v>2660</v>
      </c>
      <c r="U873" s="335">
        <v>44348</v>
      </c>
      <c r="V873" s="335">
        <v>44377</v>
      </c>
      <c r="W873" s="192">
        <v>4223000436</v>
      </c>
      <c r="X873" s="335">
        <v>44377</v>
      </c>
      <c r="Y873" s="167"/>
      <c r="Z873" s="167"/>
      <c r="AA873" s="167"/>
      <c r="AB873" s="167"/>
      <c r="AC873" s="196" t="s">
        <v>6072</v>
      </c>
      <c r="AD873" s="167"/>
      <c r="AE873" s="167"/>
      <c r="AF873" s="167"/>
      <c r="AG873" s="167"/>
      <c r="AH873" s="167"/>
      <c r="AI873" s="167"/>
      <c r="AJ873" s="167"/>
      <c r="AK873" s="192" t="s">
        <v>7017</v>
      </c>
      <c r="AL873" s="183" t="s">
        <v>8216</v>
      </c>
      <c r="AM873" s="183" t="s">
        <v>8217</v>
      </c>
      <c r="AN873" s="190" t="s">
        <v>5829</v>
      </c>
      <c r="AO873" s="190" t="s">
        <v>5829</v>
      </c>
      <c r="AP873" s="157"/>
    </row>
    <row r="874" spans="1:42" s="120" customFormat="1" ht="30" customHeight="1">
      <c r="A874" s="167" t="s">
        <v>795</v>
      </c>
      <c r="B874" s="167" t="s">
        <v>7338</v>
      </c>
      <c r="C874" s="167" t="s">
        <v>3375</v>
      </c>
      <c r="D874" s="167" t="s">
        <v>7409</v>
      </c>
      <c r="E874" s="167" t="s">
        <v>35</v>
      </c>
      <c r="F874" s="167" t="s">
        <v>11</v>
      </c>
      <c r="G874" s="167" t="s">
        <v>106</v>
      </c>
      <c r="H874" s="167" t="s">
        <v>8238</v>
      </c>
      <c r="I874" s="167" t="s">
        <v>1317</v>
      </c>
      <c r="J874" s="167" t="s">
        <v>104</v>
      </c>
      <c r="K874" s="167" t="s">
        <v>105</v>
      </c>
      <c r="L874" s="189" t="s">
        <v>7404</v>
      </c>
      <c r="M874" s="189" t="s">
        <v>8239</v>
      </c>
      <c r="N874" s="167" t="s">
        <v>1079</v>
      </c>
      <c r="O874" s="167" t="s">
        <v>8237</v>
      </c>
      <c r="P874" s="189">
        <v>120</v>
      </c>
      <c r="Q874" s="189">
        <v>29.9</v>
      </c>
      <c r="R874" s="195" t="s">
        <v>6620</v>
      </c>
      <c r="S874" s="193" t="s">
        <v>8216</v>
      </c>
      <c r="T874" s="183" t="s">
        <v>2660</v>
      </c>
      <c r="U874" s="335">
        <v>44348</v>
      </c>
      <c r="V874" s="335">
        <v>44377</v>
      </c>
      <c r="W874" s="192">
        <v>4223000435</v>
      </c>
      <c r="X874" s="335">
        <v>44377</v>
      </c>
      <c r="Y874" s="167"/>
      <c r="Z874" s="167"/>
      <c r="AA874" s="167"/>
      <c r="AB874" s="167"/>
      <c r="AC874" s="196" t="s">
        <v>6072</v>
      </c>
      <c r="AD874" s="167"/>
      <c r="AE874" s="167"/>
      <c r="AF874" s="167"/>
      <c r="AG874" s="167"/>
      <c r="AH874" s="167"/>
      <c r="AI874" s="167"/>
      <c r="AJ874" s="167"/>
      <c r="AK874" s="192" t="s">
        <v>7017</v>
      </c>
      <c r="AL874" s="183" t="s">
        <v>8216</v>
      </c>
      <c r="AM874" s="183" t="s">
        <v>8217</v>
      </c>
      <c r="AN874" s="190" t="s">
        <v>5829</v>
      </c>
      <c r="AO874" s="190" t="s">
        <v>5829</v>
      </c>
      <c r="AP874" s="157"/>
    </row>
    <row r="875" spans="1:42" s="120" customFormat="1" ht="30" customHeight="1">
      <c r="A875" s="167" t="s">
        <v>795</v>
      </c>
      <c r="B875" s="167" t="s">
        <v>7338</v>
      </c>
      <c r="C875" s="167" t="s">
        <v>3375</v>
      </c>
      <c r="D875" s="167" t="s">
        <v>7410</v>
      </c>
      <c r="E875" s="167" t="s">
        <v>35</v>
      </c>
      <c r="F875" s="167" t="s">
        <v>11</v>
      </c>
      <c r="G875" s="167" t="s">
        <v>106</v>
      </c>
      <c r="H875" s="167" t="s">
        <v>8240</v>
      </c>
      <c r="I875" s="167" t="s">
        <v>1317</v>
      </c>
      <c r="J875" s="167" t="s">
        <v>104</v>
      </c>
      <c r="K875" s="167" t="s">
        <v>105</v>
      </c>
      <c r="L875" s="189" t="s">
        <v>7404</v>
      </c>
      <c r="M875" s="189" t="s">
        <v>8241</v>
      </c>
      <c r="N875" s="167" t="s">
        <v>1079</v>
      </c>
      <c r="O875" s="167" t="s">
        <v>8237</v>
      </c>
      <c r="P875" s="189">
        <v>170</v>
      </c>
      <c r="Q875" s="189">
        <v>29.5</v>
      </c>
      <c r="R875" s="195" t="s">
        <v>6620</v>
      </c>
      <c r="S875" s="193" t="s">
        <v>8216</v>
      </c>
      <c r="T875" s="183" t="s">
        <v>2660</v>
      </c>
      <c r="U875" s="335">
        <v>44348</v>
      </c>
      <c r="V875" s="335">
        <v>44377</v>
      </c>
      <c r="W875" s="192">
        <v>4223000432</v>
      </c>
      <c r="X875" s="335">
        <v>44377</v>
      </c>
      <c r="Y875" s="167"/>
      <c r="Z875" s="167"/>
      <c r="AA875" s="167"/>
      <c r="AB875" s="167"/>
      <c r="AC875" s="196" t="s">
        <v>6072</v>
      </c>
      <c r="AD875" s="167"/>
      <c r="AE875" s="167"/>
      <c r="AF875" s="167"/>
      <c r="AG875" s="167"/>
      <c r="AH875" s="167"/>
      <c r="AI875" s="167"/>
      <c r="AJ875" s="167"/>
      <c r="AK875" s="192" t="s">
        <v>7017</v>
      </c>
      <c r="AL875" s="183" t="s">
        <v>8216</v>
      </c>
      <c r="AM875" s="183" t="s">
        <v>8217</v>
      </c>
      <c r="AN875" s="190" t="s">
        <v>5829</v>
      </c>
      <c r="AO875" s="190" t="s">
        <v>5829</v>
      </c>
      <c r="AP875" s="157"/>
    </row>
    <row r="876" spans="1:42" s="120" customFormat="1" ht="30" customHeight="1">
      <c r="A876" s="167" t="s">
        <v>795</v>
      </c>
      <c r="B876" s="167" t="s">
        <v>7338</v>
      </c>
      <c r="C876" s="167" t="s">
        <v>3375</v>
      </c>
      <c r="D876" s="167" t="s">
        <v>7411</v>
      </c>
      <c r="E876" s="167" t="s">
        <v>35</v>
      </c>
      <c r="F876" s="167" t="s">
        <v>11</v>
      </c>
      <c r="G876" s="167" t="s">
        <v>106</v>
      </c>
      <c r="H876" s="167" t="s">
        <v>8242</v>
      </c>
      <c r="I876" s="167" t="s">
        <v>1317</v>
      </c>
      <c r="J876" s="167" t="s">
        <v>104</v>
      </c>
      <c r="K876" s="167" t="s">
        <v>761</v>
      </c>
      <c r="L876" s="189" t="s">
        <v>7404</v>
      </c>
      <c r="M876" s="189" t="s">
        <v>8243</v>
      </c>
      <c r="N876" s="167" t="s">
        <v>1079</v>
      </c>
      <c r="O876" s="167" t="s">
        <v>1245</v>
      </c>
      <c r="P876" s="189">
        <v>56</v>
      </c>
      <c r="Q876" s="189">
        <v>22.7</v>
      </c>
      <c r="R876" s="195" t="s">
        <v>6620</v>
      </c>
      <c r="S876" s="193" t="s">
        <v>8216</v>
      </c>
      <c r="T876" s="183" t="s">
        <v>2660</v>
      </c>
      <c r="U876" s="335">
        <v>44348</v>
      </c>
      <c r="V876" s="335">
        <v>44377</v>
      </c>
      <c r="W876" s="192">
        <v>4223000429</v>
      </c>
      <c r="X876" s="335">
        <v>44377</v>
      </c>
      <c r="Y876" s="167"/>
      <c r="Z876" s="167"/>
      <c r="AA876" s="167"/>
      <c r="AB876" s="167"/>
      <c r="AC876" s="196" t="s">
        <v>6072</v>
      </c>
      <c r="AD876" s="167"/>
      <c r="AE876" s="167"/>
      <c r="AF876" s="167"/>
      <c r="AG876" s="167"/>
      <c r="AH876" s="167"/>
      <c r="AI876" s="167"/>
      <c r="AJ876" s="167"/>
      <c r="AK876" s="192" t="s">
        <v>7017</v>
      </c>
      <c r="AL876" s="183" t="s">
        <v>8216</v>
      </c>
      <c r="AM876" s="183" t="s">
        <v>8217</v>
      </c>
      <c r="AN876" s="190" t="s">
        <v>5829</v>
      </c>
      <c r="AO876" s="190" t="s">
        <v>5829</v>
      </c>
      <c r="AP876" s="157"/>
    </row>
    <row r="877" spans="1:42" s="120" customFormat="1" ht="30" customHeight="1">
      <c r="A877" s="167" t="s">
        <v>795</v>
      </c>
      <c r="B877" s="167" t="s">
        <v>7338</v>
      </c>
      <c r="C877" s="167" t="s">
        <v>3375</v>
      </c>
      <c r="D877" s="167" t="s">
        <v>8244</v>
      </c>
      <c r="E877" s="167" t="s">
        <v>35</v>
      </c>
      <c r="F877" s="167" t="s">
        <v>11</v>
      </c>
      <c r="G877" s="167" t="s">
        <v>106</v>
      </c>
      <c r="H877" s="167" t="s">
        <v>8245</v>
      </c>
      <c r="I877" s="167" t="s">
        <v>1317</v>
      </c>
      <c r="J877" s="167" t="s">
        <v>104</v>
      </c>
      <c r="K877" s="167" t="s">
        <v>761</v>
      </c>
      <c r="L877" s="189" t="s">
        <v>7404</v>
      </c>
      <c r="M877" s="189" t="s">
        <v>8246</v>
      </c>
      <c r="N877" s="167" t="s">
        <v>1079</v>
      </c>
      <c r="O877" s="167" t="s">
        <v>1237</v>
      </c>
      <c r="P877" s="189">
        <v>37</v>
      </c>
      <c r="Q877" s="189">
        <v>7.2</v>
      </c>
      <c r="R877" s="195" t="s">
        <v>6620</v>
      </c>
      <c r="S877" s="193" t="s">
        <v>8216</v>
      </c>
      <c r="T877" s="183" t="s">
        <v>2660</v>
      </c>
      <c r="U877" s="335">
        <v>44348</v>
      </c>
      <c r="V877" s="335">
        <v>44377</v>
      </c>
      <c r="W877" s="192">
        <v>4223000453</v>
      </c>
      <c r="X877" s="335">
        <v>44377</v>
      </c>
      <c r="Y877" s="167"/>
      <c r="Z877" s="167"/>
      <c r="AA877" s="167"/>
      <c r="AB877" s="167"/>
      <c r="AC877" s="196" t="s">
        <v>6072</v>
      </c>
      <c r="AD877" s="167"/>
      <c r="AE877" s="167"/>
      <c r="AF877" s="167"/>
      <c r="AG877" s="167"/>
      <c r="AH877" s="167"/>
      <c r="AI877" s="167"/>
      <c r="AJ877" s="167"/>
      <c r="AK877" s="192" t="s">
        <v>7017</v>
      </c>
      <c r="AL877" s="183" t="s">
        <v>8216</v>
      </c>
      <c r="AM877" s="183" t="s">
        <v>8217</v>
      </c>
      <c r="AN877" s="190" t="s">
        <v>5829</v>
      </c>
      <c r="AO877" s="190" t="s">
        <v>5829</v>
      </c>
      <c r="AP877" s="157"/>
    </row>
    <row r="878" spans="1:42" s="120" customFormat="1" ht="30" customHeight="1">
      <c r="A878" s="167" t="s">
        <v>795</v>
      </c>
      <c r="B878" s="167" t="s">
        <v>7338</v>
      </c>
      <c r="C878" s="167" t="s">
        <v>3375</v>
      </c>
      <c r="D878" s="167" t="s">
        <v>8247</v>
      </c>
      <c r="E878" s="167" t="s">
        <v>35</v>
      </c>
      <c r="F878" s="167" t="s">
        <v>11</v>
      </c>
      <c r="G878" s="167" t="s">
        <v>106</v>
      </c>
      <c r="H878" s="167" t="s">
        <v>8248</v>
      </c>
      <c r="I878" s="167" t="s">
        <v>1317</v>
      </c>
      <c r="J878" s="167" t="s">
        <v>104</v>
      </c>
      <c r="K878" s="167" t="s">
        <v>761</v>
      </c>
      <c r="L878" s="189" t="s">
        <v>7404</v>
      </c>
      <c r="M878" s="189" t="s">
        <v>8249</v>
      </c>
      <c r="N878" s="167" t="s">
        <v>1079</v>
      </c>
      <c r="O878" s="167" t="s">
        <v>8237</v>
      </c>
      <c r="P878" s="189">
        <v>34</v>
      </c>
      <c r="Q878" s="189">
        <v>6</v>
      </c>
      <c r="R878" s="195" t="s">
        <v>6620</v>
      </c>
      <c r="S878" s="193" t="s">
        <v>8216</v>
      </c>
      <c r="T878" s="183" t="s">
        <v>2660</v>
      </c>
      <c r="U878" s="335">
        <v>44348</v>
      </c>
      <c r="V878" s="335">
        <v>44377</v>
      </c>
      <c r="W878" s="192">
        <v>4223000454</v>
      </c>
      <c r="X878" s="335">
        <v>44377</v>
      </c>
      <c r="Y878" s="167"/>
      <c r="Z878" s="167"/>
      <c r="AA878" s="167"/>
      <c r="AB878" s="167"/>
      <c r="AC878" s="196" t="s">
        <v>6072</v>
      </c>
      <c r="AD878" s="167"/>
      <c r="AE878" s="167"/>
      <c r="AF878" s="167"/>
      <c r="AG878" s="167"/>
      <c r="AH878" s="167"/>
      <c r="AI878" s="167"/>
      <c r="AJ878" s="167"/>
      <c r="AK878" s="192" t="s">
        <v>7017</v>
      </c>
      <c r="AL878" s="183" t="s">
        <v>8216</v>
      </c>
      <c r="AM878" s="183" t="s">
        <v>8217</v>
      </c>
      <c r="AN878" s="190" t="s">
        <v>5829</v>
      </c>
      <c r="AO878" s="190" t="s">
        <v>5829</v>
      </c>
      <c r="AP878" s="157"/>
    </row>
    <row r="879" spans="1:42" s="120" customFormat="1" ht="30" customHeight="1">
      <c r="A879" s="167" t="s">
        <v>795</v>
      </c>
      <c r="B879" s="167" t="s">
        <v>7338</v>
      </c>
      <c r="C879" s="167" t="s">
        <v>3375</v>
      </c>
      <c r="D879" s="167" t="s">
        <v>8250</v>
      </c>
      <c r="E879" s="167" t="s">
        <v>35</v>
      </c>
      <c r="F879" s="167" t="s">
        <v>11</v>
      </c>
      <c r="G879" s="167" t="s">
        <v>106</v>
      </c>
      <c r="H879" s="167" t="s">
        <v>8251</v>
      </c>
      <c r="I879" s="167" t="s">
        <v>1317</v>
      </c>
      <c r="J879" s="167" t="s">
        <v>104</v>
      </c>
      <c r="K879" s="167" t="s">
        <v>761</v>
      </c>
      <c r="L879" s="189" t="s">
        <v>7404</v>
      </c>
      <c r="M879" s="189" t="s">
        <v>8252</v>
      </c>
      <c r="N879" s="167" t="s">
        <v>1079</v>
      </c>
      <c r="O879" s="167" t="s">
        <v>1237</v>
      </c>
      <c r="P879" s="189">
        <v>61</v>
      </c>
      <c r="Q879" s="189">
        <v>12.4</v>
      </c>
      <c r="R879" s="195" t="s">
        <v>6620</v>
      </c>
      <c r="S879" s="193" t="s">
        <v>8216</v>
      </c>
      <c r="T879" s="183" t="s">
        <v>2660</v>
      </c>
      <c r="U879" s="335">
        <v>44348</v>
      </c>
      <c r="V879" s="335">
        <v>44377</v>
      </c>
      <c r="W879" s="192">
        <v>4223000455</v>
      </c>
      <c r="X879" s="335">
        <v>44377</v>
      </c>
      <c r="Y879" s="167"/>
      <c r="Z879" s="167"/>
      <c r="AA879" s="167"/>
      <c r="AB879" s="167"/>
      <c r="AC879" s="196" t="s">
        <v>6072</v>
      </c>
      <c r="AD879" s="167"/>
      <c r="AE879" s="167"/>
      <c r="AF879" s="167"/>
      <c r="AG879" s="167"/>
      <c r="AH879" s="167"/>
      <c r="AI879" s="167"/>
      <c r="AJ879" s="167"/>
      <c r="AK879" s="192" t="s">
        <v>7017</v>
      </c>
      <c r="AL879" s="183" t="s">
        <v>8216</v>
      </c>
      <c r="AM879" s="183" t="s">
        <v>8217</v>
      </c>
      <c r="AN879" s="190" t="s">
        <v>5829</v>
      </c>
      <c r="AO879" s="190" t="s">
        <v>5829</v>
      </c>
      <c r="AP879" s="157"/>
    </row>
    <row r="880" spans="1:42" s="120" customFormat="1" ht="30" customHeight="1">
      <c r="A880" s="167" t="s">
        <v>795</v>
      </c>
      <c r="B880" s="167" t="s">
        <v>7338</v>
      </c>
      <c r="C880" s="167" t="s">
        <v>3375</v>
      </c>
      <c r="D880" s="167" t="s">
        <v>8253</v>
      </c>
      <c r="E880" s="167" t="s">
        <v>35</v>
      </c>
      <c r="F880" s="167" t="s">
        <v>11</v>
      </c>
      <c r="G880" s="167" t="s">
        <v>106</v>
      </c>
      <c r="H880" s="167" t="s">
        <v>8254</v>
      </c>
      <c r="I880" s="167" t="s">
        <v>1317</v>
      </c>
      <c r="J880" s="167" t="s">
        <v>104</v>
      </c>
      <c r="K880" s="167" t="s">
        <v>761</v>
      </c>
      <c r="L880" s="189" t="s">
        <v>7404</v>
      </c>
      <c r="M880" s="189" t="s">
        <v>8255</v>
      </c>
      <c r="N880" s="167" t="s">
        <v>1079</v>
      </c>
      <c r="O880" s="167" t="s">
        <v>1237</v>
      </c>
      <c r="P880" s="189">
        <v>35</v>
      </c>
      <c r="Q880" s="189">
        <v>15.9</v>
      </c>
      <c r="R880" s="195" t="s">
        <v>6620</v>
      </c>
      <c r="S880" s="193" t="s">
        <v>8216</v>
      </c>
      <c r="T880" s="183" t="s">
        <v>2660</v>
      </c>
      <c r="U880" s="335">
        <v>44348</v>
      </c>
      <c r="V880" s="335">
        <v>44377</v>
      </c>
      <c r="W880" s="192">
        <v>4223000456</v>
      </c>
      <c r="X880" s="335">
        <v>44377</v>
      </c>
      <c r="Y880" s="167"/>
      <c r="Z880" s="167"/>
      <c r="AA880" s="167"/>
      <c r="AB880" s="167"/>
      <c r="AC880" s="196" t="s">
        <v>6072</v>
      </c>
      <c r="AD880" s="167"/>
      <c r="AE880" s="167"/>
      <c r="AF880" s="167"/>
      <c r="AG880" s="167"/>
      <c r="AH880" s="167"/>
      <c r="AI880" s="167"/>
      <c r="AJ880" s="167"/>
      <c r="AK880" s="192" t="s">
        <v>7017</v>
      </c>
      <c r="AL880" s="183" t="s">
        <v>8216</v>
      </c>
      <c r="AM880" s="183" t="s">
        <v>8217</v>
      </c>
      <c r="AN880" s="190" t="s">
        <v>5829</v>
      </c>
      <c r="AO880" s="190" t="s">
        <v>5829</v>
      </c>
      <c r="AP880" s="157"/>
    </row>
    <row r="881" spans="1:42" s="120" customFormat="1" ht="30" customHeight="1">
      <c r="A881" s="167" t="s">
        <v>795</v>
      </c>
      <c r="B881" s="167" t="s">
        <v>7338</v>
      </c>
      <c r="C881" s="167" t="s">
        <v>3375</v>
      </c>
      <c r="D881" s="167" t="s">
        <v>8256</v>
      </c>
      <c r="E881" s="167" t="s">
        <v>35</v>
      </c>
      <c r="F881" s="167" t="s">
        <v>11</v>
      </c>
      <c r="G881" s="167" t="s">
        <v>106</v>
      </c>
      <c r="H881" s="167" t="s">
        <v>8257</v>
      </c>
      <c r="I881" s="167" t="s">
        <v>1317</v>
      </c>
      <c r="J881" s="167" t="s">
        <v>104</v>
      </c>
      <c r="K881" s="167" t="s">
        <v>761</v>
      </c>
      <c r="L881" s="189" t="s">
        <v>7404</v>
      </c>
      <c r="M881" s="189" t="s">
        <v>8258</v>
      </c>
      <c r="N881" s="167" t="s">
        <v>1079</v>
      </c>
      <c r="O881" s="167" t="s">
        <v>1237</v>
      </c>
      <c r="P881" s="189">
        <v>49</v>
      </c>
      <c r="Q881" s="189">
        <v>21.1</v>
      </c>
      <c r="R881" s="195" t="s">
        <v>6620</v>
      </c>
      <c r="S881" s="193" t="s">
        <v>8216</v>
      </c>
      <c r="T881" s="183" t="s">
        <v>2660</v>
      </c>
      <c r="U881" s="335">
        <v>44348</v>
      </c>
      <c r="V881" s="335">
        <v>44377</v>
      </c>
      <c r="W881" s="192">
        <v>4223000457</v>
      </c>
      <c r="X881" s="335">
        <v>44377</v>
      </c>
      <c r="Y881" s="167"/>
      <c r="Z881" s="167"/>
      <c r="AA881" s="167"/>
      <c r="AB881" s="167"/>
      <c r="AC881" s="196" t="s">
        <v>6072</v>
      </c>
      <c r="AD881" s="167"/>
      <c r="AE881" s="167"/>
      <c r="AF881" s="167"/>
      <c r="AG881" s="167"/>
      <c r="AH881" s="167"/>
      <c r="AI881" s="167"/>
      <c r="AJ881" s="167"/>
      <c r="AK881" s="192" t="s">
        <v>7017</v>
      </c>
      <c r="AL881" s="183" t="s">
        <v>8216</v>
      </c>
      <c r="AM881" s="183" t="s">
        <v>8217</v>
      </c>
      <c r="AN881" s="190" t="s">
        <v>5829</v>
      </c>
      <c r="AO881" s="190" t="s">
        <v>5829</v>
      </c>
      <c r="AP881" s="157"/>
    </row>
    <row r="882" spans="1:42" s="120" customFormat="1" ht="30" customHeight="1">
      <c r="A882" s="167" t="s">
        <v>795</v>
      </c>
      <c r="B882" s="167" t="s">
        <v>7338</v>
      </c>
      <c r="C882" s="167" t="s">
        <v>2494</v>
      </c>
      <c r="D882" s="167" t="s">
        <v>7412</v>
      </c>
      <c r="E882" s="167" t="s">
        <v>35</v>
      </c>
      <c r="F882" s="167" t="s">
        <v>11</v>
      </c>
      <c r="G882" s="167" t="s">
        <v>106</v>
      </c>
      <c r="H882" s="167" t="s">
        <v>8259</v>
      </c>
      <c r="I882" s="167" t="s">
        <v>1317</v>
      </c>
      <c r="J882" s="167" t="s">
        <v>104</v>
      </c>
      <c r="K882" s="167" t="s">
        <v>761</v>
      </c>
      <c r="L882" s="189" t="s">
        <v>7413</v>
      </c>
      <c r="M882" s="189" t="s">
        <v>8260</v>
      </c>
      <c r="N882" s="167" t="s">
        <v>1079</v>
      </c>
      <c r="O882" s="167" t="s">
        <v>1237</v>
      </c>
      <c r="P882" s="189">
        <v>38</v>
      </c>
      <c r="Q882" s="189">
        <v>8.3000000000000007</v>
      </c>
      <c r="R882" s="195" t="s">
        <v>6620</v>
      </c>
      <c r="S882" s="193" t="s">
        <v>8216</v>
      </c>
      <c r="T882" s="183" t="s">
        <v>2660</v>
      </c>
      <c r="U882" s="335">
        <v>44348</v>
      </c>
      <c r="V882" s="335">
        <v>44377</v>
      </c>
      <c r="W882" s="192">
        <v>4223000426</v>
      </c>
      <c r="X882" s="335">
        <v>44377</v>
      </c>
      <c r="Y882" s="167"/>
      <c r="Z882" s="167"/>
      <c r="AA882" s="167"/>
      <c r="AB882" s="167"/>
      <c r="AC882" s="196" t="s">
        <v>6072</v>
      </c>
      <c r="AD882" s="167"/>
      <c r="AE882" s="167"/>
      <c r="AF882" s="167"/>
      <c r="AG882" s="167"/>
      <c r="AH882" s="167"/>
      <c r="AI882" s="167"/>
      <c r="AJ882" s="167"/>
      <c r="AK882" s="192" t="s">
        <v>7017</v>
      </c>
      <c r="AL882" s="183" t="s">
        <v>8216</v>
      </c>
      <c r="AM882" s="183" t="s">
        <v>8217</v>
      </c>
      <c r="AN882" s="190" t="s">
        <v>5829</v>
      </c>
      <c r="AO882" s="190" t="s">
        <v>5829</v>
      </c>
      <c r="AP882" s="157"/>
    </row>
    <row r="883" spans="1:42" s="120" customFormat="1" ht="30" customHeight="1">
      <c r="A883" s="167" t="s">
        <v>979</v>
      </c>
      <c r="B883" s="167" t="s">
        <v>7414</v>
      </c>
      <c r="C883" s="167" t="s">
        <v>7415</v>
      </c>
      <c r="D883" s="167" t="s">
        <v>7416</v>
      </c>
      <c r="E883" s="167" t="s">
        <v>35</v>
      </c>
      <c r="F883" s="167" t="s">
        <v>11</v>
      </c>
      <c r="G883" s="167" t="s">
        <v>106</v>
      </c>
      <c r="H883" s="167" t="s">
        <v>7417</v>
      </c>
      <c r="I883" s="167" t="s">
        <v>1317</v>
      </c>
      <c r="J883" s="167" t="s">
        <v>104</v>
      </c>
      <c r="K883" s="167" t="s">
        <v>761</v>
      </c>
      <c r="L883" s="189" t="s">
        <v>7418</v>
      </c>
      <c r="M883" s="189" t="s">
        <v>7419</v>
      </c>
      <c r="N883" s="167" t="s">
        <v>1077</v>
      </c>
      <c r="O883" s="167" t="s">
        <v>1245</v>
      </c>
      <c r="P883" s="189">
        <v>220</v>
      </c>
      <c r="Q883" s="189">
        <v>26</v>
      </c>
      <c r="R883" s="195" t="s">
        <v>6620</v>
      </c>
      <c r="S883" s="193" t="s">
        <v>8261</v>
      </c>
      <c r="T883" s="183" t="s">
        <v>2660</v>
      </c>
      <c r="U883" s="335">
        <v>44348</v>
      </c>
      <c r="V883" s="335">
        <v>44377</v>
      </c>
      <c r="W883" s="192">
        <v>4723000070</v>
      </c>
      <c r="X883" s="335">
        <v>44377</v>
      </c>
      <c r="Y883" s="167"/>
      <c r="Z883" s="167"/>
      <c r="AA883" s="167"/>
      <c r="AB883" s="167"/>
      <c r="AC883" s="196" t="s">
        <v>6072</v>
      </c>
      <c r="AD883" s="167"/>
      <c r="AE883" s="167"/>
      <c r="AF883" s="167"/>
      <c r="AG883" s="167"/>
      <c r="AH883" s="167"/>
      <c r="AI883" s="167"/>
      <c r="AJ883" s="167"/>
      <c r="AK883" s="192" t="s">
        <v>7017</v>
      </c>
      <c r="AL883" s="183" t="s">
        <v>8261</v>
      </c>
      <c r="AM883" s="183" t="s">
        <v>8262</v>
      </c>
      <c r="AN883" s="190" t="s">
        <v>5829</v>
      </c>
      <c r="AO883" s="190" t="s">
        <v>5829</v>
      </c>
      <c r="AP883" s="157"/>
    </row>
    <row r="884" spans="1:42" s="120" customFormat="1" ht="30" customHeight="1">
      <c r="A884" s="167" t="s">
        <v>979</v>
      </c>
      <c r="B884" s="167" t="s">
        <v>7414</v>
      </c>
      <c r="C884" s="167" t="s">
        <v>7420</v>
      </c>
      <c r="D884" s="167" t="s">
        <v>7421</v>
      </c>
      <c r="E884" s="167" t="s">
        <v>35</v>
      </c>
      <c r="F884" s="167" t="s">
        <v>11</v>
      </c>
      <c r="G884" s="167" t="s">
        <v>106</v>
      </c>
      <c r="H884" s="167" t="s">
        <v>7422</v>
      </c>
      <c r="I884" s="167" t="s">
        <v>1317</v>
      </c>
      <c r="J884" s="167" t="s">
        <v>104</v>
      </c>
      <c r="K884" s="167" t="s">
        <v>761</v>
      </c>
      <c r="L884" s="189" t="s">
        <v>7418</v>
      </c>
      <c r="M884" s="189" t="s">
        <v>7423</v>
      </c>
      <c r="N884" s="167" t="s">
        <v>1077</v>
      </c>
      <c r="O884" s="167" t="s">
        <v>8215</v>
      </c>
      <c r="P884" s="189">
        <v>360</v>
      </c>
      <c r="Q884" s="189">
        <v>37</v>
      </c>
      <c r="R884" s="195" t="s">
        <v>6620</v>
      </c>
      <c r="S884" s="193" t="s">
        <v>8261</v>
      </c>
      <c r="T884" s="183" t="s">
        <v>2660</v>
      </c>
      <c r="U884" s="335">
        <v>44348</v>
      </c>
      <c r="V884" s="335">
        <v>44377</v>
      </c>
      <c r="W884" s="192">
        <v>4723000071</v>
      </c>
      <c r="X884" s="335">
        <v>44377</v>
      </c>
      <c r="Y884" s="167"/>
      <c r="Z884" s="167"/>
      <c r="AA884" s="167"/>
      <c r="AB884" s="167"/>
      <c r="AC884" s="196" t="s">
        <v>6072</v>
      </c>
      <c r="AD884" s="167"/>
      <c r="AE884" s="167"/>
      <c r="AF884" s="167"/>
      <c r="AG884" s="167"/>
      <c r="AH884" s="167"/>
      <c r="AI884" s="167"/>
      <c r="AJ884" s="167"/>
      <c r="AK884" s="192" t="s">
        <v>7017</v>
      </c>
      <c r="AL884" s="183" t="s">
        <v>8261</v>
      </c>
      <c r="AM884" s="183" t="s">
        <v>8262</v>
      </c>
      <c r="AN884" s="190" t="s">
        <v>5829</v>
      </c>
      <c r="AO884" s="190" t="s">
        <v>5829</v>
      </c>
      <c r="AP884" s="157"/>
    </row>
    <row r="885" spans="1:42" s="120" customFormat="1" ht="30" customHeight="1">
      <c r="A885" s="167" t="s">
        <v>979</v>
      </c>
      <c r="B885" s="167" t="s">
        <v>7414</v>
      </c>
      <c r="C885" s="167" t="s">
        <v>7420</v>
      </c>
      <c r="D885" s="167" t="s">
        <v>7424</v>
      </c>
      <c r="E885" s="167" t="s">
        <v>35</v>
      </c>
      <c r="F885" s="167" t="s">
        <v>11</v>
      </c>
      <c r="G885" s="167" t="s">
        <v>106</v>
      </c>
      <c r="H885" s="167" t="s">
        <v>7425</v>
      </c>
      <c r="I885" s="167" t="s">
        <v>1317</v>
      </c>
      <c r="J885" s="167" t="s">
        <v>104</v>
      </c>
      <c r="K885" s="167" t="s">
        <v>761</v>
      </c>
      <c r="L885" s="189" t="s">
        <v>7418</v>
      </c>
      <c r="M885" s="189" t="s">
        <v>7426</v>
      </c>
      <c r="N885" s="167" t="s">
        <v>1077</v>
      </c>
      <c r="O885" s="167" t="s">
        <v>8215</v>
      </c>
      <c r="P885" s="189">
        <v>170</v>
      </c>
      <c r="Q885" s="189">
        <v>34</v>
      </c>
      <c r="R885" s="195" t="s">
        <v>6620</v>
      </c>
      <c r="S885" s="193" t="s">
        <v>8261</v>
      </c>
      <c r="T885" s="183" t="s">
        <v>2660</v>
      </c>
      <c r="U885" s="335">
        <v>44348</v>
      </c>
      <c r="V885" s="335">
        <v>44377</v>
      </c>
      <c r="W885" s="192">
        <v>4723000072</v>
      </c>
      <c r="X885" s="335">
        <v>44377</v>
      </c>
      <c r="Y885" s="167"/>
      <c r="Z885" s="167"/>
      <c r="AA885" s="167"/>
      <c r="AB885" s="167"/>
      <c r="AC885" s="196" t="s">
        <v>6072</v>
      </c>
      <c r="AD885" s="167"/>
      <c r="AE885" s="167"/>
      <c r="AF885" s="167"/>
      <c r="AG885" s="167"/>
      <c r="AH885" s="167"/>
      <c r="AI885" s="167"/>
      <c r="AJ885" s="167"/>
      <c r="AK885" s="192" t="s">
        <v>7017</v>
      </c>
      <c r="AL885" s="183" t="s">
        <v>8261</v>
      </c>
      <c r="AM885" s="183" t="s">
        <v>8262</v>
      </c>
      <c r="AN885" s="190" t="s">
        <v>5829</v>
      </c>
      <c r="AO885" s="190" t="s">
        <v>5829</v>
      </c>
      <c r="AP885" s="157"/>
    </row>
    <row r="886" spans="1:42" s="120" customFormat="1" ht="30" customHeight="1">
      <c r="A886" s="167" t="s">
        <v>979</v>
      </c>
      <c r="B886" s="167" t="s">
        <v>7414</v>
      </c>
      <c r="C886" s="167" t="s">
        <v>7420</v>
      </c>
      <c r="D886" s="167" t="s">
        <v>7427</v>
      </c>
      <c r="E886" s="167" t="s">
        <v>35</v>
      </c>
      <c r="F886" s="167" t="s">
        <v>11</v>
      </c>
      <c r="G886" s="167" t="s">
        <v>106</v>
      </c>
      <c r="H886" s="167" t="s">
        <v>7428</v>
      </c>
      <c r="I886" s="167" t="s">
        <v>1317</v>
      </c>
      <c r="J886" s="167" t="s">
        <v>104</v>
      </c>
      <c r="K886" s="167" t="s">
        <v>761</v>
      </c>
      <c r="L886" s="189" t="s">
        <v>7418</v>
      </c>
      <c r="M886" s="189" t="s">
        <v>7429</v>
      </c>
      <c r="N886" s="167" t="s">
        <v>1077</v>
      </c>
      <c r="O886" s="167" t="s">
        <v>8215</v>
      </c>
      <c r="P886" s="189">
        <v>420</v>
      </c>
      <c r="Q886" s="189">
        <v>16</v>
      </c>
      <c r="R886" s="195" t="s">
        <v>6620</v>
      </c>
      <c r="S886" s="193" t="s">
        <v>8261</v>
      </c>
      <c r="T886" s="183" t="s">
        <v>2660</v>
      </c>
      <c r="U886" s="335">
        <v>44348</v>
      </c>
      <c r="V886" s="335">
        <v>44377</v>
      </c>
      <c r="W886" s="192">
        <v>4723000073</v>
      </c>
      <c r="X886" s="335">
        <v>44377</v>
      </c>
      <c r="Y886" s="167"/>
      <c r="Z886" s="167"/>
      <c r="AA886" s="167"/>
      <c r="AB886" s="167"/>
      <c r="AC886" s="196" t="s">
        <v>6072</v>
      </c>
      <c r="AD886" s="167"/>
      <c r="AE886" s="167"/>
      <c r="AF886" s="167"/>
      <c r="AG886" s="167"/>
      <c r="AH886" s="167"/>
      <c r="AI886" s="167"/>
      <c r="AJ886" s="167"/>
      <c r="AK886" s="192" t="s">
        <v>7017</v>
      </c>
      <c r="AL886" s="183" t="s">
        <v>8261</v>
      </c>
      <c r="AM886" s="183" t="s">
        <v>8262</v>
      </c>
      <c r="AN886" s="190" t="s">
        <v>5829</v>
      </c>
      <c r="AO886" s="190" t="s">
        <v>5829</v>
      </c>
      <c r="AP886" s="157"/>
    </row>
    <row r="887" spans="1:42" s="120" customFormat="1" ht="30" customHeight="1">
      <c r="A887" s="167" t="s">
        <v>979</v>
      </c>
      <c r="B887" s="167" t="s">
        <v>7414</v>
      </c>
      <c r="C887" s="167" t="s">
        <v>7420</v>
      </c>
      <c r="D887" s="167" t="s">
        <v>7430</v>
      </c>
      <c r="E887" s="167" t="s">
        <v>35</v>
      </c>
      <c r="F887" s="167" t="s">
        <v>11</v>
      </c>
      <c r="G887" s="167" t="s">
        <v>106</v>
      </c>
      <c r="H887" s="167" t="s">
        <v>7431</v>
      </c>
      <c r="I887" s="167" t="s">
        <v>1317</v>
      </c>
      <c r="J887" s="167" t="s">
        <v>104</v>
      </c>
      <c r="K887" s="167" t="s">
        <v>761</v>
      </c>
      <c r="L887" s="189" t="s">
        <v>7418</v>
      </c>
      <c r="M887" s="189" t="s">
        <v>7432</v>
      </c>
      <c r="N887" s="167" t="s">
        <v>1077</v>
      </c>
      <c r="O887" s="167" t="s">
        <v>1245</v>
      </c>
      <c r="P887" s="189">
        <v>20</v>
      </c>
      <c r="Q887" s="189">
        <v>31</v>
      </c>
      <c r="R887" s="195" t="s">
        <v>6620</v>
      </c>
      <c r="S887" s="193" t="s">
        <v>8261</v>
      </c>
      <c r="T887" s="183" t="s">
        <v>2660</v>
      </c>
      <c r="U887" s="335">
        <v>44348</v>
      </c>
      <c r="V887" s="335">
        <v>44377</v>
      </c>
      <c r="W887" s="192">
        <v>4723000074</v>
      </c>
      <c r="X887" s="335">
        <v>44377</v>
      </c>
      <c r="Y887" s="167"/>
      <c r="Z887" s="167"/>
      <c r="AA887" s="167"/>
      <c r="AB887" s="167"/>
      <c r="AC887" s="196" t="s">
        <v>6072</v>
      </c>
      <c r="AD887" s="167"/>
      <c r="AE887" s="167"/>
      <c r="AF887" s="167"/>
      <c r="AG887" s="167"/>
      <c r="AH887" s="167"/>
      <c r="AI887" s="167"/>
      <c r="AJ887" s="167"/>
      <c r="AK887" s="192" t="s">
        <v>7017</v>
      </c>
      <c r="AL887" s="183" t="s">
        <v>8261</v>
      </c>
      <c r="AM887" s="183" t="s">
        <v>8262</v>
      </c>
      <c r="AN887" s="190" t="s">
        <v>5829</v>
      </c>
      <c r="AO887" s="190" t="s">
        <v>5829</v>
      </c>
      <c r="AP887" s="157"/>
    </row>
    <row r="888" spans="1:42" s="120" customFormat="1" ht="30" customHeight="1">
      <c r="A888" s="167" t="s">
        <v>979</v>
      </c>
      <c r="B888" s="167" t="s">
        <v>7414</v>
      </c>
      <c r="C888" s="167" t="s">
        <v>7433</v>
      </c>
      <c r="D888" s="167" t="s">
        <v>7434</v>
      </c>
      <c r="E888" s="167" t="s">
        <v>35</v>
      </c>
      <c r="F888" s="167" t="s">
        <v>11</v>
      </c>
      <c r="G888" s="167" t="s">
        <v>106</v>
      </c>
      <c r="H888" s="167" t="s">
        <v>7435</v>
      </c>
      <c r="I888" s="167" t="s">
        <v>1317</v>
      </c>
      <c r="J888" s="167" t="s">
        <v>104</v>
      </c>
      <c r="K888" s="167" t="s">
        <v>761</v>
      </c>
      <c r="L888" s="189" t="s">
        <v>7418</v>
      </c>
      <c r="M888" s="189" t="s">
        <v>7436</v>
      </c>
      <c r="N888" s="167" t="s">
        <v>1077</v>
      </c>
      <c r="O888" s="167" t="s">
        <v>8215</v>
      </c>
      <c r="P888" s="189">
        <v>200</v>
      </c>
      <c r="Q888" s="189">
        <v>32</v>
      </c>
      <c r="R888" s="195" t="s">
        <v>6620</v>
      </c>
      <c r="S888" s="193" t="s">
        <v>8261</v>
      </c>
      <c r="T888" s="183" t="s">
        <v>2660</v>
      </c>
      <c r="U888" s="335">
        <v>44348</v>
      </c>
      <c r="V888" s="335">
        <v>44377</v>
      </c>
      <c r="W888" s="192">
        <v>4723000075</v>
      </c>
      <c r="X888" s="335">
        <v>44377</v>
      </c>
      <c r="Y888" s="167"/>
      <c r="Z888" s="167"/>
      <c r="AA888" s="167"/>
      <c r="AB888" s="167"/>
      <c r="AC888" s="196" t="s">
        <v>6072</v>
      </c>
      <c r="AD888" s="167"/>
      <c r="AE888" s="167"/>
      <c r="AF888" s="167"/>
      <c r="AG888" s="167"/>
      <c r="AH888" s="167"/>
      <c r="AI888" s="167"/>
      <c r="AJ888" s="167"/>
      <c r="AK888" s="192" t="s">
        <v>7017</v>
      </c>
      <c r="AL888" s="183" t="s">
        <v>8261</v>
      </c>
      <c r="AM888" s="183" t="s">
        <v>8262</v>
      </c>
      <c r="AN888" s="190" t="s">
        <v>5829</v>
      </c>
      <c r="AO888" s="190" t="s">
        <v>5829</v>
      </c>
      <c r="AP888" s="157"/>
    </row>
    <row r="889" spans="1:42" s="120" customFormat="1" ht="30" customHeight="1">
      <c r="A889" s="167" t="s">
        <v>979</v>
      </c>
      <c r="B889" s="167" t="s">
        <v>7414</v>
      </c>
      <c r="C889" s="167" t="s">
        <v>7437</v>
      </c>
      <c r="D889" s="167" t="s">
        <v>7438</v>
      </c>
      <c r="E889" s="167" t="s">
        <v>35</v>
      </c>
      <c r="F889" s="167" t="s">
        <v>11</v>
      </c>
      <c r="G889" s="167" t="s">
        <v>106</v>
      </c>
      <c r="H889" s="167" t="s">
        <v>7439</v>
      </c>
      <c r="I889" s="167" t="s">
        <v>1317</v>
      </c>
      <c r="J889" s="167" t="s">
        <v>104</v>
      </c>
      <c r="K889" s="167" t="s">
        <v>105</v>
      </c>
      <c r="L889" s="189" t="s">
        <v>7440</v>
      </c>
      <c r="M889" s="189" t="s">
        <v>7441</v>
      </c>
      <c r="N889" s="167" t="s">
        <v>1091</v>
      </c>
      <c r="O889" s="167" t="s">
        <v>1237</v>
      </c>
      <c r="P889" s="189">
        <v>20</v>
      </c>
      <c r="Q889" s="189">
        <v>20</v>
      </c>
      <c r="R889" s="195" t="s">
        <v>6620</v>
      </c>
      <c r="S889" s="193" t="s">
        <v>8261</v>
      </c>
      <c r="T889" s="183" t="s">
        <v>2660</v>
      </c>
      <c r="U889" s="335">
        <v>44348</v>
      </c>
      <c r="V889" s="335">
        <v>44377</v>
      </c>
      <c r="W889" s="192">
        <v>4723000076</v>
      </c>
      <c r="X889" s="335">
        <v>44377</v>
      </c>
      <c r="Y889" s="167"/>
      <c r="Z889" s="167"/>
      <c r="AA889" s="167"/>
      <c r="AB889" s="167"/>
      <c r="AC889" s="196" t="s">
        <v>6072</v>
      </c>
      <c r="AD889" s="167"/>
      <c r="AE889" s="167"/>
      <c r="AF889" s="167"/>
      <c r="AG889" s="167"/>
      <c r="AH889" s="167"/>
      <c r="AI889" s="167"/>
      <c r="AJ889" s="167"/>
      <c r="AK889" s="192" t="s">
        <v>7017</v>
      </c>
      <c r="AL889" s="183" t="s">
        <v>8261</v>
      </c>
      <c r="AM889" s="183" t="s">
        <v>8262</v>
      </c>
      <c r="AN889" s="190" t="s">
        <v>5829</v>
      </c>
      <c r="AO889" s="190" t="s">
        <v>5829</v>
      </c>
      <c r="AP889" s="157"/>
    </row>
    <row r="890" spans="1:42" s="120" customFormat="1" ht="30" customHeight="1">
      <c r="A890" s="167" t="s">
        <v>979</v>
      </c>
      <c r="B890" s="167" t="s">
        <v>7414</v>
      </c>
      <c r="C890" s="167" t="s">
        <v>7437</v>
      </c>
      <c r="D890" s="167" t="s">
        <v>7442</v>
      </c>
      <c r="E890" s="167" t="s">
        <v>35</v>
      </c>
      <c r="F890" s="167" t="s">
        <v>11</v>
      </c>
      <c r="G890" s="167" t="s">
        <v>106</v>
      </c>
      <c r="H890" s="167" t="s">
        <v>7443</v>
      </c>
      <c r="I890" s="167" t="s">
        <v>1317</v>
      </c>
      <c r="J890" s="167" t="s">
        <v>104</v>
      </c>
      <c r="K890" s="167" t="s">
        <v>105</v>
      </c>
      <c r="L890" s="189" t="s">
        <v>7440</v>
      </c>
      <c r="M890" s="189" t="s">
        <v>7444</v>
      </c>
      <c r="N890" s="167" t="s">
        <v>1091</v>
      </c>
      <c r="O890" s="167" t="s">
        <v>1237</v>
      </c>
      <c r="P890" s="189">
        <v>155</v>
      </c>
      <c r="Q890" s="189">
        <v>28</v>
      </c>
      <c r="R890" s="195" t="s">
        <v>6620</v>
      </c>
      <c r="S890" s="193" t="s">
        <v>8261</v>
      </c>
      <c r="T890" s="183" t="s">
        <v>2660</v>
      </c>
      <c r="U890" s="335">
        <v>44348</v>
      </c>
      <c r="V890" s="335">
        <v>44377</v>
      </c>
      <c r="W890" s="192">
        <v>4723000077</v>
      </c>
      <c r="X890" s="335">
        <v>44377</v>
      </c>
      <c r="Y890" s="167"/>
      <c r="Z890" s="167"/>
      <c r="AA890" s="167"/>
      <c r="AB890" s="167"/>
      <c r="AC890" s="196" t="s">
        <v>6072</v>
      </c>
      <c r="AD890" s="167"/>
      <c r="AE890" s="167"/>
      <c r="AF890" s="167"/>
      <c r="AG890" s="167"/>
      <c r="AH890" s="167"/>
      <c r="AI890" s="167"/>
      <c r="AJ890" s="167"/>
      <c r="AK890" s="192" t="s">
        <v>7017</v>
      </c>
      <c r="AL890" s="183" t="s">
        <v>8261</v>
      </c>
      <c r="AM890" s="183" t="s">
        <v>8262</v>
      </c>
      <c r="AN890" s="190" t="s">
        <v>5829</v>
      </c>
      <c r="AO890" s="190" t="s">
        <v>5829</v>
      </c>
      <c r="AP890" s="157"/>
    </row>
    <row r="891" spans="1:42" s="120" customFormat="1" ht="30" customHeight="1">
      <c r="A891" s="167" t="s">
        <v>979</v>
      </c>
      <c r="B891" s="167" t="s">
        <v>7414</v>
      </c>
      <c r="C891" s="167" t="s">
        <v>7437</v>
      </c>
      <c r="D891" s="167" t="s">
        <v>7445</v>
      </c>
      <c r="E891" s="167" t="s">
        <v>35</v>
      </c>
      <c r="F891" s="167" t="s">
        <v>11</v>
      </c>
      <c r="G891" s="167" t="s">
        <v>106</v>
      </c>
      <c r="H891" s="167" t="s">
        <v>7446</v>
      </c>
      <c r="I891" s="167" t="s">
        <v>1317</v>
      </c>
      <c r="J891" s="167" t="s">
        <v>104</v>
      </c>
      <c r="K891" s="167" t="s">
        <v>105</v>
      </c>
      <c r="L891" s="189" t="s">
        <v>7440</v>
      </c>
      <c r="M891" s="189" t="s">
        <v>7447</v>
      </c>
      <c r="N891" s="167" t="s">
        <v>1091</v>
      </c>
      <c r="O891" s="167" t="s">
        <v>1237</v>
      </c>
      <c r="P891" s="189">
        <v>40</v>
      </c>
      <c r="Q891" s="189">
        <v>22</v>
      </c>
      <c r="R891" s="195" t="s">
        <v>6620</v>
      </c>
      <c r="S891" s="193" t="s">
        <v>8261</v>
      </c>
      <c r="T891" s="183" t="s">
        <v>2660</v>
      </c>
      <c r="U891" s="335">
        <v>44348</v>
      </c>
      <c r="V891" s="335">
        <v>44377</v>
      </c>
      <c r="W891" s="192">
        <v>4723000078</v>
      </c>
      <c r="X891" s="335">
        <v>44377</v>
      </c>
      <c r="Y891" s="167"/>
      <c r="Z891" s="167"/>
      <c r="AA891" s="167"/>
      <c r="AB891" s="167"/>
      <c r="AC891" s="196" t="s">
        <v>6072</v>
      </c>
      <c r="AD891" s="167"/>
      <c r="AE891" s="167"/>
      <c r="AF891" s="167"/>
      <c r="AG891" s="167"/>
      <c r="AH891" s="167"/>
      <c r="AI891" s="167"/>
      <c r="AJ891" s="167"/>
      <c r="AK891" s="192" t="s">
        <v>7017</v>
      </c>
      <c r="AL891" s="183" t="s">
        <v>8261</v>
      </c>
      <c r="AM891" s="183" t="s">
        <v>8262</v>
      </c>
      <c r="AN891" s="190" t="s">
        <v>5829</v>
      </c>
      <c r="AO891" s="190" t="s">
        <v>5829</v>
      </c>
      <c r="AP891" s="157"/>
    </row>
    <row r="892" spans="1:42" s="120" customFormat="1" ht="30" customHeight="1">
      <c r="A892" s="167" t="s">
        <v>979</v>
      </c>
      <c r="B892" s="167" t="s">
        <v>7414</v>
      </c>
      <c r="C892" s="167" t="s">
        <v>7437</v>
      </c>
      <c r="D892" s="167" t="s">
        <v>7445</v>
      </c>
      <c r="E892" s="167" t="s">
        <v>35</v>
      </c>
      <c r="F892" s="167" t="s">
        <v>11</v>
      </c>
      <c r="G892" s="167" t="s">
        <v>106</v>
      </c>
      <c r="H892" s="167" t="s">
        <v>7448</v>
      </c>
      <c r="I892" s="167" t="s">
        <v>1317</v>
      </c>
      <c r="J892" s="167" t="s">
        <v>104</v>
      </c>
      <c r="K892" s="167" t="s">
        <v>105</v>
      </c>
      <c r="L892" s="189" t="s">
        <v>7440</v>
      </c>
      <c r="M892" s="189" t="s">
        <v>7447</v>
      </c>
      <c r="N892" s="167" t="s">
        <v>1079</v>
      </c>
      <c r="O892" s="167" t="s">
        <v>1245</v>
      </c>
      <c r="P892" s="189">
        <v>40</v>
      </c>
      <c r="Q892" s="189">
        <v>22</v>
      </c>
      <c r="R892" s="195" t="s">
        <v>6620</v>
      </c>
      <c r="S892" s="193" t="s">
        <v>8261</v>
      </c>
      <c r="T892" s="183" t="s">
        <v>2660</v>
      </c>
      <c r="U892" s="335">
        <v>44348</v>
      </c>
      <c r="V892" s="335">
        <v>44377</v>
      </c>
      <c r="W892" s="192">
        <v>4723000079</v>
      </c>
      <c r="X892" s="335">
        <v>44377</v>
      </c>
      <c r="Y892" s="167"/>
      <c r="Z892" s="167"/>
      <c r="AA892" s="167"/>
      <c r="AB892" s="167"/>
      <c r="AC892" s="196" t="s">
        <v>6072</v>
      </c>
      <c r="AD892" s="167"/>
      <c r="AE892" s="167"/>
      <c r="AF892" s="167"/>
      <c r="AG892" s="167"/>
      <c r="AH892" s="167"/>
      <c r="AI892" s="167"/>
      <c r="AJ892" s="167"/>
      <c r="AK892" s="192" t="s">
        <v>7017</v>
      </c>
      <c r="AL892" s="183" t="s">
        <v>8261</v>
      </c>
      <c r="AM892" s="183" t="s">
        <v>8262</v>
      </c>
      <c r="AN892" s="190" t="s">
        <v>5829</v>
      </c>
      <c r="AO892" s="190" t="s">
        <v>5829</v>
      </c>
      <c r="AP892" s="157"/>
    </row>
    <row r="893" spans="1:42" s="120" customFormat="1" ht="30" customHeight="1">
      <c r="A893" s="189" t="s">
        <v>979</v>
      </c>
      <c r="B893" s="189" t="s">
        <v>7449</v>
      </c>
      <c r="C893" s="189" t="s">
        <v>7450</v>
      </c>
      <c r="D893" s="189" t="s">
        <v>8263</v>
      </c>
      <c r="E893" s="189" t="s">
        <v>35</v>
      </c>
      <c r="F893" s="189" t="s">
        <v>11</v>
      </c>
      <c r="G893" s="189" t="s">
        <v>106</v>
      </c>
      <c r="H893" s="189" t="s">
        <v>7451</v>
      </c>
      <c r="I893" s="189" t="s">
        <v>1317</v>
      </c>
      <c r="J893" s="189" t="s">
        <v>104</v>
      </c>
      <c r="K893" s="189" t="s">
        <v>654</v>
      </c>
      <c r="L893" s="189" t="s">
        <v>7452</v>
      </c>
      <c r="M893" s="189" t="s">
        <v>7453</v>
      </c>
      <c r="N893" s="189" t="s">
        <v>8264</v>
      </c>
      <c r="O893" s="189" t="s">
        <v>8265</v>
      </c>
      <c r="P893" s="189">
        <v>30</v>
      </c>
      <c r="Q893" s="189">
        <v>26.5</v>
      </c>
      <c r="R893" s="194" t="s">
        <v>6620</v>
      </c>
      <c r="S893" s="338" t="s">
        <v>8266</v>
      </c>
      <c r="T893" s="189"/>
      <c r="U893" s="327">
        <v>44370</v>
      </c>
      <c r="V893" s="327">
        <v>44379</v>
      </c>
      <c r="W893" s="339">
        <v>471300246</v>
      </c>
      <c r="X893" s="340">
        <v>44385</v>
      </c>
      <c r="Y893" s="189"/>
      <c r="Z893" s="189"/>
      <c r="AA893" s="189"/>
      <c r="AB893" s="189"/>
      <c r="AC893" s="172"/>
      <c r="AD893" s="172"/>
      <c r="AE893" s="172"/>
      <c r="AF893" s="172"/>
      <c r="AG893" s="172"/>
      <c r="AH893" s="172"/>
      <c r="AI893" s="172"/>
      <c r="AJ893" s="172"/>
      <c r="AK893" s="192" t="s">
        <v>7454</v>
      </c>
      <c r="AL893" s="338" t="s">
        <v>7455</v>
      </c>
      <c r="AM893" s="338" t="s">
        <v>7456</v>
      </c>
      <c r="AN893" s="198" t="s">
        <v>5829</v>
      </c>
      <c r="AO893" s="198" t="s">
        <v>5829</v>
      </c>
      <c r="AP893" s="330"/>
    </row>
    <row r="894" spans="1:42" s="120" customFormat="1" ht="30" customHeight="1">
      <c r="A894" s="167" t="s">
        <v>979</v>
      </c>
      <c r="B894" s="167" t="s">
        <v>7449</v>
      </c>
      <c r="C894" s="167" t="s">
        <v>7450</v>
      </c>
      <c r="D894" s="167" t="s">
        <v>8263</v>
      </c>
      <c r="E894" s="167" t="s">
        <v>35</v>
      </c>
      <c r="F894" s="167" t="s">
        <v>11</v>
      </c>
      <c r="G894" s="167" t="s">
        <v>106</v>
      </c>
      <c r="H894" s="167" t="s">
        <v>7457</v>
      </c>
      <c r="I894" s="167" t="s">
        <v>1317</v>
      </c>
      <c r="J894" s="167" t="s">
        <v>104</v>
      </c>
      <c r="K894" s="167" t="s">
        <v>654</v>
      </c>
      <c r="L894" s="189" t="s">
        <v>7452</v>
      </c>
      <c r="M894" s="189" t="s">
        <v>7458</v>
      </c>
      <c r="N894" s="167" t="s">
        <v>8264</v>
      </c>
      <c r="O894" s="167" t="s">
        <v>1237</v>
      </c>
      <c r="P894" s="189">
        <v>20</v>
      </c>
      <c r="Q894" s="189">
        <v>18</v>
      </c>
      <c r="R894" s="195" t="s">
        <v>6620</v>
      </c>
      <c r="S894" s="171" t="s">
        <v>8266</v>
      </c>
      <c r="T894" s="167"/>
      <c r="U894" s="327">
        <v>44370</v>
      </c>
      <c r="V894" s="327">
        <v>44379</v>
      </c>
      <c r="W894" s="172">
        <v>471300247</v>
      </c>
      <c r="X894" s="340">
        <v>44385</v>
      </c>
      <c r="Y894" s="167"/>
      <c r="Z894" s="167"/>
      <c r="AA894" s="167"/>
      <c r="AB894" s="167"/>
      <c r="AC894" s="172"/>
      <c r="AD894" s="172"/>
      <c r="AE894" s="172"/>
      <c r="AF894" s="172"/>
      <c r="AG894" s="172"/>
      <c r="AH894" s="172"/>
      <c r="AI894" s="172"/>
      <c r="AJ894" s="172"/>
      <c r="AK894" s="192" t="s">
        <v>7454</v>
      </c>
      <c r="AL894" s="160" t="s">
        <v>7455</v>
      </c>
      <c r="AM894" s="338" t="s">
        <v>7456</v>
      </c>
      <c r="AN894" s="190" t="s">
        <v>5829</v>
      </c>
      <c r="AO894" s="190" t="s">
        <v>5829</v>
      </c>
      <c r="AP894" s="157"/>
    </row>
    <row r="895" spans="1:42" s="120" customFormat="1" ht="30" customHeight="1">
      <c r="A895" s="167" t="s">
        <v>979</v>
      </c>
      <c r="B895" s="167" t="s">
        <v>7449</v>
      </c>
      <c r="C895" s="167" t="s">
        <v>7450</v>
      </c>
      <c r="D895" s="167" t="s">
        <v>8263</v>
      </c>
      <c r="E895" s="167" t="s">
        <v>35</v>
      </c>
      <c r="F895" s="167" t="s">
        <v>11</v>
      </c>
      <c r="G895" s="167" t="s">
        <v>106</v>
      </c>
      <c r="H895" s="167" t="s">
        <v>7459</v>
      </c>
      <c r="I895" s="167" t="s">
        <v>1317</v>
      </c>
      <c r="J895" s="167" t="s">
        <v>104</v>
      </c>
      <c r="K895" s="167" t="s">
        <v>654</v>
      </c>
      <c r="L895" s="189" t="s">
        <v>7452</v>
      </c>
      <c r="M895" s="189" t="s">
        <v>7460</v>
      </c>
      <c r="N895" s="167" t="s">
        <v>8264</v>
      </c>
      <c r="O895" s="167" t="s">
        <v>1245</v>
      </c>
      <c r="P895" s="189">
        <v>17</v>
      </c>
      <c r="Q895" s="189">
        <v>16</v>
      </c>
      <c r="R895" s="195" t="s">
        <v>6620</v>
      </c>
      <c r="S895" s="171" t="s">
        <v>8266</v>
      </c>
      <c r="T895" s="167"/>
      <c r="U895" s="327">
        <v>44370</v>
      </c>
      <c r="V895" s="327">
        <v>44379</v>
      </c>
      <c r="W895" s="172">
        <v>471300248</v>
      </c>
      <c r="X895" s="340">
        <v>44385</v>
      </c>
      <c r="Y895" s="167"/>
      <c r="Z895" s="167"/>
      <c r="AA895" s="167"/>
      <c r="AB895" s="167"/>
      <c r="AC895" s="172"/>
      <c r="AD895" s="172"/>
      <c r="AE895" s="172"/>
      <c r="AF895" s="172"/>
      <c r="AG895" s="172"/>
      <c r="AH895" s="172"/>
      <c r="AI895" s="172"/>
      <c r="AJ895" s="172"/>
      <c r="AK895" s="192" t="s">
        <v>7454</v>
      </c>
      <c r="AL895" s="160" t="s">
        <v>7455</v>
      </c>
      <c r="AM895" s="338" t="s">
        <v>8267</v>
      </c>
      <c r="AN895" s="190" t="s">
        <v>5829</v>
      </c>
      <c r="AO895" s="190" t="s">
        <v>5829</v>
      </c>
      <c r="AP895" s="157"/>
    </row>
    <row r="896" spans="1:42" s="120" customFormat="1" ht="30" customHeight="1">
      <c r="A896" s="167" t="s">
        <v>979</v>
      </c>
      <c r="B896" s="167" t="s">
        <v>7449</v>
      </c>
      <c r="C896" s="167" t="s">
        <v>7450</v>
      </c>
      <c r="D896" s="167" t="s">
        <v>7461</v>
      </c>
      <c r="E896" s="167" t="s">
        <v>35</v>
      </c>
      <c r="F896" s="167" t="s">
        <v>11</v>
      </c>
      <c r="G896" s="167" t="s">
        <v>106</v>
      </c>
      <c r="H896" s="167" t="s">
        <v>7462</v>
      </c>
      <c r="I896" s="167" t="s">
        <v>1317</v>
      </c>
      <c r="J896" s="167" t="s">
        <v>104</v>
      </c>
      <c r="K896" s="167" t="s">
        <v>654</v>
      </c>
      <c r="L896" s="189" t="s">
        <v>7452</v>
      </c>
      <c r="M896" s="189" t="s">
        <v>7463</v>
      </c>
      <c r="N896" s="167" t="s">
        <v>8264</v>
      </c>
      <c r="O896" s="167" t="s">
        <v>8265</v>
      </c>
      <c r="P896" s="189">
        <v>29</v>
      </c>
      <c r="Q896" s="189">
        <v>24</v>
      </c>
      <c r="R896" s="195" t="s">
        <v>6620</v>
      </c>
      <c r="S896" s="171" t="s">
        <v>8266</v>
      </c>
      <c r="T896" s="167"/>
      <c r="U896" s="327">
        <v>44370</v>
      </c>
      <c r="V896" s="327">
        <v>44379</v>
      </c>
      <c r="W896" s="172">
        <v>471300249</v>
      </c>
      <c r="X896" s="340">
        <v>44385</v>
      </c>
      <c r="Y896" s="167"/>
      <c r="Z896" s="167"/>
      <c r="AA896" s="167"/>
      <c r="AB896" s="167"/>
      <c r="AC896" s="172"/>
      <c r="AD896" s="172"/>
      <c r="AE896" s="172"/>
      <c r="AF896" s="172"/>
      <c r="AG896" s="172"/>
      <c r="AH896" s="172"/>
      <c r="AI896" s="172"/>
      <c r="AJ896" s="172"/>
      <c r="AK896" s="192" t="s">
        <v>7454</v>
      </c>
      <c r="AL896" s="160" t="s">
        <v>7455</v>
      </c>
      <c r="AM896" s="338" t="s">
        <v>8267</v>
      </c>
      <c r="AN896" s="190" t="s">
        <v>5829</v>
      </c>
      <c r="AO896" s="190" t="s">
        <v>5829</v>
      </c>
      <c r="AP896" s="157"/>
    </row>
    <row r="897" spans="1:42" s="120" customFormat="1" ht="30" customHeight="1">
      <c r="A897" s="167" t="s">
        <v>979</v>
      </c>
      <c r="B897" s="167" t="s">
        <v>7449</v>
      </c>
      <c r="C897" s="167" t="s">
        <v>7450</v>
      </c>
      <c r="D897" s="167" t="s">
        <v>7461</v>
      </c>
      <c r="E897" s="167" t="s">
        <v>35</v>
      </c>
      <c r="F897" s="167" t="s">
        <v>11</v>
      </c>
      <c r="G897" s="167" t="s">
        <v>106</v>
      </c>
      <c r="H897" s="167" t="s">
        <v>7464</v>
      </c>
      <c r="I897" s="167" t="s">
        <v>1317</v>
      </c>
      <c r="J897" s="167" t="s">
        <v>104</v>
      </c>
      <c r="K897" s="167" t="s">
        <v>654</v>
      </c>
      <c r="L897" s="189" t="s">
        <v>7452</v>
      </c>
      <c r="M897" s="189" t="s">
        <v>8268</v>
      </c>
      <c r="N897" s="167" t="s">
        <v>8264</v>
      </c>
      <c r="O897" s="167" t="s">
        <v>1245</v>
      </c>
      <c r="P897" s="189">
        <v>20</v>
      </c>
      <c r="Q897" s="189">
        <v>18</v>
      </c>
      <c r="R897" s="195" t="s">
        <v>6620</v>
      </c>
      <c r="S897" s="171" t="s">
        <v>8266</v>
      </c>
      <c r="T897" s="167"/>
      <c r="U897" s="327">
        <v>44370</v>
      </c>
      <c r="V897" s="327">
        <v>44379</v>
      </c>
      <c r="W897" s="172">
        <v>471300250</v>
      </c>
      <c r="X897" s="340">
        <v>44385</v>
      </c>
      <c r="Y897" s="167"/>
      <c r="Z897" s="167"/>
      <c r="AA897" s="167"/>
      <c r="AB897" s="167"/>
      <c r="AC897" s="172"/>
      <c r="AD897" s="172"/>
      <c r="AE897" s="172"/>
      <c r="AF897" s="172"/>
      <c r="AG897" s="172"/>
      <c r="AH897" s="172"/>
      <c r="AI897" s="172"/>
      <c r="AJ897" s="172"/>
      <c r="AK897" s="192" t="s">
        <v>7454</v>
      </c>
      <c r="AL897" s="160" t="s">
        <v>7455</v>
      </c>
      <c r="AM897" s="338" t="s">
        <v>8267</v>
      </c>
      <c r="AN897" s="190" t="s">
        <v>5829</v>
      </c>
      <c r="AO897" s="190" t="s">
        <v>5829</v>
      </c>
      <c r="AP897" s="157"/>
    </row>
    <row r="898" spans="1:42" s="120" customFormat="1" ht="30" customHeight="1">
      <c r="A898" s="167" t="s">
        <v>979</v>
      </c>
      <c r="B898" s="167" t="s">
        <v>7449</v>
      </c>
      <c r="C898" s="167" t="s">
        <v>7450</v>
      </c>
      <c r="D898" s="167" t="s">
        <v>8269</v>
      </c>
      <c r="E898" s="167" t="s">
        <v>35</v>
      </c>
      <c r="F898" s="167" t="s">
        <v>11</v>
      </c>
      <c r="G898" s="167" t="s">
        <v>106</v>
      </c>
      <c r="H898" s="167" t="s">
        <v>7465</v>
      </c>
      <c r="I898" s="167" t="s">
        <v>1317</v>
      </c>
      <c r="J898" s="167" t="s">
        <v>104</v>
      </c>
      <c r="K898" s="167" t="s">
        <v>654</v>
      </c>
      <c r="L898" s="189" t="s">
        <v>7452</v>
      </c>
      <c r="M898" s="189" t="s">
        <v>7466</v>
      </c>
      <c r="N898" s="167" t="s">
        <v>8264</v>
      </c>
      <c r="O898" s="167" t="s">
        <v>8265</v>
      </c>
      <c r="P898" s="189">
        <v>19.5</v>
      </c>
      <c r="Q898" s="189">
        <v>22</v>
      </c>
      <c r="R898" s="195" t="s">
        <v>6620</v>
      </c>
      <c r="S898" s="171" t="s">
        <v>8266</v>
      </c>
      <c r="T898" s="167"/>
      <c r="U898" s="327">
        <v>44370</v>
      </c>
      <c r="V898" s="327">
        <v>44379</v>
      </c>
      <c r="W898" s="172">
        <v>471300251</v>
      </c>
      <c r="X898" s="340">
        <v>44385</v>
      </c>
      <c r="Y898" s="167"/>
      <c r="Z898" s="167"/>
      <c r="AA898" s="167"/>
      <c r="AB898" s="167"/>
      <c r="AC898" s="172"/>
      <c r="AD898" s="172"/>
      <c r="AE898" s="172"/>
      <c r="AF898" s="172"/>
      <c r="AG898" s="172"/>
      <c r="AH898" s="172"/>
      <c r="AI898" s="172"/>
      <c r="AJ898" s="172"/>
      <c r="AK898" s="192" t="s">
        <v>7454</v>
      </c>
      <c r="AL898" s="160" t="s">
        <v>7455</v>
      </c>
      <c r="AM898" s="338" t="s">
        <v>8267</v>
      </c>
      <c r="AN898" s="190" t="s">
        <v>5829</v>
      </c>
      <c r="AO898" s="190" t="s">
        <v>5829</v>
      </c>
      <c r="AP898" s="157"/>
    </row>
    <row r="899" spans="1:42" s="120" customFormat="1" ht="30" customHeight="1">
      <c r="A899" s="167" t="s">
        <v>979</v>
      </c>
      <c r="B899" s="167" t="s">
        <v>7449</v>
      </c>
      <c r="C899" s="167" t="s">
        <v>7450</v>
      </c>
      <c r="D899" s="167" t="s">
        <v>8269</v>
      </c>
      <c r="E899" s="167" t="s">
        <v>35</v>
      </c>
      <c r="F899" s="167" t="s">
        <v>11</v>
      </c>
      <c r="G899" s="167" t="s">
        <v>106</v>
      </c>
      <c r="H899" s="167" t="s">
        <v>7467</v>
      </c>
      <c r="I899" s="167" t="s">
        <v>1317</v>
      </c>
      <c r="J899" s="167" t="s">
        <v>104</v>
      </c>
      <c r="K899" s="167" t="s">
        <v>654</v>
      </c>
      <c r="L899" s="189" t="s">
        <v>7452</v>
      </c>
      <c r="M899" s="189" t="s">
        <v>8270</v>
      </c>
      <c r="N899" s="167" t="s">
        <v>8264</v>
      </c>
      <c r="O899" s="167" t="s">
        <v>1237</v>
      </c>
      <c r="P899" s="189">
        <v>12.5</v>
      </c>
      <c r="Q899" s="189">
        <v>11.6</v>
      </c>
      <c r="R899" s="195" t="s">
        <v>6620</v>
      </c>
      <c r="S899" s="171" t="s">
        <v>8266</v>
      </c>
      <c r="T899" s="167"/>
      <c r="U899" s="327">
        <v>44370</v>
      </c>
      <c r="V899" s="327">
        <v>44379</v>
      </c>
      <c r="W899" s="172">
        <v>471300252</v>
      </c>
      <c r="X899" s="340">
        <v>44385</v>
      </c>
      <c r="Y899" s="167"/>
      <c r="Z899" s="167"/>
      <c r="AA899" s="167"/>
      <c r="AB899" s="167"/>
      <c r="AC899" s="172"/>
      <c r="AD899" s="172"/>
      <c r="AE899" s="172"/>
      <c r="AF899" s="172"/>
      <c r="AG899" s="172"/>
      <c r="AH899" s="172"/>
      <c r="AI899" s="172"/>
      <c r="AJ899" s="172"/>
      <c r="AK899" s="192" t="s">
        <v>7454</v>
      </c>
      <c r="AL899" s="160" t="s">
        <v>7455</v>
      </c>
      <c r="AM899" s="338" t="s">
        <v>8267</v>
      </c>
      <c r="AN899" s="190" t="s">
        <v>5829</v>
      </c>
      <c r="AO899" s="190" t="s">
        <v>5829</v>
      </c>
      <c r="AP899" s="157"/>
    </row>
    <row r="900" spans="1:42" s="120" customFormat="1" ht="30" customHeight="1">
      <c r="A900" s="167" t="s">
        <v>979</v>
      </c>
      <c r="B900" s="167" t="s">
        <v>7449</v>
      </c>
      <c r="C900" s="167" t="s">
        <v>7450</v>
      </c>
      <c r="D900" s="167" t="s">
        <v>7468</v>
      </c>
      <c r="E900" s="167" t="s">
        <v>35</v>
      </c>
      <c r="F900" s="167" t="s">
        <v>11</v>
      </c>
      <c r="G900" s="167" t="s">
        <v>106</v>
      </c>
      <c r="H900" s="167" t="s">
        <v>7469</v>
      </c>
      <c r="I900" s="167" t="s">
        <v>1317</v>
      </c>
      <c r="J900" s="167" t="s">
        <v>104</v>
      </c>
      <c r="K900" s="167" t="s">
        <v>654</v>
      </c>
      <c r="L900" s="189" t="s">
        <v>7452</v>
      </c>
      <c r="M900" s="189" t="s">
        <v>7470</v>
      </c>
      <c r="N900" s="167" t="s">
        <v>8264</v>
      </c>
      <c r="O900" s="167" t="s">
        <v>8265</v>
      </c>
      <c r="P900" s="189">
        <v>39</v>
      </c>
      <c r="Q900" s="189">
        <v>32</v>
      </c>
      <c r="R900" s="195" t="s">
        <v>6620</v>
      </c>
      <c r="S900" s="171" t="s">
        <v>8266</v>
      </c>
      <c r="T900" s="167"/>
      <c r="U900" s="327">
        <v>44370</v>
      </c>
      <c r="V900" s="327">
        <v>44379</v>
      </c>
      <c r="W900" s="172">
        <v>471300253</v>
      </c>
      <c r="X900" s="340">
        <v>44385</v>
      </c>
      <c r="Y900" s="167"/>
      <c r="Z900" s="167"/>
      <c r="AA900" s="167"/>
      <c r="AB900" s="167"/>
      <c r="AC900" s="172"/>
      <c r="AD900" s="172"/>
      <c r="AE900" s="172"/>
      <c r="AF900" s="172"/>
      <c r="AG900" s="172"/>
      <c r="AH900" s="172"/>
      <c r="AI900" s="172"/>
      <c r="AJ900" s="172"/>
      <c r="AK900" s="192" t="s">
        <v>7454</v>
      </c>
      <c r="AL900" s="160" t="s">
        <v>7455</v>
      </c>
      <c r="AM900" s="338" t="s">
        <v>8267</v>
      </c>
      <c r="AN900" s="190" t="s">
        <v>5829</v>
      </c>
      <c r="AO900" s="190" t="s">
        <v>5829</v>
      </c>
      <c r="AP900" s="157"/>
    </row>
    <row r="901" spans="1:42" s="120" customFormat="1" ht="30" customHeight="1">
      <c r="A901" s="167" t="s">
        <v>979</v>
      </c>
      <c r="B901" s="167" t="s">
        <v>7449</v>
      </c>
      <c r="C901" s="167" t="s">
        <v>7450</v>
      </c>
      <c r="D901" s="167" t="s">
        <v>7468</v>
      </c>
      <c r="E901" s="167" t="s">
        <v>35</v>
      </c>
      <c r="F901" s="167" t="s">
        <v>11</v>
      </c>
      <c r="G901" s="167" t="s">
        <v>106</v>
      </c>
      <c r="H901" s="167" t="s">
        <v>7471</v>
      </c>
      <c r="I901" s="167" t="s">
        <v>1317</v>
      </c>
      <c r="J901" s="167" t="s">
        <v>104</v>
      </c>
      <c r="K901" s="167" t="s">
        <v>654</v>
      </c>
      <c r="L901" s="189" t="s">
        <v>7452</v>
      </c>
      <c r="M901" s="189" t="s">
        <v>7472</v>
      </c>
      <c r="N901" s="167" t="s">
        <v>8264</v>
      </c>
      <c r="O901" s="167" t="s">
        <v>1237</v>
      </c>
      <c r="P901" s="189">
        <v>30</v>
      </c>
      <c r="Q901" s="189">
        <v>25</v>
      </c>
      <c r="R901" s="195" t="s">
        <v>6620</v>
      </c>
      <c r="S901" s="171" t="s">
        <v>8266</v>
      </c>
      <c r="T901" s="167"/>
      <c r="U901" s="327">
        <v>44370</v>
      </c>
      <c r="V901" s="327">
        <v>44379</v>
      </c>
      <c r="W901" s="172">
        <v>471300254</v>
      </c>
      <c r="X901" s="340">
        <v>44385</v>
      </c>
      <c r="Y901" s="167"/>
      <c r="Z901" s="167"/>
      <c r="AA901" s="167"/>
      <c r="AB901" s="167"/>
      <c r="AC901" s="172"/>
      <c r="AD901" s="172"/>
      <c r="AE901" s="172"/>
      <c r="AF901" s="172"/>
      <c r="AG901" s="172"/>
      <c r="AH901" s="172"/>
      <c r="AI901" s="172"/>
      <c r="AJ901" s="172"/>
      <c r="AK901" s="192" t="s">
        <v>7454</v>
      </c>
      <c r="AL901" s="160" t="s">
        <v>7455</v>
      </c>
      <c r="AM901" s="338" t="s">
        <v>8267</v>
      </c>
      <c r="AN901" s="190" t="s">
        <v>5829</v>
      </c>
      <c r="AO901" s="190" t="s">
        <v>5829</v>
      </c>
      <c r="AP901" s="157"/>
    </row>
    <row r="902" spans="1:42" s="120" customFormat="1" ht="30" customHeight="1">
      <c r="A902" s="167" t="s">
        <v>979</v>
      </c>
      <c r="B902" s="167" t="s">
        <v>7449</v>
      </c>
      <c r="C902" s="167" t="s">
        <v>7450</v>
      </c>
      <c r="D902" s="167" t="s">
        <v>7468</v>
      </c>
      <c r="E902" s="167" t="s">
        <v>35</v>
      </c>
      <c r="F902" s="167" t="s">
        <v>11</v>
      </c>
      <c r="G902" s="167" t="s">
        <v>106</v>
      </c>
      <c r="H902" s="167" t="s">
        <v>7473</v>
      </c>
      <c r="I902" s="167" t="s">
        <v>1317</v>
      </c>
      <c r="J902" s="167" t="s">
        <v>104</v>
      </c>
      <c r="K902" s="167" t="s">
        <v>654</v>
      </c>
      <c r="L902" s="189" t="s">
        <v>7452</v>
      </c>
      <c r="M902" s="189" t="s">
        <v>7474</v>
      </c>
      <c r="N902" s="167" t="s">
        <v>8264</v>
      </c>
      <c r="O902" s="167" t="s">
        <v>1245</v>
      </c>
      <c r="P902" s="189">
        <v>37</v>
      </c>
      <c r="Q902" s="189">
        <v>30</v>
      </c>
      <c r="R902" s="195" t="s">
        <v>6620</v>
      </c>
      <c r="S902" s="171" t="s">
        <v>8266</v>
      </c>
      <c r="T902" s="167"/>
      <c r="U902" s="327">
        <v>44370</v>
      </c>
      <c r="V902" s="327">
        <v>44379</v>
      </c>
      <c r="W902" s="172">
        <v>471300255</v>
      </c>
      <c r="X902" s="340">
        <v>44385</v>
      </c>
      <c r="Y902" s="167"/>
      <c r="Z902" s="167"/>
      <c r="AA902" s="167"/>
      <c r="AB902" s="167"/>
      <c r="AC902" s="172"/>
      <c r="AD902" s="172"/>
      <c r="AE902" s="172"/>
      <c r="AF902" s="172"/>
      <c r="AG902" s="172"/>
      <c r="AH902" s="172"/>
      <c r="AI902" s="172"/>
      <c r="AJ902" s="172"/>
      <c r="AK902" s="192" t="s">
        <v>7454</v>
      </c>
      <c r="AL902" s="160" t="s">
        <v>7455</v>
      </c>
      <c r="AM902" s="338" t="s">
        <v>8267</v>
      </c>
      <c r="AN902" s="190" t="s">
        <v>5829</v>
      </c>
      <c r="AO902" s="190" t="s">
        <v>5829</v>
      </c>
      <c r="AP902" s="157"/>
    </row>
    <row r="903" spans="1:42" s="120" customFormat="1" ht="30" customHeight="1">
      <c r="A903" s="167" t="s">
        <v>979</v>
      </c>
      <c r="B903" s="167" t="s">
        <v>7449</v>
      </c>
      <c r="C903" s="167" t="s">
        <v>7450</v>
      </c>
      <c r="D903" s="167" t="s">
        <v>8271</v>
      </c>
      <c r="E903" s="167" t="s">
        <v>35</v>
      </c>
      <c r="F903" s="167" t="s">
        <v>11</v>
      </c>
      <c r="G903" s="167" t="s">
        <v>106</v>
      </c>
      <c r="H903" s="167" t="s">
        <v>7475</v>
      </c>
      <c r="I903" s="167" t="s">
        <v>1317</v>
      </c>
      <c r="J903" s="167" t="s">
        <v>104</v>
      </c>
      <c r="K903" s="167" t="s">
        <v>654</v>
      </c>
      <c r="L903" s="189" t="s">
        <v>7452</v>
      </c>
      <c r="M903" s="189" t="s">
        <v>7476</v>
      </c>
      <c r="N903" s="167" t="s">
        <v>8264</v>
      </c>
      <c r="O903" s="167" t="s">
        <v>8265</v>
      </c>
      <c r="P903" s="189">
        <v>13</v>
      </c>
      <c r="Q903" s="189">
        <v>18</v>
      </c>
      <c r="R903" s="195" t="s">
        <v>6620</v>
      </c>
      <c r="S903" s="171" t="s">
        <v>8266</v>
      </c>
      <c r="T903" s="167"/>
      <c r="U903" s="327">
        <v>44370</v>
      </c>
      <c r="V903" s="327">
        <v>44379</v>
      </c>
      <c r="W903" s="172">
        <v>471300256</v>
      </c>
      <c r="X903" s="340">
        <v>44385</v>
      </c>
      <c r="Y903" s="167"/>
      <c r="Z903" s="167"/>
      <c r="AA903" s="167"/>
      <c r="AB903" s="167"/>
      <c r="AC903" s="172"/>
      <c r="AD903" s="172"/>
      <c r="AE903" s="172"/>
      <c r="AF903" s="172"/>
      <c r="AG903" s="172"/>
      <c r="AH903" s="172"/>
      <c r="AI903" s="172"/>
      <c r="AJ903" s="172"/>
      <c r="AK903" s="192" t="s">
        <v>7454</v>
      </c>
      <c r="AL903" s="160" t="s">
        <v>7455</v>
      </c>
      <c r="AM903" s="338" t="s">
        <v>8267</v>
      </c>
      <c r="AN903" s="190" t="s">
        <v>5829</v>
      </c>
      <c r="AO903" s="190" t="s">
        <v>5829</v>
      </c>
      <c r="AP903" s="157"/>
    </row>
    <row r="904" spans="1:42" s="120" customFormat="1" ht="30" customHeight="1">
      <c r="A904" s="167" t="s">
        <v>979</v>
      </c>
      <c r="B904" s="167" t="s">
        <v>7449</v>
      </c>
      <c r="C904" s="167" t="s">
        <v>7450</v>
      </c>
      <c r="D904" s="167" t="s">
        <v>8271</v>
      </c>
      <c r="E904" s="167" t="s">
        <v>35</v>
      </c>
      <c r="F904" s="167" t="s">
        <v>11</v>
      </c>
      <c r="G904" s="167" t="s">
        <v>106</v>
      </c>
      <c r="H904" s="167" t="s">
        <v>7477</v>
      </c>
      <c r="I904" s="167" t="s">
        <v>1317</v>
      </c>
      <c r="J904" s="167" t="s">
        <v>104</v>
      </c>
      <c r="K904" s="167" t="s">
        <v>654</v>
      </c>
      <c r="L904" s="189" t="s">
        <v>7452</v>
      </c>
      <c r="M904" s="189" t="s">
        <v>7478</v>
      </c>
      <c r="N904" s="167" t="s">
        <v>8264</v>
      </c>
      <c r="O904" s="167" t="s">
        <v>1237</v>
      </c>
      <c r="P904" s="189">
        <v>18</v>
      </c>
      <c r="Q904" s="189">
        <v>20</v>
      </c>
      <c r="R904" s="195" t="s">
        <v>6620</v>
      </c>
      <c r="S904" s="171" t="s">
        <v>8266</v>
      </c>
      <c r="T904" s="167"/>
      <c r="U904" s="327">
        <v>44370</v>
      </c>
      <c r="V904" s="327">
        <v>44379</v>
      </c>
      <c r="W904" s="172">
        <v>471300257</v>
      </c>
      <c r="X904" s="340">
        <v>44385</v>
      </c>
      <c r="Y904" s="167"/>
      <c r="Z904" s="167"/>
      <c r="AA904" s="167"/>
      <c r="AB904" s="167"/>
      <c r="AC904" s="172"/>
      <c r="AD904" s="172"/>
      <c r="AE904" s="172"/>
      <c r="AF904" s="172"/>
      <c r="AG904" s="172"/>
      <c r="AH904" s="172"/>
      <c r="AI904" s="172"/>
      <c r="AJ904" s="172"/>
      <c r="AK904" s="192" t="s">
        <v>7454</v>
      </c>
      <c r="AL904" s="160" t="s">
        <v>7455</v>
      </c>
      <c r="AM904" s="338" t="s">
        <v>8267</v>
      </c>
      <c r="AN904" s="190" t="s">
        <v>5829</v>
      </c>
      <c r="AO904" s="190" t="s">
        <v>5829</v>
      </c>
      <c r="AP904" s="157"/>
    </row>
    <row r="905" spans="1:42" s="120" customFormat="1" ht="30" customHeight="1">
      <c r="A905" s="167" t="s">
        <v>979</v>
      </c>
      <c r="B905" s="167" t="s">
        <v>7449</v>
      </c>
      <c r="C905" s="167" t="s">
        <v>7479</v>
      </c>
      <c r="D905" s="167" t="s">
        <v>7480</v>
      </c>
      <c r="E905" s="167" t="s">
        <v>35</v>
      </c>
      <c r="F905" s="167" t="s">
        <v>11</v>
      </c>
      <c r="G905" s="167" t="s">
        <v>106</v>
      </c>
      <c r="H905" s="167" t="s">
        <v>7481</v>
      </c>
      <c r="I905" s="167" t="s">
        <v>1317</v>
      </c>
      <c r="J905" s="167" t="s">
        <v>104</v>
      </c>
      <c r="K905" s="167" t="s">
        <v>654</v>
      </c>
      <c r="L905" s="189" t="s">
        <v>7452</v>
      </c>
      <c r="M905" s="189" t="s">
        <v>7482</v>
      </c>
      <c r="N905" s="167" t="s">
        <v>8264</v>
      </c>
      <c r="O905" s="167" t="s">
        <v>8265</v>
      </c>
      <c r="P905" s="189">
        <v>43</v>
      </c>
      <c r="Q905" s="189">
        <v>31</v>
      </c>
      <c r="R905" s="195" t="s">
        <v>6620</v>
      </c>
      <c r="S905" s="171" t="s">
        <v>8266</v>
      </c>
      <c r="T905" s="167"/>
      <c r="U905" s="327">
        <v>44370</v>
      </c>
      <c r="V905" s="327">
        <v>44379</v>
      </c>
      <c r="W905" s="172">
        <v>471300258</v>
      </c>
      <c r="X905" s="340">
        <v>44385</v>
      </c>
      <c r="Y905" s="167"/>
      <c r="Z905" s="167"/>
      <c r="AA905" s="167"/>
      <c r="AB905" s="167"/>
      <c r="AC905" s="172"/>
      <c r="AD905" s="172"/>
      <c r="AE905" s="172"/>
      <c r="AF905" s="172"/>
      <c r="AG905" s="172"/>
      <c r="AH905" s="172"/>
      <c r="AI905" s="172"/>
      <c r="AJ905" s="172"/>
      <c r="AK905" s="192" t="s">
        <v>7454</v>
      </c>
      <c r="AL905" s="160" t="s">
        <v>7455</v>
      </c>
      <c r="AM905" s="338" t="s">
        <v>8267</v>
      </c>
      <c r="AN905" s="190" t="s">
        <v>5829</v>
      </c>
      <c r="AO905" s="190" t="s">
        <v>5829</v>
      </c>
      <c r="AP905" s="157"/>
    </row>
    <row r="906" spans="1:42" s="120" customFormat="1" ht="30" customHeight="1">
      <c r="A906" s="167" t="s">
        <v>979</v>
      </c>
      <c r="B906" s="167" t="s">
        <v>7449</v>
      </c>
      <c r="C906" s="167" t="s">
        <v>7479</v>
      </c>
      <c r="D906" s="167" t="s">
        <v>7480</v>
      </c>
      <c r="E906" s="167" t="s">
        <v>35</v>
      </c>
      <c r="F906" s="167" t="s">
        <v>11</v>
      </c>
      <c r="G906" s="167" t="s">
        <v>106</v>
      </c>
      <c r="H906" s="167" t="s">
        <v>7483</v>
      </c>
      <c r="I906" s="167" t="s">
        <v>1317</v>
      </c>
      <c r="J906" s="167" t="s">
        <v>104</v>
      </c>
      <c r="K906" s="167" t="s">
        <v>654</v>
      </c>
      <c r="L906" s="189" t="s">
        <v>7452</v>
      </c>
      <c r="M906" s="189" t="s">
        <v>7484</v>
      </c>
      <c r="N906" s="167" t="s">
        <v>8264</v>
      </c>
      <c r="O906" s="167" t="s">
        <v>1237</v>
      </c>
      <c r="P906" s="189">
        <v>23</v>
      </c>
      <c r="Q906" s="189">
        <v>19.600000000000001</v>
      </c>
      <c r="R906" s="195" t="s">
        <v>6620</v>
      </c>
      <c r="S906" s="171" t="s">
        <v>8266</v>
      </c>
      <c r="T906" s="167"/>
      <c r="U906" s="327">
        <v>44370</v>
      </c>
      <c r="V906" s="327">
        <v>44379</v>
      </c>
      <c r="W906" s="172">
        <v>471300259</v>
      </c>
      <c r="X906" s="340">
        <v>44385</v>
      </c>
      <c r="Y906" s="167"/>
      <c r="Z906" s="167"/>
      <c r="AA906" s="167"/>
      <c r="AB906" s="167"/>
      <c r="AC906" s="172"/>
      <c r="AD906" s="172"/>
      <c r="AE906" s="172"/>
      <c r="AF906" s="172"/>
      <c r="AG906" s="172"/>
      <c r="AH906" s="172"/>
      <c r="AI906" s="172"/>
      <c r="AJ906" s="172"/>
      <c r="AK906" s="192" t="s">
        <v>7454</v>
      </c>
      <c r="AL906" s="160" t="s">
        <v>7455</v>
      </c>
      <c r="AM906" s="338" t="s">
        <v>8267</v>
      </c>
      <c r="AN906" s="190" t="s">
        <v>5829</v>
      </c>
      <c r="AO906" s="190" t="s">
        <v>5829</v>
      </c>
      <c r="AP906" s="157"/>
    </row>
    <row r="907" spans="1:42" s="120" customFormat="1" ht="30" customHeight="1">
      <c r="A907" s="167" t="s">
        <v>979</v>
      </c>
      <c r="B907" s="167" t="s">
        <v>7449</v>
      </c>
      <c r="C907" s="167" t="s">
        <v>7479</v>
      </c>
      <c r="D907" s="167" t="s">
        <v>7480</v>
      </c>
      <c r="E907" s="167" t="s">
        <v>35</v>
      </c>
      <c r="F907" s="167" t="s">
        <v>11</v>
      </c>
      <c r="G907" s="167" t="s">
        <v>106</v>
      </c>
      <c r="H907" s="167" t="s">
        <v>7485</v>
      </c>
      <c r="I907" s="167" t="s">
        <v>1317</v>
      </c>
      <c r="J907" s="167" t="s">
        <v>104</v>
      </c>
      <c r="K907" s="167" t="s">
        <v>654</v>
      </c>
      <c r="L907" s="189" t="s">
        <v>7452</v>
      </c>
      <c r="M907" s="189" t="s">
        <v>7486</v>
      </c>
      <c r="N907" s="167" t="s">
        <v>8264</v>
      </c>
      <c r="O907" s="167" t="s">
        <v>1245</v>
      </c>
      <c r="P907" s="189">
        <v>21.5</v>
      </c>
      <c r="Q907" s="189">
        <v>23</v>
      </c>
      <c r="R907" s="195" t="s">
        <v>6620</v>
      </c>
      <c r="S907" s="171" t="s">
        <v>8266</v>
      </c>
      <c r="T907" s="167"/>
      <c r="U907" s="327">
        <v>44370</v>
      </c>
      <c r="V907" s="327">
        <v>44379</v>
      </c>
      <c r="W907" s="172">
        <v>471300260</v>
      </c>
      <c r="X907" s="340">
        <v>44385</v>
      </c>
      <c r="Y907" s="167"/>
      <c r="Z907" s="167"/>
      <c r="AA907" s="167"/>
      <c r="AB907" s="167"/>
      <c r="AC907" s="172"/>
      <c r="AD907" s="172"/>
      <c r="AE907" s="172"/>
      <c r="AF907" s="172"/>
      <c r="AG907" s="172"/>
      <c r="AH907" s="172"/>
      <c r="AI907" s="172"/>
      <c r="AJ907" s="172"/>
      <c r="AK907" s="192" t="s">
        <v>7454</v>
      </c>
      <c r="AL907" s="160" t="s">
        <v>7455</v>
      </c>
      <c r="AM907" s="338" t="s">
        <v>8267</v>
      </c>
      <c r="AN907" s="190" t="s">
        <v>5829</v>
      </c>
      <c r="AO907" s="190" t="s">
        <v>5829</v>
      </c>
      <c r="AP907" s="157"/>
    </row>
    <row r="908" spans="1:42" s="120" customFormat="1" ht="30" customHeight="1">
      <c r="A908" s="167" t="s">
        <v>979</v>
      </c>
      <c r="B908" s="167" t="s">
        <v>7449</v>
      </c>
      <c r="C908" s="167" t="s">
        <v>7479</v>
      </c>
      <c r="D908" s="167" t="s">
        <v>7487</v>
      </c>
      <c r="E908" s="167" t="s">
        <v>35</v>
      </c>
      <c r="F908" s="167" t="s">
        <v>11</v>
      </c>
      <c r="G908" s="167" t="s">
        <v>106</v>
      </c>
      <c r="H908" s="167" t="s">
        <v>7488</v>
      </c>
      <c r="I908" s="167" t="s">
        <v>1317</v>
      </c>
      <c r="J908" s="167" t="s">
        <v>104</v>
      </c>
      <c r="K908" s="167" t="s">
        <v>654</v>
      </c>
      <c r="L908" s="189" t="s">
        <v>7452</v>
      </c>
      <c r="M908" s="189" t="s">
        <v>7489</v>
      </c>
      <c r="N908" s="167" t="s">
        <v>8264</v>
      </c>
      <c r="O908" s="167" t="s">
        <v>8265</v>
      </c>
      <c r="P908" s="189">
        <v>45</v>
      </c>
      <c r="Q908" s="189">
        <v>34</v>
      </c>
      <c r="R908" s="195" t="s">
        <v>6620</v>
      </c>
      <c r="S908" s="171" t="s">
        <v>8266</v>
      </c>
      <c r="T908" s="167"/>
      <c r="U908" s="327">
        <v>44370</v>
      </c>
      <c r="V908" s="327">
        <v>44379</v>
      </c>
      <c r="W908" s="172">
        <v>471300261</v>
      </c>
      <c r="X908" s="340">
        <v>44385</v>
      </c>
      <c r="Y908" s="167"/>
      <c r="Z908" s="167"/>
      <c r="AA908" s="167"/>
      <c r="AB908" s="167"/>
      <c r="AC908" s="172"/>
      <c r="AD908" s="172"/>
      <c r="AE908" s="172"/>
      <c r="AF908" s="172"/>
      <c r="AG908" s="172"/>
      <c r="AH908" s="172"/>
      <c r="AI908" s="172"/>
      <c r="AJ908" s="172"/>
      <c r="AK908" s="192" t="s">
        <v>7454</v>
      </c>
      <c r="AL908" s="160" t="s">
        <v>7455</v>
      </c>
      <c r="AM908" s="338" t="s">
        <v>8267</v>
      </c>
      <c r="AN908" s="190" t="s">
        <v>5829</v>
      </c>
      <c r="AO908" s="190" t="s">
        <v>5829</v>
      </c>
      <c r="AP908" s="157"/>
    </row>
    <row r="909" spans="1:42" s="120" customFormat="1" ht="30" customHeight="1">
      <c r="A909" s="167" t="s">
        <v>979</v>
      </c>
      <c r="B909" s="167" t="s">
        <v>7449</v>
      </c>
      <c r="C909" s="167" t="s">
        <v>7479</v>
      </c>
      <c r="D909" s="167" t="s">
        <v>7487</v>
      </c>
      <c r="E909" s="167" t="s">
        <v>35</v>
      </c>
      <c r="F909" s="167" t="s">
        <v>11</v>
      </c>
      <c r="G909" s="167" t="s">
        <v>106</v>
      </c>
      <c r="H909" s="167" t="s">
        <v>7490</v>
      </c>
      <c r="I909" s="167" t="s">
        <v>1317</v>
      </c>
      <c r="J909" s="167" t="s">
        <v>104</v>
      </c>
      <c r="K909" s="167" t="s">
        <v>654</v>
      </c>
      <c r="L909" s="189" t="s">
        <v>7452</v>
      </c>
      <c r="M909" s="189" t="s">
        <v>7491</v>
      </c>
      <c r="N909" s="167" t="s">
        <v>8264</v>
      </c>
      <c r="O909" s="167" t="s">
        <v>1237</v>
      </c>
      <c r="P909" s="189">
        <v>12</v>
      </c>
      <c r="Q909" s="189">
        <v>13.5</v>
      </c>
      <c r="R909" s="195" t="s">
        <v>6620</v>
      </c>
      <c r="S909" s="171" t="s">
        <v>8266</v>
      </c>
      <c r="T909" s="167"/>
      <c r="U909" s="327">
        <v>44370</v>
      </c>
      <c r="V909" s="327">
        <v>44379</v>
      </c>
      <c r="W909" s="172">
        <v>471300262</v>
      </c>
      <c r="X909" s="340">
        <v>44385</v>
      </c>
      <c r="Y909" s="167"/>
      <c r="Z909" s="167"/>
      <c r="AA909" s="167"/>
      <c r="AB909" s="167"/>
      <c r="AC909" s="172"/>
      <c r="AD909" s="172"/>
      <c r="AE909" s="172"/>
      <c r="AF909" s="172"/>
      <c r="AG909" s="172"/>
      <c r="AH909" s="172"/>
      <c r="AI909" s="172"/>
      <c r="AJ909" s="172"/>
      <c r="AK909" s="192" t="s">
        <v>7454</v>
      </c>
      <c r="AL909" s="160" t="s">
        <v>7455</v>
      </c>
      <c r="AM909" s="338" t="s">
        <v>8267</v>
      </c>
      <c r="AN909" s="190" t="s">
        <v>5829</v>
      </c>
      <c r="AO909" s="190" t="s">
        <v>5829</v>
      </c>
      <c r="AP909" s="157"/>
    </row>
    <row r="910" spans="1:42" s="120" customFormat="1" ht="30" customHeight="1">
      <c r="A910" s="167" t="s">
        <v>979</v>
      </c>
      <c r="B910" s="167" t="s">
        <v>7449</v>
      </c>
      <c r="C910" s="167" t="s">
        <v>7479</v>
      </c>
      <c r="D910" s="167" t="s">
        <v>7487</v>
      </c>
      <c r="E910" s="167" t="s">
        <v>35</v>
      </c>
      <c r="F910" s="167" t="s">
        <v>11</v>
      </c>
      <c r="G910" s="167" t="s">
        <v>106</v>
      </c>
      <c r="H910" s="167" t="s">
        <v>7492</v>
      </c>
      <c r="I910" s="167" t="s">
        <v>1317</v>
      </c>
      <c r="J910" s="167" t="s">
        <v>104</v>
      </c>
      <c r="K910" s="167" t="s">
        <v>654</v>
      </c>
      <c r="L910" s="189" t="s">
        <v>7452</v>
      </c>
      <c r="M910" s="189" t="s">
        <v>7493</v>
      </c>
      <c r="N910" s="167" t="s">
        <v>8264</v>
      </c>
      <c r="O910" s="167" t="s">
        <v>1245</v>
      </c>
      <c r="P910" s="189">
        <v>16</v>
      </c>
      <c r="Q910" s="189">
        <v>17</v>
      </c>
      <c r="R910" s="195" t="s">
        <v>6620</v>
      </c>
      <c r="S910" s="171" t="s">
        <v>8266</v>
      </c>
      <c r="T910" s="167"/>
      <c r="U910" s="327">
        <v>44370</v>
      </c>
      <c r="V910" s="327">
        <v>44379</v>
      </c>
      <c r="W910" s="172">
        <v>471300263</v>
      </c>
      <c r="X910" s="340">
        <v>44385</v>
      </c>
      <c r="Y910" s="167"/>
      <c r="Z910" s="167"/>
      <c r="AA910" s="167"/>
      <c r="AB910" s="167"/>
      <c r="AC910" s="172"/>
      <c r="AD910" s="172"/>
      <c r="AE910" s="172"/>
      <c r="AF910" s="172"/>
      <c r="AG910" s="172"/>
      <c r="AH910" s="172"/>
      <c r="AI910" s="172"/>
      <c r="AJ910" s="172"/>
      <c r="AK910" s="192" t="s">
        <v>7454</v>
      </c>
      <c r="AL910" s="160" t="s">
        <v>7455</v>
      </c>
      <c r="AM910" s="338" t="s">
        <v>8267</v>
      </c>
      <c r="AN910" s="190" t="s">
        <v>5829</v>
      </c>
      <c r="AO910" s="190" t="s">
        <v>5829</v>
      </c>
      <c r="AP910" s="157"/>
    </row>
    <row r="911" spans="1:42" s="120" customFormat="1" ht="30" customHeight="1">
      <c r="A911" s="167" t="s">
        <v>979</v>
      </c>
      <c r="B911" s="167" t="s">
        <v>7449</v>
      </c>
      <c r="C911" s="167" t="s">
        <v>7479</v>
      </c>
      <c r="D911" s="167" t="s">
        <v>7494</v>
      </c>
      <c r="E911" s="167" t="s">
        <v>35</v>
      </c>
      <c r="F911" s="167" t="s">
        <v>11</v>
      </c>
      <c r="G911" s="167" t="s">
        <v>106</v>
      </c>
      <c r="H911" s="167" t="s">
        <v>7495</v>
      </c>
      <c r="I911" s="167" t="s">
        <v>1317</v>
      </c>
      <c r="J911" s="167" t="s">
        <v>104</v>
      </c>
      <c r="K911" s="167" t="s">
        <v>654</v>
      </c>
      <c r="L911" s="189" t="s">
        <v>7452</v>
      </c>
      <c r="M911" s="189" t="s">
        <v>7496</v>
      </c>
      <c r="N911" s="167" t="s">
        <v>8264</v>
      </c>
      <c r="O911" s="167" t="s">
        <v>8265</v>
      </c>
      <c r="P911" s="189">
        <v>17.600000000000001</v>
      </c>
      <c r="Q911" s="189">
        <v>18.7</v>
      </c>
      <c r="R911" s="195" t="s">
        <v>6620</v>
      </c>
      <c r="S911" s="171" t="s">
        <v>8266</v>
      </c>
      <c r="T911" s="167"/>
      <c r="U911" s="327">
        <v>44370</v>
      </c>
      <c r="V911" s="327">
        <v>44379</v>
      </c>
      <c r="W911" s="172">
        <v>471300264</v>
      </c>
      <c r="X911" s="340">
        <v>44385</v>
      </c>
      <c r="Y911" s="167"/>
      <c r="Z911" s="167"/>
      <c r="AA911" s="167"/>
      <c r="AB911" s="167"/>
      <c r="AC911" s="172"/>
      <c r="AD911" s="172"/>
      <c r="AE911" s="172"/>
      <c r="AF911" s="172"/>
      <c r="AG911" s="172"/>
      <c r="AH911" s="172"/>
      <c r="AI911" s="172"/>
      <c r="AJ911" s="172"/>
      <c r="AK911" s="192" t="s">
        <v>7454</v>
      </c>
      <c r="AL911" s="160" t="s">
        <v>7455</v>
      </c>
      <c r="AM911" s="338" t="s">
        <v>8267</v>
      </c>
      <c r="AN911" s="190" t="s">
        <v>5829</v>
      </c>
      <c r="AO911" s="190" t="s">
        <v>5829</v>
      </c>
      <c r="AP911" s="157"/>
    </row>
    <row r="912" spans="1:42" s="120" customFormat="1" ht="30" customHeight="1">
      <c r="A912" s="167" t="s">
        <v>979</v>
      </c>
      <c r="B912" s="167" t="s">
        <v>7449</v>
      </c>
      <c r="C912" s="167" t="s">
        <v>7479</v>
      </c>
      <c r="D912" s="167" t="s">
        <v>7494</v>
      </c>
      <c r="E912" s="167" t="s">
        <v>35</v>
      </c>
      <c r="F912" s="167" t="s">
        <v>11</v>
      </c>
      <c r="G912" s="167" t="s">
        <v>106</v>
      </c>
      <c r="H912" s="167" t="s">
        <v>7497</v>
      </c>
      <c r="I912" s="167" t="s">
        <v>1317</v>
      </c>
      <c r="J912" s="167" t="s">
        <v>104</v>
      </c>
      <c r="K912" s="167" t="s">
        <v>654</v>
      </c>
      <c r="L912" s="189" t="s">
        <v>7452</v>
      </c>
      <c r="M912" s="189" t="s">
        <v>7498</v>
      </c>
      <c r="N912" s="167" t="s">
        <v>8264</v>
      </c>
      <c r="O912" s="167" t="s">
        <v>1245</v>
      </c>
      <c r="P912" s="189">
        <v>27</v>
      </c>
      <c r="Q912" s="189">
        <v>24</v>
      </c>
      <c r="R912" s="195" t="s">
        <v>6620</v>
      </c>
      <c r="S912" s="171" t="s">
        <v>8266</v>
      </c>
      <c r="T912" s="167"/>
      <c r="U912" s="327">
        <v>44370</v>
      </c>
      <c r="V912" s="327">
        <v>44379</v>
      </c>
      <c r="W912" s="172">
        <v>471300265</v>
      </c>
      <c r="X912" s="340">
        <v>44385</v>
      </c>
      <c r="Y912" s="167"/>
      <c r="Z912" s="167"/>
      <c r="AA912" s="167"/>
      <c r="AB912" s="167"/>
      <c r="AC912" s="172"/>
      <c r="AD912" s="172"/>
      <c r="AE912" s="172"/>
      <c r="AF912" s="172"/>
      <c r="AG912" s="172"/>
      <c r="AH912" s="172"/>
      <c r="AI912" s="172"/>
      <c r="AJ912" s="172"/>
      <c r="AK912" s="192" t="s">
        <v>7454</v>
      </c>
      <c r="AL912" s="160" t="s">
        <v>7455</v>
      </c>
      <c r="AM912" s="338" t="s">
        <v>8267</v>
      </c>
      <c r="AN912" s="190" t="s">
        <v>5829</v>
      </c>
      <c r="AO912" s="190" t="s">
        <v>5829</v>
      </c>
      <c r="AP912" s="157"/>
    </row>
    <row r="913" spans="1:42" s="120" customFormat="1" ht="30" customHeight="1">
      <c r="A913" s="167" t="s">
        <v>979</v>
      </c>
      <c r="B913" s="167" t="s">
        <v>7449</v>
      </c>
      <c r="C913" s="167" t="s">
        <v>7479</v>
      </c>
      <c r="D913" s="167" t="s">
        <v>7499</v>
      </c>
      <c r="E913" s="167" t="s">
        <v>35</v>
      </c>
      <c r="F913" s="167" t="s">
        <v>11</v>
      </c>
      <c r="G913" s="167" t="s">
        <v>106</v>
      </c>
      <c r="H913" s="167" t="s">
        <v>7500</v>
      </c>
      <c r="I913" s="167" t="s">
        <v>1317</v>
      </c>
      <c r="J913" s="167" t="s">
        <v>104</v>
      </c>
      <c r="K913" s="167" t="s">
        <v>654</v>
      </c>
      <c r="L913" s="189" t="s">
        <v>7452</v>
      </c>
      <c r="M913" s="189" t="s">
        <v>7501</v>
      </c>
      <c r="N913" s="167" t="s">
        <v>8264</v>
      </c>
      <c r="O913" s="167" t="s">
        <v>8265</v>
      </c>
      <c r="P913" s="189">
        <v>12.5</v>
      </c>
      <c r="Q913" s="189">
        <v>21.5</v>
      </c>
      <c r="R913" s="195" t="s">
        <v>6620</v>
      </c>
      <c r="S913" s="171" t="s">
        <v>8266</v>
      </c>
      <c r="T913" s="167"/>
      <c r="U913" s="327">
        <v>44370</v>
      </c>
      <c r="V913" s="327">
        <v>44379</v>
      </c>
      <c r="W913" s="172">
        <v>471300266</v>
      </c>
      <c r="X913" s="340">
        <v>44385</v>
      </c>
      <c r="Y913" s="167"/>
      <c r="Z913" s="167"/>
      <c r="AA913" s="167"/>
      <c r="AB913" s="167"/>
      <c r="AC913" s="172"/>
      <c r="AD913" s="172"/>
      <c r="AE913" s="172"/>
      <c r="AF913" s="172"/>
      <c r="AG913" s="172"/>
      <c r="AH913" s="172"/>
      <c r="AI913" s="172"/>
      <c r="AJ913" s="172"/>
      <c r="AK913" s="192" t="s">
        <v>7454</v>
      </c>
      <c r="AL913" s="160" t="s">
        <v>7455</v>
      </c>
      <c r="AM913" s="338" t="s">
        <v>8267</v>
      </c>
      <c r="AN913" s="190" t="s">
        <v>5829</v>
      </c>
      <c r="AO913" s="190" t="s">
        <v>5829</v>
      </c>
      <c r="AP913" s="157"/>
    </row>
    <row r="914" spans="1:42" s="120" customFormat="1" ht="30" customHeight="1">
      <c r="A914" s="167" t="s">
        <v>979</v>
      </c>
      <c r="B914" s="167" t="s">
        <v>7449</v>
      </c>
      <c r="C914" s="167" t="s">
        <v>7479</v>
      </c>
      <c r="D914" s="167" t="s">
        <v>7499</v>
      </c>
      <c r="E914" s="167" t="s">
        <v>35</v>
      </c>
      <c r="F914" s="167" t="s">
        <v>11</v>
      </c>
      <c r="G914" s="167" t="s">
        <v>106</v>
      </c>
      <c r="H914" s="167" t="s">
        <v>7502</v>
      </c>
      <c r="I914" s="167" t="s">
        <v>1317</v>
      </c>
      <c r="J914" s="167" t="s">
        <v>104</v>
      </c>
      <c r="K914" s="167" t="s">
        <v>654</v>
      </c>
      <c r="L914" s="189" t="s">
        <v>7452</v>
      </c>
      <c r="M914" s="189" t="s">
        <v>7503</v>
      </c>
      <c r="N914" s="167" t="s">
        <v>8264</v>
      </c>
      <c r="O914" s="167" t="s">
        <v>1245</v>
      </c>
      <c r="P914" s="189">
        <v>19</v>
      </c>
      <c r="Q914" s="189">
        <v>26</v>
      </c>
      <c r="R914" s="195" t="s">
        <v>6620</v>
      </c>
      <c r="S914" s="171" t="s">
        <v>8266</v>
      </c>
      <c r="T914" s="167"/>
      <c r="U914" s="327">
        <v>44370</v>
      </c>
      <c r="V914" s="327">
        <v>44379</v>
      </c>
      <c r="W914" s="172">
        <v>471300267</v>
      </c>
      <c r="X914" s="340">
        <v>44385</v>
      </c>
      <c r="Y914" s="167"/>
      <c r="Z914" s="167"/>
      <c r="AA914" s="167"/>
      <c r="AB914" s="167"/>
      <c r="AC914" s="172"/>
      <c r="AD914" s="172"/>
      <c r="AE914" s="172"/>
      <c r="AF914" s="172"/>
      <c r="AG914" s="172"/>
      <c r="AH914" s="172"/>
      <c r="AI914" s="172"/>
      <c r="AJ914" s="172"/>
      <c r="AK914" s="192" t="s">
        <v>7454</v>
      </c>
      <c r="AL914" s="160" t="s">
        <v>7455</v>
      </c>
      <c r="AM914" s="338" t="s">
        <v>8267</v>
      </c>
      <c r="AN914" s="190" t="s">
        <v>5829</v>
      </c>
      <c r="AO914" s="190" t="s">
        <v>5829</v>
      </c>
      <c r="AP914" s="157"/>
    </row>
    <row r="915" spans="1:42" s="120" customFormat="1" ht="30" customHeight="1">
      <c r="A915" s="167" t="s">
        <v>979</v>
      </c>
      <c r="B915" s="167" t="s">
        <v>7449</v>
      </c>
      <c r="C915" s="167" t="s">
        <v>7479</v>
      </c>
      <c r="D915" s="167" t="s">
        <v>7504</v>
      </c>
      <c r="E915" s="167" t="s">
        <v>35</v>
      </c>
      <c r="F915" s="167" t="s">
        <v>11</v>
      </c>
      <c r="G915" s="167" t="s">
        <v>106</v>
      </c>
      <c r="H915" s="167" t="s">
        <v>7505</v>
      </c>
      <c r="I915" s="167" t="s">
        <v>1317</v>
      </c>
      <c r="J915" s="167" t="s">
        <v>104</v>
      </c>
      <c r="K915" s="167" t="s">
        <v>654</v>
      </c>
      <c r="L915" s="189" t="s">
        <v>7452</v>
      </c>
      <c r="M915" s="189" t="s">
        <v>7506</v>
      </c>
      <c r="N915" s="167" t="s">
        <v>8264</v>
      </c>
      <c r="O915" s="167" t="s">
        <v>8265</v>
      </c>
      <c r="P915" s="189">
        <v>18</v>
      </c>
      <c r="Q915" s="189">
        <v>19.399999999999999</v>
      </c>
      <c r="R915" s="195" t="s">
        <v>6620</v>
      </c>
      <c r="S915" s="171" t="s">
        <v>8266</v>
      </c>
      <c r="T915" s="167"/>
      <c r="U915" s="327">
        <v>44370</v>
      </c>
      <c r="V915" s="327">
        <v>44379</v>
      </c>
      <c r="W915" s="172">
        <v>471300268</v>
      </c>
      <c r="X915" s="340">
        <v>44385</v>
      </c>
      <c r="Y915" s="167"/>
      <c r="Z915" s="167"/>
      <c r="AA915" s="167"/>
      <c r="AB915" s="167"/>
      <c r="AC915" s="172"/>
      <c r="AD915" s="172"/>
      <c r="AE915" s="172"/>
      <c r="AF915" s="172"/>
      <c r="AG915" s="172"/>
      <c r="AH915" s="172"/>
      <c r="AI915" s="172"/>
      <c r="AJ915" s="172"/>
      <c r="AK915" s="192" t="s">
        <v>7454</v>
      </c>
      <c r="AL915" s="160" t="s">
        <v>7455</v>
      </c>
      <c r="AM915" s="338" t="s">
        <v>8267</v>
      </c>
      <c r="AN915" s="190" t="s">
        <v>5829</v>
      </c>
      <c r="AO915" s="190" t="s">
        <v>5829</v>
      </c>
      <c r="AP915" s="157"/>
    </row>
    <row r="916" spans="1:42" s="120" customFormat="1" ht="30" customHeight="1">
      <c r="A916" s="167" t="s">
        <v>979</v>
      </c>
      <c r="B916" s="167" t="s">
        <v>7449</v>
      </c>
      <c r="C916" s="167" t="s">
        <v>7479</v>
      </c>
      <c r="D916" s="167" t="s">
        <v>7504</v>
      </c>
      <c r="E916" s="167" t="s">
        <v>35</v>
      </c>
      <c r="F916" s="167" t="s">
        <v>11</v>
      </c>
      <c r="G916" s="167" t="s">
        <v>106</v>
      </c>
      <c r="H916" s="167" t="s">
        <v>7507</v>
      </c>
      <c r="I916" s="167" t="s">
        <v>1317</v>
      </c>
      <c r="J916" s="167" t="s">
        <v>104</v>
      </c>
      <c r="K916" s="167" t="s">
        <v>654</v>
      </c>
      <c r="L916" s="189" t="s">
        <v>7452</v>
      </c>
      <c r="M916" s="189" t="s">
        <v>8272</v>
      </c>
      <c r="N916" s="167" t="s">
        <v>8264</v>
      </c>
      <c r="O916" s="167" t="s">
        <v>1237</v>
      </c>
      <c r="P916" s="189">
        <v>46</v>
      </c>
      <c r="Q916" s="189">
        <v>37</v>
      </c>
      <c r="R916" s="195" t="s">
        <v>6620</v>
      </c>
      <c r="S916" s="171" t="s">
        <v>8266</v>
      </c>
      <c r="T916" s="167"/>
      <c r="U916" s="327">
        <v>44370</v>
      </c>
      <c r="V916" s="327">
        <v>44379</v>
      </c>
      <c r="W916" s="172">
        <v>471300269</v>
      </c>
      <c r="X916" s="340">
        <v>44385</v>
      </c>
      <c r="Y916" s="167"/>
      <c r="Z916" s="167"/>
      <c r="AA916" s="167"/>
      <c r="AB916" s="167"/>
      <c r="AC916" s="172"/>
      <c r="AD916" s="172"/>
      <c r="AE916" s="172"/>
      <c r="AF916" s="172"/>
      <c r="AG916" s="172"/>
      <c r="AH916" s="172"/>
      <c r="AI916" s="172"/>
      <c r="AJ916" s="172"/>
      <c r="AK916" s="192" t="s">
        <v>7454</v>
      </c>
      <c r="AL916" s="160" t="s">
        <v>7455</v>
      </c>
      <c r="AM916" s="338" t="s">
        <v>8267</v>
      </c>
      <c r="AN916" s="190" t="s">
        <v>5829</v>
      </c>
      <c r="AO916" s="190" t="s">
        <v>5829</v>
      </c>
      <c r="AP916" s="157"/>
    </row>
    <row r="917" spans="1:42" s="120" customFormat="1" ht="30" customHeight="1">
      <c r="A917" s="167" t="s">
        <v>979</v>
      </c>
      <c r="B917" s="167" t="s">
        <v>7449</v>
      </c>
      <c r="C917" s="167" t="s">
        <v>7479</v>
      </c>
      <c r="D917" s="167" t="s">
        <v>7508</v>
      </c>
      <c r="E917" s="167" t="s">
        <v>35</v>
      </c>
      <c r="F917" s="167" t="s">
        <v>11</v>
      </c>
      <c r="G917" s="167" t="s">
        <v>106</v>
      </c>
      <c r="H917" s="167" t="s">
        <v>7509</v>
      </c>
      <c r="I917" s="167" t="s">
        <v>1317</v>
      </c>
      <c r="J917" s="167" t="s">
        <v>104</v>
      </c>
      <c r="K917" s="167" t="s">
        <v>654</v>
      </c>
      <c r="L917" s="189" t="s">
        <v>7452</v>
      </c>
      <c r="M917" s="189" t="s">
        <v>7510</v>
      </c>
      <c r="N917" s="167" t="s">
        <v>8264</v>
      </c>
      <c r="O917" s="167" t="s">
        <v>8265</v>
      </c>
      <c r="P917" s="189">
        <v>35</v>
      </c>
      <c r="Q917" s="189">
        <v>34</v>
      </c>
      <c r="R917" s="195" t="s">
        <v>6620</v>
      </c>
      <c r="S917" s="171" t="s">
        <v>8266</v>
      </c>
      <c r="T917" s="167"/>
      <c r="U917" s="327">
        <v>44370</v>
      </c>
      <c r="V917" s="327">
        <v>44379</v>
      </c>
      <c r="W917" s="172">
        <v>471300270</v>
      </c>
      <c r="X917" s="340">
        <v>44385</v>
      </c>
      <c r="Y917" s="167"/>
      <c r="Z917" s="167"/>
      <c r="AA917" s="167"/>
      <c r="AB917" s="167"/>
      <c r="AC917" s="172"/>
      <c r="AD917" s="172"/>
      <c r="AE917" s="172"/>
      <c r="AF917" s="172"/>
      <c r="AG917" s="172"/>
      <c r="AH917" s="172"/>
      <c r="AI917" s="172"/>
      <c r="AJ917" s="172"/>
      <c r="AK917" s="192" t="s">
        <v>7454</v>
      </c>
      <c r="AL917" s="160" t="s">
        <v>7455</v>
      </c>
      <c r="AM917" s="338" t="s">
        <v>8267</v>
      </c>
      <c r="AN917" s="190" t="s">
        <v>5829</v>
      </c>
      <c r="AO917" s="190" t="s">
        <v>5829</v>
      </c>
      <c r="AP917" s="157"/>
    </row>
    <row r="918" spans="1:42" s="120" customFormat="1" ht="30" customHeight="1">
      <c r="A918" s="167" t="s">
        <v>979</v>
      </c>
      <c r="B918" s="167" t="s">
        <v>7449</v>
      </c>
      <c r="C918" s="167" t="s">
        <v>7479</v>
      </c>
      <c r="D918" s="167" t="s">
        <v>7508</v>
      </c>
      <c r="E918" s="167" t="s">
        <v>35</v>
      </c>
      <c r="F918" s="167" t="s">
        <v>11</v>
      </c>
      <c r="G918" s="167" t="s">
        <v>106</v>
      </c>
      <c r="H918" s="167" t="s">
        <v>7511</v>
      </c>
      <c r="I918" s="167" t="s">
        <v>1317</v>
      </c>
      <c r="J918" s="167" t="s">
        <v>104</v>
      </c>
      <c r="K918" s="167" t="s">
        <v>654</v>
      </c>
      <c r="L918" s="189" t="s">
        <v>7452</v>
      </c>
      <c r="M918" s="189" t="s">
        <v>7512</v>
      </c>
      <c r="N918" s="167" t="s">
        <v>8264</v>
      </c>
      <c r="O918" s="167" t="s">
        <v>1245</v>
      </c>
      <c r="P918" s="189">
        <v>18.5</v>
      </c>
      <c r="Q918" s="189">
        <v>24.3</v>
      </c>
      <c r="R918" s="195" t="s">
        <v>6620</v>
      </c>
      <c r="S918" s="171" t="s">
        <v>8266</v>
      </c>
      <c r="T918" s="167"/>
      <c r="U918" s="327">
        <v>44370</v>
      </c>
      <c r="V918" s="327">
        <v>44379</v>
      </c>
      <c r="W918" s="172">
        <v>471300271</v>
      </c>
      <c r="X918" s="340">
        <v>44385</v>
      </c>
      <c r="Y918" s="167"/>
      <c r="Z918" s="167"/>
      <c r="AA918" s="167"/>
      <c r="AB918" s="167"/>
      <c r="AC918" s="172"/>
      <c r="AD918" s="172"/>
      <c r="AE918" s="172"/>
      <c r="AF918" s="172"/>
      <c r="AG918" s="172"/>
      <c r="AH918" s="172"/>
      <c r="AI918" s="172"/>
      <c r="AJ918" s="172"/>
      <c r="AK918" s="192" t="s">
        <v>7454</v>
      </c>
      <c r="AL918" s="160" t="s">
        <v>7455</v>
      </c>
      <c r="AM918" s="338" t="s">
        <v>8267</v>
      </c>
      <c r="AN918" s="190" t="s">
        <v>5829</v>
      </c>
      <c r="AO918" s="190" t="s">
        <v>5829</v>
      </c>
      <c r="AP918" s="157"/>
    </row>
    <row r="919" spans="1:42" s="120" customFormat="1" ht="30" customHeight="1">
      <c r="A919" s="167" t="s">
        <v>979</v>
      </c>
      <c r="B919" s="167" t="s">
        <v>7449</v>
      </c>
      <c r="C919" s="167" t="s">
        <v>7479</v>
      </c>
      <c r="D919" s="167" t="s">
        <v>7513</v>
      </c>
      <c r="E919" s="167" t="s">
        <v>35</v>
      </c>
      <c r="F919" s="167" t="s">
        <v>11</v>
      </c>
      <c r="G919" s="167" t="s">
        <v>106</v>
      </c>
      <c r="H919" s="167" t="s">
        <v>7514</v>
      </c>
      <c r="I919" s="167" t="s">
        <v>1317</v>
      </c>
      <c r="J919" s="167" t="s">
        <v>104</v>
      </c>
      <c r="K919" s="167" t="s">
        <v>654</v>
      </c>
      <c r="L919" s="189" t="s">
        <v>7452</v>
      </c>
      <c r="M919" s="189" t="s">
        <v>7515</v>
      </c>
      <c r="N919" s="167" t="s">
        <v>8264</v>
      </c>
      <c r="O919" s="167" t="s">
        <v>8265</v>
      </c>
      <c r="P919" s="189">
        <v>20</v>
      </c>
      <c r="Q919" s="189">
        <v>24.3</v>
      </c>
      <c r="R919" s="195" t="s">
        <v>6620</v>
      </c>
      <c r="S919" s="171" t="s">
        <v>8266</v>
      </c>
      <c r="T919" s="167"/>
      <c r="U919" s="327">
        <v>44370</v>
      </c>
      <c r="V919" s="327">
        <v>44379</v>
      </c>
      <c r="W919" s="172">
        <v>471300272</v>
      </c>
      <c r="X919" s="340">
        <v>44385</v>
      </c>
      <c r="Y919" s="167"/>
      <c r="Z919" s="167"/>
      <c r="AA919" s="167"/>
      <c r="AB919" s="167"/>
      <c r="AC919" s="172"/>
      <c r="AD919" s="172"/>
      <c r="AE919" s="172"/>
      <c r="AF919" s="172"/>
      <c r="AG919" s="172"/>
      <c r="AH919" s="172"/>
      <c r="AI919" s="172"/>
      <c r="AJ919" s="172"/>
      <c r="AK919" s="192" t="s">
        <v>7454</v>
      </c>
      <c r="AL919" s="160" t="s">
        <v>7455</v>
      </c>
      <c r="AM919" s="338" t="s">
        <v>8267</v>
      </c>
      <c r="AN919" s="190" t="s">
        <v>5829</v>
      </c>
      <c r="AO919" s="190" t="s">
        <v>5829</v>
      </c>
      <c r="AP919" s="157"/>
    </row>
    <row r="920" spans="1:42" s="120" customFormat="1" ht="30" customHeight="1">
      <c r="A920" s="167" t="s">
        <v>979</v>
      </c>
      <c r="B920" s="167" t="s">
        <v>7449</v>
      </c>
      <c r="C920" s="167" t="s">
        <v>7479</v>
      </c>
      <c r="D920" s="167" t="s">
        <v>7513</v>
      </c>
      <c r="E920" s="167" t="s">
        <v>35</v>
      </c>
      <c r="F920" s="167" t="s">
        <v>11</v>
      </c>
      <c r="G920" s="167" t="s">
        <v>106</v>
      </c>
      <c r="H920" s="167" t="s">
        <v>7516</v>
      </c>
      <c r="I920" s="167" t="s">
        <v>1317</v>
      </c>
      <c r="J920" s="167" t="s">
        <v>104</v>
      </c>
      <c r="K920" s="167" t="s">
        <v>654</v>
      </c>
      <c r="L920" s="189" t="s">
        <v>7452</v>
      </c>
      <c r="M920" s="189" t="s">
        <v>7517</v>
      </c>
      <c r="N920" s="167" t="s">
        <v>8264</v>
      </c>
      <c r="O920" s="167" t="s">
        <v>1237</v>
      </c>
      <c r="P920" s="189">
        <v>14.5</v>
      </c>
      <c r="Q920" s="189">
        <v>20</v>
      </c>
      <c r="R920" s="195" t="s">
        <v>6620</v>
      </c>
      <c r="S920" s="171" t="s">
        <v>8266</v>
      </c>
      <c r="T920" s="167"/>
      <c r="U920" s="327">
        <v>44370</v>
      </c>
      <c r="V920" s="327">
        <v>44379</v>
      </c>
      <c r="W920" s="172">
        <v>471300273</v>
      </c>
      <c r="X920" s="340">
        <v>44385</v>
      </c>
      <c r="Y920" s="167"/>
      <c r="Z920" s="167"/>
      <c r="AA920" s="167"/>
      <c r="AB920" s="167"/>
      <c r="AC920" s="172"/>
      <c r="AD920" s="172"/>
      <c r="AE920" s="172"/>
      <c r="AF920" s="172"/>
      <c r="AG920" s="172"/>
      <c r="AH920" s="172"/>
      <c r="AI920" s="172"/>
      <c r="AJ920" s="172"/>
      <c r="AK920" s="192" t="s">
        <v>7454</v>
      </c>
      <c r="AL920" s="160" t="s">
        <v>7455</v>
      </c>
      <c r="AM920" s="338" t="s">
        <v>8267</v>
      </c>
      <c r="AN920" s="190" t="s">
        <v>5829</v>
      </c>
      <c r="AO920" s="190" t="s">
        <v>5829</v>
      </c>
      <c r="AP920" s="157"/>
    </row>
    <row r="921" spans="1:42" s="120" customFormat="1" ht="30" customHeight="1">
      <c r="A921" s="167" t="s">
        <v>979</v>
      </c>
      <c r="B921" s="167" t="s">
        <v>7449</v>
      </c>
      <c r="C921" s="167" t="s">
        <v>7479</v>
      </c>
      <c r="D921" s="167" t="s">
        <v>7518</v>
      </c>
      <c r="E921" s="167" t="s">
        <v>35</v>
      </c>
      <c r="F921" s="167" t="s">
        <v>11</v>
      </c>
      <c r="G921" s="167" t="s">
        <v>106</v>
      </c>
      <c r="H921" s="167" t="s">
        <v>7519</v>
      </c>
      <c r="I921" s="167" t="s">
        <v>1317</v>
      </c>
      <c r="J921" s="167" t="s">
        <v>104</v>
      </c>
      <c r="K921" s="167" t="s">
        <v>654</v>
      </c>
      <c r="L921" s="189" t="s">
        <v>7452</v>
      </c>
      <c r="M921" s="189" t="s">
        <v>7520</v>
      </c>
      <c r="N921" s="167" t="s">
        <v>8264</v>
      </c>
      <c r="O921" s="167" t="s">
        <v>8265</v>
      </c>
      <c r="P921" s="189">
        <v>13.3</v>
      </c>
      <c r="Q921" s="189">
        <v>20</v>
      </c>
      <c r="R921" s="195" t="s">
        <v>6620</v>
      </c>
      <c r="S921" s="171" t="s">
        <v>8266</v>
      </c>
      <c r="T921" s="167"/>
      <c r="U921" s="327">
        <v>44370</v>
      </c>
      <c r="V921" s="327">
        <v>44379</v>
      </c>
      <c r="W921" s="172">
        <v>471300274</v>
      </c>
      <c r="X921" s="340">
        <v>44385</v>
      </c>
      <c r="Y921" s="167"/>
      <c r="Z921" s="167"/>
      <c r="AA921" s="167"/>
      <c r="AB921" s="167"/>
      <c r="AC921" s="172"/>
      <c r="AD921" s="172"/>
      <c r="AE921" s="172"/>
      <c r="AF921" s="172"/>
      <c r="AG921" s="172"/>
      <c r="AH921" s="172"/>
      <c r="AI921" s="172"/>
      <c r="AJ921" s="172"/>
      <c r="AK921" s="192" t="s">
        <v>7454</v>
      </c>
      <c r="AL921" s="160" t="s">
        <v>7455</v>
      </c>
      <c r="AM921" s="338" t="s">
        <v>8267</v>
      </c>
      <c r="AN921" s="190" t="s">
        <v>5829</v>
      </c>
      <c r="AO921" s="190" t="s">
        <v>5829</v>
      </c>
      <c r="AP921" s="157"/>
    </row>
    <row r="922" spans="1:42" s="120" customFormat="1" ht="30" customHeight="1">
      <c r="A922" s="167" t="s">
        <v>979</v>
      </c>
      <c r="B922" s="167" t="s">
        <v>7449</v>
      </c>
      <c r="C922" s="167" t="s">
        <v>7479</v>
      </c>
      <c r="D922" s="167" t="s">
        <v>7518</v>
      </c>
      <c r="E922" s="167" t="s">
        <v>35</v>
      </c>
      <c r="F922" s="167" t="s">
        <v>11</v>
      </c>
      <c r="G922" s="167" t="s">
        <v>106</v>
      </c>
      <c r="H922" s="167" t="s">
        <v>7521</v>
      </c>
      <c r="I922" s="167" t="s">
        <v>1317</v>
      </c>
      <c r="J922" s="167" t="s">
        <v>104</v>
      </c>
      <c r="K922" s="167" t="s">
        <v>654</v>
      </c>
      <c r="L922" s="189" t="s">
        <v>7452</v>
      </c>
      <c r="M922" s="189" t="s">
        <v>7522</v>
      </c>
      <c r="N922" s="167" t="s">
        <v>8264</v>
      </c>
      <c r="O922" s="167" t="s">
        <v>1237</v>
      </c>
      <c r="P922" s="189">
        <v>24</v>
      </c>
      <c r="Q922" s="189">
        <v>28.7</v>
      </c>
      <c r="R922" s="195" t="s">
        <v>6620</v>
      </c>
      <c r="S922" s="171" t="s">
        <v>8266</v>
      </c>
      <c r="T922" s="167"/>
      <c r="U922" s="327">
        <v>44370</v>
      </c>
      <c r="V922" s="327">
        <v>44379</v>
      </c>
      <c r="W922" s="172">
        <v>471300275</v>
      </c>
      <c r="X922" s="340">
        <v>44385</v>
      </c>
      <c r="Y922" s="167"/>
      <c r="Z922" s="167"/>
      <c r="AA922" s="167"/>
      <c r="AB922" s="167"/>
      <c r="AC922" s="172"/>
      <c r="AD922" s="172"/>
      <c r="AE922" s="172"/>
      <c r="AF922" s="172"/>
      <c r="AG922" s="172"/>
      <c r="AH922" s="172"/>
      <c r="AI922" s="172"/>
      <c r="AJ922" s="172"/>
      <c r="AK922" s="192" t="s">
        <v>7454</v>
      </c>
      <c r="AL922" s="160" t="s">
        <v>7455</v>
      </c>
      <c r="AM922" s="338" t="s">
        <v>8267</v>
      </c>
      <c r="AN922" s="190" t="s">
        <v>5829</v>
      </c>
      <c r="AO922" s="190" t="s">
        <v>5829</v>
      </c>
      <c r="AP922" s="157"/>
    </row>
    <row r="923" spans="1:42" s="120" customFormat="1" ht="30" customHeight="1">
      <c r="A923" s="167" t="s">
        <v>979</v>
      </c>
      <c r="B923" s="167" t="s">
        <v>7449</v>
      </c>
      <c r="C923" s="167" t="s">
        <v>7479</v>
      </c>
      <c r="D923" s="167" t="s">
        <v>7523</v>
      </c>
      <c r="E923" s="167" t="s">
        <v>35</v>
      </c>
      <c r="F923" s="167" t="s">
        <v>11</v>
      </c>
      <c r="G923" s="167" t="s">
        <v>106</v>
      </c>
      <c r="H923" s="167" t="s">
        <v>7524</v>
      </c>
      <c r="I923" s="167" t="s">
        <v>1317</v>
      </c>
      <c r="J923" s="167" t="s">
        <v>104</v>
      </c>
      <c r="K923" s="167" t="s">
        <v>654</v>
      </c>
      <c r="L923" s="189" t="s">
        <v>7452</v>
      </c>
      <c r="M923" s="189" t="s">
        <v>7525</v>
      </c>
      <c r="N923" s="167" t="s">
        <v>8264</v>
      </c>
      <c r="O923" s="167" t="s">
        <v>8265</v>
      </c>
      <c r="P923" s="189">
        <v>11</v>
      </c>
      <c r="Q923" s="189">
        <v>17</v>
      </c>
      <c r="R923" s="195" t="s">
        <v>6620</v>
      </c>
      <c r="S923" s="171" t="s">
        <v>8266</v>
      </c>
      <c r="T923" s="167"/>
      <c r="U923" s="327">
        <v>44370</v>
      </c>
      <c r="V923" s="327">
        <v>44379</v>
      </c>
      <c r="W923" s="172">
        <v>471300276</v>
      </c>
      <c r="X923" s="340">
        <v>44385</v>
      </c>
      <c r="Y923" s="167"/>
      <c r="Z923" s="167"/>
      <c r="AA923" s="167"/>
      <c r="AB923" s="167"/>
      <c r="AC923" s="172"/>
      <c r="AD923" s="172"/>
      <c r="AE923" s="172"/>
      <c r="AF923" s="172"/>
      <c r="AG923" s="172"/>
      <c r="AH923" s="172"/>
      <c r="AI923" s="172"/>
      <c r="AJ923" s="172"/>
      <c r="AK923" s="192" t="s">
        <v>7454</v>
      </c>
      <c r="AL923" s="160" t="s">
        <v>7455</v>
      </c>
      <c r="AM923" s="338" t="s">
        <v>8267</v>
      </c>
      <c r="AN923" s="190" t="s">
        <v>5829</v>
      </c>
      <c r="AO923" s="190" t="s">
        <v>5829</v>
      </c>
      <c r="AP923" s="157"/>
    </row>
    <row r="924" spans="1:42" s="120" customFormat="1" ht="30" customHeight="1">
      <c r="A924" s="167" t="s">
        <v>979</v>
      </c>
      <c r="B924" s="167" t="s">
        <v>7449</v>
      </c>
      <c r="C924" s="167" t="s">
        <v>7479</v>
      </c>
      <c r="D924" s="167" t="s">
        <v>7523</v>
      </c>
      <c r="E924" s="167" t="s">
        <v>35</v>
      </c>
      <c r="F924" s="167" t="s">
        <v>11</v>
      </c>
      <c r="G924" s="167" t="s">
        <v>106</v>
      </c>
      <c r="H924" s="167" t="s">
        <v>7526</v>
      </c>
      <c r="I924" s="167" t="s">
        <v>1317</v>
      </c>
      <c r="J924" s="167" t="s">
        <v>104</v>
      </c>
      <c r="K924" s="167" t="s">
        <v>654</v>
      </c>
      <c r="L924" s="189" t="s">
        <v>7452</v>
      </c>
      <c r="M924" s="189" t="s">
        <v>7527</v>
      </c>
      <c r="N924" s="167" t="s">
        <v>8264</v>
      </c>
      <c r="O924" s="167" t="s">
        <v>1245</v>
      </c>
      <c r="P924" s="189">
        <v>12.4</v>
      </c>
      <c r="Q924" s="189">
        <v>16.7</v>
      </c>
      <c r="R924" s="195" t="s">
        <v>6620</v>
      </c>
      <c r="S924" s="171" t="s">
        <v>8266</v>
      </c>
      <c r="T924" s="167"/>
      <c r="U924" s="327">
        <v>44370</v>
      </c>
      <c r="V924" s="327">
        <v>44379</v>
      </c>
      <c r="W924" s="172">
        <v>471300277</v>
      </c>
      <c r="X924" s="340">
        <v>44385</v>
      </c>
      <c r="Y924" s="167"/>
      <c r="Z924" s="167"/>
      <c r="AA924" s="167"/>
      <c r="AB924" s="167"/>
      <c r="AC924" s="172"/>
      <c r="AD924" s="172"/>
      <c r="AE924" s="172"/>
      <c r="AF924" s="172"/>
      <c r="AG924" s="172"/>
      <c r="AH924" s="172"/>
      <c r="AI924" s="172"/>
      <c r="AJ924" s="172"/>
      <c r="AK924" s="192" t="s">
        <v>7454</v>
      </c>
      <c r="AL924" s="160" t="s">
        <v>7455</v>
      </c>
      <c r="AM924" s="338" t="s">
        <v>8267</v>
      </c>
      <c r="AN924" s="190" t="s">
        <v>5829</v>
      </c>
      <c r="AO924" s="190" t="s">
        <v>5829</v>
      </c>
      <c r="AP924" s="157"/>
    </row>
    <row r="925" spans="1:42" s="120" customFormat="1" ht="30" customHeight="1">
      <c r="A925" s="167" t="s">
        <v>979</v>
      </c>
      <c r="B925" s="167" t="s">
        <v>7449</v>
      </c>
      <c r="C925" s="167" t="s">
        <v>7479</v>
      </c>
      <c r="D925" s="167" t="s">
        <v>8273</v>
      </c>
      <c r="E925" s="167" t="s">
        <v>35</v>
      </c>
      <c r="F925" s="167" t="s">
        <v>11</v>
      </c>
      <c r="G925" s="167" t="s">
        <v>106</v>
      </c>
      <c r="H925" s="167" t="s">
        <v>7528</v>
      </c>
      <c r="I925" s="167" t="s">
        <v>1317</v>
      </c>
      <c r="J925" s="167" t="s">
        <v>104</v>
      </c>
      <c r="K925" s="167" t="s">
        <v>654</v>
      </c>
      <c r="L925" s="189" t="s">
        <v>7452</v>
      </c>
      <c r="M925" s="189" t="s">
        <v>7529</v>
      </c>
      <c r="N925" s="167" t="s">
        <v>8264</v>
      </c>
      <c r="O925" s="167"/>
      <c r="P925" s="189">
        <v>55</v>
      </c>
      <c r="Q925" s="189">
        <v>14</v>
      </c>
      <c r="R925" s="195" t="s">
        <v>6620</v>
      </c>
      <c r="S925" s="171" t="s">
        <v>8266</v>
      </c>
      <c r="T925" s="167"/>
      <c r="U925" s="327">
        <v>44370</v>
      </c>
      <c r="V925" s="327">
        <v>44379</v>
      </c>
      <c r="W925" s="172">
        <v>471300278</v>
      </c>
      <c r="X925" s="340">
        <v>44385</v>
      </c>
      <c r="Y925" s="167"/>
      <c r="Z925" s="167"/>
      <c r="AA925" s="167"/>
      <c r="AB925" s="167"/>
      <c r="AC925" s="172"/>
      <c r="AD925" s="172"/>
      <c r="AE925" s="172"/>
      <c r="AF925" s="172"/>
      <c r="AG925" s="172"/>
      <c r="AH925" s="172"/>
      <c r="AI925" s="172"/>
      <c r="AJ925" s="172"/>
      <c r="AK925" s="192" t="s">
        <v>7454</v>
      </c>
      <c r="AL925" s="160" t="s">
        <v>7455</v>
      </c>
      <c r="AM925" s="338" t="s">
        <v>8267</v>
      </c>
      <c r="AN925" s="190" t="s">
        <v>5829</v>
      </c>
      <c r="AO925" s="190" t="s">
        <v>5829</v>
      </c>
      <c r="AP925" s="157"/>
    </row>
    <row r="926" spans="1:42" s="120" customFormat="1" ht="30" customHeight="1">
      <c r="A926" s="167" t="s">
        <v>979</v>
      </c>
      <c r="B926" s="167" t="s">
        <v>7449</v>
      </c>
      <c r="C926" s="167" t="s">
        <v>7479</v>
      </c>
      <c r="D926" s="167" t="s">
        <v>8273</v>
      </c>
      <c r="E926" s="167" t="s">
        <v>35</v>
      </c>
      <c r="F926" s="167" t="s">
        <v>11</v>
      </c>
      <c r="G926" s="167" t="s">
        <v>106</v>
      </c>
      <c r="H926" s="167" t="s">
        <v>7530</v>
      </c>
      <c r="I926" s="167" t="s">
        <v>1317</v>
      </c>
      <c r="J926" s="167" t="s">
        <v>104</v>
      </c>
      <c r="K926" s="167" t="s">
        <v>654</v>
      </c>
      <c r="L926" s="189" t="s">
        <v>7452</v>
      </c>
      <c r="M926" s="189" t="s">
        <v>7531</v>
      </c>
      <c r="N926" s="167" t="s">
        <v>8264</v>
      </c>
      <c r="O926" s="167"/>
      <c r="P926" s="189">
        <v>80</v>
      </c>
      <c r="Q926" s="189">
        <v>24</v>
      </c>
      <c r="R926" s="195" t="s">
        <v>6620</v>
      </c>
      <c r="S926" s="171" t="s">
        <v>8266</v>
      </c>
      <c r="T926" s="167"/>
      <c r="U926" s="327">
        <v>44370</v>
      </c>
      <c r="V926" s="327">
        <v>44379</v>
      </c>
      <c r="W926" s="172">
        <v>471300279</v>
      </c>
      <c r="X926" s="340">
        <v>44385</v>
      </c>
      <c r="Y926" s="167"/>
      <c r="Z926" s="167"/>
      <c r="AA926" s="167"/>
      <c r="AB926" s="167"/>
      <c r="AC926" s="172"/>
      <c r="AD926" s="172"/>
      <c r="AE926" s="172"/>
      <c r="AF926" s="172"/>
      <c r="AG926" s="172"/>
      <c r="AH926" s="172"/>
      <c r="AI926" s="172"/>
      <c r="AJ926" s="172"/>
      <c r="AK926" s="192" t="s">
        <v>7454</v>
      </c>
      <c r="AL926" s="160" t="s">
        <v>7455</v>
      </c>
      <c r="AM926" s="338" t="s">
        <v>8267</v>
      </c>
      <c r="AN926" s="190" t="s">
        <v>5829</v>
      </c>
      <c r="AO926" s="190" t="s">
        <v>5829</v>
      </c>
      <c r="AP926" s="157"/>
    </row>
    <row r="927" spans="1:42" s="120" customFormat="1" ht="30" customHeight="1">
      <c r="A927" s="167" t="s">
        <v>979</v>
      </c>
      <c r="B927" s="167" t="s">
        <v>7449</v>
      </c>
      <c r="C927" s="167" t="s">
        <v>7532</v>
      </c>
      <c r="D927" s="167" t="s">
        <v>8274</v>
      </c>
      <c r="E927" s="167" t="s">
        <v>35</v>
      </c>
      <c r="F927" s="167" t="s">
        <v>11</v>
      </c>
      <c r="G927" s="167" t="s">
        <v>106</v>
      </c>
      <c r="H927" s="167" t="s">
        <v>7533</v>
      </c>
      <c r="I927" s="167" t="s">
        <v>1317</v>
      </c>
      <c r="J927" s="167" t="s">
        <v>104</v>
      </c>
      <c r="K927" s="167" t="s">
        <v>654</v>
      </c>
      <c r="L927" s="189" t="s">
        <v>7452</v>
      </c>
      <c r="M927" s="189" t="s">
        <v>7534</v>
      </c>
      <c r="N927" s="167" t="s">
        <v>8264</v>
      </c>
      <c r="O927" s="167"/>
      <c r="P927" s="189">
        <v>86</v>
      </c>
      <c r="Q927" s="189">
        <v>34</v>
      </c>
      <c r="R927" s="195" t="s">
        <v>6620</v>
      </c>
      <c r="S927" s="171" t="s">
        <v>8266</v>
      </c>
      <c r="T927" s="167"/>
      <c r="U927" s="327">
        <v>44370</v>
      </c>
      <c r="V927" s="327">
        <v>44379</v>
      </c>
      <c r="W927" s="172">
        <v>471300280</v>
      </c>
      <c r="X927" s="340">
        <v>44385</v>
      </c>
      <c r="Y927" s="167"/>
      <c r="Z927" s="167"/>
      <c r="AA927" s="167"/>
      <c r="AB927" s="167"/>
      <c r="AC927" s="172"/>
      <c r="AD927" s="172"/>
      <c r="AE927" s="172"/>
      <c r="AF927" s="172"/>
      <c r="AG927" s="172"/>
      <c r="AH927" s="172"/>
      <c r="AI927" s="172"/>
      <c r="AJ927" s="172"/>
      <c r="AK927" s="192" t="s">
        <v>7454</v>
      </c>
      <c r="AL927" s="160" t="s">
        <v>7455</v>
      </c>
      <c r="AM927" s="338" t="s">
        <v>8267</v>
      </c>
      <c r="AN927" s="190" t="s">
        <v>5829</v>
      </c>
      <c r="AO927" s="190" t="s">
        <v>5829</v>
      </c>
      <c r="AP927" s="157"/>
    </row>
    <row r="928" spans="1:42" s="120" customFormat="1" ht="30" customHeight="1">
      <c r="A928" s="167" t="s">
        <v>979</v>
      </c>
      <c r="B928" s="167" t="s">
        <v>7449</v>
      </c>
      <c r="C928" s="167" t="s">
        <v>7532</v>
      </c>
      <c r="D928" s="167" t="s">
        <v>8275</v>
      </c>
      <c r="E928" s="167" t="s">
        <v>35</v>
      </c>
      <c r="F928" s="167" t="s">
        <v>11</v>
      </c>
      <c r="G928" s="167" t="s">
        <v>106</v>
      </c>
      <c r="H928" s="167" t="s">
        <v>7535</v>
      </c>
      <c r="I928" s="167" t="s">
        <v>1317</v>
      </c>
      <c r="J928" s="167" t="s">
        <v>104</v>
      </c>
      <c r="K928" s="167" t="s">
        <v>654</v>
      </c>
      <c r="L928" s="189" t="s">
        <v>7452</v>
      </c>
      <c r="M928" s="189" t="s">
        <v>7536</v>
      </c>
      <c r="N928" s="167" t="s">
        <v>8264</v>
      </c>
      <c r="O928" s="167"/>
      <c r="P928" s="189">
        <v>58</v>
      </c>
      <c r="Q928" s="189">
        <v>23</v>
      </c>
      <c r="R928" s="195" t="s">
        <v>6620</v>
      </c>
      <c r="S928" s="171" t="s">
        <v>8266</v>
      </c>
      <c r="T928" s="167"/>
      <c r="U928" s="327">
        <v>44370</v>
      </c>
      <c r="V928" s="327">
        <v>44379</v>
      </c>
      <c r="W928" s="172">
        <v>471300281</v>
      </c>
      <c r="X928" s="340">
        <v>44385</v>
      </c>
      <c r="Y928" s="167"/>
      <c r="Z928" s="167"/>
      <c r="AA928" s="167"/>
      <c r="AB928" s="167"/>
      <c r="AC928" s="172"/>
      <c r="AD928" s="172"/>
      <c r="AE928" s="172"/>
      <c r="AF928" s="172"/>
      <c r="AG928" s="172"/>
      <c r="AH928" s="172"/>
      <c r="AI928" s="172"/>
      <c r="AJ928" s="172"/>
      <c r="AK928" s="192" t="s">
        <v>7454</v>
      </c>
      <c r="AL928" s="160" t="s">
        <v>7455</v>
      </c>
      <c r="AM928" s="338" t="s">
        <v>8267</v>
      </c>
      <c r="AN928" s="190" t="s">
        <v>5829</v>
      </c>
      <c r="AO928" s="190" t="s">
        <v>5829</v>
      </c>
      <c r="AP928" s="157"/>
    </row>
    <row r="929" spans="1:42" s="120" customFormat="1" ht="30" customHeight="1">
      <c r="A929" s="167" t="s">
        <v>979</v>
      </c>
      <c r="B929" s="167" t="s">
        <v>7449</v>
      </c>
      <c r="C929" s="167" t="s">
        <v>7532</v>
      </c>
      <c r="D929" s="167" t="s">
        <v>7537</v>
      </c>
      <c r="E929" s="167" t="s">
        <v>35</v>
      </c>
      <c r="F929" s="167" t="s">
        <v>11</v>
      </c>
      <c r="G929" s="167" t="s">
        <v>106</v>
      </c>
      <c r="H929" s="167" t="s">
        <v>7538</v>
      </c>
      <c r="I929" s="167" t="s">
        <v>1317</v>
      </c>
      <c r="J929" s="167" t="s">
        <v>104</v>
      </c>
      <c r="K929" s="167" t="s">
        <v>654</v>
      </c>
      <c r="L929" s="189" t="s">
        <v>7452</v>
      </c>
      <c r="M929" s="189" t="s">
        <v>7539</v>
      </c>
      <c r="N929" s="167" t="s">
        <v>8264</v>
      </c>
      <c r="O929" s="167"/>
      <c r="P929" s="189">
        <v>68</v>
      </c>
      <c r="Q929" s="189">
        <v>44</v>
      </c>
      <c r="R929" s="195" t="s">
        <v>6620</v>
      </c>
      <c r="S929" s="171" t="s">
        <v>8266</v>
      </c>
      <c r="T929" s="167"/>
      <c r="U929" s="327">
        <v>44370</v>
      </c>
      <c r="V929" s="327">
        <v>44379</v>
      </c>
      <c r="W929" s="172">
        <v>471300282</v>
      </c>
      <c r="X929" s="340">
        <v>44385</v>
      </c>
      <c r="Y929" s="167"/>
      <c r="Z929" s="167"/>
      <c r="AA929" s="167"/>
      <c r="AB929" s="167"/>
      <c r="AC929" s="172"/>
      <c r="AD929" s="172"/>
      <c r="AE929" s="172"/>
      <c r="AF929" s="172"/>
      <c r="AG929" s="172"/>
      <c r="AH929" s="172"/>
      <c r="AI929" s="172"/>
      <c r="AJ929" s="172"/>
      <c r="AK929" s="192" t="s">
        <v>7454</v>
      </c>
      <c r="AL929" s="160" t="s">
        <v>7455</v>
      </c>
      <c r="AM929" s="338" t="s">
        <v>8267</v>
      </c>
      <c r="AN929" s="190" t="s">
        <v>5829</v>
      </c>
      <c r="AO929" s="190" t="s">
        <v>5829</v>
      </c>
      <c r="AP929" s="157"/>
    </row>
    <row r="930" spans="1:42" s="120" customFormat="1" ht="30" customHeight="1">
      <c r="A930" s="167" t="s">
        <v>979</v>
      </c>
      <c r="B930" s="167" t="s">
        <v>7449</v>
      </c>
      <c r="C930" s="167" t="s">
        <v>7532</v>
      </c>
      <c r="D930" s="167" t="s">
        <v>8276</v>
      </c>
      <c r="E930" s="167" t="s">
        <v>35</v>
      </c>
      <c r="F930" s="167" t="s">
        <v>11</v>
      </c>
      <c r="G930" s="167" t="s">
        <v>106</v>
      </c>
      <c r="H930" s="167" t="s">
        <v>7540</v>
      </c>
      <c r="I930" s="167" t="s">
        <v>1317</v>
      </c>
      <c r="J930" s="167" t="s">
        <v>104</v>
      </c>
      <c r="K930" s="167" t="s">
        <v>654</v>
      </c>
      <c r="L930" s="189" t="s">
        <v>7452</v>
      </c>
      <c r="M930" s="189" t="s">
        <v>7541</v>
      </c>
      <c r="N930" s="167" t="s">
        <v>8264</v>
      </c>
      <c r="O930" s="167"/>
      <c r="P930" s="189">
        <v>20</v>
      </c>
      <c r="Q930" s="189">
        <v>16</v>
      </c>
      <c r="R930" s="195" t="s">
        <v>6620</v>
      </c>
      <c r="S930" s="171" t="s">
        <v>8266</v>
      </c>
      <c r="T930" s="167"/>
      <c r="U930" s="327">
        <v>44370</v>
      </c>
      <c r="V930" s="327">
        <v>44379</v>
      </c>
      <c r="W930" s="172">
        <v>471300283</v>
      </c>
      <c r="X930" s="340">
        <v>44385</v>
      </c>
      <c r="Y930" s="167"/>
      <c r="Z930" s="167"/>
      <c r="AA930" s="167"/>
      <c r="AB930" s="167"/>
      <c r="AC930" s="172"/>
      <c r="AD930" s="172"/>
      <c r="AE930" s="172"/>
      <c r="AF930" s="172"/>
      <c r="AG930" s="172"/>
      <c r="AH930" s="172"/>
      <c r="AI930" s="172"/>
      <c r="AJ930" s="172"/>
      <c r="AK930" s="192" t="s">
        <v>7454</v>
      </c>
      <c r="AL930" s="160" t="s">
        <v>7455</v>
      </c>
      <c r="AM930" s="338" t="s">
        <v>8267</v>
      </c>
      <c r="AN930" s="190" t="s">
        <v>5829</v>
      </c>
      <c r="AO930" s="190" t="s">
        <v>5829</v>
      </c>
      <c r="AP930" s="157"/>
    </row>
    <row r="931" spans="1:42" s="120" customFormat="1" ht="30" customHeight="1">
      <c r="A931" s="167" t="s">
        <v>979</v>
      </c>
      <c r="B931" s="167" t="s">
        <v>7449</v>
      </c>
      <c r="C931" s="167" t="s">
        <v>7532</v>
      </c>
      <c r="D931" s="167" t="s">
        <v>8277</v>
      </c>
      <c r="E931" s="167" t="s">
        <v>35</v>
      </c>
      <c r="F931" s="167" t="s">
        <v>11</v>
      </c>
      <c r="G931" s="167" t="s">
        <v>106</v>
      </c>
      <c r="H931" s="167" t="s">
        <v>7542</v>
      </c>
      <c r="I931" s="167" t="s">
        <v>1317</v>
      </c>
      <c r="J931" s="167" t="s">
        <v>104</v>
      </c>
      <c r="K931" s="167" t="s">
        <v>654</v>
      </c>
      <c r="L931" s="189" t="s">
        <v>7452</v>
      </c>
      <c r="M931" s="189" t="s">
        <v>7543</v>
      </c>
      <c r="N931" s="167" t="s">
        <v>8264</v>
      </c>
      <c r="O931" s="167"/>
      <c r="P931" s="189">
        <v>58</v>
      </c>
      <c r="Q931" s="189">
        <v>39</v>
      </c>
      <c r="R931" s="195" t="s">
        <v>6620</v>
      </c>
      <c r="S931" s="171" t="s">
        <v>8266</v>
      </c>
      <c r="T931" s="167"/>
      <c r="U931" s="327">
        <v>44370</v>
      </c>
      <c r="V931" s="327">
        <v>44379</v>
      </c>
      <c r="W931" s="172">
        <v>471300284</v>
      </c>
      <c r="X931" s="340">
        <v>44385</v>
      </c>
      <c r="Y931" s="167"/>
      <c r="Z931" s="167"/>
      <c r="AA931" s="167"/>
      <c r="AB931" s="167"/>
      <c r="AC931" s="172"/>
      <c r="AD931" s="172"/>
      <c r="AE931" s="172"/>
      <c r="AF931" s="172"/>
      <c r="AG931" s="172"/>
      <c r="AH931" s="172"/>
      <c r="AI931" s="172"/>
      <c r="AJ931" s="172"/>
      <c r="AK931" s="192" t="s">
        <v>7454</v>
      </c>
      <c r="AL931" s="160" t="s">
        <v>7455</v>
      </c>
      <c r="AM931" s="338" t="s">
        <v>8267</v>
      </c>
      <c r="AN931" s="190" t="s">
        <v>5829</v>
      </c>
      <c r="AO931" s="190" t="s">
        <v>5829</v>
      </c>
      <c r="AP931" s="157"/>
    </row>
    <row r="932" spans="1:42" s="120" customFormat="1" ht="30" customHeight="1">
      <c r="A932" s="167" t="s">
        <v>979</v>
      </c>
      <c r="B932" s="167" t="s">
        <v>7449</v>
      </c>
      <c r="C932" s="167" t="s">
        <v>7532</v>
      </c>
      <c r="D932" s="167" t="s">
        <v>8278</v>
      </c>
      <c r="E932" s="167" t="s">
        <v>35</v>
      </c>
      <c r="F932" s="167" t="s">
        <v>11</v>
      </c>
      <c r="G932" s="167" t="s">
        <v>106</v>
      </c>
      <c r="H932" s="167" t="s">
        <v>7544</v>
      </c>
      <c r="I932" s="167" t="s">
        <v>1317</v>
      </c>
      <c r="J932" s="167" t="s">
        <v>104</v>
      </c>
      <c r="K932" s="167" t="s">
        <v>654</v>
      </c>
      <c r="L932" s="189" t="s">
        <v>7452</v>
      </c>
      <c r="M932" s="189" t="s">
        <v>7545</v>
      </c>
      <c r="N932" s="167" t="s">
        <v>8264</v>
      </c>
      <c r="O932" s="167"/>
      <c r="P932" s="189">
        <v>22.5</v>
      </c>
      <c r="Q932" s="189">
        <v>16</v>
      </c>
      <c r="R932" s="195" t="s">
        <v>6620</v>
      </c>
      <c r="S932" s="171" t="s">
        <v>8266</v>
      </c>
      <c r="T932" s="167"/>
      <c r="U932" s="327">
        <v>44370</v>
      </c>
      <c r="V932" s="327">
        <v>44379</v>
      </c>
      <c r="W932" s="172">
        <v>471300285</v>
      </c>
      <c r="X932" s="340">
        <v>44385</v>
      </c>
      <c r="Y932" s="167"/>
      <c r="Z932" s="167"/>
      <c r="AA932" s="167"/>
      <c r="AB932" s="167"/>
      <c r="AC932" s="172"/>
      <c r="AD932" s="172"/>
      <c r="AE932" s="172"/>
      <c r="AF932" s="172"/>
      <c r="AG932" s="172"/>
      <c r="AH932" s="172"/>
      <c r="AI932" s="172"/>
      <c r="AJ932" s="172"/>
      <c r="AK932" s="192" t="s">
        <v>7454</v>
      </c>
      <c r="AL932" s="160" t="s">
        <v>7455</v>
      </c>
      <c r="AM932" s="338" t="s">
        <v>8267</v>
      </c>
      <c r="AN932" s="190" t="s">
        <v>5829</v>
      </c>
      <c r="AO932" s="190" t="s">
        <v>5829</v>
      </c>
      <c r="AP932" s="157"/>
    </row>
    <row r="933" spans="1:42" s="120" customFormat="1" ht="30" customHeight="1">
      <c r="A933" s="167" t="s">
        <v>979</v>
      </c>
      <c r="B933" s="167" t="s">
        <v>7449</v>
      </c>
      <c r="C933" s="167" t="s">
        <v>7532</v>
      </c>
      <c r="D933" s="167" t="s">
        <v>8279</v>
      </c>
      <c r="E933" s="167" t="s">
        <v>35</v>
      </c>
      <c r="F933" s="167" t="s">
        <v>11</v>
      </c>
      <c r="G933" s="167" t="s">
        <v>106</v>
      </c>
      <c r="H933" s="167" t="s">
        <v>7546</v>
      </c>
      <c r="I933" s="167" t="s">
        <v>1317</v>
      </c>
      <c r="J933" s="167" t="s">
        <v>104</v>
      </c>
      <c r="K933" s="167" t="s">
        <v>654</v>
      </c>
      <c r="L933" s="189" t="s">
        <v>7452</v>
      </c>
      <c r="M933" s="189" t="s">
        <v>7547</v>
      </c>
      <c r="N933" s="167" t="s">
        <v>8264</v>
      </c>
      <c r="O933" s="167"/>
      <c r="P933" s="189">
        <v>10</v>
      </c>
      <c r="Q933" s="189">
        <v>15</v>
      </c>
      <c r="R933" s="195" t="s">
        <v>6620</v>
      </c>
      <c r="S933" s="171" t="s">
        <v>8266</v>
      </c>
      <c r="T933" s="167"/>
      <c r="U933" s="327">
        <v>44370</v>
      </c>
      <c r="V933" s="327">
        <v>44379</v>
      </c>
      <c r="W933" s="172">
        <v>471300286</v>
      </c>
      <c r="X933" s="340">
        <v>44385</v>
      </c>
      <c r="Y933" s="167"/>
      <c r="Z933" s="167"/>
      <c r="AA933" s="167"/>
      <c r="AB933" s="167"/>
      <c r="AC933" s="172"/>
      <c r="AD933" s="172"/>
      <c r="AE933" s="172"/>
      <c r="AF933" s="172"/>
      <c r="AG933" s="172"/>
      <c r="AH933" s="172"/>
      <c r="AI933" s="172"/>
      <c r="AJ933" s="172"/>
      <c r="AK933" s="192" t="s">
        <v>7454</v>
      </c>
      <c r="AL933" s="160" t="s">
        <v>7455</v>
      </c>
      <c r="AM933" s="338" t="s">
        <v>8267</v>
      </c>
      <c r="AN933" s="190" t="s">
        <v>5829</v>
      </c>
      <c r="AO933" s="190" t="s">
        <v>5829</v>
      </c>
      <c r="AP933" s="157"/>
    </row>
    <row r="934" spans="1:42" s="120" customFormat="1" ht="30" customHeight="1">
      <c r="A934" s="167" t="s">
        <v>979</v>
      </c>
      <c r="B934" s="167" t="s">
        <v>7449</v>
      </c>
      <c r="C934" s="167" t="s">
        <v>7532</v>
      </c>
      <c r="D934" s="167" t="s">
        <v>7548</v>
      </c>
      <c r="E934" s="167" t="s">
        <v>35</v>
      </c>
      <c r="F934" s="167" t="s">
        <v>11</v>
      </c>
      <c r="G934" s="167" t="s">
        <v>106</v>
      </c>
      <c r="H934" s="167" t="s">
        <v>7549</v>
      </c>
      <c r="I934" s="167" t="s">
        <v>1317</v>
      </c>
      <c r="J934" s="167" t="s">
        <v>104</v>
      </c>
      <c r="K934" s="167" t="s">
        <v>654</v>
      </c>
      <c r="L934" s="189" t="s">
        <v>7452</v>
      </c>
      <c r="M934" s="189" t="s">
        <v>7550</v>
      </c>
      <c r="N934" s="167" t="s">
        <v>8264</v>
      </c>
      <c r="O934" s="167"/>
      <c r="P934" s="189">
        <v>20</v>
      </c>
      <c r="Q934" s="189">
        <v>24</v>
      </c>
      <c r="R934" s="195" t="s">
        <v>6620</v>
      </c>
      <c r="S934" s="171" t="s">
        <v>8266</v>
      </c>
      <c r="T934" s="167"/>
      <c r="U934" s="327">
        <v>44370</v>
      </c>
      <c r="V934" s="327">
        <v>44379</v>
      </c>
      <c r="W934" s="172">
        <v>471300287</v>
      </c>
      <c r="X934" s="340">
        <v>44385</v>
      </c>
      <c r="Y934" s="167"/>
      <c r="Z934" s="167"/>
      <c r="AA934" s="167"/>
      <c r="AB934" s="167"/>
      <c r="AC934" s="172"/>
      <c r="AD934" s="172"/>
      <c r="AE934" s="172"/>
      <c r="AF934" s="172"/>
      <c r="AG934" s="172"/>
      <c r="AH934" s="172"/>
      <c r="AI934" s="172"/>
      <c r="AJ934" s="172"/>
      <c r="AK934" s="192" t="s">
        <v>7454</v>
      </c>
      <c r="AL934" s="160" t="s">
        <v>7455</v>
      </c>
      <c r="AM934" s="338" t="s">
        <v>8267</v>
      </c>
      <c r="AN934" s="190" t="s">
        <v>5829</v>
      </c>
      <c r="AO934" s="190" t="s">
        <v>5829</v>
      </c>
      <c r="AP934" s="157"/>
    </row>
    <row r="935" spans="1:42" s="120" customFormat="1" ht="30" customHeight="1">
      <c r="A935" s="167" t="s">
        <v>979</v>
      </c>
      <c r="B935" s="167" t="s">
        <v>7449</v>
      </c>
      <c r="C935" s="167" t="s">
        <v>3366</v>
      </c>
      <c r="D935" s="167" t="s">
        <v>7551</v>
      </c>
      <c r="E935" s="167" t="s">
        <v>35</v>
      </c>
      <c r="F935" s="167" t="s">
        <v>11</v>
      </c>
      <c r="G935" s="167" t="s">
        <v>106</v>
      </c>
      <c r="H935" s="167" t="s">
        <v>7552</v>
      </c>
      <c r="I935" s="167" t="s">
        <v>1317</v>
      </c>
      <c r="J935" s="167" t="s">
        <v>104</v>
      </c>
      <c r="K935" s="167" t="s">
        <v>654</v>
      </c>
      <c r="L935" s="189" t="s">
        <v>7452</v>
      </c>
      <c r="M935" s="189" t="s">
        <v>7553</v>
      </c>
      <c r="N935" s="167" t="s">
        <v>8264</v>
      </c>
      <c r="O935" s="167"/>
      <c r="P935" s="189">
        <v>18</v>
      </c>
      <c r="Q935" s="189">
        <v>15</v>
      </c>
      <c r="R935" s="195" t="s">
        <v>6620</v>
      </c>
      <c r="S935" s="171" t="s">
        <v>8266</v>
      </c>
      <c r="T935" s="167"/>
      <c r="U935" s="327">
        <v>44370</v>
      </c>
      <c r="V935" s="327">
        <v>44379</v>
      </c>
      <c r="W935" s="172">
        <v>471300288</v>
      </c>
      <c r="X935" s="340">
        <v>44385</v>
      </c>
      <c r="Y935" s="167"/>
      <c r="Z935" s="167"/>
      <c r="AA935" s="167"/>
      <c r="AB935" s="167"/>
      <c r="AC935" s="172"/>
      <c r="AD935" s="172"/>
      <c r="AE935" s="172"/>
      <c r="AF935" s="172"/>
      <c r="AG935" s="172"/>
      <c r="AH935" s="172"/>
      <c r="AI935" s="172"/>
      <c r="AJ935" s="172"/>
      <c r="AK935" s="192" t="s">
        <v>7454</v>
      </c>
      <c r="AL935" s="160" t="s">
        <v>7455</v>
      </c>
      <c r="AM935" s="338" t="s">
        <v>8267</v>
      </c>
      <c r="AN935" s="190" t="s">
        <v>5829</v>
      </c>
      <c r="AO935" s="190" t="s">
        <v>5829</v>
      </c>
      <c r="AP935" s="157"/>
    </row>
    <row r="936" spans="1:42" s="120" customFormat="1" ht="30" customHeight="1">
      <c r="A936" s="167" t="s">
        <v>979</v>
      </c>
      <c r="B936" s="167" t="s">
        <v>7449</v>
      </c>
      <c r="C936" s="167" t="s">
        <v>3366</v>
      </c>
      <c r="D936" s="167" t="s">
        <v>7554</v>
      </c>
      <c r="E936" s="167" t="s">
        <v>35</v>
      </c>
      <c r="F936" s="167" t="s">
        <v>11</v>
      </c>
      <c r="G936" s="167" t="s">
        <v>106</v>
      </c>
      <c r="H936" s="167" t="s">
        <v>7555</v>
      </c>
      <c r="I936" s="167" t="s">
        <v>1317</v>
      </c>
      <c r="J936" s="167" t="s">
        <v>104</v>
      </c>
      <c r="K936" s="167" t="s">
        <v>105</v>
      </c>
      <c r="L936" s="189" t="s">
        <v>7452</v>
      </c>
      <c r="M936" s="189" t="s">
        <v>7556</v>
      </c>
      <c r="N936" s="167" t="s">
        <v>8264</v>
      </c>
      <c r="O936" s="167" t="s">
        <v>1237</v>
      </c>
      <c r="P936" s="189">
        <v>50.71</v>
      </c>
      <c r="Q936" s="189">
        <v>48</v>
      </c>
      <c r="R936" s="195" t="s">
        <v>6647</v>
      </c>
      <c r="S936" s="171" t="s">
        <v>8280</v>
      </c>
      <c r="T936" s="167" t="s">
        <v>2504</v>
      </c>
      <c r="U936" s="327">
        <v>44370</v>
      </c>
      <c r="V936" s="327">
        <v>44379</v>
      </c>
      <c r="W936" s="172">
        <v>471300289</v>
      </c>
      <c r="X936" s="340">
        <v>44385</v>
      </c>
      <c r="Y936" s="167"/>
      <c r="Z936" s="167"/>
      <c r="AA936" s="167"/>
      <c r="AB936" s="167"/>
      <c r="AC936" s="172"/>
      <c r="AD936" s="172"/>
      <c r="AE936" s="172"/>
      <c r="AF936" s="172"/>
      <c r="AG936" s="172"/>
      <c r="AH936" s="172"/>
      <c r="AI936" s="172"/>
      <c r="AJ936" s="172"/>
      <c r="AK936" s="192" t="s">
        <v>7454</v>
      </c>
      <c r="AL936" s="160" t="s">
        <v>7455</v>
      </c>
      <c r="AM936" s="338" t="s">
        <v>8267</v>
      </c>
      <c r="AN936" s="190" t="s">
        <v>5829</v>
      </c>
      <c r="AO936" s="190" t="s">
        <v>5829</v>
      </c>
      <c r="AP936" s="157"/>
    </row>
    <row r="937" spans="1:42" s="120" customFormat="1" ht="30" customHeight="1">
      <c r="A937" s="167" t="s">
        <v>979</v>
      </c>
      <c r="B937" s="167" t="s">
        <v>7449</v>
      </c>
      <c r="C937" s="167" t="s">
        <v>7557</v>
      </c>
      <c r="D937" s="167" t="s">
        <v>7558</v>
      </c>
      <c r="E937" s="167" t="s">
        <v>35</v>
      </c>
      <c r="F937" s="167" t="s">
        <v>11</v>
      </c>
      <c r="G937" s="167" t="s">
        <v>106</v>
      </c>
      <c r="H937" s="167" t="s">
        <v>7559</v>
      </c>
      <c r="I937" s="167" t="s">
        <v>1317</v>
      </c>
      <c r="J937" s="167" t="s">
        <v>104</v>
      </c>
      <c r="K937" s="167" t="s">
        <v>105</v>
      </c>
      <c r="L937" s="189" t="s">
        <v>7560</v>
      </c>
      <c r="M937" s="189" t="s">
        <v>7561</v>
      </c>
      <c r="N937" s="167" t="s">
        <v>8264</v>
      </c>
      <c r="O937" s="167" t="s">
        <v>8265</v>
      </c>
      <c r="P937" s="189">
        <v>110</v>
      </c>
      <c r="Q937" s="189">
        <v>27.5</v>
      </c>
      <c r="R937" s="195" t="s">
        <v>6647</v>
      </c>
      <c r="S937" s="171" t="s">
        <v>8280</v>
      </c>
      <c r="T937" s="167" t="s">
        <v>2504</v>
      </c>
      <c r="U937" s="327">
        <v>44370</v>
      </c>
      <c r="V937" s="327">
        <v>44379</v>
      </c>
      <c r="W937" s="172">
        <v>471300290</v>
      </c>
      <c r="X937" s="340">
        <v>44385</v>
      </c>
      <c r="Y937" s="167"/>
      <c r="Z937" s="167"/>
      <c r="AA937" s="167"/>
      <c r="AB937" s="167"/>
      <c r="AC937" s="183" t="s">
        <v>8281</v>
      </c>
      <c r="AD937" s="167" t="s">
        <v>8282</v>
      </c>
      <c r="AE937" s="183" t="s">
        <v>8283</v>
      </c>
      <c r="AF937" s="183" t="s">
        <v>8284</v>
      </c>
      <c r="AG937" s="341"/>
      <c r="AH937" s="341" t="s">
        <v>8285</v>
      </c>
      <c r="AI937" s="341"/>
      <c r="AJ937" s="342" t="s">
        <v>8286</v>
      </c>
      <c r="AK937" s="192" t="s">
        <v>7454</v>
      </c>
      <c r="AL937" s="160" t="s">
        <v>7455</v>
      </c>
      <c r="AM937" s="338" t="s">
        <v>8267</v>
      </c>
      <c r="AN937" s="190" t="s">
        <v>5829</v>
      </c>
      <c r="AO937" s="190" t="s">
        <v>5829</v>
      </c>
      <c r="AP937" s="157"/>
    </row>
    <row r="938" spans="1:42" s="120" customFormat="1" ht="30" customHeight="1">
      <c r="A938" s="167" t="s">
        <v>979</v>
      </c>
      <c r="B938" s="167" t="s">
        <v>7449</v>
      </c>
      <c r="C938" s="167" t="s">
        <v>7557</v>
      </c>
      <c r="D938" s="167" t="s">
        <v>7562</v>
      </c>
      <c r="E938" s="167" t="s">
        <v>35</v>
      </c>
      <c r="F938" s="167" t="s">
        <v>11</v>
      </c>
      <c r="G938" s="167" t="s">
        <v>106</v>
      </c>
      <c r="H938" s="167" t="s">
        <v>7563</v>
      </c>
      <c r="I938" s="167" t="s">
        <v>1317</v>
      </c>
      <c r="J938" s="167" t="s">
        <v>104</v>
      </c>
      <c r="K938" s="167" t="s">
        <v>105</v>
      </c>
      <c r="L938" s="189" t="s">
        <v>7560</v>
      </c>
      <c r="M938" s="189" t="s">
        <v>7564</v>
      </c>
      <c r="N938" s="167" t="s">
        <v>8264</v>
      </c>
      <c r="O938" s="167"/>
      <c r="P938" s="189">
        <v>90</v>
      </c>
      <c r="Q938" s="189">
        <v>23.5</v>
      </c>
      <c r="R938" s="195" t="s">
        <v>6647</v>
      </c>
      <c r="S938" s="171" t="s">
        <v>8280</v>
      </c>
      <c r="T938" s="167" t="s">
        <v>2504</v>
      </c>
      <c r="U938" s="327">
        <v>44370</v>
      </c>
      <c r="V938" s="327">
        <v>44379</v>
      </c>
      <c r="W938" s="172">
        <v>471300291</v>
      </c>
      <c r="X938" s="340">
        <v>44385</v>
      </c>
      <c r="Y938" s="167"/>
      <c r="Z938" s="167"/>
      <c r="AA938" s="167"/>
      <c r="AB938" s="167"/>
      <c r="AC938" s="183" t="s">
        <v>8281</v>
      </c>
      <c r="AD938" s="167" t="s">
        <v>8282</v>
      </c>
      <c r="AE938" s="183" t="s">
        <v>8283</v>
      </c>
      <c r="AF938" s="183" t="s">
        <v>8284</v>
      </c>
      <c r="AG938" s="172"/>
      <c r="AH938" s="172" t="s">
        <v>8285</v>
      </c>
      <c r="AI938" s="172"/>
      <c r="AJ938" s="342" t="s">
        <v>8286</v>
      </c>
      <c r="AK938" s="192" t="s">
        <v>7454</v>
      </c>
      <c r="AL938" s="160" t="s">
        <v>7455</v>
      </c>
      <c r="AM938" s="338" t="s">
        <v>8267</v>
      </c>
      <c r="AN938" s="190" t="s">
        <v>5829</v>
      </c>
      <c r="AO938" s="190" t="s">
        <v>5829</v>
      </c>
      <c r="AP938" s="157"/>
    </row>
    <row r="939" spans="1:42" s="120" customFormat="1" ht="30" customHeight="1">
      <c r="A939" s="167" t="s">
        <v>979</v>
      </c>
      <c r="B939" s="167" t="s">
        <v>7449</v>
      </c>
      <c r="C939" s="167" t="s">
        <v>7557</v>
      </c>
      <c r="D939" s="167" t="s">
        <v>7565</v>
      </c>
      <c r="E939" s="167" t="s">
        <v>35</v>
      </c>
      <c r="F939" s="167" t="s">
        <v>11</v>
      </c>
      <c r="G939" s="167" t="s">
        <v>106</v>
      </c>
      <c r="H939" s="167" t="s">
        <v>7566</v>
      </c>
      <c r="I939" s="167" t="s">
        <v>1317</v>
      </c>
      <c r="J939" s="167" t="s">
        <v>104</v>
      </c>
      <c r="K939" s="167" t="s">
        <v>105</v>
      </c>
      <c r="L939" s="189" t="s">
        <v>7567</v>
      </c>
      <c r="M939" s="189" t="s">
        <v>7568</v>
      </c>
      <c r="N939" s="167" t="s">
        <v>8264</v>
      </c>
      <c r="O939" s="167"/>
      <c r="P939" s="189">
        <v>80</v>
      </c>
      <c r="Q939" s="189">
        <v>23.9</v>
      </c>
      <c r="R939" s="195" t="s">
        <v>6647</v>
      </c>
      <c r="S939" s="171" t="s">
        <v>8280</v>
      </c>
      <c r="T939" s="167" t="s">
        <v>2504</v>
      </c>
      <c r="U939" s="327">
        <v>44370</v>
      </c>
      <c r="V939" s="327">
        <v>44379</v>
      </c>
      <c r="W939" s="172">
        <v>471300292</v>
      </c>
      <c r="X939" s="340">
        <v>44385</v>
      </c>
      <c r="Y939" s="167"/>
      <c r="Z939" s="167"/>
      <c r="AA939" s="167"/>
      <c r="AB939" s="167"/>
      <c r="AC939" s="183" t="s">
        <v>8281</v>
      </c>
      <c r="AD939" s="167" t="s">
        <v>8282</v>
      </c>
      <c r="AE939" s="183" t="s">
        <v>8283</v>
      </c>
      <c r="AF939" s="183" t="s">
        <v>8284</v>
      </c>
      <c r="AG939" s="172"/>
      <c r="AH939" s="172" t="s">
        <v>8285</v>
      </c>
      <c r="AI939" s="172"/>
      <c r="AJ939" s="342" t="s">
        <v>8286</v>
      </c>
      <c r="AK939" s="192" t="s">
        <v>7454</v>
      </c>
      <c r="AL939" s="160" t="s">
        <v>7455</v>
      </c>
      <c r="AM939" s="338" t="s">
        <v>8267</v>
      </c>
      <c r="AN939" s="190" t="s">
        <v>5829</v>
      </c>
      <c r="AO939" s="190" t="s">
        <v>5829</v>
      </c>
      <c r="AP939" s="157"/>
    </row>
    <row r="940" spans="1:42" s="120" customFormat="1" ht="30" customHeight="1">
      <c r="A940" s="167" t="s">
        <v>979</v>
      </c>
      <c r="B940" s="167" t="s">
        <v>7449</v>
      </c>
      <c r="C940" s="167" t="s">
        <v>7557</v>
      </c>
      <c r="D940" s="167" t="s">
        <v>7569</v>
      </c>
      <c r="E940" s="167" t="s">
        <v>35</v>
      </c>
      <c r="F940" s="167" t="s">
        <v>11</v>
      </c>
      <c r="G940" s="167" t="s">
        <v>106</v>
      </c>
      <c r="H940" s="167" t="s">
        <v>7570</v>
      </c>
      <c r="I940" s="167" t="s">
        <v>1317</v>
      </c>
      <c r="J940" s="167" t="s">
        <v>104</v>
      </c>
      <c r="K940" s="167" t="s">
        <v>105</v>
      </c>
      <c r="L940" s="189" t="s">
        <v>7567</v>
      </c>
      <c r="M940" s="189" t="s">
        <v>7571</v>
      </c>
      <c r="N940" s="167" t="s">
        <v>8264</v>
      </c>
      <c r="O940" s="167"/>
      <c r="P940" s="189">
        <v>50</v>
      </c>
      <c r="Q940" s="189">
        <v>22.7</v>
      </c>
      <c r="R940" s="195" t="s">
        <v>6647</v>
      </c>
      <c r="S940" s="171" t="s">
        <v>8280</v>
      </c>
      <c r="T940" s="167" t="s">
        <v>2504</v>
      </c>
      <c r="U940" s="327">
        <v>44370</v>
      </c>
      <c r="V940" s="327">
        <v>44379</v>
      </c>
      <c r="W940" s="172">
        <v>471300293</v>
      </c>
      <c r="X940" s="340">
        <v>44385</v>
      </c>
      <c r="Y940" s="167"/>
      <c r="Z940" s="167"/>
      <c r="AA940" s="167"/>
      <c r="AB940" s="167"/>
      <c r="AC940" s="172"/>
      <c r="AD940" s="172"/>
      <c r="AE940" s="172"/>
      <c r="AF940" s="172"/>
      <c r="AG940" s="172"/>
      <c r="AH940" s="172"/>
      <c r="AI940" s="172"/>
      <c r="AJ940" s="172"/>
      <c r="AK940" s="192" t="s">
        <v>7454</v>
      </c>
      <c r="AL940" s="160" t="s">
        <v>7455</v>
      </c>
      <c r="AM940" s="338" t="s">
        <v>8267</v>
      </c>
      <c r="AN940" s="190" t="s">
        <v>5829</v>
      </c>
      <c r="AO940" s="190" t="s">
        <v>5829</v>
      </c>
      <c r="AP940" s="157"/>
    </row>
    <row r="941" spans="1:42" s="120" customFormat="1" ht="30" customHeight="1">
      <c r="A941" s="167" t="s">
        <v>979</v>
      </c>
      <c r="B941" s="167" t="s">
        <v>7449</v>
      </c>
      <c r="C941" s="167" t="s">
        <v>7557</v>
      </c>
      <c r="D941" s="167" t="s">
        <v>8287</v>
      </c>
      <c r="E941" s="167" t="s">
        <v>35</v>
      </c>
      <c r="F941" s="167" t="s">
        <v>11</v>
      </c>
      <c r="G941" s="167" t="s">
        <v>106</v>
      </c>
      <c r="H941" s="167" t="s">
        <v>7572</v>
      </c>
      <c r="I941" s="167" t="s">
        <v>1317</v>
      </c>
      <c r="J941" s="167" t="s">
        <v>104</v>
      </c>
      <c r="K941" s="167" t="s">
        <v>105</v>
      </c>
      <c r="L941" s="189" t="s">
        <v>7567</v>
      </c>
      <c r="M941" s="189" t="s">
        <v>7573</v>
      </c>
      <c r="N941" s="167" t="s">
        <v>8264</v>
      </c>
      <c r="O941" s="167"/>
      <c r="P941" s="189">
        <v>120</v>
      </c>
      <c r="Q941" s="189">
        <v>21</v>
      </c>
      <c r="R941" s="195" t="s">
        <v>6647</v>
      </c>
      <c r="S941" s="171" t="s">
        <v>8280</v>
      </c>
      <c r="T941" s="167" t="s">
        <v>2504</v>
      </c>
      <c r="U941" s="327">
        <v>44370</v>
      </c>
      <c r="V941" s="327">
        <v>44379</v>
      </c>
      <c r="W941" s="172">
        <v>471300294</v>
      </c>
      <c r="X941" s="340">
        <v>44385</v>
      </c>
      <c r="Y941" s="167"/>
      <c r="Z941" s="167"/>
      <c r="AA941" s="167"/>
      <c r="AB941" s="167"/>
      <c r="AC941" s="183" t="s">
        <v>8281</v>
      </c>
      <c r="AD941" s="167" t="s">
        <v>8282</v>
      </c>
      <c r="AE941" s="183" t="s">
        <v>8283</v>
      </c>
      <c r="AF941" s="183" t="s">
        <v>8284</v>
      </c>
      <c r="AG941" s="172"/>
      <c r="AH941" s="172" t="s">
        <v>8285</v>
      </c>
      <c r="AI941" s="172"/>
      <c r="AJ941" s="342" t="s">
        <v>8286</v>
      </c>
      <c r="AK941" s="192" t="s">
        <v>7454</v>
      </c>
      <c r="AL941" s="160" t="s">
        <v>7455</v>
      </c>
      <c r="AM941" s="338" t="s">
        <v>8267</v>
      </c>
      <c r="AN941" s="190" t="s">
        <v>5829</v>
      </c>
      <c r="AO941" s="190" t="s">
        <v>5829</v>
      </c>
      <c r="AP941" s="157"/>
    </row>
    <row r="942" spans="1:42" s="120" customFormat="1" ht="30" customHeight="1">
      <c r="A942" s="167" t="s">
        <v>979</v>
      </c>
      <c r="B942" s="167" t="s">
        <v>7449</v>
      </c>
      <c r="C942" s="167" t="s">
        <v>7574</v>
      </c>
      <c r="D942" s="167" t="s">
        <v>8288</v>
      </c>
      <c r="E942" s="167" t="s">
        <v>35</v>
      </c>
      <c r="F942" s="167" t="s">
        <v>11</v>
      </c>
      <c r="G942" s="167" t="s">
        <v>106</v>
      </c>
      <c r="H942" s="167" t="s">
        <v>7575</v>
      </c>
      <c r="I942" s="167" t="s">
        <v>1317</v>
      </c>
      <c r="J942" s="167" t="s">
        <v>104</v>
      </c>
      <c r="K942" s="167" t="s">
        <v>105</v>
      </c>
      <c r="L942" s="189" t="s">
        <v>7567</v>
      </c>
      <c r="M942" s="189" t="s">
        <v>7576</v>
      </c>
      <c r="N942" s="167" t="s">
        <v>8264</v>
      </c>
      <c r="O942" s="167" t="s">
        <v>8213</v>
      </c>
      <c r="P942" s="189">
        <v>70</v>
      </c>
      <c r="Q942" s="189">
        <v>39</v>
      </c>
      <c r="R942" s="195" t="s">
        <v>6647</v>
      </c>
      <c r="S942" s="171" t="s">
        <v>8280</v>
      </c>
      <c r="T942" s="167" t="s">
        <v>2504</v>
      </c>
      <c r="U942" s="327">
        <v>44370</v>
      </c>
      <c r="V942" s="327">
        <v>44379</v>
      </c>
      <c r="W942" s="172">
        <v>471300295</v>
      </c>
      <c r="X942" s="340">
        <v>44385</v>
      </c>
      <c r="Y942" s="167"/>
      <c r="Z942" s="167"/>
      <c r="AA942" s="167"/>
      <c r="AB942" s="167"/>
      <c r="AC942" s="183" t="s">
        <v>8281</v>
      </c>
      <c r="AD942" s="167" t="s">
        <v>8282</v>
      </c>
      <c r="AE942" s="183" t="s">
        <v>8283</v>
      </c>
      <c r="AF942" s="183" t="s">
        <v>8284</v>
      </c>
      <c r="AG942" s="178"/>
      <c r="AH942" s="183" t="s">
        <v>8285</v>
      </c>
      <c r="AI942" s="178"/>
      <c r="AJ942" s="342" t="s">
        <v>8286</v>
      </c>
      <c r="AK942" s="192" t="s">
        <v>7454</v>
      </c>
      <c r="AL942" s="160" t="s">
        <v>7455</v>
      </c>
      <c r="AM942" s="338" t="s">
        <v>8267</v>
      </c>
      <c r="AN942" s="190" t="s">
        <v>5829</v>
      </c>
      <c r="AO942" s="190" t="s">
        <v>5829</v>
      </c>
      <c r="AP942" s="157"/>
    </row>
    <row r="943" spans="1:42" s="120" customFormat="1" ht="30" customHeight="1">
      <c r="A943" s="167" t="s">
        <v>979</v>
      </c>
      <c r="B943" s="167" t="s">
        <v>7449</v>
      </c>
      <c r="C943" s="167" t="s">
        <v>7574</v>
      </c>
      <c r="D943" s="167" t="s">
        <v>8289</v>
      </c>
      <c r="E943" s="167" t="s">
        <v>35</v>
      </c>
      <c r="F943" s="167" t="s">
        <v>11</v>
      </c>
      <c r="G943" s="167" t="s">
        <v>106</v>
      </c>
      <c r="H943" s="167" t="s">
        <v>7577</v>
      </c>
      <c r="I943" s="167" t="s">
        <v>1317</v>
      </c>
      <c r="J943" s="167" t="s">
        <v>104</v>
      </c>
      <c r="K943" s="167" t="s">
        <v>105</v>
      </c>
      <c r="L943" s="189" t="s">
        <v>7567</v>
      </c>
      <c r="M943" s="189" t="s">
        <v>7578</v>
      </c>
      <c r="N943" s="167" t="s">
        <v>8264</v>
      </c>
      <c r="O943" s="167" t="s">
        <v>8213</v>
      </c>
      <c r="P943" s="189">
        <v>28</v>
      </c>
      <c r="Q943" s="189">
        <v>23</v>
      </c>
      <c r="R943" s="195" t="s">
        <v>6647</v>
      </c>
      <c r="S943" s="171" t="s">
        <v>8280</v>
      </c>
      <c r="T943" s="167" t="s">
        <v>2504</v>
      </c>
      <c r="U943" s="327">
        <v>44370</v>
      </c>
      <c r="V943" s="327">
        <v>44379</v>
      </c>
      <c r="W943" s="172">
        <v>471300296</v>
      </c>
      <c r="X943" s="340">
        <v>44385</v>
      </c>
      <c r="Y943" s="167"/>
      <c r="Z943" s="167"/>
      <c r="AA943" s="167"/>
      <c r="AB943" s="167"/>
      <c r="AC943" s="183" t="s">
        <v>8281</v>
      </c>
      <c r="AD943" s="167" t="s">
        <v>8282</v>
      </c>
      <c r="AE943" s="183" t="s">
        <v>8283</v>
      </c>
      <c r="AF943" s="183" t="s">
        <v>8284</v>
      </c>
      <c r="AG943" s="178"/>
      <c r="AH943" s="183" t="s">
        <v>8285</v>
      </c>
      <c r="AI943" s="178"/>
      <c r="AJ943" s="342" t="s">
        <v>8286</v>
      </c>
      <c r="AK943" s="192" t="s">
        <v>7454</v>
      </c>
      <c r="AL943" s="160" t="s">
        <v>7455</v>
      </c>
      <c r="AM943" s="338" t="s">
        <v>8267</v>
      </c>
      <c r="AN943" s="190" t="s">
        <v>5829</v>
      </c>
      <c r="AO943" s="190" t="s">
        <v>5829</v>
      </c>
      <c r="AP943" s="157"/>
    </row>
    <row r="944" spans="1:42" s="120" customFormat="1" ht="30" customHeight="1">
      <c r="A944" s="167" t="s">
        <v>979</v>
      </c>
      <c r="B944" s="167" t="s">
        <v>7449</v>
      </c>
      <c r="C944" s="167" t="s">
        <v>7579</v>
      </c>
      <c r="D944" s="167" t="s">
        <v>7580</v>
      </c>
      <c r="E944" s="167" t="s">
        <v>35</v>
      </c>
      <c r="F944" s="167" t="s">
        <v>11</v>
      </c>
      <c r="G944" s="167" t="s">
        <v>106</v>
      </c>
      <c r="H944" s="167" t="s">
        <v>7581</v>
      </c>
      <c r="I944" s="167" t="s">
        <v>1317</v>
      </c>
      <c r="J944" s="167" t="s">
        <v>104</v>
      </c>
      <c r="K944" s="167" t="s">
        <v>105</v>
      </c>
      <c r="L944" s="189" t="s">
        <v>7582</v>
      </c>
      <c r="M944" s="189" t="s">
        <v>7583</v>
      </c>
      <c r="N944" s="167" t="s">
        <v>8264</v>
      </c>
      <c r="O944" s="167" t="s">
        <v>8265</v>
      </c>
      <c r="P944" s="189">
        <v>28</v>
      </c>
      <c r="Q944" s="189">
        <v>23</v>
      </c>
      <c r="R944" s="195" t="s">
        <v>6647</v>
      </c>
      <c r="S944" s="171" t="s">
        <v>8280</v>
      </c>
      <c r="T944" s="167" t="s">
        <v>2504</v>
      </c>
      <c r="U944" s="327">
        <v>44370</v>
      </c>
      <c r="V944" s="327">
        <v>44379</v>
      </c>
      <c r="W944" s="172">
        <v>471300297</v>
      </c>
      <c r="X944" s="340">
        <v>44385</v>
      </c>
      <c r="Y944" s="167"/>
      <c r="Z944" s="167"/>
      <c r="AA944" s="167"/>
      <c r="AB944" s="167"/>
      <c r="AC944" s="183" t="s">
        <v>8281</v>
      </c>
      <c r="AD944" s="167" t="s">
        <v>8282</v>
      </c>
      <c r="AE944" s="183" t="s">
        <v>8283</v>
      </c>
      <c r="AF944" s="183" t="s">
        <v>8284</v>
      </c>
      <c r="AG944" s="178"/>
      <c r="AH944" s="183" t="s">
        <v>8285</v>
      </c>
      <c r="AI944" s="178"/>
      <c r="AJ944" s="342" t="s">
        <v>8286</v>
      </c>
      <c r="AK944" s="192" t="s">
        <v>7454</v>
      </c>
      <c r="AL944" s="160" t="s">
        <v>7455</v>
      </c>
      <c r="AM944" s="338" t="s">
        <v>8267</v>
      </c>
      <c r="AN944" s="190" t="s">
        <v>5829</v>
      </c>
      <c r="AO944" s="190" t="s">
        <v>5829</v>
      </c>
      <c r="AP944" s="157"/>
    </row>
    <row r="945" spans="1:42" s="120" customFormat="1" ht="30" customHeight="1">
      <c r="A945" s="167" t="s">
        <v>979</v>
      </c>
      <c r="B945" s="167" t="s">
        <v>7449</v>
      </c>
      <c r="C945" s="167" t="s">
        <v>7579</v>
      </c>
      <c r="D945" s="167" t="s">
        <v>7584</v>
      </c>
      <c r="E945" s="167" t="s">
        <v>35</v>
      </c>
      <c r="F945" s="167" t="s">
        <v>11</v>
      </c>
      <c r="G945" s="167" t="s">
        <v>106</v>
      </c>
      <c r="H945" s="167" t="s">
        <v>7585</v>
      </c>
      <c r="I945" s="167" t="s">
        <v>1317</v>
      </c>
      <c r="J945" s="167" t="s">
        <v>104</v>
      </c>
      <c r="K945" s="167" t="s">
        <v>105</v>
      </c>
      <c r="L945" s="189" t="s">
        <v>7582</v>
      </c>
      <c r="M945" s="189" t="s">
        <v>7586</v>
      </c>
      <c r="N945" s="167" t="s">
        <v>8264</v>
      </c>
      <c r="O945" s="167" t="s">
        <v>8265</v>
      </c>
      <c r="P945" s="189">
        <v>39</v>
      </c>
      <c r="Q945" s="189">
        <v>35</v>
      </c>
      <c r="R945" s="195" t="s">
        <v>6647</v>
      </c>
      <c r="S945" s="171" t="s">
        <v>8280</v>
      </c>
      <c r="T945" s="167" t="s">
        <v>2504</v>
      </c>
      <c r="U945" s="327">
        <v>44370</v>
      </c>
      <c r="V945" s="327">
        <v>44379</v>
      </c>
      <c r="W945" s="172">
        <v>471300298</v>
      </c>
      <c r="X945" s="340">
        <v>44385</v>
      </c>
      <c r="Y945" s="167"/>
      <c r="Z945" s="167"/>
      <c r="AA945" s="167"/>
      <c r="AB945" s="167"/>
      <c r="AC945" s="183"/>
      <c r="AD945" s="183"/>
      <c r="AE945" s="183"/>
      <c r="AF945" s="183"/>
      <c r="AG945" s="178"/>
      <c r="AH945" s="183"/>
      <c r="AI945" s="178"/>
      <c r="AJ945" s="178"/>
      <c r="AK945" s="192" t="s">
        <v>7454</v>
      </c>
      <c r="AL945" s="160" t="s">
        <v>7455</v>
      </c>
      <c r="AM945" s="338" t="s">
        <v>8267</v>
      </c>
      <c r="AN945" s="190" t="s">
        <v>5829</v>
      </c>
      <c r="AO945" s="190" t="s">
        <v>5829</v>
      </c>
      <c r="AP945" s="157"/>
    </row>
    <row r="946" spans="1:42" s="120" customFormat="1" ht="30" customHeight="1">
      <c r="A946" s="167" t="s">
        <v>979</v>
      </c>
      <c r="B946" s="167" t="s">
        <v>7449</v>
      </c>
      <c r="C946" s="167" t="s">
        <v>7579</v>
      </c>
      <c r="D946" s="167" t="s">
        <v>8290</v>
      </c>
      <c r="E946" s="167" t="s">
        <v>35</v>
      </c>
      <c r="F946" s="167" t="s">
        <v>11</v>
      </c>
      <c r="G946" s="167" t="s">
        <v>106</v>
      </c>
      <c r="H946" s="167" t="s">
        <v>7587</v>
      </c>
      <c r="I946" s="167" t="s">
        <v>1317</v>
      </c>
      <c r="J946" s="167" t="s">
        <v>104</v>
      </c>
      <c r="K946" s="167" t="s">
        <v>105</v>
      </c>
      <c r="L946" s="189" t="s">
        <v>7582</v>
      </c>
      <c r="M946" s="189" t="s">
        <v>7588</v>
      </c>
      <c r="N946" s="167" t="s">
        <v>8264</v>
      </c>
      <c r="O946" s="167" t="s">
        <v>8291</v>
      </c>
      <c r="P946" s="189">
        <v>80</v>
      </c>
      <c r="Q946" s="189">
        <v>23</v>
      </c>
      <c r="R946" s="195" t="s">
        <v>6647</v>
      </c>
      <c r="S946" s="171" t="s">
        <v>8280</v>
      </c>
      <c r="T946" s="167" t="s">
        <v>2504</v>
      </c>
      <c r="U946" s="327">
        <v>44370</v>
      </c>
      <c r="V946" s="327">
        <v>44379</v>
      </c>
      <c r="W946" s="172">
        <v>471300299</v>
      </c>
      <c r="X946" s="340">
        <v>44385</v>
      </c>
      <c r="Y946" s="167"/>
      <c r="Z946" s="167"/>
      <c r="AA946" s="167"/>
      <c r="AB946" s="167"/>
      <c r="AC946" s="183"/>
      <c r="AD946" s="183"/>
      <c r="AE946" s="183"/>
      <c r="AF946" s="183"/>
      <c r="AG946" s="178"/>
      <c r="AH946" s="183"/>
      <c r="AI946" s="178"/>
      <c r="AJ946" s="178"/>
      <c r="AK946" s="192" t="s">
        <v>7454</v>
      </c>
      <c r="AL946" s="160" t="s">
        <v>7455</v>
      </c>
      <c r="AM946" s="338" t="s">
        <v>8267</v>
      </c>
      <c r="AN946" s="190" t="s">
        <v>5829</v>
      </c>
      <c r="AO946" s="190" t="s">
        <v>5829</v>
      </c>
      <c r="AP946" s="157"/>
    </row>
    <row r="947" spans="1:42" s="120" customFormat="1" ht="30" customHeight="1">
      <c r="A947" s="167" t="s">
        <v>979</v>
      </c>
      <c r="B947" s="167" t="s">
        <v>7449</v>
      </c>
      <c r="C947" s="167" t="s">
        <v>7574</v>
      </c>
      <c r="D947" s="167" t="s">
        <v>8292</v>
      </c>
      <c r="E947" s="167" t="s">
        <v>35</v>
      </c>
      <c r="F947" s="167" t="s">
        <v>11</v>
      </c>
      <c r="G947" s="167" t="s">
        <v>106</v>
      </c>
      <c r="H947" s="167" t="s">
        <v>7589</v>
      </c>
      <c r="I947" s="167" t="s">
        <v>1317</v>
      </c>
      <c r="J947" s="167" t="s">
        <v>104</v>
      </c>
      <c r="K947" s="167" t="s">
        <v>105</v>
      </c>
      <c r="L947" s="189" t="s">
        <v>7582</v>
      </c>
      <c r="M947" s="189" t="s">
        <v>7590</v>
      </c>
      <c r="N947" s="167" t="s">
        <v>8264</v>
      </c>
      <c r="O947" s="167" t="s">
        <v>8213</v>
      </c>
      <c r="P947" s="189">
        <v>38</v>
      </c>
      <c r="Q947" s="189">
        <v>32</v>
      </c>
      <c r="R947" s="195" t="s">
        <v>6647</v>
      </c>
      <c r="S947" s="171" t="s">
        <v>8280</v>
      </c>
      <c r="T947" s="167" t="s">
        <v>2504</v>
      </c>
      <c r="U947" s="327">
        <v>44370</v>
      </c>
      <c r="V947" s="327">
        <v>44379</v>
      </c>
      <c r="W947" s="172">
        <v>471300300</v>
      </c>
      <c r="X947" s="340">
        <v>44385</v>
      </c>
      <c r="Y947" s="167"/>
      <c r="Z947" s="167"/>
      <c r="AA947" s="167"/>
      <c r="AB947" s="167"/>
      <c r="AC947" s="183" t="s">
        <v>8293</v>
      </c>
      <c r="AD947" s="189" t="s">
        <v>8188</v>
      </c>
      <c r="AE947" s="183" t="s">
        <v>8283</v>
      </c>
      <c r="AF947" s="183" t="s">
        <v>8294</v>
      </c>
      <c r="AG947" s="178"/>
      <c r="AH947" s="183" t="s">
        <v>5731</v>
      </c>
      <c r="AI947" s="178"/>
      <c r="AJ947" s="342" t="s">
        <v>8190</v>
      </c>
      <c r="AK947" s="192" t="s">
        <v>7454</v>
      </c>
      <c r="AL947" s="160" t="s">
        <v>7455</v>
      </c>
      <c r="AM947" s="338" t="s">
        <v>8267</v>
      </c>
      <c r="AN947" s="190" t="s">
        <v>5829</v>
      </c>
      <c r="AO947" s="190" t="s">
        <v>5829</v>
      </c>
      <c r="AP947" s="157"/>
    </row>
    <row r="948" spans="1:42" s="120" customFormat="1" ht="30" customHeight="1">
      <c r="A948" s="167" t="s">
        <v>979</v>
      </c>
      <c r="B948" s="167" t="s">
        <v>7449</v>
      </c>
      <c r="C948" s="167" t="s">
        <v>7574</v>
      </c>
      <c r="D948" s="167" t="s">
        <v>7591</v>
      </c>
      <c r="E948" s="167" t="s">
        <v>35</v>
      </c>
      <c r="F948" s="167" t="s">
        <v>11</v>
      </c>
      <c r="G948" s="167" t="s">
        <v>106</v>
      </c>
      <c r="H948" s="167" t="s">
        <v>7592</v>
      </c>
      <c r="I948" s="167" t="s">
        <v>1317</v>
      </c>
      <c r="J948" s="167" t="s">
        <v>104</v>
      </c>
      <c r="K948" s="167" t="s">
        <v>105</v>
      </c>
      <c r="L948" s="189" t="s">
        <v>7582</v>
      </c>
      <c r="M948" s="189" t="s">
        <v>7593</v>
      </c>
      <c r="N948" s="167" t="s">
        <v>8264</v>
      </c>
      <c r="O948" s="167" t="s">
        <v>8213</v>
      </c>
      <c r="P948" s="189">
        <v>32</v>
      </c>
      <c r="Q948" s="189">
        <v>26</v>
      </c>
      <c r="R948" s="195" t="s">
        <v>6647</v>
      </c>
      <c r="S948" s="171" t="s">
        <v>8280</v>
      </c>
      <c r="T948" s="167" t="s">
        <v>2504</v>
      </c>
      <c r="U948" s="327">
        <v>44370</v>
      </c>
      <c r="V948" s="327">
        <v>44379</v>
      </c>
      <c r="W948" s="172">
        <v>471300301</v>
      </c>
      <c r="X948" s="340">
        <v>44385</v>
      </c>
      <c r="Y948" s="167"/>
      <c r="Z948" s="167"/>
      <c r="AA948" s="167"/>
      <c r="AB948" s="167"/>
      <c r="AC948" s="183"/>
      <c r="AD948" s="183"/>
      <c r="AE948" s="183"/>
      <c r="AF948" s="183"/>
      <c r="AG948" s="178"/>
      <c r="AH948" s="183"/>
      <c r="AI948" s="178"/>
      <c r="AJ948" s="178"/>
      <c r="AK948" s="192" t="s">
        <v>7454</v>
      </c>
      <c r="AL948" s="160" t="s">
        <v>7455</v>
      </c>
      <c r="AM948" s="338" t="s">
        <v>8267</v>
      </c>
      <c r="AN948" s="190" t="s">
        <v>5829</v>
      </c>
      <c r="AO948" s="190" t="s">
        <v>5829</v>
      </c>
      <c r="AP948" s="157"/>
    </row>
    <row r="949" spans="1:42" s="120" customFormat="1" ht="30" customHeight="1">
      <c r="A949" s="167" t="s">
        <v>979</v>
      </c>
      <c r="B949" s="167" t="s">
        <v>7449</v>
      </c>
      <c r="C949" s="167" t="s">
        <v>7574</v>
      </c>
      <c r="D949" s="167" t="s">
        <v>7594</v>
      </c>
      <c r="E949" s="167" t="s">
        <v>35</v>
      </c>
      <c r="F949" s="167" t="s">
        <v>11</v>
      </c>
      <c r="G949" s="167" t="s">
        <v>106</v>
      </c>
      <c r="H949" s="167" t="s">
        <v>7595</v>
      </c>
      <c r="I949" s="167" t="s">
        <v>1317</v>
      </c>
      <c r="J949" s="167" t="s">
        <v>104</v>
      </c>
      <c r="K949" s="167" t="s">
        <v>105</v>
      </c>
      <c r="L949" s="189" t="s">
        <v>7582</v>
      </c>
      <c r="M949" s="189" t="s">
        <v>7596</v>
      </c>
      <c r="N949" s="167" t="s">
        <v>8264</v>
      </c>
      <c r="O949" s="167" t="s">
        <v>8213</v>
      </c>
      <c r="P949" s="189">
        <v>34</v>
      </c>
      <c r="Q949" s="189">
        <v>30</v>
      </c>
      <c r="R949" s="195" t="s">
        <v>6647</v>
      </c>
      <c r="S949" s="173" t="s">
        <v>8280</v>
      </c>
      <c r="T949" s="167" t="s">
        <v>2504</v>
      </c>
      <c r="U949" s="327">
        <v>44370</v>
      </c>
      <c r="V949" s="327">
        <v>44379</v>
      </c>
      <c r="W949" s="172">
        <v>471300302</v>
      </c>
      <c r="X949" s="340">
        <v>44385</v>
      </c>
      <c r="Y949" s="167"/>
      <c r="Z949" s="167"/>
      <c r="AA949" s="167"/>
      <c r="AB949" s="167"/>
      <c r="AC949" s="183" t="s">
        <v>8281</v>
      </c>
      <c r="AD949" s="167" t="s">
        <v>8282</v>
      </c>
      <c r="AE949" s="183" t="s">
        <v>8283</v>
      </c>
      <c r="AF949" s="183" t="s">
        <v>8284</v>
      </c>
      <c r="AG949" s="178"/>
      <c r="AH949" s="183" t="s">
        <v>8285</v>
      </c>
      <c r="AI949" s="178"/>
      <c r="AJ949" s="342" t="s">
        <v>8286</v>
      </c>
      <c r="AK949" s="192" t="s">
        <v>7454</v>
      </c>
      <c r="AL949" s="160" t="s">
        <v>7455</v>
      </c>
      <c r="AM949" s="338" t="s">
        <v>8267</v>
      </c>
      <c r="AN949" s="190" t="s">
        <v>5829</v>
      </c>
      <c r="AO949" s="190" t="s">
        <v>5829</v>
      </c>
      <c r="AP949" s="157"/>
    </row>
    <row r="950" spans="1:42" s="120" customFormat="1" ht="30" customHeight="1">
      <c r="A950" s="167"/>
      <c r="B950" s="167"/>
      <c r="C950" s="167"/>
      <c r="D950" s="167"/>
      <c r="E950" s="167"/>
      <c r="F950" s="167"/>
      <c r="G950" s="167"/>
      <c r="H950" s="167"/>
      <c r="I950" s="167"/>
      <c r="J950" s="167"/>
      <c r="K950" s="167"/>
      <c r="L950" s="189"/>
      <c r="M950" s="189"/>
      <c r="N950" s="193"/>
      <c r="O950" s="193"/>
      <c r="P950" s="189"/>
      <c r="Q950" s="189"/>
      <c r="R950" s="195"/>
      <c r="S950" s="193"/>
      <c r="T950" s="167"/>
      <c r="U950" s="250"/>
      <c r="V950" s="250"/>
      <c r="W950" s="188"/>
      <c r="X950" s="251"/>
      <c r="Y950" s="167"/>
      <c r="Z950" s="249"/>
      <c r="AA950" s="167"/>
      <c r="AB950" s="167"/>
      <c r="AC950" s="196"/>
      <c r="AD950" s="167"/>
      <c r="AE950" s="167"/>
      <c r="AF950" s="167"/>
      <c r="AG950" s="167"/>
      <c r="AH950" s="167"/>
      <c r="AI950" s="167"/>
      <c r="AJ950" s="167"/>
      <c r="AK950" s="192"/>
      <c r="AL950" s="193"/>
      <c r="AM950" s="194"/>
      <c r="AN950" s="190"/>
      <c r="AO950" s="190"/>
      <c r="AP950" s="157"/>
    </row>
    <row r="951" spans="1:42" s="120" customFormat="1" ht="30" customHeight="1">
      <c r="A951" s="167"/>
      <c r="B951" s="167"/>
      <c r="C951" s="167"/>
      <c r="D951" s="167"/>
      <c r="E951" s="167"/>
      <c r="F951" s="167"/>
      <c r="G951" s="167"/>
      <c r="H951" s="167"/>
      <c r="I951" s="167"/>
      <c r="J951" s="167"/>
      <c r="K951" s="167"/>
      <c r="L951" s="189"/>
      <c r="M951" s="189"/>
      <c r="N951" s="193"/>
      <c r="O951" s="193"/>
      <c r="P951" s="189"/>
      <c r="Q951" s="189"/>
      <c r="R951" s="195"/>
      <c r="S951" s="193"/>
      <c r="T951" s="167"/>
      <c r="U951" s="250"/>
      <c r="V951" s="250"/>
      <c r="W951" s="188"/>
      <c r="X951" s="251"/>
      <c r="Y951" s="167"/>
      <c r="Z951" s="249"/>
      <c r="AA951" s="167"/>
      <c r="AB951" s="167"/>
      <c r="AC951" s="196"/>
      <c r="AD951" s="167"/>
      <c r="AE951" s="167"/>
      <c r="AF951" s="167"/>
      <c r="AG951" s="167"/>
      <c r="AH951" s="167"/>
      <c r="AI951" s="167"/>
      <c r="AJ951" s="167"/>
      <c r="AK951" s="192"/>
      <c r="AL951" s="193"/>
      <c r="AM951" s="194"/>
      <c r="AN951" s="190"/>
      <c r="AO951" s="190"/>
      <c r="AP951" s="157"/>
    </row>
    <row r="952" spans="1:42" s="120" customFormat="1" ht="30" customHeight="1">
      <c r="A952" s="167"/>
      <c r="B952" s="167"/>
      <c r="C952" s="167"/>
      <c r="D952" s="167"/>
      <c r="E952" s="167"/>
      <c r="F952" s="167"/>
      <c r="G952" s="167"/>
      <c r="H952" s="167"/>
      <c r="I952" s="167"/>
      <c r="J952" s="167"/>
      <c r="K952" s="167"/>
      <c r="L952" s="189"/>
      <c r="M952" s="189"/>
      <c r="N952" s="193"/>
      <c r="O952" s="193"/>
      <c r="P952" s="189"/>
      <c r="Q952" s="189"/>
      <c r="R952" s="195"/>
      <c r="S952" s="193"/>
      <c r="T952" s="167"/>
      <c r="U952" s="250"/>
      <c r="V952" s="250"/>
      <c r="W952" s="188"/>
      <c r="X952" s="251"/>
      <c r="Y952" s="167"/>
      <c r="Z952" s="249"/>
      <c r="AA952" s="167"/>
      <c r="AB952" s="167"/>
      <c r="AC952" s="196"/>
      <c r="AD952" s="167"/>
      <c r="AE952" s="167"/>
      <c r="AF952" s="167"/>
      <c r="AG952" s="167"/>
      <c r="AH952" s="167"/>
      <c r="AI952" s="167"/>
      <c r="AJ952" s="167"/>
      <c r="AK952" s="192"/>
      <c r="AL952" s="193"/>
      <c r="AM952" s="194"/>
      <c r="AN952" s="190"/>
      <c r="AO952" s="190"/>
      <c r="AP952" s="157"/>
    </row>
    <row r="953" spans="1:42" s="120" customFormat="1" ht="30" customHeight="1">
      <c r="A953" s="167"/>
      <c r="B953" s="167"/>
      <c r="C953" s="167"/>
      <c r="D953" s="167"/>
      <c r="E953" s="167"/>
      <c r="F953" s="167"/>
      <c r="G953" s="167"/>
      <c r="H953" s="167"/>
      <c r="I953" s="167"/>
      <c r="J953" s="167"/>
      <c r="K953" s="167"/>
      <c r="L953" s="189"/>
      <c r="M953" s="189"/>
      <c r="N953" s="193"/>
      <c r="O953" s="193"/>
      <c r="P953" s="189"/>
      <c r="Q953" s="189"/>
      <c r="R953" s="195"/>
      <c r="S953" s="193"/>
      <c r="T953" s="167"/>
      <c r="U953" s="252"/>
      <c r="V953" s="252"/>
      <c r="W953" s="188"/>
      <c r="X953" s="251"/>
      <c r="Y953" s="167"/>
      <c r="Z953" s="249"/>
      <c r="AA953" s="167"/>
      <c r="AB953" s="167"/>
      <c r="AC953" s="196"/>
      <c r="AD953" s="167"/>
      <c r="AE953" s="167"/>
      <c r="AF953" s="167"/>
      <c r="AG953" s="167"/>
      <c r="AH953" s="167"/>
      <c r="AI953" s="167"/>
      <c r="AJ953" s="167"/>
      <c r="AK953" s="192"/>
      <c r="AL953" s="193"/>
      <c r="AM953" s="194"/>
      <c r="AN953" s="190"/>
      <c r="AO953" s="190"/>
      <c r="AP953" s="158"/>
    </row>
    <row r="954" spans="1:42" s="120" customFormat="1" ht="30" customHeight="1">
      <c r="A954" s="167"/>
      <c r="B954" s="167"/>
      <c r="C954" s="167"/>
      <c r="D954" s="167"/>
      <c r="E954" s="167"/>
      <c r="F954" s="167"/>
      <c r="G954" s="167"/>
      <c r="H954" s="167"/>
      <c r="I954" s="167"/>
      <c r="J954" s="167"/>
      <c r="K954" s="167"/>
      <c r="L954" s="189"/>
      <c r="M954" s="189"/>
      <c r="N954" s="193"/>
      <c r="O954" s="193"/>
      <c r="P954" s="189"/>
      <c r="Q954" s="189"/>
      <c r="R954" s="195"/>
      <c r="S954" s="193"/>
      <c r="T954" s="167"/>
      <c r="U954" s="252"/>
      <c r="V954" s="252"/>
      <c r="W954" s="188"/>
      <c r="X954" s="251"/>
      <c r="Y954" s="167"/>
      <c r="Z954" s="249"/>
      <c r="AA954" s="167"/>
      <c r="AB954" s="167"/>
      <c r="AC954" s="196"/>
      <c r="AD954" s="167"/>
      <c r="AE954" s="167"/>
      <c r="AF954" s="167"/>
      <c r="AG954" s="167"/>
      <c r="AH954" s="167"/>
      <c r="AI954" s="167"/>
      <c r="AJ954" s="167"/>
      <c r="AK954" s="192"/>
      <c r="AL954" s="193"/>
      <c r="AM954" s="194"/>
      <c r="AN954" s="190"/>
      <c r="AO954" s="190"/>
      <c r="AP954" s="157"/>
    </row>
    <row r="955" spans="1:42" s="120" customFormat="1" ht="30" customHeight="1">
      <c r="A955" s="167"/>
      <c r="B955" s="167"/>
      <c r="C955" s="167"/>
      <c r="D955" s="167"/>
      <c r="E955" s="167"/>
      <c r="F955" s="167"/>
      <c r="G955" s="167"/>
      <c r="H955" s="167"/>
      <c r="I955" s="167"/>
      <c r="J955" s="167"/>
      <c r="K955" s="167"/>
      <c r="L955" s="189"/>
      <c r="M955" s="189"/>
      <c r="N955" s="193"/>
      <c r="O955" s="193"/>
      <c r="P955" s="189"/>
      <c r="Q955" s="189"/>
      <c r="R955" s="195"/>
      <c r="S955" s="193"/>
      <c r="T955" s="167"/>
      <c r="U955" s="252"/>
      <c r="V955" s="252"/>
      <c r="W955" s="188"/>
      <c r="X955" s="251"/>
      <c r="Y955" s="167"/>
      <c r="Z955" s="249"/>
      <c r="AA955" s="167"/>
      <c r="AB955" s="167"/>
      <c r="AC955" s="196"/>
      <c r="AD955" s="167"/>
      <c r="AE955" s="167"/>
      <c r="AF955" s="167"/>
      <c r="AG955" s="167"/>
      <c r="AH955" s="167"/>
      <c r="AI955" s="167"/>
      <c r="AJ955" s="167"/>
      <c r="AK955" s="192"/>
      <c r="AL955" s="193"/>
      <c r="AM955" s="194"/>
      <c r="AN955" s="190"/>
      <c r="AO955" s="190"/>
      <c r="AP955" s="157"/>
    </row>
    <row r="956" spans="1:42" s="120" customFormat="1" ht="30" customHeight="1">
      <c r="A956" s="167"/>
      <c r="B956" s="167"/>
      <c r="C956" s="167"/>
      <c r="D956" s="167"/>
      <c r="E956" s="167"/>
      <c r="F956" s="167"/>
      <c r="G956" s="167"/>
      <c r="H956" s="167"/>
      <c r="I956" s="167"/>
      <c r="J956" s="167"/>
      <c r="K956" s="167"/>
      <c r="L956" s="189"/>
      <c r="M956" s="189"/>
      <c r="N956" s="193"/>
      <c r="O956" s="193"/>
      <c r="P956" s="189"/>
      <c r="Q956" s="189"/>
      <c r="R956" s="195"/>
      <c r="S956" s="193"/>
      <c r="T956" s="167"/>
      <c r="U956" s="252"/>
      <c r="V956" s="252"/>
      <c r="W956" s="188"/>
      <c r="X956" s="251"/>
      <c r="Y956" s="167"/>
      <c r="Z956" s="249"/>
      <c r="AA956" s="167"/>
      <c r="AB956" s="167"/>
      <c r="AC956" s="196"/>
      <c r="AD956" s="167"/>
      <c r="AE956" s="167"/>
      <c r="AF956" s="167"/>
      <c r="AG956" s="167"/>
      <c r="AH956" s="167"/>
      <c r="AI956" s="167"/>
      <c r="AJ956" s="167"/>
      <c r="AK956" s="192"/>
      <c r="AL956" s="193"/>
      <c r="AM956" s="194"/>
      <c r="AN956" s="190"/>
      <c r="AO956" s="190"/>
      <c r="AP956" s="157"/>
    </row>
    <row r="957" spans="1:42" s="120" customFormat="1" ht="30" customHeight="1">
      <c r="A957" s="167"/>
      <c r="B957" s="167"/>
      <c r="C957" s="167"/>
      <c r="D957" s="167"/>
      <c r="E957" s="167"/>
      <c r="F957" s="167"/>
      <c r="G957" s="167"/>
      <c r="H957" s="167"/>
      <c r="I957" s="167"/>
      <c r="J957" s="167"/>
      <c r="K957" s="167"/>
      <c r="L957" s="189"/>
      <c r="M957" s="189"/>
      <c r="N957" s="193"/>
      <c r="O957" s="193"/>
      <c r="P957" s="189"/>
      <c r="Q957" s="189"/>
      <c r="R957" s="195"/>
      <c r="S957" s="193"/>
      <c r="T957" s="167"/>
      <c r="U957" s="252"/>
      <c r="V957" s="252"/>
      <c r="W957" s="188"/>
      <c r="X957" s="251"/>
      <c r="Y957" s="167"/>
      <c r="Z957" s="249"/>
      <c r="AA957" s="167"/>
      <c r="AB957" s="167"/>
      <c r="AC957" s="196"/>
      <c r="AD957" s="167"/>
      <c r="AE957" s="167"/>
      <c r="AF957" s="167"/>
      <c r="AG957" s="167"/>
      <c r="AH957" s="167"/>
      <c r="AI957" s="167"/>
      <c r="AJ957" s="167"/>
      <c r="AK957" s="192"/>
      <c r="AL957" s="193"/>
      <c r="AM957" s="194"/>
      <c r="AN957" s="190"/>
      <c r="AO957" s="190"/>
      <c r="AP957" s="158"/>
    </row>
    <row r="958" spans="1:42" s="120" customFormat="1" ht="30" customHeight="1">
      <c r="A958" s="167"/>
      <c r="B958" s="167"/>
      <c r="C958" s="167"/>
      <c r="D958" s="167"/>
      <c r="E958" s="167"/>
      <c r="F958" s="167"/>
      <c r="G958" s="167"/>
      <c r="H958" s="167"/>
      <c r="I958" s="167"/>
      <c r="J958" s="167"/>
      <c r="K958" s="167"/>
      <c r="L958" s="189"/>
      <c r="M958" s="189"/>
      <c r="N958" s="193"/>
      <c r="O958" s="193"/>
      <c r="P958" s="189"/>
      <c r="Q958" s="189"/>
      <c r="R958" s="195"/>
      <c r="S958" s="193"/>
      <c r="T958" s="167"/>
      <c r="U958" s="252"/>
      <c r="V958" s="252"/>
      <c r="W958" s="188"/>
      <c r="X958" s="251"/>
      <c r="Y958" s="167"/>
      <c r="Z958" s="249"/>
      <c r="AA958" s="167"/>
      <c r="AB958" s="167"/>
      <c r="AC958" s="196"/>
      <c r="AD958" s="167"/>
      <c r="AE958" s="167"/>
      <c r="AF958" s="167"/>
      <c r="AG958" s="167"/>
      <c r="AH958" s="167"/>
      <c r="AI958" s="167"/>
      <c r="AJ958" s="167"/>
      <c r="AK958" s="192"/>
      <c r="AL958" s="193"/>
      <c r="AM958" s="194"/>
      <c r="AN958" s="190"/>
      <c r="AO958" s="190"/>
      <c r="AP958" s="158"/>
    </row>
    <row r="959" spans="1:42" s="120" customFormat="1" ht="30" customHeight="1">
      <c r="A959" s="167"/>
      <c r="B959" s="167"/>
      <c r="C959" s="167"/>
      <c r="D959" s="167"/>
      <c r="E959" s="167"/>
      <c r="F959" s="167"/>
      <c r="G959" s="167"/>
      <c r="H959" s="167"/>
      <c r="I959" s="167"/>
      <c r="J959" s="167"/>
      <c r="K959" s="167"/>
      <c r="L959" s="189"/>
      <c r="M959" s="189"/>
      <c r="N959" s="193"/>
      <c r="O959" s="193"/>
      <c r="P959" s="189"/>
      <c r="Q959" s="189"/>
      <c r="R959" s="195"/>
      <c r="S959" s="193"/>
      <c r="T959" s="167"/>
      <c r="U959" s="252"/>
      <c r="V959" s="252"/>
      <c r="W959" s="188"/>
      <c r="X959" s="251"/>
      <c r="Y959" s="167"/>
      <c r="Z959" s="249"/>
      <c r="AA959" s="167"/>
      <c r="AB959" s="167"/>
      <c r="AC959" s="196"/>
      <c r="AD959" s="167"/>
      <c r="AE959" s="167"/>
      <c r="AF959" s="167"/>
      <c r="AG959" s="167"/>
      <c r="AH959" s="167"/>
      <c r="AI959" s="167"/>
      <c r="AJ959" s="167"/>
      <c r="AK959" s="192"/>
      <c r="AL959" s="193"/>
      <c r="AM959" s="194"/>
      <c r="AN959" s="190"/>
      <c r="AO959" s="190"/>
      <c r="AP959" s="157"/>
    </row>
    <row r="960" spans="1:42" s="120" customFormat="1" ht="30" customHeight="1">
      <c r="A960" s="167"/>
      <c r="B960" s="167"/>
      <c r="C960" s="167"/>
      <c r="D960" s="167"/>
      <c r="E960" s="167"/>
      <c r="F960" s="167"/>
      <c r="G960" s="167"/>
      <c r="H960" s="167"/>
      <c r="I960" s="167"/>
      <c r="J960" s="167"/>
      <c r="K960" s="167"/>
      <c r="L960" s="189"/>
      <c r="M960" s="189"/>
      <c r="N960" s="193"/>
      <c r="O960" s="193"/>
      <c r="P960" s="189"/>
      <c r="Q960" s="189"/>
      <c r="R960" s="195"/>
      <c r="S960" s="193"/>
      <c r="T960" s="167"/>
      <c r="U960" s="252"/>
      <c r="V960" s="252"/>
      <c r="W960" s="188"/>
      <c r="X960" s="251"/>
      <c r="Y960" s="167"/>
      <c r="Z960" s="249"/>
      <c r="AA960" s="167"/>
      <c r="AB960" s="167"/>
      <c r="AC960" s="196"/>
      <c r="AD960" s="167"/>
      <c r="AE960" s="167"/>
      <c r="AF960" s="167"/>
      <c r="AG960" s="167"/>
      <c r="AH960" s="167"/>
      <c r="AI960" s="167"/>
      <c r="AJ960" s="167"/>
      <c r="AK960" s="192"/>
      <c r="AL960" s="193"/>
      <c r="AM960" s="194"/>
      <c r="AN960" s="190"/>
      <c r="AO960" s="190"/>
      <c r="AP960" s="157"/>
    </row>
    <row r="961" spans="1:42" s="120" customFormat="1" ht="30" customHeight="1">
      <c r="A961" s="167"/>
      <c r="B961" s="167"/>
      <c r="C961" s="167"/>
      <c r="D961" s="167"/>
      <c r="E961" s="167"/>
      <c r="F961" s="167"/>
      <c r="G961" s="167"/>
      <c r="H961" s="167"/>
      <c r="I961" s="167"/>
      <c r="J961" s="167"/>
      <c r="K961" s="167"/>
      <c r="L961" s="189"/>
      <c r="M961" s="189"/>
      <c r="N961" s="193"/>
      <c r="O961" s="193"/>
      <c r="P961" s="189"/>
      <c r="Q961" s="189"/>
      <c r="R961" s="195"/>
      <c r="S961" s="193"/>
      <c r="T961" s="167"/>
      <c r="U961" s="252"/>
      <c r="V961" s="252"/>
      <c r="W961" s="188"/>
      <c r="X961" s="251"/>
      <c r="Y961" s="167"/>
      <c r="Z961" s="249"/>
      <c r="AA961" s="167"/>
      <c r="AB961" s="167"/>
      <c r="AC961" s="196"/>
      <c r="AD961" s="167"/>
      <c r="AE961" s="167"/>
      <c r="AF961" s="167"/>
      <c r="AG961" s="167"/>
      <c r="AH961" s="167"/>
      <c r="AI961" s="167"/>
      <c r="AJ961" s="167"/>
      <c r="AK961" s="192"/>
      <c r="AL961" s="193"/>
      <c r="AM961" s="194"/>
      <c r="AN961" s="190"/>
      <c r="AO961" s="190"/>
      <c r="AP961" s="158"/>
    </row>
    <row r="962" spans="1:42" s="120" customFormat="1" ht="30" customHeight="1">
      <c r="A962" s="167"/>
      <c r="B962" s="167"/>
      <c r="C962" s="167"/>
      <c r="D962" s="167"/>
      <c r="E962" s="167"/>
      <c r="F962" s="167"/>
      <c r="G962" s="167"/>
      <c r="H962" s="167"/>
      <c r="I962" s="167"/>
      <c r="J962" s="167"/>
      <c r="K962" s="167"/>
      <c r="L962" s="189"/>
      <c r="M962" s="189"/>
      <c r="N962" s="193"/>
      <c r="O962" s="193"/>
      <c r="P962" s="189"/>
      <c r="Q962" s="189"/>
      <c r="R962" s="195"/>
      <c r="S962" s="193"/>
      <c r="T962" s="167"/>
      <c r="U962" s="252"/>
      <c r="V962" s="252"/>
      <c r="W962" s="188"/>
      <c r="X962" s="251"/>
      <c r="Y962" s="167"/>
      <c r="Z962" s="249"/>
      <c r="AA962" s="167"/>
      <c r="AB962" s="167"/>
      <c r="AC962" s="196"/>
      <c r="AD962" s="167"/>
      <c r="AE962" s="167"/>
      <c r="AF962" s="167"/>
      <c r="AG962" s="167"/>
      <c r="AH962" s="167"/>
      <c r="AI962" s="167"/>
      <c r="AJ962" s="167"/>
      <c r="AK962" s="192"/>
      <c r="AL962" s="193"/>
      <c r="AM962" s="194"/>
      <c r="AN962" s="190"/>
      <c r="AO962" s="190"/>
      <c r="AP962" s="157"/>
    </row>
    <row r="963" spans="1:42" s="120" customFormat="1" ht="30" customHeight="1">
      <c r="A963" s="167"/>
      <c r="B963" s="167"/>
      <c r="C963" s="167"/>
      <c r="D963" s="167"/>
      <c r="E963" s="167"/>
      <c r="F963" s="167"/>
      <c r="G963" s="167"/>
      <c r="H963" s="167"/>
      <c r="I963" s="167"/>
      <c r="J963" s="167"/>
      <c r="K963" s="167"/>
      <c r="L963" s="189"/>
      <c r="M963" s="189"/>
      <c r="N963" s="193"/>
      <c r="O963" s="193"/>
      <c r="P963" s="189"/>
      <c r="Q963" s="189"/>
      <c r="R963" s="195"/>
      <c r="S963" s="193"/>
      <c r="T963" s="167"/>
      <c r="U963" s="252"/>
      <c r="V963" s="252"/>
      <c r="W963" s="188"/>
      <c r="X963" s="251"/>
      <c r="Y963" s="167"/>
      <c r="Z963" s="249"/>
      <c r="AA963" s="167"/>
      <c r="AB963" s="167"/>
      <c r="AC963" s="196"/>
      <c r="AD963" s="167"/>
      <c r="AE963" s="167"/>
      <c r="AF963" s="167"/>
      <c r="AG963" s="167"/>
      <c r="AH963" s="167"/>
      <c r="AI963" s="167"/>
      <c r="AJ963" s="167"/>
      <c r="AK963" s="192"/>
      <c r="AL963" s="193"/>
      <c r="AM963" s="194"/>
      <c r="AN963" s="190"/>
      <c r="AO963" s="190"/>
      <c r="AP963" s="158"/>
    </row>
    <row r="964" spans="1:42" s="120" customFormat="1" ht="30" customHeight="1">
      <c r="A964" s="167"/>
      <c r="B964" s="167"/>
      <c r="C964" s="167"/>
      <c r="D964" s="167"/>
      <c r="E964" s="167"/>
      <c r="F964" s="167"/>
      <c r="G964" s="167"/>
      <c r="H964" s="167"/>
      <c r="I964" s="167"/>
      <c r="J964" s="167"/>
      <c r="K964" s="167"/>
      <c r="L964" s="189"/>
      <c r="M964" s="189"/>
      <c r="N964" s="193"/>
      <c r="O964" s="193"/>
      <c r="P964" s="189"/>
      <c r="Q964" s="189"/>
      <c r="R964" s="195"/>
      <c r="S964" s="193"/>
      <c r="T964" s="167"/>
      <c r="U964" s="252"/>
      <c r="V964" s="252"/>
      <c r="W964" s="188"/>
      <c r="X964" s="251"/>
      <c r="Y964" s="167"/>
      <c r="Z964" s="249"/>
      <c r="AA964" s="167"/>
      <c r="AB964" s="167"/>
      <c r="AC964" s="196"/>
      <c r="AD964" s="167"/>
      <c r="AE964" s="167"/>
      <c r="AF964" s="167"/>
      <c r="AG964" s="167"/>
      <c r="AH964" s="167"/>
      <c r="AI964" s="167"/>
      <c r="AJ964" s="167"/>
      <c r="AK964" s="192"/>
      <c r="AL964" s="193"/>
      <c r="AM964" s="194"/>
      <c r="AN964" s="190"/>
      <c r="AO964" s="190"/>
      <c r="AP964" s="157"/>
    </row>
    <row r="965" spans="1:42" s="120" customFormat="1" ht="30" customHeight="1">
      <c r="A965" s="167"/>
      <c r="B965" s="167"/>
      <c r="C965" s="167"/>
      <c r="D965" s="167"/>
      <c r="E965" s="167"/>
      <c r="F965" s="167"/>
      <c r="G965" s="167"/>
      <c r="H965" s="167"/>
      <c r="I965" s="167"/>
      <c r="J965" s="167"/>
      <c r="K965" s="167"/>
      <c r="L965" s="189"/>
      <c r="M965" s="189"/>
      <c r="N965" s="193"/>
      <c r="O965" s="193"/>
      <c r="P965" s="189"/>
      <c r="Q965" s="189"/>
      <c r="R965" s="195"/>
      <c r="S965" s="193"/>
      <c r="T965" s="167"/>
      <c r="U965" s="252"/>
      <c r="V965" s="252"/>
      <c r="W965" s="188"/>
      <c r="X965" s="251"/>
      <c r="Y965" s="167"/>
      <c r="Z965" s="249"/>
      <c r="AA965" s="167"/>
      <c r="AB965" s="167"/>
      <c r="AC965" s="196"/>
      <c r="AD965" s="167"/>
      <c r="AE965" s="167"/>
      <c r="AF965" s="167"/>
      <c r="AG965" s="167"/>
      <c r="AH965" s="167"/>
      <c r="AI965" s="167"/>
      <c r="AJ965" s="167"/>
      <c r="AK965" s="192"/>
      <c r="AL965" s="193"/>
      <c r="AM965" s="194"/>
      <c r="AN965" s="190"/>
      <c r="AO965" s="190"/>
      <c r="AP965" s="158"/>
    </row>
  </sheetData>
  <autoFilter ref="A5:AP965"/>
  <mergeCells count="11">
    <mergeCell ref="AP4:AP5"/>
    <mergeCell ref="A1:AP2"/>
    <mergeCell ref="A4:Q4"/>
    <mergeCell ref="R4:V4"/>
    <mergeCell ref="W4:Y4"/>
    <mergeCell ref="Z4:AB4"/>
    <mergeCell ref="AC4:AE4"/>
    <mergeCell ref="AF4:AJ4"/>
    <mergeCell ref="AK4:AM4"/>
    <mergeCell ref="AN4:AN5"/>
    <mergeCell ref="AO4:AO5"/>
  </mergeCells>
  <phoneticPr fontId="39" type="noConversion"/>
  <dataValidations count="18">
    <dataValidation type="list" allowBlank="1" showInputMessage="1" showErrorMessage="1" sqref="E950:G965">
      <formula1>#REF!</formula1>
    </dataValidation>
    <dataValidation type="list" allowBlank="1" showInputMessage="1" showErrorMessage="1" sqref="R230:R392">
      <formula1>"민간전문가 합동, 유관기관 합동, 관리기관 합동, 부서 합동"</formula1>
    </dataValidation>
    <dataValidation type="list" allowBlank="1" showInputMessage="1" showErrorMessage="1" sqref="AD810:AD813 AD858 AD861:AD864 AD867:AD870 AD230:AD392">
      <formula1>"현장조치, 단기조치, 중·장기조치"</formula1>
    </dataValidation>
    <dataValidation type="list" allowBlank="1" showInputMessage="1" showErrorMessage="1" sqref="AC230:AC392">
      <formula1>"이상없음, 시정(현장)조치, 보수·보강, 정밀안전진단, 긴급안전조치, 행정처분 "</formula1>
    </dataValidation>
    <dataValidation type="list" allowBlank="1" showInputMessage="1" showErrorMessage="1" sqref="AF810:AF813 AF858 AF861:AF864 AF867:AF870 AF230:AF392">
      <formula1>"조치중, 조치완료, 21년이후 추진"</formula1>
    </dataValidation>
    <dataValidation type="list" allowBlank="1" showInputMessage="1" showErrorMessage="1" sqref="F296 F293 F303:F304">
      <formula1>$G$1033554:$G$1048576</formula1>
    </dataValidation>
    <dataValidation type="list" allowBlank="1" showInputMessage="1" showErrorMessage="1" sqref="E296 E293 E303:E304">
      <formula1>$F$1033554:$F$1048576</formula1>
    </dataValidation>
    <dataValidation type="list" allowBlank="1" showInputMessage="1" showErrorMessage="1" sqref="G296 G293 G303:G304">
      <formula1>$H$1033554:$H$1048576</formula1>
    </dataValidation>
    <dataValidation type="list" allowBlank="1" showInputMessage="1" showErrorMessage="1" sqref="F858:F882">
      <formula1>$F$1046211:$F$1046215</formula1>
    </dataValidation>
    <dataValidation type="list" allowBlank="1" showInputMessage="1" showErrorMessage="1" sqref="E858:E870">
      <formula1>$E$1046211:$E$1046216</formula1>
    </dataValidation>
    <dataValidation type="list" allowBlank="1" showInputMessage="1" showErrorMessage="1" sqref="G6:G26">
      <formula1>$G$1033709:$G$1033714</formula1>
    </dataValidation>
    <dataValidation type="list" allowBlank="1" showInputMessage="1" showErrorMessage="1" sqref="E6:E26">
      <formula1>$E$1033709:$E$1033714</formula1>
    </dataValidation>
    <dataValidation type="list" allowBlank="1" showInputMessage="1" showErrorMessage="1" sqref="F6:F26">
      <formula1>$F$1033709:$F$1033713</formula1>
    </dataValidation>
    <dataValidation type="list" allowBlank="1" showInputMessage="1" showErrorMessage="1" sqref="G282 G329:G330">
      <formula1>$G$1033674:$G$1033679</formula1>
    </dataValidation>
    <dataValidation type="list" allowBlank="1" showInputMessage="1" showErrorMessage="1" sqref="E282 E329:E330">
      <formula1>$E$1033674:$E$1033679</formula1>
    </dataValidation>
    <dataValidation type="list" allowBlank="1" showInputMessage="1" showErrorMessage="1" sqref="F282 F329:F330">
      <formula1>$F$1033674:$F$1033678</formula1>
    </dataValidation>
    <dataValidation type="list" allowBlank="1" showInputMessage="1" showErrorMessage="1" sqref="E27:G63 G767:G821 E722:G766 E851:G857 G858:G882 E871:E882 E883:G949 E822:G844 E393:G508 E297:G302 E294:G295 E305:G305">
      <formula1>#REF!</formula1>
    </dataValidation>
    <dataValidation type="list" allowBlank="1" showInputMessage="1" showErrorMessage="1" sqref="Z810:Z813 Z858 Z861:Z864 Z867:Z870 Z230:Z392">
      <formula1>"공개, 비공개, 비공개(사유시설)"</formula1>
    </dataValidation>
  </dataValidations>
  <pageMargins left="0.7" right="0.7" top="0.75" bottom="0.75" header="0.3" footer="0.3"/>
  <pageSetup paperSize="8" scale="1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87"/>
  <sheetViews>
    <sheetView zoomScale="70" zoomScaleNormal="70" zoomScaleSheetLayoutView="55" workbookViewId="0">
      <pane ySplit="5" topLeftCell="A6" activePane="bottomLeft" state="frozen"/>
      <selection pane="bottomLeft" activeCell="A5" sqref="A5"/>
    </sheetView>
  </sheetViews>
  <sheetFormatPr defaultRowHeight="16.5"/>
  <cols>
    <col min="1" max="1" width="5.625" style="119" customWidth="1"/>
    <col min="2" max="2" width="10.625" style="119" customWidth="1"/>
    <col min="3" max="3" width="15.125" style="119" customWidth="1"/>
    <col min="4" max="4" width="22.25" style="119" customWidth="1"/>
    <col min="5" max="6" width="5.625" style="119" customWidth="1"/>
    <col min="7" max="7" width="4.75" style="119" customWidth="1"/>
    <col min="8" max="8" width="18.125" style="119" customWidth="1"/>
    <col min="9" max="9" width="10" style="119" customWidth="1"/>
    <col min="10" max="10" width="8.5" style="119" customWidth="1"/>
    <col min="11" max="11" width="5.75" style="119" customWidth="1"/>
    <col min="12" max="12" width="18.125" style="119" customWidth="1"/>
    <col min="13" max="13" width="14.625" customWidth="1"/>
    <col min="14" max="17" width="9" customWidth="1"/>
    <col min="18" max="18" width="14.75" customWidth="1"/>
    <col min="19" max="19" width="26.75" customWidth="1"/>
    <col min="20" max="20" width="14.5" style="19" customWidth="1"/>
    <col min="21" max="21" width="20.625" style="19" customWidth="1"/>
    <col min="22" max="22" width="20.625" customWidth="1"/>
    <col min="23" max="23" width="25.625" customWidth="1"/>
    <col min="24" max="24" width="25.25" style="19" customWidth="1"/>
    <col min="25" max="25" width="25.625" customWidth="1"/>
    <col min="26" max="28" width="10.625" customWidth="1"/>
    <col min="29" max="29" width="39" customWidth="1"/>
    <col min="30" max="30" width="24" customWidth="1"/>
    <col min="31" max="31" width="47.75" style="133" customWidth="1"/>
    <col min="32" max="32" width="25.625" style="19" customWidth="1"/>
    <col min="33" max="35" width="25.625" customWidth="1"/>
    <col min="36" max="36" width="29.5" style="19" customWidth="1"/>
    <col min="37" max="37" width="18.875" customWidth="1"/>
    <col min="38" max="38" width="9" customWidth="1"/>
    <col min="39" max="42" width="15.625" customWidth="1"/>
  </cols>
  <sheetData>
    <row r="1" spans="1:42" s="132" customFormat="1" ht="50.25" customHeight="1">
      <c r="A1" s="768" t="s">
        <v>8080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9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</row>
    <row r="2" spans="1:42" s="132" customFormat="1" ht="16.5" customHeight="1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9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</row>
    <row r="3" spans="1:42" s="132" customFormat="1" ht="30" customHeight="1">
      <c r="A3" s="116">
        <f>SUBTOTAL(3,A6:A287)</f>
        <v>282</v>
      </c>
      <c r="B3" s="117"/>
      <c r="C3" s="118"/>
      <c r="D3" s="117"/>
      <c r="E3" s="119"/>
      <c r="F3" s="119"/>
      <c r="G3" s="119"/>
      <c r="H3" s="119"/>
      <c r="I3" s="119"/>
      <c r="J3" s="119"/>
      <c r="K3" s="119"/>
      <c r="L3" s="119"/>
      <c r="T3" s="19"/>
      <c r="U3" s="19"/>
      <c r="X3" s="19"/>
      <c r="AE3" s="133"/>
      <c r="AF3" s="19"/>
      <c r="AJ3" s="19"/>
    </row>
    <row r="4" spans="1:42" ht="30" customHeight="1">
      <c r="A4" s="770" t="s">
        <v>9254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2"/>
      <c r="R4" s="773" t="s">
        <v>2453</v>
      </c>
      <c r="S4" s="773"/>
      <c r="T4" s="773"/>
      <c r="U4" s="773"/>
      <c r="V4" s="773"/>
      <c r="W4" s="773" t="s">
        <v>2454</v>
      </c>
      <c r="X4" s="773"/>
      <c r="Y4" s="773"/>
      <c r="Z4" s="774" t="s">
        <v>2455</v>
      </c>
      <c r="AA4" s="774"/>
      <c r="AB4" s="774"/>
      <c r="AC4" s="775" t="s">
        <v>2456</v>
      </c>
      <c r="AD4" s="775"/>
      <c r="AE4" s="776"/>
      <c r="AF4" s="775" t="s">
        <v>2457</v>
      </c>
      <c r="AG4" s="775"/>
      <c r="AH4" s="775"/>
      <c r="AI4" s="775"/>
      <c r="AJ4" s="775"/>
      <c r="AK4" s="773" t="s">
        <v>2458</v>
      </c>
      <c r="AL4" s="773"/>
      <c r="AM4" s="773"/>
      <c r="AN4" s="766" t="s">
        <v>1081</v>
      </c>
      <c r="AO4" s="777" t="s">
        <v>1082</v>
      </c>
      <c r="AP4" s="766" t="s">
        <v>752</v>
      </c>
    </row>
    <row r="5" spans="1:42" ht="30.75" customHeight="1">
      <c r="A5" s="134" t="s">
        <v>9</v>
      </c>
      <c r="B5" s="134" t="s">
        <v>0</v>
      </c>
      <c r="C5" s="134" t="s">
        <v>10</v>
      </c>
      <c r="D5" s="134" t="s">
        <v>6</v>
      </c>
      <c r="E5" s="134" t="s">
        <v>5</v>
      </c>
      <c r="F5" s="134" t="s">
        <v>7</v>
      </c>
      <c r="G5" s="134" t="s">
        <v>8</v>
      </c>
      <c r="H5" s="134" t="s">
        <v>1</v>
      </c>
      <c r="I5" s="134" t="s">
        <v>2</v>
      </c>
      <c r="J5" s="134" t="s">
        <v>4</v>
      </c>
      <c r="K5" s="134" t="s">
        <v>3</v>
      </c>
      <c r="L5" s="134" t="s">
        <v>1075</v>
      </c>
      <c r="M5" s="134" t="s">
        <v>1076</v>
      </c>
      <c r="N5" s="134" t="s">
        <v>1077</v>
      </c>
      <c r="O5" s="134" t="s">
        <v>1078</v>
      </c>
      <c r="P5" s="134" t="s">
        <v>8076</v>
      </c>
      <c r="Q5" s="134" t="s">
        <v>8077</v>
      </c>
      <c r="R5" s="135" t="s">
        <v>749</v>
      </c>
      <c r="S5" s="135" t="s">
        <v>2459</v>
      </c>
      <c r="T5" s="135" t="s">
        <v>2460</v>
      </c>
      <c r="U5" s="135" t="s">
        <v>2461</v>
      </c>
      <c r="V5" s="135" t="s">
        <v>2462</v>
      </c>
      <c r="W5" s="135" t="s">
        <v>2463</v>
      </c>
      <c r="X5" s="135" t="s">
        <v>2464</v>
      </c>
      <c r="Y5" s="135" t="s">
        <v>2465</v>
      </c>
      <c r="Z5" s="135" t="s">
        <v>741</v>
      </c>
      <c r="AA5" s="135" t="s">
        <v>66</v>
      </c>
      <c r="AB5" s="135" t="s">
        <v>742</v>
      </c>
      <c r="AC5" s="135" t="s">
        <v>750</v>
      </c>
      <c r="AD5" s="135" t="s">
        <v>751</v>
      </c>
      <c r="AE5" s="135" t="s">
        <v>743</v>
      </c>
      <c r="AF5" s="272" t="s">
        <v>744</v>
      </c>
      <c r="AG5" s="137" t="s">
        <v>755</v>
      </c>
      <c r="AH5" s="272" t="s">
        <v>745</v>
      </c>
      <c r="AI5" s="272" t="s">
        <v>753</v>
      </c>
      <c r="AJ5" s="272" t="s">
        <v>754</v>
      </c>
      <c r="AK5" s="272" t="s">
        <v>746</v>
      </c>
      <c r="AL5" s="272" t="s">
        <v>747</v>
      </c>
      <c r="AM5" s="272" t="s">
        <v>748</v>
      </c>
      <c r="AN5" s="767"/>
      <c r="AO5" s="767"/>
      <c r="AP5" s="767"/>
    </row>
    <row r="6" spans="1:42" s="140" customFormat="1" ht="30.75" customHeight="1">
      <c r="A6" s="274" t="s">
        <v>2653</v>
      </c>
      <c r="B6" s="274" t="s">
        <v>2654</v>
      </c>
      <c r="C6" s="274" t="s">
        <v>2655</v>
      </c>
      <c r="D6" s="274">
        <v>673</v>
      </c>
      <c r="E6" s="274" t="s">
        <v>35</v>
      </c>
      <c r="F6" s="274" t="s">
        <v>16</v>
      </c>
      <c r="G6" s="274" t="s">
        <v>19</v>
      </c>
      <c r="H6" s="274" t="s">
        <v>2656</v>
      </c>
      <c r="I6" s="274" t="s">
        <v>760</v>
      </c>
      <c r="J6" s="274" t="s">
        <v>13</v>
      </c>
      <c r="K6" s="274" t="s">
        <v>17</v>
      </c>
      <c r="L6" s="274" t="s">
        <v>8301</v>
      </c>
      <c r="M6" s="274" t="s">
        <v>8302</v>
      </c>
      <c r="N6" s="275" t="s">
        <v>2657</v>
      </c>
      <c r="O6" s="275" t="s">
        <v>2658</v>
      </c>
      <c r="P6" s="275">
        <v>110</v>
      </c>
      <c r="Q6" s="275">
        <v>20</v>
      </c>
      <c r="R6" s="276" t="s">
        <v>1546</v>
      </c>
      <c r="S6" s="273" t="s">
        <v>8303</v>
      </c>
      <c r="T6" s="268" t="s">
        <v>2660</v>
      </c>
      <c r="U6" s="277">
        <v>44363</v>
      </c>
      <c r="V6" s="277">
        <v>44363</v>
      </c>
      <c r="W6" s="278">
        <v>2920000018</v>
      </c>
      <c r="X6" s="212">
        <v>44377</v>
      </c>
      <c r="Y6" s="157"/>
      <c r="Z6" s="157"/>
      <c r="AA6" s="157"/>
      <c r="AB6" s="157"/>
      <c r="AC6" s="157" t="s">
        <v>1547</v>
      </c>
      <c r="AD6" s="157"/>
      <c r="AE6" s="158"/>
      <c r="AF6" s="157"/>
      <c r="AG6" s="157"/>
      <c r="AH6" s="157"/>
      <c r="AI6" s="157"/>
      <c r="AJ6" s="157"/>
      <c r="AK6" s="278" t="s">
        <v>2661</v>
      </c>
      <c r="AL6" s="278" t="s">
        <v>8304</v>
      </c>
      <c r="AM6" s="278" t="s">
        <v>8305</v>
      </c>
      <c r="AN6" s="279" t="s">
        <v>1996</v>
      </c>
      <c r="AO6" s="138" t="s">
        <v>1996</v>
      </c>
      <c r="AP6" s="139"/>
    </row>
    <row r="7" spans="1:42" s="140" customFormat="1" ht="30.75" customHeight="1">
      <c r="A7" s="274" t="s">
        <v>2653</v>
      </c>
      <c r="B7" s="274" t="s">
        <v>2654</v>
      </c>
      <c r="C7" s="274" t="s">
        <v>2662</v>
      </c>
      <c r="D7" s="274" t="s">
        <v>2663</v>
      </c>
      <c r="E7" s="274" t="s">
        <v>35</v>
      </c>
      <c r="F7" s="274" t="s">
        <v>18</v>
      </c>
      <c r="G7" s="274" t="s">
        <v>19</v>
      </c>
      <c r="H7" s="274" t="s">
        <v>2664</v>
      </c>
      <c r="I7" s="274" t="s">
        <v>760</v>
      </c>
      <c r="J7" s="274" t="s">
        <v>13</v>
      </c>
      <c r="K7" s="274" t="s">
        <v>17</v>
      </c>
      <c r="L7" s="274" t="s">
        <v>8306</v>
      </c>
      <c r="M7" s="274" t="s">
        <v>8307</v>
      </c>
      <c r="N7" s="280" t="s">
        <v>2665</v>
      </c>
      <c r="O7" s="280" t="s">
        <v>2666</v>
      </c>
      <c r="P7" s="275">
        <v>58</v>
      </c>
      <c r="Q7" s="275">
        <v>6</v>
      </c>
      <c r="R7" s="276" t="s">
        <v>1546</v>
      </c>
      <c r="S7" s="273" t="s">
        <v>8303</v>
      </c>
      <c r="T7" s="268" t="s">
        <v>2660</v>
      </c>
      <c r="U7" s="277">
        <v>44363</v>
      </c>
      <c r="V7" s="277">
        <v>44363</v>
      </c>
      <c r="W7" s="268">
        <v>2920000011</v>
      </c>
      <c r="X7" s="212">
        <v>44377</v>
      </c>
      <c r="Y7" s="157"/>
      <c r="Z7" s="157"/>
      <c r="AA7" s="157"/>
      <c r="AB7" s="157"/>
      <c r="AC7" s="157" t="s">
        <v>1547</v>
      </c>
      <c r="AD7" s="157"/>
      <c r="AE7" s="158"/>
      <c r="AF7" s="157"/>
      <c r="AG7" s="157"/>
      <c r="AH7" s="157"/>
      <c r="AI7" s="157"/>
      <c r="AJ7" s="157"/>
      <c r="AK7" s="278" t="s">
        <v>2661</v>
      </c>
      <c r="AL7" s="278" t="s">
        <v>8304</v>
      </c>
      <c r="AM7" s="278" t="s">
        <v>8305</v>
      </c>
      <c r="AN7" s="279" t="s">
        <v>1996</v>
      </c>
      <c r="AO7" s="138" t="s">
        <v>1996</v>
      </c>
      <c r="AP7" s="139"/>
    </row>
    <row r="8" spans="1:42" s="145" customFormat="1" ht="30.75" customHeight="1">
      <c r="A8" s="281" t="s">
        <v>2653</v>
      </c>
      <c r="B8" s="281" t="s">
        <v>2654</v>
      </c>
      <c r="C8" s="281" t="s">
        <v>2667</v>
      </c>
      <c r="D8" s="281">
        <v>652</v>
      </c>
      <c r="E8" s="281" t="s">
        <v>35</v>
      </c>
      <c r="F8" s="281" t="s">
        <v>18</v>
      </c>
      <c r="G8" s="281" t="s">
        <v>19</v>
      </c>
      <c r="H8" s="281" t="s">
        <v>2668</v>
      </c>
      <c r="I8" s="281" t="s">
        <v>760</v>
      </c>
      <c r="J8" s="281" t="s">
        <v>13</v>
      </c>
      <c r="K8" s="281" t="s">
        <v>17</v>
      </c>
      <c r="L8" s="281" t="s">
        <v>8308</v>
      </c>
      <c r="M8" s="281" t="s">
        <v>8309</v>
      </c>
      <c r="N8" s="281" t="s">
        <v>2665</v>
      </c>
      <c r="O8" s="281" t="s">
        <v>2666</v>
      </c>
      <c r="P8" s="282">
        <v>265</v>
      </c>
      <c r="Q8" s="282">
        <v>6</v>
      </c>
      <c r="R8" s="283" t="s">
        <v>1546</v>
      </c>
      <c r="S8" s="273" t="s">
        <v>8303</v>
      </c>
      <c r="T8" s="284" t="s">
        <v>2660</v>
      </c>
      <c r="U8" s="277">
        <v>44363</v>
      </c>
      <c r="V8" s="277">
        <v>44363</v>
      </c>
      <c r="W8" s="284">
        <v>2920000016</v>
      </c>
      <c r="X8" s="212">
        <v>44377</v>
      </c>
      <c r="Y8" s="157"/>
      <c r="Z8" s="157"/>
      <c r="AA8" s="157"/>
      <c r="AB8" s="157"/>
      <c r="AC8" s="157" t="s">
        <v>1547</v>
      </c>
      <c r="AD8" s="157"/>
      <c r="AE8" s="158"/>
      <c r="AF8" s="157"/>
      <c r="AG8" s="157"/>
      <c r="AH8" s="157"/>
      <c r="AI8" s="157"/>
      <c r="AJ8" s="157"/>
      <c r="AK8" s="285" t="s">
        <v>2661</v>
      </c>
      <c r="AL8" s="285" t="s">
        <v>8304</v>
      </c>
      <c r="AM8" s="285" t="s">
        <v>8305</v>
      </c>
      <c r="AN8" s="286" t="s">
        <v>1996</v>
      </c>
      <c r="AO8" s="142" t="s">
        <v>1996</v>
      </c>
      <c r="AP8" s="144"/>
    </row>
    <row r="9" spans="1:42" s="145" customFormat="1" ht="24">
      <c r="A9" s="281" t="s">
        <v>2653</v>
      </c>
      <c r="B9" s="281" t="s">
        <v>2654</v>
      </c>
      <c r="C9" s="281" t="s">
        <v>2667</v>
      </c>
      <c r="D9" s="281">
        <v>652</v>
      </c>
      <c r="E9" s="281" t="s">
        <v>35</v>
      </c>
      <c r="F9" s="281" t="s">
        <v>18</v>
      </c>
      <c r="G9" s="281" t="s">
        <v>19</v>
      </c>
      <c r="H9" s="281" t="s">
        <v>2669</v>
      </c>
      <c r="I9" s="281" t="s">
        <v>760</v>
      </c>
      <c r="J9" s="281" t="s">
        <v>13</v>
      </c>
      <c r="K9" s="281" t="s">
        <v>17</v>
      </c>
      <c r="L9" s="281" t="s">
        <v>8308</v>
      </c>
      <c r="M9" s="281" t="s">
        <v>8310</v>
      </c>
      <c r="N9" s="281" t="s">
        <v>2657</v>
      </c>
      <c r="O9" s="281" t="s">
        <v>2658</v>
      </c>
      <c r="P9" s="282">
        <v>310</v>
      </c>
      <c r="Q9" s="282">
        <v>10</v>
      </c>
      <c r="R9" s="283" t="s">
        <v>1546</v>
      </c>
      <c r="S9" s="273" t="s">
        <v>8303</v>
      </c>
      <c r="T9" s="284" t="s">
        <v>2660</v>
      </c>
      <c r="U9" s="277">
        <v>44363</v>
      </c>
      <c r="V9" s="277">
        <v>44363</v>
      </c>
      <c r="W9" s="284">
        <v>2920000015</v>
      </c>
      <c r="X9" s="212">
        <v>44377</v>
      </c>
      <c r="Y9" s="157"/>
      <c r="Z9" s="157"/>
      <c r="AA9" s="157"/>
      <c r="AB9" s="157"/>
      <c r="AC9" s="157" t="s">
        <v>1547</v>
      </c>
      <c r="AD9" s="157"/>
      <c r="AE9" s="158"/>
      <c r="AF9" s="157"/>
      <c r="AG9" s="157"/>
      <c r="AH9" s="157"/>
      <c r="AI9" s="157"/>
      <c r="AJ9" s="157"/>
      <c r="AK9" s="285" t="s">
        <v>2661</v>
      </c>
      <c r="AL9" s="285" t="s">
        <v>8304</v>
      </c>
      <c r="AM9" s="285" t="s">
        <v>8305</v>
      </c>
      <c r="AN9" s="286" t="s">
        <v>1996</v>
      </c>
      <c r="AO9" s="142" t="s">
        <v>1996</v>
      </c>
      <c r="AP9" s="144"/>
    </row>
    <row r="10" spans="1:42" s="145" customFormat="1" ht="24">
      <c r="A10" s="281" t="s">
        <v>2653</v>
      </c>
      <c r="B10" s="281" t="s">
        <v>2654</v>
      </c>
      <c r="C10" s="281" t="s">
        <v>2670</v>
      </c>
      <c r="D10" s="281" t="s">
        <v>2671</v>
      </c>
      <c r="E10" s="281" t="s">
        <v>35</v>
      </c>
      <c r="F10" s="281" t="s">
        <v>18</v>
      </c>
      <c r="G10" s="281" t="s">
        <v>19</v>
      </c>
      <c r="H10" s="281" t="s">
        <v>2672</v>
      </c>
      <c r="I10" s="281" t="s">
        <v>760</v>
      </c>
      <c r="J10" s="281" t="s">
        <v>13</v>
      </c>
      <c r="K10" s="281" t="s">
        <v>17</v>
      </c>
      <c r="L10" s="281" t="s">
        <v>8311</v>
      </c>
      <c r="M10" s="281" t="s">
        <v>8312</v>
      </c>
      <c r="N10" s="281" t="s">
        <v>2673</v>
      </c>
      <c r="O10" s="281" t="s">
        <v>2674</v>
      </c>
      <c r="P10" s="282">
        <v>38</v>
      </c>
      <c r="Q10" s="282" t="s">
        <v>2675</v>
      </c>
      <c r="R10" s="283" t="s">
        <v>1546</v>
      </c>
      <c r="S10" s="273" t="s">
        <v>8313</v>
      </c>
      <c r="T10" s="284" t="s">
        <v>2660</v>
      </c>
      <c r="U10" s="277">
        <v>44364</v>
      </c>
      <c r="V10" s="277">
        <v>44365</v>
      </c>
      <c r="W10" s="284">
        <v>2920000026</v>
      </c>
      <c r="X10" s="212">
        <v>44377</v>
      </c>
      <c r="Y10" s="157"/>
      <c r="Z10" s="157"/>
      <c r="AA10" s="157"/>
      <c r="AB10" s="157"/>
      <c r="AC10" s="157" t="s">
        <v>1547</v>
      </c>
      <c r="AD10" s="157"/>
      <c r="AE10" s="158"/>
      <c r="AF10" s="157"/>
      <c r="AG10" s="157"/>
      <c r="AH10" s="157"/>
      <c r="AI10" s="157"/>
      <c r="AJ10" s="157"/>
      <c r="AK10" s="285" t="s">
        <v>2661</v>
      </c>
      <c r="AL10" s="285" t="s">
        <v>8314</v>
      </c>
      <c r="AM10" s="285" t="s">
        <v>8315</v>
      </c>
      <c r="AN10" s="286" t="s">
        <v>1996</v>
      </c>
      <c r="AO10" s="142" t="s">
        <v>1996</v>
      </c>
      <c r="AP10" s="144"/>
    </row>
    <row r="11" spans="1:42" s="145" customFormat="1" ht="24">
      <c r="A11" s="281" t="s">
        <v>2653</v>
      </c>
      <c r="B11" s="281" t="s">
        <v>2654</v>
      </c>
      <c r="C11" s="281" t="s">
        <v>2670</v>
      </c>
      <c r="D11" s="281" t="s">
        <v>2671</v>
      </c>
      <c r="E11" s="281" t="s">
        <v>35</v>
      </c>
      <c r="F11" s="281" t="s">
        <v>18</v>
      </c>
      <c r="G11" s="281" t="s">
        <v>19</v>
      </c>
      <c r="H11" s="281" t="s">
        <v>2676</v>
      </c>
      <c r="I11" s="281" t="s">
        <v>760</v>
      </c>
      <c r="J11" s="281" t="s">
        <v>13</v>
      </c>
      <c r="K11" s="281" t="s">
        <v>17</v>
      </c>
      <c r="L11" s="281" t="s">
        <v>8311</v>
      </c>
      <c r="M11" s="281" t="s">
        <v>8316</v>
      </c>
      <c r="N11" s="281" t="s">
        <v>2665</v>
      </c>
      <c r="O11" s="281" t="s">
        <v>2666</v>
      </c>
      <c r="P11" s="282">
        <v>122</v>
      </c>
      <c r="Q11" s="282" t="s">
        <v>2677</v>
      </c>
      <c r="R11" s="283" t="s">
        <v>1546</v>
      </c>
      <c r="S11" s="273" t="s">
        <v>8313</v>
      </c>
      <c r="T11" s="284" t="s">
        <v>2660</v>
      </c>
      <c r="U11" s="277">
        <v>44364</v>
      </c>
      <c r="V11" s="277">
        <v>44365</v>
      </c>
      <c r="W11" s="284">
        <v>2920000027</v>
      </c>
      <c r="X11" s="212">
        <v>44377</v>
      </c>
      <c r="Y11" s="157"/>
      <c r="Z11" s="157"/>
      <c r="AA11" s="157"/>
      <c r="AB11" s="157"/>
      <c r="AC11" s="157" t="s">
        <v>1547</v>
      </c>
      <c r="AD11" s="157"/>
      <c r="AE11" s="158"/>
      <c r="AF11" s="157"/>
      <c r="AG11" s="157"/>
      <c r="AH11" s="157"/>
      <c r="AI11" s="157"/>
      <c r="AJ11" s="157"/>
      <c r="AK11" s="285" t="s">
        <v>2661</v>
      </c>
      <c r="AL11" s="285" t="s">
        <v>8314</v>
      </c>
      <c r="AM11" s="285" t="s">
        <v>8315</v>
      </c>
      <c r="AN11" s="286" t="s">
        <v>1996</v>
      </c>
      <c r="AO11" s="142" t="s">
        <v>1996</v>
      </c>
      <c r="AP11" s="144"/>
    </row>
    <row r="12" spans="1:42" s="145" customFormat="1" ht="24">
      <c r="A12" s="281" t="s">
        <v>2653</v>
      </c>
      <c r="B12" s="281" t="s">
        <v>2654</v>
      </c>
      <c r="C12" s="281" t="s">
        <v>2670</v>
      </c>
      <c r="D12" s="281" t="s">
        <v>2678</v>
      </c>
      <c r="E12" s="281" t="s">
        <v>35</v>
      </c>
      <c r="F12" s="281" t="s">
        <v>18</v>
      </c>
      <c r="G12" s="281" t="s">
        <v>19</v>
      </c>
      <c r="H12" s="281" t="s">
        <v>2679</v>
      </c>
      <c r="I12" s="281" t="s">
        <v>760</v>
      </c>
      <c r="J12" s="281" t="s">
        <v>13</v>
      </c>
      <c r="K12" s="281" t="s">
        <v>17</v>
      </c>
      <c r="L12" s="281" t="s">
        <v>8311</v>
      </c>
      <c r="M12" s="281" t="s">
        <v>8317</v>
      </c>
      <c r="N12" s="281" t="s">
        <v>2657</v>
      </c>
      <c r="O12" s="281" t="s">
        <v>2658</v>
      </c>
      <c r="P12" s="282">
        <v>60</v>
      </c>
      <c r="Q12" s="282" t="s">
        <v>2680</v>
      </c>
      <c r="R12" s="283" t="s">
        <v>1546</v>
      </c>
      <c r="S12" s="273" t="s">
        <v>8313</v>
      </c>
      <c r="T12" s="284" t="s">
        <v>2660</v>
      </c>
      <c r="U12" s="277">
        <v>44364</v>
      </c>
      <c r="V12" s="277">
        <v>44365</v>
      </c>
      <c r="W12" s="284">
        <v>2920000028</v>
      </c>
      <c r="X12" s="212">
        <v>44377</v>
      </c>
      <c r="Y12" s="157"/>
      <c r="Z12" s="157"/>
      <c r="AA12" s="157"/>
      <c r="AB12" s="157"/>
      <c r="AC12" s="157" t="s">
        <v>1547</v>
      </c>
      <c r="AD12" s="157"/>
      <c r="AE12" s="158"/>
      <c r="AF12" s="157"/>
      <c r="AG12" s="157"/>
      <c r="AH12" s="157"/>
      <c r="AI12" s="157"/>
      <c r="AJ12" s="157"/>
      <c r="AK12" s="285" t="s">
        <v>2661</v>
      </c>
      <c r="AL12" s="285" t="s">
        <v>8314</v>
      </c>
      <c r="AM12" s="285" t="s">
        <v>8315</v>
      </c>
      <c r="AN12" s="286" t="s">
        <v>1996</v>
      </c>
      <c r="AO12" s="142" t="s">
        <v>1996</v>
      </c>
      <c r="AP12" s="144"/>
    </row>
    <row r="13" spans="1:42" s="145" customFormat="1" ht="24">
      <c r="A13" s="281" t="s">
        <v>2653</v>
      </c>
      <c r="B13" s="281" t="s">
        <v>2654</v>
      </c>
      <c r="C13" s="287" t="s">
        <v>2670</v>
      </c>
      <c r="D13" s="287" t="s">
        <v>2681</v>
      </c>
      <c r="E13" s="281" t="s">
        <v>35</v>
      </c>
      <c r="F13" s="281" t="s">
        <v>18</v>
      </c>
      <c r="G13" s="281" t="s">
        <v>19</v>
      </c>
      <c r="H13" s="281" t="s">
        <v>2682</v>
      </c>
      <c r="I13" s="281" t="s">
        <v>760</v>
      </c>
      <c r="J13" s="281" t="s">
        <v>13</v>
      </c>
      <c r="K13" s="281" t="s">
        <v>17</v>
      </c>
      <c r="L13" s="281" t="s">
        <v>8311</v>
      </c>
      <c r="M13" s="281" t="s">
        <v>8318</v>
      </c>
      <c r="N13" s="281" t="s">
        <v>2657</v>
      </c>
      <c r="O13" s="281" t="s">
        <v>2658</v>
      </c>
      <c r="P13" s="282">
        <v>30</v>
      </c>
      <c r="Q13" s="282" t="s">
        <v>2683</v>
      </c>
      <c r="R13" s="283" t="s">
        <v>1546</v>
      </c>
      <c r="S13" s="273" t="s">
        <v>8313</v>
      </c>
      <c r="T13" s="284" t="s">
        <v>2660</v>
      </c>
      <c r="U13" s="277">
        <v>44364</v>
      </c>
      <c r="V13" s="277">
        <v>44365</v>
      </c>
      <c r="W13" s="284">
        <v>2920000029</v>
      </c>
      <c r="X13" s="212">
        <v>44377</v>
      </c>
      <c r="Y13" s="157"/>
      <c r="Z13" s="157"/>
      <c r="AA13" s="157"/>
      <c r="AB13" s="157"/>
      <c r="AC13" s="157" t="s">
        <v>1547</v>
      </c>
      <c r="AD13" s="157"/>
      <c r="AE13" s="158"/>
      <c r="AF13" s="157"/>
      <c r="AG13" s="157"/>
      <c r="AH13" s="157"/>
      <c r="AI13" s="157"/>
      <c r="AJ13" s="157"/>
      <c r="AK13" s="285" t="s">
        <v>2661</v>
      </c>
      <c r="AL13" s="285" t="s">
        <v>8314</v>
      </c>
      <c r="AM13" s="285" t="s">
        <v>8315</v>
      </c>
      <c r="AN13" s="286" t="s">
        <v>1996</v>
      </c>
      <c r="AO13" s="142" t="s">
        <v>1996</v>
      </c>
      <c r="AP13" s="144"/>
    </row>
    <row r="14" spans="1:42" s="145" customFormat="1" ht="24">
      <c r="A14" s="281" t="s">
        <v>2653</v>
      </c>
      <c r="B14" s="281" t="s">
        <v>2654</v>
      </c>
      <c r="C14" s="281" t="s">
        <v>2670</v>
      </c>
      <c r="D14" s="281" t="s">
        <v>2681</v>
      </c>
      <c r="E14" s="281" t="s">
        <v>35</v>
      </c>
      <c r="F14" s="281" t="s">
        <v>18</v>
      </c>
      <c r="G14" s="281" t="s">
        <v>19</v>
      </c>
      <c r="H14" s="281" t="s">
        <v>2684</v>
      </c>
      <c r="I14" s="281" t="s">
        <v>760</v>
      </c>
      <c r="J14" s="281" t="s">
        <v>13</v>
      </c>
      <c r="K14" s="281" t="s">
        <v>17</v>
      </c>
      <c r="L14" s="281" t="s">
        <v>8311</v>
      </c>
      <c r="M14" s="281" t="s">
        <v>8319</v>
      </c>
      <c r="N14" s="281" t="s">
        <v>2657</v>
      </c>
      <c r="O14" s="281" t="s">
        <v>2658</v>
      </c>
      <c r="P14" s="282">
        <v>20</v>
      </c>
      <c r="Q14" s="282" t="s">
        <v>2685</v>
      </c>
      <c r="R14" s="283" t="s">
        <v>1546</v>
      </c>
      <c r="S14" s="273" t="s">
        <v>8313</v>
      </c>
      <c r="T14" s="284" t="s">
        <v>2660</v>
      </c>
      <c r="U14" s="277">
        <v>44364</v>
      </c>
      <c r="V14" s="277">
        <v>44365</v>
      </c>
      <c r="W14" s="284">
        <v>2920000030</v>
      </c>
      <c r="X14" s="212">
        <v>44377</v>
      </c>
      <c r="Y14" s="157"/>
      <c r="Z14" s="157"/>
      <c r="AA14" s="157"/>
      <c r="AB14" s="157"/>
      <c r="AC14" s="157" t="s">
        <v>1547</v>
      </c>
      <c r="AD14" s="157"/>
      <c r="AE14" s="158"/>
      <c r="AF14" s="157"/>
      <c r="AG14" s="157"/>
      <c r="AH14" s="157"/>
      <c r="AI14" s="157"/>
      <c r="AJ14" s="157"/>
      <c r="AK14" s="285" t="s">
        <v>2661</v>
      </c>
      <c r="AL14" s="285" t="s">
        <v>8314</v>
      </c>
      <c r="AM14" s="285" t="s">
        <v>8315</v>
      </c>
      <c r="AN14" s="286" t="s">
        <v>1996</v>
      </c>
      <c r="AO14" s="142" t="s">
        <v>1996</v>
      </c>
      <c r="AP14" s="144"/>
    </row>
    <row r="15" spans="1:42" s="145" customFormat="1" ht="24">
      <c r="A15" s="281" t="s">
        <v>2653</v>
      </c>
      <c r="B15" s="281" t="s">
        <v>2654</v>
      </c>
      <c r="C15" s="281" t="s">
        <v>2686</v>
      </c>
      <c r="D15" s="281" t="s">
        <v>2687</v>
      </c>
      <c r="E15" s="281" t="s">
        <v>35</v>
      </c>
      <c r="F15" s="281" t="s">
        <v>18</v>
      </c>
      <c r="G15" s="281" t="s">
        <v>19</v>
      </c>
      <c r="H15" s="281" t="s">
        <v>2688</v>
      </c>
      <c r="I15" s="281" t="s">
        <v>760</v>
      </c>
      <c r="J15" s="281" t="s">
        <v>13</v>
      </c>
      <c r="K15" s="281" t="s">
        <v>17</v>
      </c>
      <c r="L15" s="281" t="s">
        <v>8311</v>
      </c>
      <c r="M15" s="281" t="s">
        <v>8320</v>
      </c>
      <c r="N15" s="281" t="s">
        <v>2657</v>
      </c>
      <c r="O15" s="281" t="s">
        <v>2658</v>
      </c>
      <c r="P15" s="282">
        <v>45</v>
      </c>
      <c r="Q15" s="282" t="s">
        <v>2689</v>
      </c>
      <c r="R15" s="283" t="s">
        <v>1546</v>
      </c>
      <c r="S15" s="273" t="s">
        <v>8313</v>
      </c>
      <c r="T15" s="284" t="s">
        <v>2660</v>
      </c>
      <c r="U15" s="277">
        <v>44364</v>
      </c>
      <c r="V15" s="277">
        <v>44365</v>
      </c>
      <c r="W15" s="284">
        <v>2920000031</v>
      </c>
      <c r="X15" s="212">
        <v>44377</v>
      </c>
      <c r="Y15" s="157"/>
      <c r="Z15" s="157"/>
      <c r="AA15" s="157"/>
      <c r="AB15" s="157"/>
      <c r="AC15" s="157" t="s">
        <v>1547</v>
      </c>
      <c r="AD15" s="157"/>
      <c r="AE15" s="158"/>
      <c r="AF15" s="157"/>
      <c r="AG15" s="157"/>
      <c r="AH15" s="157"/>
      <c r="AI15" s="157"/>
      <c r="AJ15" s="157"/>
      <c r="AK15" s="285" t="s">
        <v>2661</v>
      </c>
      <c r="AL15" s="285" t="s">
        <v>8314</v>
      </c>
      <c r="AM15" s="285" t="s">
        <v>8315</v>
      </c>
      <c r="AN15" s="286" t="s">
        <v>1996</v>
      </c>
      <c r="AO15" s="142" t="s">
        <v>1996</v>
      </c>
      <c r="AP15" s="144"/>
    </row>
    <row r="16" spans="1:42" s="145" customFormat="1" ht="24">
      <c r="A16" s="281" t="s">
        <v>2653</v>
      </c>
      <c r="B16" s="281" t="s">
        <v>2654</v>
      </c>
      <c r="C16" s="281" t="s">
        <v>2686</v>
      </c>
      <c r="D16" s="281" t="s">
        <v>2687</v>
      </c>
      <c r="E16" s="281" t="s">
        <v>35</v>
      </c>
      <c r="F16" s="281" t="s">
        <v>18</v>
      </c>
      <c r="G16" s="281" t="s">
        <v>19</v>
      </c>
      <c r="H16" s="281" t="s">
        <v>2690</v>
      </c>
      <c r="I16" s="281" t="s">
        <v>760</v>
      </c>
      <c r="J16" s="281" t="s">
        <v>13</v>
      </c>
      <c r="K16" s="281" t="s">
        <v>17</v>
      </c>
      <c r="L16" s="281" t="s">
        <v>8311</v>
      </c>
      <c r="M16" s="281" t="s">
        <v>8321</v>
      </c>
      <c r="N16" s="281" t="s">
        <v>2657</v>
      </c>
      <c r="O16" s="281" t="s">
        <v>2658</v>
      </c>
      <c r="P16" s="282">
        <v>80</v>
      </c>
      <c r="Q16" s="282" t="s">
        <v>2691</v>
      </c>
      <c r="R16" s="283" t="s">
        <v>1546</v>
      </c>
      <c r="S16" s="288" t="s">
        <v>8313</v>
      </c>
      <c r="T16" s="284" t="s">
        <v>2660</v>
      </c>
      <c r="U16" s="277">
        <v>44364</v>
      </c>
      <c r="V16" s="277">
        <v>44365</v>
      </c>
      <c r="W16" s="284">
        <v>2920000032</v>
      </c>
      <c r="X16" s="212">
        <v>44377</v>
      </c>
      <c r="Y16" s="157"/>
      <c r="Z16" s="157"/>
      <c r="AA16" s="157"/>
      <c r="AB16" s="157"/>
      <c r="AC16" s="157" t="s">
        <v>1547</v>
      </c>
      <c r="AD16" s="157"/>
      <c r="AE16" s="289"/>
      <c r="AF16" s="157"/>
      <c r="AG16" s="157"/>
      <c r="AH16" s="157"/>
      <c r="AI16" s="157"/>
      <c r="AJ16" s="157"/>
      <c r="AK16" s="285" t="s">
        <v>2661</v>
      </c>
      <c r="AL16" s="285" t="s">
        <v>8314</v>
      </c>
      <c r="AM16" s="285" t="s">
        <v>8315</v>
      </c>
      <c r="AN16" s="286" t="s">
        <v>1996</v>
      </c>
      <c r="AO16" s="142" t="s">
        <v>1996</v>
      </c>
      <c r="AP16" s="144"/>
    </row>
    <row r="17" spans="1:42" s="145" customFormat="1" ht="24">
      <c r="A17" s="281" t="s">
        <v>2653</v>
      </c>
      <c r="B17" s="281" t="s">
        <v>2654</v>
      </c>
      <c r="C17" s="281" t="s">
        <v>2686</v>
      </c>
      <c r="D17" s="281" t="s">
        <v>2692</v>
      </c>
      <c r="E17" s="281" t="s">
        <v>35</v>
      </c>
      <c r="F17" s="281" t="s">
        <v>18</v>
      </c>
      <c r="G17" s="281" t="s">
        <v>19</v>
      </c>
      <c r="H17" s="281" t="s">
        <v>2693</v>
      </c>
      <c r="I17" s="281" t="s">
        <v>760</v>
      </c>
      <c r="J17" s="281" t="s">
        <v>13</v>
      </c>
      <c r="K17" s="281" t="s">
        <v>17</v>
      </c>
      <c r="L17" s="281" t="s">
        <v>8311</v>
      </c>
      <c r="M17" s="281" t="s">
        <v>8322</v>
      </c>
      <c r="N17" s="281" t="s">
        <v>2657</v>
      </c>
      <c r="O17" s="281" t="s">
        <v>2658</v>
      </c>
      <c r="P17" s="282">
        <v>265</v>
      </c>
      <c r="Q17" s="282" t="s">
        <v>2694</v>
      </c>
      <c r="R17" s="283" t="s">
        <v>1546</v>
      </c>
      <c r="S17" s="288" t="s">
        <v>8313</v>
      </c>
      <c r="T17" s="284" t="s">
        <v>2660</v>
      </c>
      <c r="U17" s="277">
        <v>44364</v>
      </c>
      <c r="V17" s="277">
        <v>44365</v>
      </c>
      <c r="W17" s="284">
        <v>2920000033</v>
      </c>
      <c r="X17" s="212">
        <v>44377</v>
      </c>
      <c r="Y17" s="157"/>
      <c r="Z17" s="157"/>
      <c r="AA17" s="157"/>
      <c r="AB17" s="157"/>
      <c r="AC17" s="157" t="s">
        <v>1547</v>
      </c>
      <c r="AD17" s="157"/>
      <c r="AE17" s="289"/>
      <c r="AF17" s="157"/>
      <c r="AG17" s="157"/>
      <c r="AH17" s="157"/>
      <c r="AI17" s="157"/>
      <c r="AJ17" s="157"/>
      <c r="AK17" s="285" t="s">
        <v>2661</v>
      </c>
      <c r="AL17" s="285" t="s">
        <v>8314</v>
      </c>
      <c r="AM17" s="285" t="s">
        <v>8315</v>
      </c>
      <c r="AN17" s="286" t="s">
        <v>1996</v>
      </c>
      <c r="AO17" s="142" t="s">
        <v>1996</v>
      </c>
      <c r="AP17" s="144"/>
    </row>
    <row r="18" spans="1:42" s="145" customFormat="1" ht="24">
      <c r="A18" s="281" t="s">
        <v>2653</v>
      </c>
      <c r="B18" s="281" t="s">
        <v>2654</v>
      </c>
      <c r="C18" s="281" t="s">
        <v>2686</v>
      </c>
      <c r="D18" s="281" t="s">
        <v>2695</v>
      </c>
      <c r="E18" s="281" t="s">
        <v>35</v>
      </c>
      <c r="F18" s="281" t="s">
        <v>18</v>
      </c>
      <c r="G18" s="281" t="s">
        <v>19</v>
      </c>
      <c r="H18" s="281" t="s">
        <v>2696</v>
      </c>
      <c r="I18" s="281" t="s">
        <v>760</v>
      </c>
      <c r="J18" s="281" t="s">
        <v>13</v>
      </c>
      <c r="K18" s="281" t="s">
        <v>17</v>
      </c>
      <c r="L18" s="281" t="s">
        <v>8311</v>
      </c>
      <c r="M18" s="281" t="s">
        <v>8323</v>
      </c>
      <c r="N18" s="281" t="s">
        <v>2657</v>
      </c>
      <c r="O18" s="281" t="s">
        <v>2658</v>
      </c>
      <c r="P18" s="282">
        <v>45</v>
      </c>
      <c r="Q18" s="282" t="s">
        <v>2697</v>
      </c>
      <c r="R18" s="283" t="s">
        <v>1546</v>
      </c>
      <c r="S18" s="288" t="s">
        <v>8313</v>
      </c>
      <c r="T18" s="284" t="s">
        <v>2660</v>
      </c>
      <c r="U18" s="277">
        <v>44364</v>
      </c>
      <c r="V18" s="277">
        <v>44365</v>
      </c>
      <c r="W18" s="284">
        <v>2920000034</v>
      </c>
      <c r="X18" s="212">
        <v>44377</v>
      </c>
      <c r="Y18" s="157"/>
      <c r="Z18" s="157"/>
      <c r="AA18" s="157"/>
      <c r="AB18" s="157"/>
      <c r="AC18" s="157" t="s">
        <v>1547</v>
      </c>
      <c r="AD18" s="157"/>
      <c r="AE18" s="290"/>
      <c r="AF18" s="157"/>
      <c r="AG18" s="157"/>
      <c r="AH18" s="157"/>
      <c r="AI18" s="157"/>
      <c r="AJ18" s="157"/>
      <c r="AK18" s="285" t="s">
        <v>2661</v>
      </c>
      <c r="AL18" s="285" t="s">
        <v>8314</v>
      </c>
      <c r="AM18" s="285" t="s">
        <v>8315</v>
      </c>
      <c r="AN18" s="286" t="s">
        <v>1996</v>
      </c>
      <c r="AO18" s="142" t="s">
        <v>1996</v>
      </c>
      <c r="AP18" s="144"/>
    </row>
    <row r="19" spans="1:42" s="145" customFormat="1" ht="24">
      <c r="A19" s="281" t="s">
        <v>2653</v>
      </c>
      <c r="B19" s="281" t="s">
        <v>2500</v>
      </c>
      <c r="C19" s="281" t="s">
        <v>2698</v>
      </c>
      <c r="D19" s="281" t="s">
        <v>2699</v>
      </c>
      <c r="E19" s="281" t="s">
        <v>35</v>
      </c>
      <c r="F19" s="281" t="s">
        <v>11</v>
      </c>
      <c r="G19" s="281" t="s">
        <v>19</v>
      </c>
      <c r="H19" s="281" t="s">
        <v>2700</v>
      </c>
      <c r="I19" s="281" t="s">
        <v>760</v>
      </c>
      <c r="J19" s="281" t="s">
        <v>13</v>
      </c>
      <c r="K19" s="281" t="s">
        <v>17</v>
      </c>
      <c r="L19" s="281" t="s">
        <v>8324</v>
      </c>
      <c r="M19" s="281" t="s">
        <v>8325</v>
      </c>
      <c r="N19" s="281" t="s">
        <v>2701</v>
      </c>
      <c r="O19" s="281" t="s">
        <v>2666</v>
      </c>
      <c r="P19" s="282">
        <v>200</v>
      </c>
      <c r="Q19" s="282">
        <v>10</v>
      </c>
      <c r="R19" s="283" t="s">
        <v>2659</v>
      </c>
      <c r="S19" s="288" t="s">
        <v>8303</v>
      </c>
      <c r="T19" s="284" t="s">
        <v>2660</v>
      </c>
      <c r="U19" s="277">
        <v>44372</v>
      </c>
      <c r="V19" s="277">
        <v>44372</v>
      </c>
      <c r="W19" s="284">
        <v>2915500066</v>
      </c>
      <c r="X19" s="212">
        <v>44377</v>
      </c>
      <c r="Y19" s="157"/>
      <c r="Z19" s="157"/>
      <c r="AA19" s="157"/>
      <c r="AB19" s="157"/>
      <c r="AC19" s="157" t="s">
        <v>4012</v>
      </c>
      <c r="AD19" s="157" t="s">
        <v>8295</v>
      </c>
      <c r="AE19" s="158" t="s">
        <v>8326</v>
      </c>
      <c r="AF19" s="157" t="s">
        <v>4014</v>
      </c>
      <c r="AG19" s="157"/>
      <c r="AH19" s="157" t="s">
        <v>8327</v>
      </c>
      <c r="AI19" s="157"/>
      <c r="AJ19" s="157" t="s">
        <v>8328</v>
      </c>
      <c r="AK19" s="285" t="s">
        <v>2661</v>
      </c>
      <c r="AL19" s="285" t="s">
        <v>8304</v>
      </c>
      <c r="AM19" s="285" t="s">
        <v>8305</v>
      </c>
      <c r="AN19" s="286" t="s">
        <v>1996</v>
      </c>
      <c r="AO19" s="142" t="s">
        <v>1996</v>
      </c>
      <c r="AP19" s="144" t="s">
        <v>8329</v>
      </c>
    </row>
    <row r="20" spans="1:42" s="145" customFormat="1" ht="24">
      <c r="A20" s="281" t="s">
        <v>2653</v>
      </c>
      <c r="B20" s="281" t="s">
        <v>2500</v>
      </c>
      <c r="C20" s="281" t="s">
        <v>2698</v>
      </c>
      <c r="D20" s="281" t="s">
        <v>2702</v>
      </c>
      <c r="E20" s="281" t="s">
        <v>35</v>
      </c>
      <c r="F20" s="281" t="s">
        <v>11</v>
      </c>
      <c r="G20" s="281" t="s">
        <v>19</v>
      </c>
      <c r="H20" s="281" t="s">
        <v>2703</v>
      </c>
      <c r="I20" s="281" t="s">
        <v>760</v>
      </c>
      <c r="J20" s="281" t="s">
        <v>13</v>
      </c>
      <c r="K20" s="281" t="s">
        <v>17</v>
      </c>
      <c r="L20" s="281" t="s">
        <v>8324</v>
      </c>
      <c r="M20" s="281" t="s">
        <v>8330</v>
      </c>
      <c r="N20" s="281" t="s">
        <v>2701</v>
      </c>
      <c r="O20" s="281" t="s">
        <v>2658</v>
      </c>
      <c r="P20" s="282">
        <v>50</v>
      </c>
      <c r="Q20" s="282">
        <v>9</v>
      </c>
      <c r="R20" s="283" t="s">
        <v>2659</v>
      </c>
      <c r="S20" s="288" t="s">
        <v>8303</v>
      </c>
      <c r="T20" s="284" t="s">
        <v>2660</v>
      </c>
      <c r="U20" s="277">
        <v>44372</v>
      </c>
      <c r="V20" s="277">
        <v>44372</v>
      </c>
      <c r="W20" s="284">
        <v>2915500067</v>
      </c>
      <c r="X20" s="212">
        <v>44377</v>
      </c>
      <c r="Y20" s="157"/>
      <c r="Z20" s="157"/>
      <c r="AA20" s="157"/>
      <c r="AB20" s="157"/>
      <c r="AC20" s="157" t="s">
        <v>1547</v>
      </c>
      <c r="AD20" s="157"/>
      <c r="AE20" s="158"/>
      <c r="AF20" s="157"/>
      <c r="AG20" s="157"/>
      <c r="AH20" s="157"/>
      <c r="AI20" s="157"/>
      <c r="AJ20" s="157"/>
      <c r="AK20" s="285" t="s">
        <v>2661</v>
      </c>
      <c r="AL20" s="285" t="s">
        <v>8304</v>
      </c>
      <c r="AM20" s="285" t="s">
        <v>8305</v>
      </c>
      <c r="AN20" s="286" t="s">
        <v>1996</v>
      </c>
      <c r="AO20" s="142" t="s">
        <v>1996</v>
      </c>
      <c r="AP20" s="144"/>
    </row>
    <row r="21" spans="1:42" s="145" customFormat="1" ht="24">
      <c r="A21" s="281" t="s">
        <v>2653</v>
      </c>
      <c r="B21" s="281" t="s">
        <v>2500</v>
      </c>
      <c r="C21" s="281" t="s">
        <v>2698</v>
      </c>
      <c r="D21" s="281" t="s">
        <v>2704</v>
      </c>
      <c r="E21" s="281" t="s">
        <v>35</v>
      </c>
      <c r="F21" s="281" t="s">
        <v>11</v>
      </c>
      <c r="G21" s="281" t="s">
        <v>19</v>
      </c>
      <c r="H21" s="281" t="s">
        <v>2705</v>
      </c>
      <c r="I21" s="281" t="s">
        <v>760</v>
      </c>
      <c r="J21" s="281" t="s">
        <v>13</v>
      </c>
      <c r="K21" s="281" t="s">
        <v>17</v>
      </c>
      <c r="L21" s="281" t="s">
        <v>8324</v>
      </c>
      <c r="M21" s="281" t="s">
        <v>8331</v>
      </c>
      <c r="N21" s="281" t="s">
        <v>2701</v>
      </c>
      <c r="O21" s="281" t="s">
        <v>2658</v>
      </c>
      <c r="P21" s="282">
        <v>750</v>
      </c>
      <c r="Q21" s="282">
        <v>6</v>
      </c>
      <c r="R21" s="283" t="s">
        <v>2659</v>
      </c>
      <c r="S21" s="288" t="s">
        <v>8303</v>
      </c>
      <c r="T21" s="284" t="s">
        <v>2660</v>
      </c>
      <c r="U21" s="277">
        <v>44372</v>
      </c>
      <c r="V21" s="277">
        <v>44372</v>
      </c>
      <c r="W21" s="284">
        <v>2915500068</v>
      </c>
      <c r="X21" s="212">
        <v>44377</v>
      </c>
      <c r="Y21" s="157"/>
      <c r="Z21" s="157"/>
      <c r="AA21" s="157"/>
      <c r="AB21" s="157"/>
      <c r="AC21" s="157" t="s">
        <v>1547</v>
      </c>
      <c r="AD21" s="157"/>
      <c r="AE21" s="158"/>
      <c r="AF21" s="157"/>
      <c r="AG21" s="157"/>
      <c r="AH21" s="157"/>
      <c r="AI21" s="157"/>
      <c r="AJ21" s="157"/>
      <c r="AK21" s="285" t="s">
        <v>2661</v>
      </c>
      <c r="AL21" s="285" t="s">
        <v>8304</v>
      </c>
      <c r="AM21" s="285" t="s">
        <v>8305</v>
      </c>
      <c r="AN21" s="286" t="s">
        <v>1996</v>
      </c>
      <c r="AO21" s="142" t="s">
        <v>1996</v>
      </c>
      <c r="AP21" s="144"/>
    </row>
    <row r="22" spans="1:42" s="145" customFormat="1" ht="24">
      <c r="A22" s="281" t="s">
        <v>2653</v>
      </c>
      <c r="B22" s="281" t="s">
        <v>2500</v>
      </c>
      <c r="C22" s="281" t="s">
        <v>2706</v>
      </c>
      <c r="D22" s="281" t="s">
        <v>2707</v>
      </c>
      <c r="E22" s="281" t="s">
        <v>35</v>
      </c>
      <c r="F22" s="281" t="s">
        <v>11</v>
      </c>
      <c r="G22" s="281" t="s">
        <v>19</v>
      </c>
      <c r="H22" s="281" t="s">
        <v>2708</v>
      </c>
      <c r="I22" s="281" t="s">
        <v>760</v>
      </c>
      <c r="J22" s="281" t="s">
        <v>13</v>
      </c>
      <c r="K22" s="281" t="s">
        <v>17</v>
      </c>
      <c r="L22" s="281" t="s">
        <v>8332</v>
      </c>
      <c r="M22" s="281" t="s">
        <v>8333</v>
      </c>
      <c r="N22" s="281" t="s">
        <v>2701</v>
      </c>
      <c r="O22" s="281" t="s">
        <v>2666</v>
      </c>
      <c r="P22" s="282">
        <v>180</v>
      </c>
      <c r="Q22" s="282">
        <v>10</v>
      </c>
      <c r="R22" s="283" t="s">
        <v>2659</v>
      </c>
      <c r="S22" s="288" t="s">
        <v>8303</v>
      </c>
      <c r="T22" s="284" t="s">
        <v>2660</v>
      </c>
      <c r="U22" s="277">
        <v>44371</v>
      </c>
      <c r="V22" s="277">
        <v>44371</v>
      </c>
      <c r="W22" s="284">
        <v>2915500069</v>
      </c>
      <c r="X22" s="212">
        <v>44377</v>
      </c>
      <c r="Y22" s="157"/>
      <c r="Z22" s="157"/>
      <c r="AA22" s="157"/>
      <c r="AB22" s="157"/>
      <c r="AC22" s="157" t="s">
        <v>1547</v>
      </c>
      <c r="AD22" s="157"/>
      <c r="AE22" s="158"/>
      <c r="AF22" s="157"/>
      <c r="AG22" s="157"/>
      <c r="AH22" s="157"/>
      <c r="AI22" s="157"/>
      <c r="AJ22" s="157"/>
      <c r="AK22" s="285" t="s">
        <v>2661</v>
      </c>
      <c r="AL22" s="285" t="s">
        <v>8304</v>
      </c>
      <c r="AM22" s="285" t="s">
        <v>8305</v>
      </c>
      <c r="AN22" s="286" t="s">
        <v>1996</v>
      </c>
      <c r="AO22" s="142" t="s">
        <v>1996</v>
      </c>
      <c r="AP22" s="144"/>
    </row>
    <row r="23" spans="1:42" s="145" customFormat="1" ht="24">
      <c r="A23" s="281" t="s">
        <v>2653</v>
      </c>
      <c r="B23" s="281" t="s">
        <v>2500</v>
      </c>
      <c r="C23" s="281" t="s">
        <v>2706</v>
      </c>
      <c r="D23" s="281" t="s">
        <v>2709</v>
      </c>
      <c r="E23" s="281" t="s">
        <v>35</v>
      </c>
      <c r="F23" s="281" t="s">
        <v>11</v>
      </c>
      <c r="G23" s="281" t="s">
        <v>19</v>
      </c>
      <c r="H23" s="281" t="s">
        <v>2710</v>
      </c>
      <c r="I23" s="281" t="s">
        <v>760</v>
      </c>
      <c r="J23" s="281" t="s">
        <v>13</v>
      </c>
      <c r="K23" s="281" t="s">
        <v>17</v>
      </c>
      <c r="L23" s="281" t="s">
        <v>8332</v>
      </c>
      <c r="M23" s="281" t="s">
        <v>8334</v>
      </c>
      <c r="N23" s="281" t="s">
        <v>2701</v>
      </c>
      <c r="O23" s="281" t="s">
        <v>2658</v>
      </c>
      <c r="P23" s="282">
        <v>120</v>
      </c>
      <c r="Q23" s="282">
        <v>10</v>
      </c>
      <c r="R23" s="283" t="s">
        <v>2659</v>
      </c>
      <c r="S23" s="288" t="s">
        <v>8303</v>
      </c>
      <c r="T23" s="284" t="s">
        <v>2660</v>
      </c>
      <c r="U23" s="277">
        <v>44371</v>
      </c>
      <c r="V23" s="277">
        <v>44371</v>
      </c>
      <c r="W23" s="284">
        <v>2915500070</v>
      </c>
      <c r="X23" s="212">
        <v>44377</v>
      </c>
      <c r="Y23" s="157"/>
      <c r="Z23" s="157"/>
      <c r="AA23" s="157"/>
      <c r="AB23" s="157"/>
      <c r="AC23" s="157" t="s">
        <v>1547</v>
      </c>
      <c r="AD23" s="157"/>
      <c r="AE23" s="158"/>
      <c r="AF23" s="157"/>
      <c r="AG23" s="157"/>
      <c r="AH23" s="157"/>
      <c r="AI23" s="157"/>
      <c r="AJ23" s="157"/>
      <c r="AK23" s="285" t="s">
        <v>2661</v>
      </c>
      <c r="AL23" s="285" t="s">
        <v>8304</v>
      </c>
      <c r="AM23" s="285" t="s">
        <v>8305</v>
      </c>
      <c r="AN23" s="286" t="s">
        <v>1996</v>
      </c>
      <c r="AO23" s="142" t="s">
        <v>1996</v>
      </c>
      <c r="AP23" s="144"/>
    </row>
    <row r="24" spans="1:42" s="145" customFormat="1" ht="24">
      <c r="A24" s="281" t="s">
        <v>2653</v>
      </c>
      <c r="B24" s="281" t="s">
        <v>2497</v>
      </c>
      <c r="C24" s="281" t="s">
        <v>2711</v>
      </c>
      <c r="D24" s="281" t="s">
        <v>2712</v>
      </c>
      <c r="E24" s="281" t="s">
        <v>35</v>
      </c>
      <c r="F24" s="281" t="s">
        <v>11</v>
      </c>
      <c r="G24" s="281" t="s">
        <v>19</v>
      </c>
      <c r="H24" s="281" t="s">
        <v>2713</v>
      </c>
      <c r="I24" s="281" t="s">
        <v>760</v>
      </c>
      <c r="J24" s="281" t="s">
        <v>13</v>
      </c>
      <c r="K24" s="281" t="s">
        <v>17</v>
      </c>
      <c r="L24" s="281" t="s">
        <v>8332</v>
      </c>
      <c r="M24" s="281" t="s">
        <v>8335</v>
      </c>
      <c r="N24" s="281" t="s">
        <v>2701</v>
      </c>
      <c r="O24" s="281" t="s">
        <v>2666</v>
      </c>
      <c r="P24" s="282">
        <v>100</v>
      </c>
      <c r="Q24" s="282">
        <v>10</v>
      </c>
      <c r="R24" s="283" t="s">
        <v>2659</v>
      </c>
      <c r="S24" s="288" t="s">
        <v>8303</v>
      </c>
      <c r="T24" s="284" t="s">
        <v>2660</v>
      </c>
      <c r="U24" s="277">
        <v>44371</v>
      </c>
      <c r="V24" s="277">
        <v>44371</v>
      </c>
      <c r="W24" s="284">
        <v>2914000011</v>
      </c>
      <c r="X24" s="212">
        <v>44377</v>
      </c>
      <c r="Y24" s="157"/>
      <c r="Z24" s="157"/>
      <c r="AA24" s="157"/>
      <c r="AB24" s="157"/>
      <c r="AC24" s="157" t="s">
        <v>1547</v>
      </c>
      <c r="AD24" s="157"/>
      <c r="AE24" s="158"/>
      <c r="AF24" s="157"/>
      <c r="AG24" s="157"/>
      <c r="AH24" s="157"/>
      <c r="AI24" s="157"/>
      <c r="AJ24" s="157"/>
      <c r="AK24" s="285" t="s">
        <v>2661</v>
      </c>
      <c r="AL24" s="285" t="s">
        <v>8304</v>
      </c>
      <c r="AM24" s="285" t="s">
        <v>8305</v>
      </c>
      <c r="AN24" s="286" t="s">
        <v>1996</v>
      </c>
      <c r="AO24" s="142" t="s">
        <v>1996</v>
      </c>
      <c r="AP24" s="144"/>
    </row>
    <row r="25" spans="1:42" s="145" customFormat="1" ht="24">
      <c r="A25" s="281" t="s">
        <v>2653</v>
      </c>
      <c r="B25" s="281" t="s">
        <v>2497</v>
      </c>
      <c r="C25" s="281" t="s">
        <v>2711</v>
      </c>
      <c r="D25" s="281" t="s">
        <v>2712</v>
      </c>
      <c r="E25" s="281" t="s">
        <v>35</v>
      </c>
      <c r="F25" s="281" t="s">
        <v>11</v>
      </c>
      <c r="G25" s="281" t="s">
        <v>19</v>
      </c>
      <c r="H25" s="281" t="s">
        <v>2714</v>
      </c>
      <c r="I25" s="281" t="s">
        <v>760</v>
      </c>
      <c r="J25" s="281" t="s">
        <v>13</v>
      </c>
      <c r="K25" s="281" t="s">
        <v>17</v>
      </c>
      <c r="L25" s="281" t="s">
        <v>8332</v>
      </c>
      <c r="M25" s="281" t="s">
        <v>8336</v>
      </c>
      <c r="N25" s="281" t="s">
        <v>2701</v>
      </c>
      <c r="O25" s="281" t="s">
        <v>2658</v>
      </c>
      <c r="P25" s="282">
        <v>70</v>
      </c>
      <c r="Q25" s="282">
        <v>6</v>
      </c>
      <c r="R25" s="283" t="s">
        <v>2659</v>
      </c>
      <c r="S25" s="288" t="s">
        <v>8303</v>
      </c>
      <c r="T25" s="284" t="s">
        <v>2660</v>
      </c>
      <c r="U25" s="277">
        <v>44371</v>
      </c>
      <c r="V25" s="277">
        <v>44371</v>
      </c>
      <c r="W25" s="284">
        <v>2914000012</v>
      </c>
      <c r="X25" s="212">
        <v>44377</v>
      </c>
      <c r="Y25" s="157"/>
      <c r="Z25" s="157"/>
      <c r="AA25" s="157"/>
      <c r="AB25" s="157"/>
      <c r="AC25" s="157" t="s">
        <v>1547</v>
      </c>
      <c r="AD25" s="157"/>
      <c r="AE25" s="158"/>
      <c r="AF25" s="157"/>
      <c r="AG25" s="157"/>
      <c r="AH25" s="157"/>
      <c r="AI25" s="157"/>
      <c r="AJ25" s="157"/>
      <c r="AK25" s="285" t="s">
        <v>2661</v>
      </c>
      <c r="AL25" s="285" t="s">
        <v>8304</v>
      </c>
      <c r="AM25" s="285" t="s">
        <v>8305</v>
      </c>
      <c r="AN25" s="286" t="s">
        <v>1996</v>
      </c>
      <c r="AO25" s="142" t="s">
        <v>1996</v>
      </c>
      <c r="AP25" s="144"/>
    </row>
    <row r="26" spans="1:42" s="145" customFormat="1" ht="24">
      <c r="A26" s="281" t="s">
        <v>2653</v>
      </c>
      <c r="B26" s="281" t="s">
        <v>2497</v>
      </c>
      <c r="C26" s="281" t="s">
        <v>2711</v>
      </c>
      <c r="D26" s="281" t="s">
        <v>2715</v>
      </c>
      <c r="E26" s="281" t="s">
        <v>35</v>
      </c>
      <c r="F26" s="281" t="s">
        <v>11</v>
      </c>
      <c r="G26" s="281" t="s">
        <v>19</v>
      </c>
      <c r="H26" s="281" t="s">
        <v>2716</v>
      </c>
      <c r="I26" s="281" t="s">
        <v>760</v>
      </c>
      <c r="J26" s="281" t="s">
        <v>13</v>
      </c>
      <c r="K26" s="281" t="s">
        <v>17</v>
      </c>
      <c r="L26" s="281" t="s">
        <v>8332</v>
      </c>
      <c r="M26" s="281" t="s">
        <v>8337</v>
      </c>
      <c r="N26" s="281" t="s">
        <v>2701</v>
      </c>
      <c r="O26" s="281" t="s">
        <v>2666</v>
      </c>
      <c r="P26" s="282">
        <v>310</v>
      </c>
      <c r="Q26" s="282">
        <v>10</v>
      </c>
      <c r="R26" s="283" t="s">
        <v>2659</v>
      </c>
      <c r="S26" s="288" t="s">
        <v>8303</v>
      </c>
      <c r="T26" s="284" t="s">
        <v>2660</v>
      </c>
      <c r="U26" s="277">
        <v>44371</v>
      </c>
      <c r="V26" s="277">
        <v>44371</v>
      </c>
      <c r="W26" s="284">
        <v>2914000013</v>
      </c>
      <c r="X26" s="212">
        <v>44377</v>
      </c>
      <c r="Y26" s="157"/>
      <c r="Z26" s="157"/>
      <c r="AA26" s="157"/>
      <c r="AB26" s="157"/>
      <c r="AC26" s="157" t="s">
        <v>1547</v>
      </c>
      <c r="AD26" s="157"/>
      <c r="AE26" s="158"/>
      <c r="AF26" s="157"/>
      <c r="AG26" s="157"/>
      <c r="AH26" s="157"/>
      <c r="AI26" s="157"/>
      <c r="AJ26" s="157"/>
      <c r="AK26" s="285" t="s">
        <v>2661</v>
      </c>
      <c r="AL26" s="285" t="s">
        <v>8304</v>
      </c>
      <c r="AM26" s="285" t="s">
        <v>8305</v>
      </c>
      <c r="AN26" s="286" t="s">
        <v>1996</v>
      </c>
      <c r="AO26" s="142" t="s">
        <v>1996</v>
      </c>
      <c r="AP26" s="144"/>
    </row>
    <row r="27" spans="1:42" s="145" customFormat="1" ht="24">
      <c r="A27" s="281" t="s">
        <v>2653</v>
      </c>
      <c r="B27" s="281" t="s">
        <v>2497</v>
      </c>
      <c r="C27" s="281" t="s">
        <v>2717</v>
      </c>
      <c r="D27" s="281" t="s">
        <v>2718</v>
      </c>
      <c r="E27" s="281" t="s">
        <v>35</v>
      </c>
      <c r="F27" s="281" t="s">
        <v>11</v>
      </c>
      <c r="G27" s="281" t="s">
        <v>19</v>
      </c>
      <c r="H27" s="281" t="s">
        <v>2719</v>
      </c>
      <c r="I27" s="281" t="s">
        <v>760</v>
      </c>
      <c r="J27" s="281" t="s">
        <v>13</v>
      </c>
      <c r="K27" s="281" t="s">
        <v>17</v>
      </c>
      <c r="L27" s="281" t="s">
        <v>8332</v>
      </c>
      <c r="M27" s="281" t="s">
        <v>8338</v>
      </c>
      <c r="N27" s="281" t="s">
        <v>2701</v>
      </c>
      <c r="O27" s="281" t="s">
        <v>2658</v>
      </c>
      <c r="P27" s="282">
        <v>300</v>
      </c>
      <c r="Q27" s="282">
        <v>10</v>
      </c>
      <c r="R27" s="283" t="s">
        <v>2659</v>
      </c>
      <c r="S27" s="288" t="s">
        <v>8303</v>
      </c>
      <c r="T27" s="284" t="s">
        <v>2660</v>
      </c>
      <c r="U27" s="277">
        <v>44371</v>
      </c>
      <c r="V27" s="277">
        <v>44371</v>
      </c>
      <c r="W27" s="284">
        <v>2914000014</v>
      </c>
      <c r="X27" s="212">
        <v>44377</v>
      </c>
      <c r="Y27" s="157"/>
      <c r="Z27" s="157"/>
      <c r="AA27" s="157"/>
      <c r="AB27" s="157"/>
      <c r="AC27" s="157" t="s">
        <v>1547</v>
      </c>
      <c r="AD27" s="157"/>
      <c r="AE27" s="158"/>
      <c r="AF27" s="157"/>
      <c r="AG27" s="157"/>
      <c r="AH27" s="157"/>
      <c r="AI27" s="157"/>
      <c r="AJ27" s="157"/>
      <c r="AK27" s="285" t="s">
        <v>2661</v>
      </c>
      <c r="AL27" s="285" t="s">
        <v>8304</v>
      </c>
      <c r="AM27" s="285" t="s">
        <v>8305</v>
      </c>
      <c r="AN27" s="286" t="s">
        <v>1996</v>
      </c>
      <c r="AO27" s="142" t="s">
        <v>1996</v>
      </c>
      <c r="AP27" s="144"/>
    </row>
    <row r="28" spans="1:42" s="145" customFormat="1" ht="24">
      <c r="A28" s="281" t="s">
        <v>2653</v>
      </c>
      <c r="B28" s="281" t="s">
        <v>2497</v>
      </c>
      <c r="C28" s="281" t="s">
        <v>2717</v>
      </c>
      <c r="D28" s="281" t="s">
        <v>2720</v>
      </c>
      <c r="E28" s="281" t="s">
        <v>35</v>
      </c>
      <c r="F28" s="281" t="s">
        <v>11</v>
      </c>
      <c r="G28" s="281" t="s">
        <v>19</v>
      </c>
      <c r="H28" s="281" t="s">
        <v>2721</v>
      </c>
      <c r="I28" s="281" t="s">
        <v>760</v>
      </c>
      <c r="J28" s="281" t="s">
        <v>13</v>
      </c>
      <c r="K28" s="281" t="s">
        <v>17</v>
      </c>
      <c r="L28" s="282" t="s">
        <v>8332</v>
      </c>
      <c r="M28" s="281" t="s">
        <v>8339</v>
      </c>
      <c r="N28" s="281" t="s">
        <v>2701</v>
      </c>
      <c r="O28" s="281" t="s">
        <v>2658</v>
      </c>
      <c r="P28" s="282">
        <v>760</v>
      </c>
      <c r="Q28" s="282">
        <v>15</v>
      </c>
      <c r="R28" s="283" t="s">
        <v>2659</v>
      </c>
      <c r="S28" s="288" t="s">
        <v>8303</v>
      </c>
      <c r="T28" s="284" t="s">
        <v>2660</v>
      </c>
      <c r="U28" s="277">
        <v>44371</v>
      </c>
      <c r="V28" s="277">
        <v>44371</v>
      </c>
      <c r="W28" s="284">
        <v>2914000015</v>
      </c>
      <c r="X28" s="212">
        <v>44377</v>
      </c>
      <c r="Y28" s="157"/>
      <c r="Z28" s="157"/>
      <c r="AA28" s="157"/>
      <c r="AB28" s="157"/>
      <c r="AC28" s="157" t="s">
        <v>1547</v>
      </c>
      <c r="AD28" s="157"/>
      <c r="AE28" s="158"/>
      <c r="AF28" s="157"/>
      <c r="AG28" s="157"/>
      <c r="AH28" s="157"/>
      <c r="AI28" s="157"/>
      <c r="AJ28" s="157"/>
      <c r="AK28" s="285" t="s">
        <v>2661</v>
      </c>
      <c r="AL28" s="285" t="s">
        <v>8304</v>
      </c>
      <c r="AM28" s="285" t="s">
        <v>8305</v>
      </c>
      <c r="AN28" s="286" t="s">
        <v>1996</v>
      </c>
      <c r="AO28" s="142" t="s">
        <v>1996</v>
      </c>
      <c r="AP28" s="144"/>
    </row>
    <row r="29" spans="1:42" s="145" customFormat="1" ht="24">
      <c r="A29" s="281" t="s">
        <v>3903</v>
      </c>
      <c r="B29" s="281" t="s">
        <v>3915</v>
      </c>
      <c r="C29" s="281" t="s">
        <v>3922</v>
      </c>
      <c r="D29" s="281" t="s">
        <v>3923</v>
      </c>
      <c r="E29" s="281" t="s">
        <v>35</v>
      </c>
      <c r="F29" s="281" t="s">
        <v>11</v>
      </c>
      <c r="G29" s="281" t="s">
        <v>19</v>
      </c>
      <c r="H29" s="281" t="s">
        <v>3924</v>
      </c>
      <c r="I29" s="281" t="s">
        <v>760</v>
      </c>
      <c r="J29" s="281" t="s">
        <v>13</v>
      </c>
      <c r="K29" s="281" t="s">
        <v>17</v>
      </c>
      <c r="L29" s="282" t="s">
        <v>3925</v>
      </c>
      <c r="M29" s="281" t="s">
        <v>3926</v>
      </c>
      <c r="N29" s="281" t="s">
        <v>2665</v>
      </c>
      <c r="O29" s="281" t="s">
        <v>2666</v>
      </c>
      <c r="P29" s="282">
        <v>230</v>
      </c>
      <c r="Q29" s="282">
        <v>12</v>
      </c>
      <c r="R29" s="283" t="s">
        <v>2659</v>
      </c>
      <c r="S29" s="288" t="s">
        <v>8340</v>
      </c>
      <c r="T29" s="284" t="s">
        <v>2660</v>
      </c>
      <c r="U29" s="277">
        <v>44372</v>
      </c>
      <c r="V29" s="277">
        <v>44372</v>
      </c>
      <c r="W29" s="284">
        <v>4514000121</v>
      </c>
      <c r="X29" s="212">
        <v>44377</v>
      </c>
      <c r="Y29" s="157"/>
      <c r="Z29" s="157"/>
      <c r="AA29" s="157"/>
      <c r="AB29" s="157"/>
      <c r="AC29" s="157" t="s">
        <v>1547</v>
      </c>
      <c r="AD29" s="157"/>
      <c r="AE29" s="158" t="s">
        <v>8341</v>
      </c>
      <c r="AF29" s="157"/>
      <c r="AG29" s="157"/>
      <c r="AH29" s="157"/>
      <c r="AI29" s="157"/>
      <c r="AJ29" s="157"/>
      <c r="AK29" s="285" t="s">
        <v>2661</v>
      </c>
      <c r="AL29" s="285" t="s">
        <v>8342</v>
      </c>
      <c r="AM29" s="285" t="s">
        <v>8343</v>
      </c>
      <c r="AN29" s="286" t="s">
        <v>1996</v>
      </c>
      <c r="AO29" s="142" t="s">
        <v>1996</v>
      </c>
      <c r="AP29" s="144"/>
    </row>
    <row r="30" spans="1:42" s="145" customFormat="1" ht="24">
      <c r="A30" s="281" t="s">
        <v>3903</v>
      </c>
      <c r="B30" s="281" t="s">
        <v>3915</v>
      </c>
      <c r="C30" s="281" t="s">
        <v>3922</v>
      </c>
      <c r="D30" s="281" t="s">
        <v>3927</v>
      </c>
      <c r="E30" s="281" t="s">
        <v>35</v>
      </c>
      <c r="F30" s="281" t="s">
        <v>11</v>
      </c>
      <c r="G30" s="281" t="s">
        <v>19</v>
      </c>
      <c r="H30" s="281" t="s">
        <v>3928</v>
      </c>
      <c r="I30" s="281" t="s">
        <v>760</v>
      </c>
      <c r="J30" s="281" t="s">
        <v>13</v>
      </c>
      <c r="K30" s="281" t="s">
        <v>17</v>
      </c>
      <c r="L30" s="282" t="s">
        <v>3925</v>
      </c>
      <c r="M30" s="281" t="s">
        <v>3926</v>
      </c>
      <c r="N30" s="281" t="s">
        <v>2657</v>
      </c>
      <c r="O30" s="281" t="s">
        <v>2658</v>
      </c>
      <c r="P30" s="282">
        <v>230</v>
      </c>
      <c r="Q30" s="282">
        <v>12</v>
      </c>
      <c r="R30" s="283" t="s">
        <v>2659</v>
      </c>
      <c r="S30" s="288" t="s">
        <v>8340</v>
      </c>
      <c r="T30" s="284" t="s">
        <v>2660</v>
      </c>
      <c r="U30" s="277">
        <v>44372</v>
      </c>
      <c r="V30" s="277">
        <v>44372</v>
      </c>
      <c r="W30" s="284">
        <v>4514000125</v>
      </c>
      <c r="X30" s="212">
        <v>44377</v>
      </c>
      <c r="Y30" s="157"/>
      <c r="Z30" s="157"/>
      <c r="AA30" s="157"/>
      <c r="AB30" s="157"/>
      <c r="AC30" s="157" t="s">
        <v>1547</v>
      </c>
      <c r="AD30" s="157"/>
      <c r="AE30" s="158" t="s">
        <v>8341</v>
      </c>
      <c r="AF30" s="157"/>
      <c r="AG30" s="157"/>
      <c r="AH30" s="157"/>
      <c r="AI30" s="157"/>
      <c r="AJ30" s="157"/>
      <c r="AK30" s="285" t="s">
        <v>2661</v>
      </c>
      <c r="AL30" s="285" t="s">
        <v>8342</v>
      </c>
      <c r="AM30" s="285" t="s">
        <v>8343</v>
      </c>
      <c r="AN30" s="286" t="s">
        <v>1996</v>
      </c>
      <c r="AO30" s="142" t="s">
        <v>1996</v>
      </c>
      <c r="AP30" s="144"/>
    </row>
    <row r="31" spans="1:42" s="145" customFormat="1" ht="24">
      <c r="A31" s="281" t="s">
        <v>3903</v>
      </c>
      <c r="B31" s="281" t="s">
        <v>3901</v>
      </c>
      <c r="C31" s="281" t="s">
        <v>3929</v>
      </c>
      <c r="D31" s="281" t="s">
        <v>3930</v>
      </c>
      <c r="E31" s="281" t="s">
        <v>35</v>
      </c>
      <c r="F31" s="281" t="s">
        <v>18</v>
      </c>
      <c r="G31" s="281" t="s">
        <v>19</v>
      </c>
      <c r="H31" s="281" t="s">
        <v>3931</v>
      </c>
      <c r="I31" s="281" t="s">
        <v>760</v>
      </c>
      <c r="J31" s="281" t="s">
        <v>13</v>
      </c>
      <c r="K31" s="281" t="s">
        <v>17</v>
      </c>
      <c r="L31" s="282" t="s">
        <v>8344</v>
      </c>
      <c r="M31" s="281" t="s">
        <v>8345</v>
      </c>
      <c r="N31" s="281" t="s">
        <v>2665</v>
      </c>
      <c r="O31" s="281" t="s">
        <v>2666</v>
      </c>
      <c r="P31" s="282">
        <v>227</v>
      </c>
      <c r="Q31" s="282">
        <v>5</v>
      </c>
      <c r="R31" s="283" t="s">
        <v>2659</v>
      </c>
      <c r="S31" s="288" t="s">
        <v>8340</v>
      </c>
      <c r="T31" s="284" t="s">
        <v>2660</v>
      </c>
      <c r="U31" s="277">
        <v>44371</v>
      </c>
      <c r="V31" s="277">
        <v>44371</v>
      </c>
      <c r="W31" s="284">
        <v>4514000126</v>
      </c>
      <c r="X31" s="212">
        <v>44377</v>
      </c>
      <c r="Y31" s="157"/>
      <c r="Z31" s="157"/>
      <c r="AA31" s="157"/>
      <c r="AB31" s="157"/>
      <c r="AC31" s="157" t="s">
        <v>1547</v>
      </c>
      <c r="AD31" s="157"/>
      <c r="AE31" s="158" t="s">
        <v>3932</v>
      </c>
      <c r="AF31" s="157"/>
      <c r="AG31" s="157"/>
      <c r="AH31" s="157"/>
      <c r="AI31" s="157"/>
      <c r="AJ31" s="157"/>
      <c r="AK31" s="285" t="s">
        <v>2661</v>
      </c>
      <c r="AL31" s="285" t="s">
        <v>8346</v>
      </c>
      <c r="AM31" s="285" t="s">
        <v>8347</v>
      </c>
      <c r="AN31" s="286" t="s">
        <v>1996</v>
      </c>
      <c r="AO31" s="142" t="s">
        <v>1996</v>
      </c>
      <c r="AP31" s="144"/>
    </row>
    <row r="32" spans="1:42" s="145" customFormat="1" ht="24">
      <c r="A32" s="281" t="s">
        <v>3903</v>
      </c>
      <c r="B32" s="281" t="s">
        <v>3901</v>
      </c>
      <c r="C32" s="281" t="s">
        <v>3929</v>
      </c>
      <c r="D32" s="281" t="s">
        <v>3933</v>
      </c>
      <c r="E32" s="281" t="s">
        <v>35</v>
      </c>
      <c r="F32" s="281" t="s">
        <v>18</v>
      </c>
      <c r="G32" s="281" t="s">
        <v>19</v>
      </c>
      <c r="H32" s="281" t="s">
        <v>3934</v>
      </c>
      <c r="I32" s="281" t="s">
        <v>760</v>
      </c>
      <c r="J32" s="281" t="s">
        <v>13</v>
      </c>
      <c r="K32" s="281" t="s">
        <v>17</v>
      </c>
      <c r="L32" s="281" t="s">
        <v>8344</v>
      </c>
      <c r="M32" s="281" t="s">
        <v>8348</v>
      </c>
      <c r="N32" s="281" t="s">
        <v>2657</v>
      </c>
      <c r="O32" s="281" t="s">
        <v>2658</v>
      </c>
      <c r="P32" s="282">
        <v>470</v>
      </c>
      <c r="Q32" s="282">
        <v>5</v>
      </c>
      <c r="R32" s="283" t="s">
        <v>2659</v>
      </c>
      <c r="S32" s="288" t="s">
        <v>8340</v>
      </c>
      <c r="T32" s="284" t="s">
        <v>2660</v>
      </c>
      <c r="U32" s="277">
        <v>44371</v>
      </c>
      <c r="V32" s="277">
        <v>44371</v>
      </c>
      <c r="W32" s="284">
        <v>4521000048</v>
      </c>
      <c r="X32" s="212">
        <v>44377</v>
      </c>
      <c r="Y32" s="157"/>
      <c r="Z32" s="157"/>
      <c r="AA32" s="157"/>
      <c r="AB32" s="157"/>
      <c r="AC32" s="157" t="s">
        <v>1547</v>
      </c>
      <c r="AD32" s="157"/>
      <c r="AE32" s="158" t="s">
        <v>3932</v>
      </c>
      <c r="AF32" s="157"/>
      <c r="AG32" s="157"/>
      <c r="AH32" s="157"/>
      <c r="AI32" s="157"/>
      <c r="AJ32" s="157"/>
      <c r="AK32" s="285" t="s">
        <v>2661</v>
      </c>
      <c r="AL32" s="285" t="s">
        <v>8346</v>
      </c>
      <c r="AM32" s="285" t="s">
        <v>8347</v>
      </c>
      <c r="AN32" s="286" t="s">
        <v>1996</v>
      </c>
      <c r="AO32" s="142" t="s">
        <v>1996</v>
      </c>
      <c r="AP32" s="144"/>
    </row>
    <row r="33" spans="1:42" s="145" customFormat="1" ht="24">
      <c r="A33" s="281" t="s">
        <v>3903</v>
      </c>
      <c r="B33" s="281" t="s">
        <v>3901</v>
      </c>
      <c r="C33" s="281" t="s">
        <v>3929</v>
      </c>
      <c r="D33" s="281" t="s">
        <v>3935</v>
      </c>
      <c r="E33" s="281" t="s">
        <v>35</v>
      </c>
      <c r="F33" s="281" t="s">
        <v>18</v>
      </c>
      <c r="G33" s="281" t="s">
        <v>19</v>
      </c>
      <c r="H33" s="281" t="s">
        <v>3936</v>
      </c>
      <c r="I33" s="281" t="s">
        <v>760</v>
      </c>
      <c r="J33" s="281" t="s">
        <v>13</v>
      </c>
      <c r="K33" s="281" t="s">
        <v>17</v>
      </c>
      <c r="L33" s="281" t="s">
        <v>8344</v>
      </c>
      <c r="M33" s="281" t="s">
        <v>8349</v>
      </c>
      <c r="N33" s="281" t="s">
        <v>2665</v>
      </c>
      <c r="O33" s="281" t="s">
        <v>2666</v>
      </c>
      <c r="P33" s="282">
        <v>320</v>
      </c>
      <c r="Q33" s="282">
        <v>5</v>
      </c>
      <c r="R33" s="283" t="s">
        <v>2659</v>
      </c>
      <c r="S33" s="288" t="s">
        <v>8340</v>
      </c>
      <c r="T33" s="284" t="s">
        <v>2660</v>
      </c>
      <c r="U33" s="277">
        <v>44371</v>
      </c>
      <c r="V33" s="277">
        <v>44371</v>
      </c>
      <c r="W33" s="284">
        <v>4521000049</v>
      </c>
      <c r="X33" s="212">
        <v>44377</v>
      </c>
      <c r="Y33" s="157"/>
      <c r="Z33" s="157"/>
      <c r="AA33" s="157"/>
      <c r="AB33" s="157"/>
      <c r="AC33" s="157" t="s">
        <v>1547</v>
      </c>
      <c r="AD33" s="157"/>
      <c r="AE33" s="158" t="s">
        <v>3932</v>
      </c>
      <c r="AF33" s="157"/>
      <c r="AG33" s="157"/>
      <c r="AH33" s="157"/>
      <c r="AI33" s="157"/>
      <c r="AJ33" s="157"/>
      <c r="AK33" s="285" t="s">
        <v>2661</v>
      </c>
      <c r="AL33" s="285" t="s">
        <v>8346</v>
      </c>
      <c r="AM33" s="285" t="s">
        <v>8347</v>
      </c>
      <c r="AN33" s="286" t="s">
        <v>1996</v>
      </c>
      <c r="AO33" s="142" t="s">
        <v>1996</v>
      </c>
      <c r="AP33" s="144"/>
    </row>
    <row r="34" spans="1:42" s="145" customFormat="1" ht="24">
      <c r="A34" s="281" t="s">
        <v>3903</v>
      </c>
      <c r="B34" s="281" t="s">
        <v>3901</v>
      </c>
      <c r="C34" s="281" t="s">
        <v>3929</v>
      </c>
      <c r="D34" s="281" t="s">
        <v>3935</v>
      </c>
      <c r="E34" s="281" t="s">
        <v>35</v>
      </c>
      <c r="F34" s="281" t="s">
        <v>18</v>
      </c>
      <c r="G34" s="281" t="s">
        <v>19</v>
      </c>
      <c r="H34" s="281" t="s">
        <v>3937</v>
      </c>
      <c r="I34" s="281" t="s">
        <v>760</v>
      </c>
      <c r="J34" s="281" t="s">
        <v>13</v>
      </c>
      <c r="K34" s="281" t="s">
        <v>17</v>
      </c>
      <c r="L34" s="281" t="s">
        <v>8344</v>
      </c>
      <c r="M34" s="281" t="s">
        <v>8349</v>
      </c>
      <c r="N34" s="281" t="s">
        <v>2657</v>
      </c>
      <c r="O34" s="281" t="s">
        <v>2658</v>
      </c>
      <c r="P34" s="282">
        <v>320</v>
      </c>
      <c r="Q34" s="282">
        <v>5</v>
      </c>
      <c r="R34" s="283" t="s">
        <v>2659</v>
      </c>
      <c r="S34" s="288" t="s">
        <v>8340</v>
      </c>
      <c r="T34" s="284" t="s">
        <v>2660</v>
      </c>
      <c r="U34" s="277">
        <v>44371</v>
      </c>
      <c r="V34" s="277">
        <v>44371</v>
      </c>
      <c r="W34" s="284">
        <v>4521000050</v>
      </c>
      <c r="X34" s="212">
        <v>44377</v>
      </c>
      <c r="Y34" s="157"/>
      <c r="Z34" s="157"/>
      <c r="AA34" s="157"/>
      <c r="AB34" s="157"/>
      <c r="AC34" s="157" t="s">
        <v>1547</v>
      </c>
      <c r="AD34" s="157"/>
      <c r="AE34" s="158" t="s">
        <v>3932</v>
      </c>
      <c r="AF34" s="157"/>
      <c r="AG34" s="157"/>
      <c r="AH34" s="157"/>
      <c r="AI34" s="157"/>
      <c r="AJ34" s="157"/>
      <c r="AK34" s="285" t="s">
        <v>2661</v>
      </c>
      <c r="AL34" s="285" t="s">
        <v>8346</v>
      </c>
      <c r="AM34" s="285" t="s">
        <v>8347</v>
      </c>
      <c r="AN34" s="286" t="s">
        <v>1996</v>
      </c>
      <c r="AO34" s="142" t="s">
        <v>1996</v>
      </c>
      <c r="AP34" s="144"/>
    </row>
    <row r="35" spans="1:42" s="145" customFormat="1" ht="24">
      <c r="A35" s="281" t="s">
        <v>3903</v>
      </c>
      <c r="B35" s="281" t="s">
        <v>3901</v>
      </c>
      <c r="C35" s="281" t="s">
        <v>3938</v>
      </c>
      <c r="D35" s="281" t="s">
        <v>3939</v>
      </c>
      <c r="E35" s="281" t="s">
        <v>35</v>
      </c>
      <c r="F35" s="281" t="s">
        <v>18</v>
      </c>
      <c r="G35" s="281" t="s">
        <v>19</v>
      </c>
      <c r="H35" s="281" t="s">
        <v>3940</v>
      </c>
      <c r="I35" s="281" t="s">
        <v>760</v>
      </c>
      <c r="J35" s="281" t="s">
        <v>13</v>
      </c>
      <c r="K35" s="281" t="s">
        <v>17</v>
      </c>
      <c r="L35" s="281" t="s">
        <v>8344</v>
      </c>
      <c r="M35" s="281" t="s">
        <v>8350</v>
      </c>
      <c r="N35" s="281" t="s">
        <v>2657</v>
      </c>
      <c r="O35" s="281" t="s">
        <v>2658</v>
      </c>
      <c r="P35" s="282">
        <v>430</v>
      </c>
      <c r="Q35" s="282">
        <v>6</v>
      </c>
      <c r="R35" s="283" t="s">
        <v>2659</v>
      </c>
      <c r="S35" s="288" t="s">
        <v>8340</v>
      </c>
      <c r="T35" s="284" t="s">
        <v>2660</v>
      </c>
      <c r="U35" s="277">
        <v>44371</v>
      </c>
      <c r="V35" s="277">
        <v>44371</v>
      </c>
      <c r="W35" s="284">
        <v>4521000051</v>
      </c>
      <c r="X35" s="212">
        <v>44377</v>
      </c>
      <c r="Y35" s="157"/>
      <c r="Z35" s="157"/>
      <c r="AA35" s="157"/>
      <c r="AB35" s="157"/>
      <c r="AC35" s="157" t="s">
        <v>1547</v>
      </c>
      <c r="AD35" s="157"/>
      <c r="AE35" s="158" t="s">
        <v>3932</v>
      </c>
      <c r="AF35" s="157"/>
      <c r="AG35" s="157"/>
      <c r="AH35" s="157"/>
      <c r="AI35" s="157"/>
      <c r="AJ35" s="157"/>
      <c r="AK35" s="285" t="s">
        <v>2661</v>
      </c>
      <c r="AL35" s="285" t="s">
        <v>8346</v>
      </c>
      <c r="AM35" s="285" t="s">
        <v>8347</v>
      </c>
      <c r="AN35" s="286" t="s">
        <v>1996</v>
      </c>
      <c r="AO35" s="142" t="s">
        <v>1996</v>
      </c>
      <c r="AP35" s="144"/>
    </row>
    <row r="36" spans="1:42" s="145" customFormat="1" ht="24">
      <c r="A36" s="281" t="s">
        <v>3903</v>
      </c>
      <c r="B36" s="281" t="s">
        <v>3901</v>
      </c>
      <c r="C36" s="281" t="s">
        <v>3938</v>
      </c>
      <c r="D36" s="281" t="s">
        <v>3941</v>
      </c>
      <c r="E36" s="281" t="s">
        <v>35</v>
      </c>
      <c r="F36" s="281" t="s">
        <v>18</v>
      </c>
      <c r="G36" s="281" t="s">
        <v>19</v>
      </c>
      <c r="H36" s="281" t="s">
        <v>3942</v>
      </c>
      <c r="I36" s="281" t="s">
        <v>760</v>
      </c>
      <c r="J36" s="281" t="s">
        <v>13</v>
      </c>
      <c r="K36" s="281" t="s">
        <v>17</v>
      </c>
      <c r="L36" s="281" t="s">
        <v>8344</v>
      </c>
      <c r="M36" s="281" t="s">
        <v>8351</v>
      </c>
      <c r="N36" s="281" t="s">
        <v>2665</v>
      </c>
      <c r="O36" s="281" t="s">
        <v>2666</v>
      </c>
      <c r="P36" s="282">
        <v>350</v>
      </c>
      <c r="Q36" s="282">
        <v>6</v>
      </c>
      <c r="R36" s="283" t="s">
        <v>2659</v>
      </c>
      <c r="S36" s="288" t="s">
        <v>8340</v>
      </c>
      <c r="T36" s="284" t="s">
        <v>2660</v>
      </c>
      <c r="U36" s="277">
        <v>44371</v>
      </c>
      <c r="V36" s="277">
        <v>44371</v>
      </c>
      <c r="W36" s="284">
        <v>4521000052</v>
      </c>
      <c r="X36" s="212">
        <v>44377</v>
      </c>
      <c r="Y36" s="157"/>
      <c r="Z36" s="157"/>
      <c r="AA36" s="157"/>
      <c r="AB36" s="157"/>
      <c r="AC36" s="157" t="s">
        <v>1547</v>
      </c>
      <c r="AD36" s="157"/>
      <c r="AE36" s="158" t="s">
        <v>3932</v>
      </c>
      <c r="AF36" s="157"/>
      <c r="AG36" s="157"/>
      <c r="AH36" s="157"/>
      <c r="AI36" s="157"/>
      <c r="AJ36" s="157"/>
      <c r="AK36" s="285" t="s">
        <v>2661</v>
      </c>
      <c r="AL36" s="285" t="s">
        <v>8346</v>
      </c>
      <c r="AM36" s="285" t="s">
        <v>8347</v>
      </c>
      <c r="AN36" s="286" t="s">
        <v>1996</v>
      </c>
      <c r="AO36" s="142" t="s">
        <v>1996</v>
      </c>
      <c r="AP36" s="144"/>
    </row>
    <row r="37" spans="1:42" s="145" customFormat="1" ht="24">
      <c r="A37" s="281" t="s">
        <v>3903</v>
      </c>
      <c r="B37" s="281" t="s">
        <v>3901</v>
      </c>
      <c r="C37" s="281" t="s">
        <v>3902</v>
      </c>
      <c r="D37" s="281" t="s">
        <v>3943</v>
      </c>
      <c r="E37" s="281" t="s">
        <v>35</v>
      </c>
      <c r="F37" s="281" t="s">
        <v>18</v>
      </c>
      <c r="G37" s="281" t="s">
        <v>19</v>
      </c>
      <c r="H37" s="281" t="s">
        <v>3944</v>
      </c>
      <c r="I37" s="281" t="s">
        <v>760</v>
      </c>
      <c r="J37" s="281" t="s">
        <v>13</v>
      </c>
      <c r="K37" s="281" t="s">
        <v>17</v>
      </c>
      <c r="L37" s="281" t="s">
        <v>8344</v>
      </c>
      <c r="M37" s="281" t="s">
        <v>8352</v>
      </c>
      <c r="N37" s="281" t="s">
        <v>2657</v>
      </c>
      <c r="O37" s="281" t="s">
        <v>2658</v>
      </c>
      <c r="P37" s="282">
        <v>100</v>
      </c>
      <c r="Q37" s="282">
        <v>5</v>
      </c>
      <c r="R37" s="283" t="s">
        <v>2659</v>
      </c>
      <c r="S37" s="288" t="s">
        <v>8340</v>
      </c>
      <c r="T37" s="284" t="s">
        <v>2660</v>
      </c>
      <c r="U37" s="277">
        <v>44371</v>
      </c>
      <c r="V37" s="277">
        <v>44371</v>
      </c>
      <c r="W37" s="284">
        <v>4521000053</v>
      </c>
      <c r="X37" s="212">
        <v>44377</v>
      </c>
      <c r="Y37" s="157"/>
      <c r="Z37" s="157"/>
      <c r="AA37" s="157"/>
      <c r="AB37" s="157"/>
      <c r="AC37" s="157" t="s">
        <v>1547</v>
      </c>
      <c r="AD37" s="157"/>
      <c r="AE37" s="158" t="s">
        <v>3932</v>
      </c>
      <c r="AF37" s="157"/>
      <c r="AG37" s="157"/>
      <c r="AH37" s="157"/>
      <c r="AI37" s="157"/>
      <c r="AJ37" s="157"/>
      <c r="AK37" s="285" t="s">
        <v>2661</v>
      </c>
      <c r="AL37" s="285" t="s">
        <v>8346</v>
      </c>
      <c r="AM37" s="285" t="s">
        <v>8347</v>
      </c>
      <c r="AN37" s="286" t="s">
        <v>1996</v>
      </c>
      <c r="AO37" s="142" t="s">
        <v>1996</v>
      </c>
      <c r="AP37" s="144"/>
    </row>
    <row r="38" spans="1:42" s="145" customFormat="1" ht="24">
      <c r="A38" s="281" t="s">
        <v>3903</v>
      </c>
      <c r="B38" s="281" t="s">
        <v>3901</v>
      </c>
      <c r="C38" s="281" t="s">
        <v>3902</v>
      </c>
      <c r="D38" s="281">
        <v>363</v>
      </c>
      <c r="E38" s="281" t="s">
        <v>35</v>
      </c>
      <c r="F38" s="281" t="s">
        <v>18</v>
      </c>
      <c r="G38" s="281" t="s">
        <v>19</v>
      </c>
      <c r="H38" s="281" t="s">
        <v>3945</v>
      </c>
      <c r="I38" s="281" t="s">
        <v>760</v>
      </c>
      <c r="J38" s="281" t="s">
        <v>13</v>
      </c>
      <c r="K38" s="281" t="s">
        <v>17</v>
      </c>
      <c r="L38" s="281" t="s">
        <v>8344</v>
      </c>
      <c r="M38" s="281" t="s">
        <v>8353</v>
      </c>
      <c r="N38" s="281" t="s">
        <v>2665</v>
      </c>
      <c r="O38" s="281" t="s">
        <v>2666</v>
      </c>
      <c r="P38" s="282">
        <v>92</v>
      </c>
      <c r="Q38" s="282">
        <v>5</v>
      </c>
      <c r="R38" s="283" t="s">
        <v>2659</v>
      </c>
      <c r="S38" s="288" t="s">
        <v>8340</v>
      </c>
      <c r="T38" s="284" t="s">
        <v>2660</v>
      </c>
      <c r="U38" s="277">
        <v>44371</v>
      </c>
      <c r="V38" s="277">
        <v>44371</v>
      </c>
      <c r="W38" s="284">
        <v>4521000054</v>
      </c>
      <c r="X38" s="212">
        <v>44377</v>
      </c>
      <c r="Y38" s="157"/>
      <c r="Z38" s="157"/>
      <c r="AA38" s="157"/>
      <c r="AB38" s="157"/>
      <c r="AC38" s="157" t="s">
        <v>1547</v>
      </c>
      <c r="AD38" s="157"/>
      <c r="AE38" s="158" t="s">
        <v>3932</v>
      </c>
      <c r="AF38" s="157"/>
      <c r="AG38" s="157"/>
      <c r="AH38" s="157"/>
      <c r="AI38" s="157"/>
      <c r="AJ38" s="157"/>
      <c r="AK38" s="285" t="s">
        <v>2661</v>
      </c>
      <c r="AL38" s="285" t="s">
        <v>8346</v>
      </c>
      <c r="AM38" s="285" t="s">
        <v>8347</v>
      </c>
      <c r="AN38" s="286" t="s">
        <v>1996</v>
      </c>
      <c r="AO38" s="142" t="s">
        <v>1996</v>
      </c>
      <c r="AP38" s="144"/>
    </row>
    <row r="39" spans="1:42" s="145" customFormat="1" ht="24">
      <c r="A39" s="281" t="s">
        <v>3903</v>
      </c>
      <c r="B39" s="281" t="s">
        <v>3904</v>
      </c>
      <c r="C39" s="281" t="s">
        <v>3621</v>
      </c>
      <c r="D39" s="281" t="s">
        <v>3914</v>
      </c>
      <c r="E39" s="281" t="s">
        <v>35</v>
      </c>
      <c r="F39" s="281" t="s">
        <v>16</v>
      </c>
      <c r="G39" s="281" t="s">
        <v>19</v>
      </c>
      <c r="H39" s="281" t="s">
        <v>3946</v>
      </c>
      <c r="I39" s="281" t="s">
        <v>760</v>
      </c>
      <c r="J39" s="281" t="s">
        <v>13</v>
      </c>
      <c r="K39" s="281" t="s">
        <v>17</v>
      </c>
      <c r="L39" s="281" t="s">
        <v>3947</v>
      </c>
      <c r="M39" s="281" t="s">
        <v>3948</v>
      </c>
      <c r="N39" s="281" t="s">
        <v>2665</v>
      </c>
      <c r="O39" s="281" t="s">
        <v>2666</v>
      </c>
      <c r="P39" s="282">
        <v>200</v>
      </c>
      <c r="Q39" s="282">
        <v>5</v>
      </c>
      <c r="R39" s="283" t="s">
        <v>2659</v>
      </c>
      <c r="S39" s="288" t="s">
        <v>8340</v>
      </c>
      <c r="T39" s="284" t="s">
        <v>2660</v>
      </c>
      <c r="U39" s="277">
        <v>44365</v>
      </c>
      <c r="V39" s="277">
        <v>44365</v>
      </c>
      <c r="W39" s="284">
        <v>4518000112</v>
      </c>
      <c r="X39" s="212">
        <v>44377</v>
      </c>
      <c r="Y39" s="157"/>
      <c r="Z39" s="157"/>
      <c r="AA39" s="157"/>
      <c r="AB39" s="157"/>
      <c r="AC39" s="157" t="s">
        <v>1547</v>
      </c>
      <c r="AD39" s="157"/>
      <c r="AE39" s="158" t="s">
        <v>8296</v>
      </c>
      <c r="AF39" s="157"/>
      <c r="AG39" s="157"/>
      <c r="AH39" s="157"/>
      <c r="AI39" s="157"/>
      <c r="AJ39" s="157"/>
      <c r="AK39" s="285" t="s">
        <v>2661</v>
      </c>
      <c r="AL39" s="285" t="s">
        <v>8346</v>
      </c>
      <c r="AM39" s="285" t="s">
        <v>8347</v>
      </c>
      <c r="AN39" s="286" t="s">
        <v>1996</v>
      </c>
      <c r="AO39" s="142" t="s">
        <v>1996</v>
      </c>
      <c r="AP39" s="144"/>
    </row>
    <row r="40" spans="1:42" s="145" customFormat="1" ht="24">
      <c r="A40" s="281" t="s">
        <v>3903</v>
      </c>
      <c r="B40" s="281" t="s">
        <v>3904</v>
      </c>
      <c r="C40" s="281" t="s">
        <v>3621</v>
      </c>
      <c r="D40" s="281" t="s">
        <v>3914</v>
      </c>
      <c r="E40" s="281" t="s">
        <v>35</v>
      </c>
      <c r="F40" s="281" t="s">
        <v>16</v>
      </c>
      <c r="G40" s="281" t="s">
        <v>19</v>
      </c>
      <c r="H40" s="281" t="s">
        <v>3949</v>
      </c>
      <c r="I40" s="281" t="s">
        <v>760</v>
      </c>
      <c r="J40" s="281" t="s">
        <v>13</v>
      </c>
      <c r="K40" s="281" t="s">
        <v>17</v>
      </c>
      <c r="L40" s="281" t="s">
        <v>3947</v>
      </c>
      <c r="M40" s="281" t="s">
        <v>3948</v>
      </c>
      <c r="N40" s="281" t="s">
        <v>2657</v>
      </c>
      <c r="O40" s="281" t="s">
        <v>2658</v>
      </c>
      <c r="P40" s="282">
        <v>200</v>
      </c>
      <c r="Q40" s="282">
        <v>5</v>
      </c>
      <c r="R40" s="283" t="s">
        <v>2659</v>
      </c>
      <c r="S40" s="288" t="s">
        <v>8340</v>
      </c>
      <c r="T40" s="284" t="s">
        <v>2660</v>
      </c>
      <c r="U40" s="277">
        <v>44365</v>
      </c>
      <c r="V40" s="277">
        <v>44365</v>
      </c>
      <c r="W40" s="284">
        <v>4518000113</v>
      </c>
      <c r="X40" s="212">
        <v>44377</v>
      </c>
      <c r="Y40" s="157"/>
      <c r="Z40" s="157"/>
      <c r="AA40" s="157"/>
      <c r="AB40" s="157"/>
      <c r="AC40" s="157" t="s">
        <v>1547</v>
      </c>
      <c r="AD40" s="157"/>
      <c r="AE40" s="158" t="s">
        <v>8296</v>
      </c>
      <c r="AF40" s="157"/>
      <c r="AG40" s="157"/>
      <c r="AH40" s="157"/>
      <c r="AI40" s="157"/>
      <c r="AJ40" s="157"/>
      <c r="AK40" s="285" t="s">
        <v>2661</v>
      </c>
      <c r="AL40" s="285" t="s">
        <v>8346</v>
      </c>
      <c r="AM40" s="285" t="s">
        <v>8347</v>
      </c>
      <c r="AN40" s="286" t="s">
        <v>1996</v>
      </c>
      <c r="AO40" s="142" t="s">
        <v>1996</v>
      </c>
      <c r="AP40" s="144"/>
    </row>
    <row r="41" spans="1:42" s="145" customFormat="1" ht="24">
      <c r="A41" s="281" t="s">
        <v>3903</v>
      </c>
      <c r="B41" s="281" t="s">
        <v>3904</v>
      </c>
      <c r="C41" s="281" t="s">
        <v>3621</v>
      </c>
      <c r="D41" s="281" t="s">
        <v>3950</v>
      </c>
      <c r="E41" s="281" t="s">
        <v>35</v>
      </c>
      <c r="F41" s="281" t="s">
        <v>18</v>
      </c>
      <c r="G41" s="281" t="s">
        <v>19</v>
      </c>
      <c r="H41" s="281" t="s">
        <v>3951</v>
      </c>
      <c r="I41" s="281" t="s">
        <v>760</v>
      </c>
      <c r="J41" s="281" t="s">
        <v>13</v>
      </c>
      <c r="K41" s="281" t="s">
        <v>17</v>
      </c>
      <c r="L41" s="281" t="s">
        <v>3947</v>
      </c>
      <c r="M41" s="281" t="s">
        <v>3952</v>
      </c>
      <c r="N41" s="281" t="s">
        <v>2665</v>
      </c>
      <c r="O41" s="281" t="s">
        <v>2666</v>
      </c>
      <c r="P41" s="282">
        <v>380</v>
      </c>
      <c r="Q41" s="282">
        <v>6</v>
      </c>
      <c r="R41" s="283" t="s">
        <v>2659</v>
      </c>
      <c r="S41" s="288" t="s">
        <v>8340</v>
      </c>
      <c r="T41" s="284" t="s">
        <v>2660</v>
      </c>
      <c r="U41" s="277">
        <v>44365</v>
      </c>
      <c r="V41" s="277">
        <v>44365</v>
      </c>
      <c r="W41" s="284">
        <v>4518000114</v>
      </c>
      <c r="X41" s="212">
        <v>44377</v>
      </c>
      <c r="Y41" s="157"/>
      <c r="Z41" s="157"/>
      <c r="AA41" s="157"/>
      <c r="AB41" s="157"/>
      <c r="AC41" s="157" t="s">
        <v>1547</v>
      </c>
      <c r="AD41" s="157"/>
      <c r="AE41" s="158" t="s">
        <v>8296</v>
      </c>
      <c r="AF41" s="157"/>
      <c r="AG41" s="157"/>
      <c r="AH41" s="157"/>
      <c r="AI41" s="157"/>
      <c r="AJ41" s="157"/>
      <c r="AK41" s="285" t="s">
        <v>2661</v>
      </c>
      <c r="AL41" s="285" t="s">
        <v>8346</v>
      </c>
      <c r="AM41" s="285" t="s">
        <v>8347</v>
      </c>
      <c r="AN41" s="286" t="s">
        <v>1996</v>
      </c>
      <c r="AO41" s="142" t="s">
        <v>1996</v>
      </c>
      <c r="AP41" s="144"/>
    </row>
    <row r="42" spans="1:42" s="145" customFormat="1" ht="24">
      <c r="A42" s="281" t="s">
        <v>3903</v>
      </c>
      <c r="B42" s="281" t="s">
        <v>3904</v>
      </c>
      <c r="C42" s="281" t="s">
        <v>3621</v>
      </c>
      <c r="D42" s="281" t="s">
        <v>3950</v>
      </c>
      <c r="E42" s="281" t="s">
        <v>35</v>
      </c>
      <c r="F42" s="281" t="s">
        <v>18</v>
      </c>
      <c r="G42" s="281" t="s">
        <v>19</v>
      </c>
      <c r="H42" s="281" t="s">
        <v>3953</v>
      </c>
      <c r="I42" s="281" t="s">
        <v>760</v>
      </c>
      <c r="J42" s="281" t="s">
        <v>13</v>
      </c>
      <c r="K42" s="281" t="s">
        <v>17</v>
      </c>
      <c r="L42" s="281" t="s">
        <v>3947</v>
      </c>
      <c r="M42" s="281" t="s">
        <v>3952</v>
      </c>
      <c r="N42" s="281" t="s">
        <v>2657</v>
      </c>
      <c r="O42" s="291" t="s">
        <v>2658</v>
      </c>
      <c r="P42" s="282">
        <v>380</v>
      </c>
      <c r="Q42" s="282">
        <v>6</v>
      </c>
      <c r="R42" s="283" t="s">
        <v>2659</v>
      </c>
      <c r="S42" s="288" t="s">
        <v>8340</v>
      </c>
      <c r="T42" s="284" t="s">
        <v>2660</v>
      </c>
      <c r="U42" s="277">
        <v>44365</v>
      </c>
      <c r="V42" s="277">
        <v>44365</v>
      </c>
      <c r="W42" s="284">
        <v>4518000115</v>
      </c>
      <c r="X42" s="212">
        <v>44377</v>
      </c>
      <c r="Y42" s="157"/>
      <c r="Z42" s="157"/>
      <c r="AA42" s="157"/>
      <c r="AB42" s="157"/>
      <c r="AC42" s="157" t="s">
        <v>1547</v>
      </c>
      <c r="AD42" s="157"/>
      <c r="AE42" s="292" t="s">
        <v>8296</v>
      </c>
      <c r="AF42" s="157"/>
      <c r="AG42" s="157"/>
      <c r="AH42" s="157"/>
      <c r="AI42" s="157"/>
      <c r="AJ42" s="157"/>
      <c r="AK42" s="285" t="s">
        <v>2661</v>
      </c>
      <c r="AL42" s="285" t="s">
        <v>8346</v>
      </c>
      <c r="AM42" s="285" t="s">
        <v>8347</v>
      </c>
      <c r="AN42" s="286" t="s">
        <v>1996</v>
      </c>
      <c r="AO42" s="146" t="s">
        <v>1996</v>
      </c>
      <c r="AP42" s="144"/>
    </row>
    <row r="43" spans="1:42" s="145" customFormat="1" ht="24">
      <c r="A43" s="281" t="s">
        <v>3903</v>
      </c>
      <c r="B43" s="281" t="s">
        <v>3904</v>
      </c>
      <c r="C43" s="281" t="s">
        <v>3954</v>
      </c>
      <c r="D43" s="281">
        <v>2378</v>
      </c>
      <c r="E43" s="281" t="s">
        <v>35</v>
      </c>
      <c r="F43" s="281" t="s">
        <v>18</v>
      </c>
      <c r="G43" s="281" t="s">
        <v>19</v>
      </c>
      <c r="H43" s="281" t="s">
        <v>3955</v>
      </c>
      <c r="I43" s="281" t="s">
        <v>760</v>
      </c>
      <c r="J43" s="281" t="s">
        <v>13</v>
      </c>
      <c r="K43" s="281" t="s">
        <v>17</v>
      </c>
      <c r="L43" s="281" t="s">
        <v>3947</v>
      </c>
      <c r="M43" s="281" t="s">
        <v>3956</v>
      </c>
      <c r="N43" s="281" t="s">
        <v>2657</v>
      </c>
      <c r="O43" s="291" t="s">
        <v>2658</v>
      </c>
      <c r="P43" s="282">
        <v>200</v>
      </c>
      <c r="Q43" s="282">
        <v>7</v>
      </c>
      <c r="R43" s="283" t="s">
        <v>2659</v>
      </c>
      <c r="S43" s="288" t="s">
        <v>8340</v>
      </c>
      <c r="T43" s="284" t="s">
        <v>2660</v>
      </c>
      <c r="U43" s="277">
        <v>44365</v>
      </c>
      <c r="V43" s="277">
        <v>44365</v>
      </c>
      <c r="W43" s="284">
        <v>4518000116</v>
      </c>
      <c r="X43" s="212">
        <v>44377</v>
      </c>
      <c r="Y43" s="157"/>
      <c r="Z43" s="157"/>
      <c r="AA43" s="157"/>
      <c r="AB43" s="157"/>
      <c r="AC43" s="157" t="s">
        <v>1547</v>
      </c>
      <c r="AD43" s="157"/>
      <c r="AE43" s="289" t="s">
        <v>8296</v>
      </c>
      <c r="AF43" s="157"/>
      <c r="AG43" s="157"/>
      <c r="AH43" s="157"/>
      <c r="AI43" s="157"/>
      <c r="AJ43" s="157"/>
      <c r="AK43" s="285" t="s">
        <v>2661</v>
      </c>
      <c r="AL43" s="285" t="s">
        <v>8346</v>
      </c>
      <c r="AM43" s="285" t="s">
        <v>8347</v>
      </c>
      <c r="AN43" s="286" t="s">
        <v>1996</v>
      </c>
      <c r="AO43" s="146" t="s">
        <v>1996</v>
      </c>
      <c r="AP43" s="144"/>
    </row>
    <row r="44" spans="1:42" s="209" customFormat="1" ht="24">
      <c r="A44" s="281" t="s">
        <v>3903</v>
      </c>
      <c r="B44" s="281" t="s">
        <v>3904</v>
      </c>
      <c r="C44" s="282" t="s">
        <v>3954</v>
      </c>
      <c r="D44" s="282">
        <v>2378</v>
      </c>
      <c r="E44" s="281" t="s">
        <v>35</v>
      </c>
      <c r="F44" s="281" t="s">
        <v>18</v>
      </c>
      <c r="G44" s="281" t="s">
        <v>19</v>
      </c>
      <c r="H44" s="281" t="s">
        <v>3957</v>
      </c>
      <c r="I44" s="281" t="s">
        <v>760</v>
      </c>
      <c r="J44" s="281" t="s">
        <v>13</v>
      </c>
      <c r="K44" s="281" t="s">
        <v>17</v>
      </c>
      <c r="L44" s="282" t="s">
        <v>3947</v>
      </c>
      <c r="M44" s="281" t="s">
        <v>3956</v>
      </c>
      <c r="N44" s="281" t="s">
        <v>2665</v>
      </c>
      <c r="O44" s="291" t="s">
        <v>2666</v>
      </c>
      <c r="P44" s="282">
        <v>200</v>
      </c>
      <c r="Q44" s="282">
        <v>7</v>
      </c>
      <c r="R44" s="283" t="s">
        <v>2659</v>
      </c>
      <c r="S44" s="288" t="s">
        <v>8340</v>
      </c>
      <c r="T44" s="284" t="s">
        <v>2660</v>
      </c>
      <c r="U44" s="277">
        <v>44365</v>
      </c>
      <c r="V44" s="277">
        <v>44365</v>
      </c>
      <c r="W44" s="284">
        <v>4518000117</v>
      </c>
      <c r="X44" s="212">
        <v>44377</v>
      </c>
      <c r="Y44" s="157"/>
      <c r="Z44" s="157"/>
      <c r="AA44" s="157"/>
      <c r="AB44" s="157"/>
      <c r="AC44" s="157" t="s">
        <v>1547</v>
      </c>
      <c r="AD44" s="157"/>
      <c r="AE44" s="158" t="s">
        <v>8296</v>
      </c>
      <c r="AF44" s="157"/>
      <c r="AG44" s="157"/>
      <c r="AH44" s="157"/>
      <c r="AI44" s="157"/>
      <c r="AJ44" s="157"/>
      <c r="AK44" s="285" t="s">
        <v>2661</v>
      </c>
      <c r="AL44" s="285" t="s">
        <v>8346</v>
      </c>
      <c r="AM44" s="285" t="s">
        <v>8347</v>
      </c>
      <c r="AN44" s="286" t="s">
        <v>1996</v>
      </c>
      <c r="AO44" s="141" t="s">
        <v>1996</v>
      </c>
      <c r="AP44" s="143"/>
    </row>
    <row r="45" spans="1:42" s="209" customFormat="1" ht="24">
      <c r="A45" s="281" t="s">
        <v>3903</v>
      </c>
      <c r="B45" s="281" t="s">
        <v>3904</v>
      </c>
      <c r="C45" s="282" t="s">
        <v>3919</v>
      </c>
      <c r="D45" s="282" t="s">
        <v>3958</v>
      </c>
      <c r="E45" s="281" t="s">
        <v>35</v>
      </c>
      <c r="F45" s="281" t="s">
        <v>18</v>
      </c>
      <c r="G45" s="281" t="s">
        <v>19</v>
      </c>
      <c r="H45" s="281" t="s">
        <v>3959</v>
      </c>
      <c r="I45" s="281" t="s">
        <v>760</v>
      </c>
      <c r="J45" s="281" t="s">
        <v>13</v>
      </c>
      <c r="K45" s="281" t="s">
        <v>17</v>
      </c>
      <c r="L45" s="282" t="s">
        <v>3960</v>
      </c>
      <c r="M45" s="281" t="s">
        <v>3961</v>
      </c>
      <c r="N45" s="281" t="s">
        <v>2665</v>
      </c>
      <c r="O45" s="291" t="s">
        <v>2666</v>
      </c>
      <c r="P45" s="282">
        <v>600</v>
      </c>
      <c r="Q45" s="282">
        <v>7</v>
      </c>
      <c r="R45" s="283" t="s">
        <v>2659</v>
      </c>
      <c r="S45" s="288" t="s">
        <v>8340</v>
      </c>
      <c r="T45" s="284" t="s">
        <v>2660</v>
      </c>
      <c r="U45" s="277">
        <v>44365</v>
      </c>
      <c r="V45" s="277">
        <v>44365</v>
      </c>
      <c r="W45" s="284">
        <v>4518000118</v>
      </c>
      <c r="X45" s="212">
        <v>44377</v>
      </c>
      <c r="Y45" s="157"/>
      <c r="Z45" s="157"/>
      <c r="AA45" s="157"/>
      <c r="AB45" s="157"/>
      <c r="AC45" s="157" t="s">
        <v>1547</v>
      </c>
      <c r="AD45" s="157"/>
      <c r="AE45" s="158" t="s">
        <v>8296</v>
      </c>
      <c r="AF45" s="157"/>
      <c r="AG45" s="157"/>
      <c r="AH45" s="157"/>
      <c r="AI45" s="157"/>
      <c r="AJ45" s="157"/>
      <c r="AK45" s="285" t="s">
        <v>2661</v>
      </c>
      <c r="AL45" s="285" t="s">
        <v>8346</v>
      </c>
      <c r="AM45" s="285" t="s">
        <v>8347</v>
      </c>
      <c r="AN45" s="286" t="s">
        <v>1996</v>
      </c>
      <c r="AO45" s="141" t="s">
        <v>1996</v>
      </c>
      <c r="AP45" s="143"/>
    </row>
    <row r="46" spans="1:42" s="209" customFormat="1" ht="24">
      <c r="A46" s="281" t="s">
        <v>3903</v>
      </c>
      <c r="B46" s="281" t="s">
        <v>3904</v>
      </c>
      <c r="C46" s="281" t="s">
        <v>3919</v>
      </c>
      <c r="D46" s="281">
        <v>81</v>
      </c>
      <c r="E46" s="281" t="s">
        <v>35</v>
      </c>
      <c r="F46" s="281" t="s">
        <v>18</v>
      </c>
      <c r="G46" s="281" t="s">
        <v>19</v>
      </c>
      <c r="H46" s="281" t="s">
        <v>3962</v>
      </c>
      <c r="I46" s="281" t="s">
        <v>760</v>
      </c>
      <c r="J46" s="281" t="s">
        <v>13</v>
      </c>
      <c r="K46" s="281" t="s">
        <v>17</v>
      </c>
      <c r="L46" s="282" t="s">
        <v>3960</v>
      </c>
      <c r="M46" s="281" t="s">
        <v>3961</v>
      </c>
      <c r="N46" s="281" t="s">
        <v>2657</v>
      </c>
      <c r="O46" s="291" t="s">
        <v>2658</v>
      </c>
      <c r="P46" s="282">
        <v>600</v>
      </c>
      <c r="Q46" s="282">
        <v>7</v>
      </c>
      <c r="R46" s="283" t="s">
        <v>2659</v>
      </c>
      <c r="S46" s="288" t="s">
        <v>8340</v>
      </c>
      <c r="T46" s="284" t="s">
        <v>2660</v>
      </c>
      <c r="U46" s="277">
        <v>44365</v>
      </c>
      <c r="V46" s="277">
        <v>44365</v>
      </c>
      <c r="W46" s="284">
        <v>4518000119</v>
      </c>
      <c r="X46" s="212">
        <v>44377</v>
      </c>
      <c r="Y46" s="157"/>
      <c r="Z46" s="157"/>
      <c r="AA46" s="157"/>
      <c r="AB46" s="157"/>
      <c r="AC46" s="157" t="s">
        <v>1547</v>
      </c>
      <c r="AD46" s="157"/>
      <c r="AE46" s="158" t="s">
        <v>8296</v>
      </c>
      <c r="AF46" s="157"/>
      <c r="AG46" s="157"/>
      <c r="AH46" s="157"/>
      <c r="AI46" s="157"/>
      <c r="AJ46" s="157"/>
      <c r="AK46" s="285" t="s">
        <v>2661</v>
      </c>
      <c r="AL46" s="285" t="s">
        <v>8346</v>
      </c>
      <c r="AM46" s="285" t="s">
        <v>8347</v>
      </c>
      <c r="AN46" s="286" t="s">
        <v>1996</v>
      </c>
      <c r="AO46" s="141" t="s">
        <v>1996</v>
      </c>
      <c r="AP46" s="143"/>
    </row>
    <row r="47" spans="1:42" s="209" customFormat="1" ht="24">
      <c r="A47" s="281" t="s">
        <v>3903</v>
      </c>
      <c r="B47" s="281" t="s">
        <v>3904</v>
      </c>
      <c r="C47" s="281" t="s">
        <v>3919</v>
      </c>
      <c r="D47" s="281" t="s">
        <v>3963</v>
      </c>
      <c r="E47" s="281" t="s">
        <v>35</v>
      </c>
      <c r="F47" s="281" t="s">
        <v>18</v>
      </c>
      <c r="G47" s="281" t="s">
        <v>19</v>
      </c>
      <c r="H47" s="281" t="s">
        <v>3964</v>
      </c>
      <c r="I47" s="281" t="s">
        <v>760</v>
      </c>
      <c r="J47" s="281" t="s">
        <v>13</v>
      </c>
      <c r="K47" s="281" t="s">
        <v>17</v>
      </c>
      <c r="L47" s="282" t="s">
        <v>3960</v>
      </c>
      <c r="M47" s="281" t="s">
        <v>3965</v>
      </c>
      <c r="N47" s="281" t="s">
        <v>2657</v>
      </c>
      <c r="O47" s="291" t="s">
        <v>2658</v>
      </c>
      <c r="P47" s="282">
        <v>250</v>
      </c>
      <c r="Q47" s="282">
        <v>10</v>
      </c>
      <c r="R47" s="283" t="s">
        <v>2659</v>
      </c>
      <c r="S47" s="288" t="s">
        <v>8340</v>
      </c>
      <c r="T47" s="284" t="s">
        <v>2660</v>
      </c>
      <c r="U47" s="277">
        <v>44365</v>
      </c>
      <c r="V47" s="277">
        <v>44365</v>
      </c>
      <c r="W47" s="284">
        <v>4518000120</v>
      </c>
      <c r="X47" s="212">
        <v>44377</v>
      </c>
      <c r="Y47" s="157"/>
      <c r="Z47" s="157"/>
      <c r="AA47" s="157"/>
      <c r="AB47" s="157"/>
      <c r="AC47" s="157" t="s">
        <v>1547</v>
      </c>
      <c r="AD47" s="157"/>
      <c r="AE47" s="158" t="s">
        <v>8296</v>
      </c>
      <c r="AF47" s="157"/>
      <c r="AG47" s="157"/>
      <c r="AH47" s="157"/>
      <c r="AI47" s="157"/>
      <c r="AJ47" s="157"/>
      <c r="AK47" s="285" t="s">
        <v>2661</v>
      </c>
      <c r="AL47" s="285" t="s">
        <v>8346</v>
      </c>
      <c r="AM47" s="285" t="s">
        <v>8347</v>
      </c>
      <c r="AN47" s="286" t="s">
        <v>1996</v>
      </c>
      <c r="AO47" s="141" t="s">
        <v>1996</v>
      </c>
      <c r="AP47" s="143"/>
    </row>
    <row r="48" spans="1:42" s="209" customFormat="1" ht="24">
      <c r="A48" s="281" t="s">
        <v>3903</v>
      </c>
      <c r="B48" s="281" t="s">
        <v>3904</v>
      </c>
      <c r="C48" s="281" t="s">
        <v>3966</v>
      </c>
      <c r="D48" s="282" t="s">
        <v>2652</v>
      </c>
      <c r="E48" s="281" t="s">
        <v>35</v>
      </c>
      <c r="F48" s="281" t="s">
        <v>11</v>
      </c>
      <c r="G48" s="282" t="s">
        <v>19</v>
      </c>
      <c r="H48" s="281" t="s">
        <v>3967</v>
      </c>
      <c r="I48" s="281" t="s">
        <v>760</v>
      </c>
      <c r="J48" s="281" t="s">
        <v>13</v>
      </c>
      <c r="K48" s="281" t="s">
        <v>17</v>
      </c>
      <c r="L48" s="282" t="s">
        <v>3960</v>
      </c>
      <c r="M48" s="281" t="s">
        <v>3968</v>
      </c>
      <c r="N48" s="281" t="s">
        <v>2657</v>
      </c>
      <c r="O48" s="291" t="s">
        <v>2658</v>
      </c>
      <c r="P48" s="282">
        <v>60</v>
      </c>
      <c r="Q48" s="282">
        <v>9</v>
      </c>
      <c r="R48" s="283" t="s">
        <v>2659</v>
      </c>
      <c r="S48" s="288" t="s">
        <v>8340</v>
      </c>
      <c r="T48" s="284" t="s">
        <v>2660</v>
      </c>
      <c r="U48" s="277">
        <v>44365</v>
      </c>
      <c r="V48" s="277">
        <v>44365</v>
      </c>
      <c r="W48" s="284">
        <v>4518000121</v>
      </c>
      <c r="X48" s="212">
        <v>44377</v>
      </c>
      <c r="Y48" s="157"/>
      <c r="Z48" s="157"/>
      <c r="AA48" s="157"/>
      <c r="AB48" s="157"/>
      <c r="AC48" s="157" t="s">
        <v>1547</v>
      </c>
      <c r="AD48" s="157"/>
      <c r="AE48" s="158" t="s">
        <v>8296</v>
      </c>
      <c r="AF48" s="157"/>
      <c r="AG48" s="157"/>
      <c r="AH48" s="157"/>
      <c r="AI48" s="157"/>
      <c r="AJ48" s="157"/>
      <c r="AK48" s="285" t="s">
        <v>2661</v>
      </c>
      <c r="AL48" s="285" t="s">
        <v>8346</v>
      </c>
      <c r="AM48" s="285" t="s">
        <v>8347</v>
      </c>
      <c r="AN48" s="286" t="s">
        <v>1996</v>
      </c>
      <c r="AO48" s="141" t="s">
        <v>1996</v>
      </c>
      <c r="AP48" s="143"/>
    </row>
    <row r="49" spans="1:42" s="209" customFormat="1" ht="24">
      <c r="A49" s="281" t="s">
        <v>3903</v>
      </c>
      <c r="B49" s="281" t="s">
        <v>3904</v>
      </c>
      <c r="C49" s="281" t="s">
        <v>3918</v>
      </c>
      <c r="D49" s="281" t="s">
        <v>2636</v>
      </c>
      <c r="E49" s="281" t="s">
        <v>35</v>
      </c>
      <c r="F49" s="281" t="s">
        <v>18</v>
      </c>
      <c r="G49" s="282" t="s">
        <v>19</v>
      </c>
      <c r="H49" s="281" t="s">
        <v>3969</v>
      </c>
      <c r="I49" s="281" t="s">
        <v>760</v>
      </c>
      <c r="J49" s="281" t="s">
        <v>13</v>
      </c>
      <c r="K49" s="281" t="s">
        <v>17</v>
      </c>
      <c r="L49" s="282" t="s">
        <v>3970</v>
      </c>
      <c r="M49" s="281" t="s">
        <v>3971</v>
      </c>
      <c r="N49" s="281" t="s">
        <v>2665</v>
      </c>
      <c r="O49" s="291" t="s">
        <v>2666</v>
      </c>
      <c r="P49" s="282">
        <v>370</v>
      </c>
      <c r="Q49" s="282">
        <v>6</v>
      </c>
      <c r="R49" s="283" t="s">
        <v>2659</v>
      </c>
      <c r="S49" s="288" t="s">
        <v>8340</v>
      </c>
      <c r="T49" s="284" t="s">
        <v>2660</v>
      </c>
      <c r="U49" s="277">
        <v>44365</v>
      </c>
      <c r="V49" s="277">
        <v>44365</v>
      </c>
      <c r="W49" s="284">
        <v>4518000122</v>
      </c>
      <c r="X49" s="212">
        <v>44377</v>
      </c>
      <c r="Y49" s="157"/>
      <c r="Z49" s="157"/>
      <c r="AA49" s="157"/>
      <c r="AB49" s="157"/>
      <c r="AC49" s="157" t="s">
        <v>1547</v>
      </c>
      <c r="AD49" s="157"/>
      <c r="AE49" s="158" t="s">
        <v>8296</v>
      </c>
      <c r="AF49" s="157"/>
      <c r="AG49" s="157"/>
      <c r="AH49" s="157"/>
      <c r="AI49" s="157"/>
      <c r="AJ49" s="157"/>
      <c r="AK49" s="285" t="s">
        <v>2661</v>
      </c>
      <c r="AL49" s="285" t="s">
        <v>8346</v>
      </c>
      <c r="AM49" s="285" t="s">
        <v>8347</v>
      </c>
      <c r="AN49" s="286" t="s">
        <v>1996</v>
      </c>
      <c r="AO49" s="141" t="s">
        <v>1996</v>
      </c>
      <c r="AP49" s="143"/>
    </row>
    <row r="50" spans="1:42" s="209" customFormat="1" ht="24">
      <c r="A50" s="281" t="s">
        <v>3903</v>
      </c>
      <c r="B50" s="281" t="s">
        <v>3904</v>
      </c>
      <c r="C50" s="281" t="s">
        <v>3918</v>
      </c>
      <c r="D50" s="281" t="s">
        <v>2636</v>
      </c>
      <c r="E50" s="281" t="s">
        <v>35</v>
      </c>
      <c r="F50" s="281" t="s">
        <v>18</v>
      </c>
      <c r="G50" s="282" t="s">
        <v>19</v>
      </c>
      <c r="H50" s="281" t="s">
        <v>3972</v>
      </c>
      <c r="I50" s="281" t="s">
        <v>760</v>
      </c>
      <c r="J50" s="281" t="s">
        <v>13</v>
      </c>
      <c r="K50" s="281" t="s">
        <v>17</v>
      </c>
      <c r="L50" s="282" t="s">
        <v>3970</v>
      </c>
      <c r="M50" s="281" t="s">
        <v>3971</v>
      </c>
      <c r="N50" s="281" t="s">
        <v>2657</v>
      </c>
      <c r="O50" s="291" t="s">
        <v>2658</v>
      </c>
      <c r="P50" s="282">
        <v>370</v>
      </c>
      <c r="Q50" s="282">
        <v>6</v>
      </c>
      <c r="R50" s="283" t="s">
        <v>2659</v>
      </c>
      <c r="S50" s="288" t="s">
        <v>8340</v>
      </c>
      <c r="T50" s="284" t="s">
        <v>2660</v>
      </c>
      <c r="U50" s="277">
        <v>44365</v>
      </c>
      <c r="V50" s="277">
        <v>44365</v>
      </c>
      <c r="W50" s="284">
        <v>4518000123</v>
      </c>
      <c r="X50" s="212">
        <v>44377</v>
      </c>
      <c r="Y50" s="157"/>
      <c r="Z50" s="157"/>
      <c r="AA50" s="157"/>
      <c r="AB50" s="157"/>
      <c r="AC50" s="157" t="s">
        <v>1547</v>
      </c>
      <c r="AD50" s="157"/>
      <c r="AE50" s="158" t="s">
        <v>8296</v>
      </c>
      <c r="AF50" s="157"/>
      <c r="AG50" s="157"/>
      <c r="AH50" s="157"/>
      <c r="AI50" s="157"/>
      <c r="AJ50" s="157"/>
      <c r="AK50" s="285" t="s">
        <v>2661</v>
      </c>
      <c r="AL50" s="285" t="s">
        <v>8346</v>
      </c>
      <c r="AM50" s="285" t="s">
        <v>8347</v>
      </c>
      <c r="AN50" s="286" t="s">
        <v>1996</v>
      </c>
      <c r="AO50" s="141" t="s">
        <v>1996</v>
      </c>
      <c r="AP50" s="143"/>
    </row>
    <row r="51" spans="1:42" s="209" customFormat="1" ht="24">
      <c r="A51" s="281" t="s">
        <v>3903</v>
      </c>
      <c r="B51" s="281" t="s">
        <v>3904</v>
      </c>
      <c r="C51" s="281" t="s">
        <v>3918</v>
      </c>
      <c r="D51" s="281" t="s">
        <v>3973</v>
      </c>
      <c r="E51" s="281" t="s">
        <v>35</v>
      </c>
      <c r="F51" s="281" t="s">
        <v>18</v>
      </c>
      <c r="G51" s="282" t="s">
        <v>19</v>
      </c>
      <c r="H51" s="281" t="s">
        <v>3974</v>
      </c>
      <c r="I51" s="281" t="s">
        <v>760</v>
      </c>
      <c r="J51" s="281" t="s">
        <v>13</v>
      </c>
      <c r="K51" s="281" t="s">
        <v>17</v>
      </c>
      <c r="L51" s="282" t="s">
        <v>3970</v>
      </c>
      <c r="M51" s="281" t="s">
        <v>3975</v>
      </c>
      <c r="N51" s="281" t="s">
        <v>2657</v>
      </c>
      <c r="O51" s="291" t="s">
        <v>2658</v>
      </c>
      <c r="P51" s="282">
        <v>200</v>
      </c>
      <c r="Q51" s="282">
        <v>7</v>
      </c>
      <c r="R51" s="283" t="s">
        <v>2659</v>
      </c>
      <c r="S51" s="288" t="s">
        <v>8340</v>
      </c>
      <c r="T51" s="284" t="s">
        <v>2660</v>
      </c>
      <c r="U51" s="277">
        <v>44365</v>
      </c>
      <c r="V51" s="277">
        <v>44365</v>
      </c>
      <c r="W51" s="284">
        <v>4518000124</v>
      </c>
      <c r="X51" s="212">
        <v>44377</v>
      </c>
      <c r="Y51" s="157"/>
      <c r="Z51" s="157"/>
      <c r="AA51" s="157"/>
      <c r="AB51" s="157"/>
      <c r="AC51" s="157" t="s">
        <v>1547</v>
      </c>
      <c r="AD51" s="157"/>
      <c r="AE51" s="158" t="s">
        <v>8296</v>
      </c>
      <c r="AF51" s="157"/>
      <c r="AG51" s="157"/>
      <c r="AH51" s="157"/>
      <c r="AI51" s="157"/>
      <c r="AJ51" s="157"/>
      <c r="AK51" s="285" t="s">
        <v>2661</v>
      </c>
      <c r="AL51" s="285" t="s">
        <v>8346</v>
      </c>
      <c r="AM51" s="285" t="s">
        <v>8347</v>
      </c>
      <c r="AN51" s="286" t="s">
        <v>1996</v>
      </c>
      <c r="AO51" s="141" t="s">
        <v>1996</v>
      </c>
      <c r="AP51" s="143"/>
    </row>
    <row r="52" spans="1:42" s="209" customFormat="1" ht="24">
      <c r="A52" s="281" t="s">
        <v>3903</v>
      </c>
      <c r="B52" s="281" t="s">
        <v>3904</v>
      </c>
      <c r="C52" s="281" t="s">
        <v>3918</v>
      </c>
      <c r="D52" s="281" t="s">
        <v>3973</v>
      </c>
      <c r="E52" s="281" t="s">
        <v>35</v>
      </c>
      <c r="F52" s="281" t="s">
        <v>18</v>
      </c>
      <c r="G52" s="282" t="s">
        <v>19</v>
      </c>
      <c r="H52" s="281" t="s">
        <v>3976</v>
      </c>
      <c r="I52" s="281" t="s">
        <v>760</v>
      </c>
      <c r="J52" s="281" t="s">
        <v>13</v>
      </c>
      <c r="K52" s="281" t="s">
        <v>17</v>
      </c>
      <c r="L52" s="282" t="s">
        <v>3970</v>
      </c>
      <c r="M52" s="281" t="s">
        <v>3975</v>
      </c>
      <c r="N52" s="281" t="s">
        <v>2665</v>
      </c>
      <c r="O52" s="291" t="s">
        <v>2666</v>
      </c>
      <c r="P52" s="282">
        <v>200</v>
      </c>
      <c r="Q52" s="282">
        <v>7</v>
      </c>
      <c r="R52" s="283" t="s">
        <v>2659</v>
      </c>
      <c r="S52" s="288" t="s">
        <v>8340</v>
      </c>
      <c r="T52" s="284" t="s">
        <v>2660</v>
      </c>
      <c r="U52" s="277">
        <v>44365</v>
      </c>
      <c r="V52" s="277">
        <v>44365</v>
      </c>
      <c r="W52" s="284">
        <v>4518000125</v>
      </c>
      <c r="X52" s="212">
        <v>44377</v>
      </c>
      <c r="Y52" s="157"/>
      <c r="Z52" s="157"/>
      <c r="AA52" s="157"/>
      <c r="AB52" s="157"/>
      <c r="AC52" s="157" t="s">
        <v>1547</v>
      </c>
      <c r="AD52" s="157"/>
      <c r="AE52" s="158" t="s">
        <v>8296</v>
      </c>
      <c r="AF52" s="157"/>
      <c r="AG52" s="157"/>
      <c r="AH52" s="157"/>
      <c r="AI52" s="157"/>
      <c r="AJ52" s="157"/>
      <c r="AK52" s="285" t="s">
        <v>2661</v>
      </c>
      <c r="AL52" s="285" t="s">
        <v>8346</v>
      </c>
      <c r="AM52" s="285" t="s">
        <v>8347</v>
      </c>
      <c r="AN52" s="286" t="s">
        <v>1996</v>
      </c>
      <c r="AO52" s="141" t="s">
        <v>1996</v>
      </c>
      <c r="AP52" s="143"/>
    </row>
    <row r="53" spans="1:42" s="209" customFormat="1" ht="24">
      <c r="A53" s="281" t="s">
        <v>3903</v>
      </c>
      <c r="B53" s="281" t="s">
        <v>3904</v>
      </c>
      <c r="C53" s="281" t="s">
        <v>3918</v>
      </c>
      <c r="D53" s="281">
        <v>726</v>
      </c>
      <c r="E53" s="281" t="s">
        <v>35</v>
      </c>
      <c r="F53" s="281" t="s">
        <v>18</v>
      </c>
      <c r="G53" s="282" t="s">
        <v>19</v>
      </c>
      <c r="H53" s="281" t="s">
        <v>3977</v>
      </c>
      <c r="I53" s="281" t="s">
        <v>760</v>
      </c>
      <c r="J53" s="281" t="s">
        <v>13</v>
      </c>
      <c r="K53" s="281" t="s">
        <v>17</v>
      </c>
      <c r="L53" s="282" t="s">
        <v>3970</v>
      </c>
      <c r="M53" s="281" t="s">
        <v>3978</v>
      </c>
      <c r="N53" s="281" t="s">
        <v>2665</v>
      </c>
      <c r="O53" s="291" t="s">
        <v>2666</v>
      </c>
      <c r="P53" s="282">
        <v>200</v>
      </c>
      <c r="Q53" s="282">
        <v>7</v>
      </c>
      <c r="R53" s="283" t="s">
        <v>2659</v>
      </c>
      <c r="S53" s="288" t="s">
        <v>8340</v>
      </c>
      <c r="T53" s="284" t="s">
        <v>2660</v>
      </c>
      <c r="U53" s="277">
        <v>44365</v>
      </c>
      <c r="V53" s="277">
        <v>44365</v>
      </c>
      <c r="W53" s="284">
        <v>4518000126</v>
      </c>
      <c r="X53" s="212">
        <v>44377</v>
      </c>
      <c r="Y53" s="157"/>
      <c r="Z53" s="157"/>
      <c r="AA53" s="157"/>
      <c r="AB53" s="157"/>
      <c r="AC53" s="157" t="s">
        <v>1547</v>
      </c>
      <c r="AD53" s="157"/>
      <c r="AE53" s="158" t="s">
        <v>8296</v>
      </c>
      <c r="AF53" s="157"/>
      <c r="AG53" s="157"/>
      <c r="AH53" s="157"/>
      <c r="AI53" s="157"/>
      <c r="AJ53" s="157"/>
      <c r="AK53" s="285" t="s">
        <v>2661</v>
      </c>
      <c r="AL53" s="285" t="s">
        <v>8346</v>
      </c>
      <c r="AM53" s="285" t="s">
        <v>8347</v>
      </c>
      <c r="AN53" s="286" t="s">
        <v>1996</v>
      </c>
      <c r="AO53" s="141" t="s">
        <v>1996</v>
      </c>
      <c r="AP53" s="143"/>
    </row>
    <row r="54" spans="1:42" s="209" customFormat="1" ht="24">
      <c r="A54" s="281" t="s">
        <v>3903</v>
      </c>
      <c r="B54" s="281" t="s">
        <v>3904</v>
      </c>
      <c r="C54" s="281" t="s">
        <v>3918</v>
      </c>
      <c r="D54" s="281">
        <v>632</v>
      </c>
      <c r="E54" s="281" t="s">
        <v>35</v>
      </c>
      <c r="F54" s="281" t="s">
        <v>18</v>
      </c>
      <c r="G54" s="282" t="s">
        <v>19</v>
      </c>
      <c r="H54" s="281" t="s">
        <v>3979</v>
      </c>
      <c r="I54" s="281" t="s">
        <v>760</v>
      </c>
      <c r="J54" s="281" t="s">
        <v>13</v>
      </c>
      <c r="K54" s="281" t="s">
        <v>17</v>
      </c>
      <c r="L54" s="282" t="s">
        <v>3970</v>
      </c>
      <c r="M54" s="281" t="s">
        <v>3978</v>
      </c>
      <c r="N54" s="281" t="s">
        <v>2657</v>
      </c>
      <c r="O54" s="291" t="s">
        <v>2658</v>
      </c>
      <c r="P54" s="282">
        <v>110</v>
      </c>
      <c r="Q54" s="282">
        <v>7</v>
      </c>
      <c r="R54" s="283" t="s">
        <v>2659</v>
      </c>
      <c r="S54" s="288" t="s">
        <v>8340</v>
      </c>
      <c r="T54" s="284" t="s">
        <v>2660</v>
      </c>
      <c r="U54" s="277">
        <v>44365</v>
      </c>
      <c r="V54" s="277">
        <v>44365</v>
      </c>
      <c r="W54" s="284">
        <v>4518000127</v>
      </c>
      <c r="X54" s="212">
        <v>44377</v>
      </c>
      <c r="Y54" s="157"/>
      <c r="Z54" s="157"/>
      <c r="AA54" s="157"/>
      <c r="AB54" s="157"/>
      <c r="AC54" s="157" t="s">
        <v>1547</v>
      </c>
      <c r="AD54" s="157"/>
      <c r="AE54" s="158" t="s">
        <v>8296</v>
      </c>
      <c r="AF54" s="157"/>
      <c r="AG54" s="157"/>
      <c r="AH54" s="157"/>
      <c r="AI54" s="157"/>
      <c r="AJ54" s="157"/>
      <c r="AK54" s="285" t="s">
        <v>2661</v>
      </c>
      <c r="AL54" s="285" t="s">
        <v>8346</v>
      </c>
      <c r="AM54" s="285" t="s">
        <v>8347</v>
      </c>
      <c r="AN54" s="286" t="s">
        <v>1996</v>
      </c>
      <c r="AO54" s="141" t="s">
        <v>1996</v>
      </c>
      <c r="AP54" s="143"/>
    </row>
    <row r="55" spans="1:42" s="209" customFormat="1" ht="24">
      <c r="A55" s="281" t="s">
        <v>3903</v>
      </c>
      <c r="B55" s="281" t="s">
        <v>3915</v>
      </c>
      <c r="C55" s="281" t="s">
        <v>3980</v>
      </c>
      <c r="D55" s="281" t="s">
        <v>3981</v>
      </c>
      <c r="E55" s="281" t="s">
        <v>35</v>
      </c>
      <c r="F55" s="281" t="s">
        <v>18</v>
      </c>
      <c r="G55" s="281" t="s">
        <v>19</v>
      </c>
      <c r="H55" s="281" t="s">
        <v>3982</v>
      </c>
      <c r="I55" s="281" t="s">
        <v>760</v>
      </c>
      <c r="J55" s="281" t="s">
        <v>13</v>
      </c>
      <c r="K55" s="281" t="s">
        <v>17</v>
      </c>
      <c r="L55" s="282" t="s">
        <v>8354</v>
      </c>
      <c r="M55" s="281" t="s">
        <v>3983</v>
      </c>
      <c r="N55" s="281" t="s">
        <v>2657</v>
      </c>
      <c r="O55" s="291" t="s">
        <v>2658</v>
      </c>
      <c r="P55" s="282">
        <v>352.61</v>
      </c>
      <c r="Q55" s="282">
        <v>18.62</v>
      </c>
      <c r="R55" s="283" t="s">
        <v>1546</v>
      </c>
      <c r="S55" s="288" t="s">
        <v>8355</v>
      </c>
      <c r="T55" s="284" t="s">
        <v>2660</v>
      </c>
      <c r="U55" s="277">
        <v>44372</v>
      </c>
      <c r="V55" s="277">
        <v>44372</v>
      </c>
      <c r="W55" s="284">
        <v>4518000128</v>
      </c>
      <c r="X55" s="212">
        <v>44377</v>
      </c>
      <c r="Y55" s="157"/>
      <c r="Z55" s="157"/>
      <c r="AA55" s="157"/>
      <c r="AB55" s="157"/>
      <c r="AC55" s="157" t="s">
        <v>1547</v>
      </c>
      <c r="AD55" s="157"/>
      <c r="AE55" s="158"/>
      <c r="AF55" s="157"/>
      <c r="AG55" s="157"/>
      <c r="AH55" s="157"/>
      <c r="AI55" s="157"/>
      <c r="AJ55" s="157"/>
      <c r="AK55" s="285" t="s">
        <v>2661</v>
      </c>
      <c r="AL55" s="285" t="s">
        <v>8314</v>
      </c>
      <c r="AM55" s="285" t="s">
        <v>8315</v>
      </c>
      <c r="AN55" s="286" t="s">
        <v>1996</v>
      </c>
      <c r="AO55" s="141" t="s">
        <v>1996</v>
      </c>
      <c r="AP55" s="143"/>
    </row>
    <row r="56" spans="1:42" s="209" customFormat="1" ht="24">
      <c r="A56" s="281" t="s">
        <v>3903</v>
      </c>
      <c r="B56" s="281" t="s">
        <v>3904</v>
      </c>
      <c r="C56" s="281" t="s">
        <v>3919</v>
      </c>
      <c r="D56" s="281" t="s">
        <v>3984</v>
      </c>
      <c r="E56" s="281" t="s">
        <v>35</v>
      </c>
      <c r="F56" s="281" t="s">
        <v>18</v>
      </c>
      <c r="G56" s="281" t="s">
        <v>19</v>
      </c>
      <c r="H56" s="281" t="s">
        <v>3985</v>
      </c>
      <c r="I56" s="281" t="s">
        <v>760</v>
      </c>
      <c r="J56" s="281" t="s">
        <v>13</v>
      </c>
      <c r="K56" s="281" t="s">
        <v>17</v>
      </c>
      <c r="L56" s="282" t="s">
        <v>8356</v>
      </c>
      <c r="M56" s="281" t="s">
        <v>3986</v>
      </c>
      <c r="N56" s="281" t="s">
        <v>2665</v>
      </c>
      <c r="O56" s="291" t="s">
        <v>2666</v>
      </c>
      <c r="P56" s="282">
        <v>100</v>
      </c>
      <c r="Q56" s="282">
        <v>24.57</v>
      </c>
      <c r="R56" s="283" t="s">
        <v>1546</v>
      </c>
      <c r="S56" s="288" t="s">
        <v>8355</v>
      </c>
      <c r="T56" s="284" t="s">
        <v>2660</v>
      </c>
      <c r="U56" s="277">
        <v>44372</v>
      </c>
      <c r="V56" s="277">
        <v>44372</v>
      </c>
      <c r="W56" s="284">
        <v>4518000128</v>
      </c>
      <c r="X56" s="212">
        <v>44377</v>
      </c>
      <c r="Y56" s="157"/>
      <c r="Z56" s="157"/>
      <c r="AA56" s="157"/>
      <c r="AB56" s="157"/>
      <c r="AC56" s="157" t="s">
        <v>1547</v>
      </c>
      <c r="AD56" s="157"/>
      <c r="AE56" s="158"/>
      <c r="AF56" s="157"/>
      <c r="AG56" s="157"/>
      <c r="AH56" s="157"/>
      <c r="AI56" s="157"/>
      <c r="AJ56" s="157"/>
      <c r="AK56" s="285" t="s">
        <v>2661</v>
      </c>
      <c r="AL56" s="285" t="s">
        <v>8314</v>
      </c>
      <c r="AM56" s="285" t="s">
        <v>8315</v>
      </c>
      <c r="AN56" s="286" t="s">
        <v>1996</v>
      </c>
      <c r="AO56" s="141" t="s">
        <v>1996</v>
      </c>
      <c r="AP56" s="143"/>
    </row>
    <row r="57" spans="1:42" s="209" customFormat="1" ht="24">
      <c r="A57" s="281" t="s">
        <v>3903</v>
      </c>
      <c r="B57" s="281" t="s">
        <v>3904</v>
      </c>
      <c r="C57" s="281" t="s">
        <v>3918</v>
      </c>
      <c r="D57" s="281" t="s">
        <v>3987</v>
      </c>
      <c r="E57" s="281" t="s">
        <v>35</v>
      </c>
      <c r="F57" s="281" t="s">
        <v>18</v>
      </c>
      <c r="G57" s="281" t="s">
        <v>19</v>
      </c>
      <c r="H57" s="281" t="s">
        <v>3988</v>
      </c>
      <c r="I57" s="281" t="s">
        <v>760</v>
      </c>
      <c r="J57" s="281" t="s">
        <v>13</v>
      </c>
      <c r="K57" s="281" t="s">
        <v>17</v>
      </c>
      <c r="L57" s="282" t="s">
        <v>8311</v>
      </c>
      <c r="M57" s="281" t="s">
        <v>8357</v>
      </c>
      <c r="N57" s="281" t="s">
        <v>2665</v>
      </c>
      <c r="O57" s="291" t="s">
        <v>2666</v>
      </c>
      <c r="P57" s="282">
        <v>80</v>
      </c>
      <c r="Q57" s="282">
        <v>12</v>
      </c>
      <c r="R57" s="283" t="s">
        <v>1546</v>
      </c>
      <c r="S57" s="288" t="s">
        <v>8355</v>
      </c>
      <c r="T57" s="284" t="s">
        <v>2660</v>
      </c>
      <c r="U57" s="277">
        <v>44372</v>
      </c>
      <c r="V57" s="277">
        <v>44372</v>
      </c>
      <c r="W57" s="284">
        <v>4518000129</v>
      </c>
      <c r="X57" s="212">
        <v>44377</v>
      </c>
      <c r="Y57" s="157"/>
      <c r="Z57" s="157"/>
      <c r="AA57" s="157"/>
      <c r="AB57" s="157"/>
      <c r="AC57" s="157" t="s">
        <v>1547</v>
      </c>
      <c r="AD57" s="157"/>
      <c r="AE57" s="158"/>
      <c r="AF57" s="157"/>
      <c r="AG57" s="157"/>
      <c r="AH57" s="157"/>
      <c r="AI57" s="157"/>
      <c r="AJ57" s="157"/>
      <c r="AK57" s="285" t="s">
        <v>2661</v>
      </c>
      <c r="AL57" s="285" t="s">
        <v>8314</v>
      </c>
      <c r="AM57" s="285" t="s">
        <v>8315</v>
      </c>
      <c r="AN57" s="286" t="s">
        <v>1996</v>
      </c>
      <c r="AO57" s="141" t="s">
        <v>1996</v>
      </c>
      <c r="AP57" s="143"/>
    </row>
    <row r="58" spans="1:42" s="209" customFormat="1">
      <c r="A58" s="281" t="s">
        <v>3903</v>
      </c>
      <c r="B58" s="281" t="s">
        <v>3920</v>
      </c>
      <c r="C58" s="281" t="s">
        <v>3989</v>
      </c>
      <c r="D58" s="282" t="s">
        <v>3990</v>
      </c>
      <c r="E58" s="281" t="s">
        <v>35</v>
      </c>
      <c r="F58" s="281" t="s">
        <v>18</v>
      </c>
      <c r="G58" s="281" t="s">
        <v>19</v>
      </c>
      <c r="H58" s="281" t="s">
        <v>3991</v>
      </c>
      <c r="I58" s="281" t="s">
        <v>760</v>
      </c>
      <c r="J58" s="281" t="s">
        <v>13</v>
      </c>
      <c r="K58" s="281" t="s">
        <v>17</v>
      </c>
      <c r="L58" s="282" t="s">
        <v>3992</v>
      </c>
      <c r="M58" s="281" t="s">
        <v>3993</v>
      </c>
      <c r="N58" s="281" t="s">
        <v>2665</v>
      </c>
      <c r="O58" s="291" t="s">
        <v>2666</v>
      </c>
      <c r="P58" s="282">
        <v>120</v>
      </c>
      <c r="Q58" s="282">
        <v>26</v>
      </c>
      <c r="R58" s="283" t="s">
        <v>2659</v>
      </c>
      <c r="S58" s="288" t="s">
        <v>8358</v>
      </c>
      <c r="T58" s="284" t="s">
        <v>2660</v>
      </c>
      <c r="U58" s="277">
        <v>44376</v>
      </c>
      <c r="V58" s="277">
        <v>44376</v>
      </c>
      <c r="W58" s="284">
        <v>4571000018</v>
      </c>
      <c r="X58" s="212">
        <v>44377</v>
      </c>
      <c r="Y58" s="157"/>
      <c r="Z58" s="157"/>
      <c r="AA58" s="157"/>
      <c r="AB58" s="157"/>
      <c r="AC58" s="157" t="s">
        <v>1547</v>
      </c>
      <c r="AD58" s="157"/>
      <c r="AE58" s="158"/>
      <c r="AF58" s="157"/>
      <c r="AG58" s="157"/>
      <c r="AH58" s="157"/>
      <c r="AI58" s="157"/>
      <c r="AJ58" s="157"/>
      <c r="AK58" s="285" t="s">
        <v>2661</v>
      </c>
      <c r="AL58" s="285" t="s">
        <v>8342</v>
      </c>
      <c r="AM58" s="285" t="s">
        <v>8343</v>
      </c>
      <c r="AN58" s="286" t="s">
        <v>1996</v>
      </c>
      <c r="AO58" s="141" t="s">
        <v>1996</v>
      </c>
      <c r="AP58" s="143"/>
    </row>
    <row r="59" spans="1:42" s="209" customFormat="1" ht="24.75" thickBot="1">
      <c r="A59" s="281" t="s">
        <v>3903</v>
      </c>
      <c r="B59" s="281" t="s">
        <v>3994</v>
      </c>
      <c r="C59" s="281" t="s">
        <v>3995</v>
      </c>
      <c r="D59" s="281" t="s">
        <v>3996</v>
      </c>
      <c r="E59" s="281" t="s">
        <v>35</v>
      </c>
      <c r="F59" s="281" t="s">
        <v>18</v>
      </c>
      <c r="G59" s="281" t="s">
        <v>19</v>
      </c>
      <c r="H59" s="281" t="s">
        <v>3997</v>
      </c>
      <c r="I59" s="281" t="s">
        <v>760</v>
      </c>
      <c r="J59" s="281" t="s">
        <v>13</v>
      </c>
      <c r="K59" s="281" t="s">
        <v>17</v>
      </c>
      <c r="L59" s="282" t="s">
        <v>3992</v>
      </c>
      <c r="M59" s="293" t="s">
        <v>3998</v>
      </c>
      <c r="N59" s="293" t="s">
        <v>2657</v>
      </c>
      <c r="O59" s="294" t="s">
        <v>2658</v>
      </c>
      <c r="P59" s="295">
        <v>20</v>
      </c>
      <c r="Q59" s="295">
        <v>5</v>
      </c>
      <c r="R59" s="283" t="s">
        <v>2659</v>
      </c>
      <c r="S59" s="288" t="s">
        <v>8340</v>
      </c>
      <c r="T59" s="284" t="s">
        <v>2660</v>
      </c>
      <c r="U59" s="277">
        <v>44364</v>
      </c>
      <c r="V59" s="277">
        <v>44364</v>
      </c>
      <c r="W59" s="284">
        <v>4575000158</v>
      </c>
      <c r="X59" s="212">
        <v>44377</v>
      </c>
      <c r="Y59" s="157"/>
      <c r="Z59" s="157"/>
      <c r="AA59" s="157"/>
      <c r="AB59" s="157"/>
      <c r="AC59" s="157" t="s">
        <v>1547</v>
      </c>
      <c r="AD59" s="157"/>
      <c r="AE59" s="158"/>
      <c r="AF59" s="157"/>
      <c r="AG59" s="157"/>
      <c r="AH59" s="157"/>
      <c r="AI59" s="157"/>
      <c r="AJ59" s="157"/>
      <c r="AK59" s="285" t="s">
        <v>2661</v>
      </c>
      <c r="AL59" s="285" t="s">
        <v>8346</v>
      </c>
      <c r="AM59" s="285" t="s">
        <v>8347</v>
      </c>
      <c r="AN59" s="286" t="s">
        <v>1996</v>
      </c>
      <c r="AO59" s="141" t="s">
        <v>1996</v>
      </c>
      <c r="AP59" s="143"/>
    </row>
    <row r="60" spans="1:42" s="209" customFormat="1" ht="24">
      <c r="A60" s="281" t="s">
        <v>3903</v>
      </c>
      <c r="B60" s="281" t="s">
        <v>3994</v>
      </c>
      <c r="C60" s="281" t="s">
        <v>3995</v>
      </c>
      <c r="D60" s="281" t="s">
        <v>3999</v>
      </c>
      <c r="E60" s="281" t="s">
        <v>35</v>
      </c>
      <c r="F60" s="281" t="s">
        <v>36</v>
      </c>
      <c r="G60" s="281" t="s">
        <v>19</v>
      </c>
      <c r="H60" s="281" t="s">
        <v>4000</v>
      </c>
      <c r="I60" s="281" t="s">
        <v>760</v>
      </c>
      <c r="J60" s="281" t="s">
        <v>13</v>
      </c>
      <c r="K60" s="281" t="s">
        <v>17</v>
      </c>
      <c r="L60" s="296" t="s">
        <v>3992</v>
      </c>
      <c r="M60" s="297" t="s">
        <v>4001</v>
      </c>
      <c r="N60" s="297" t="s">
        <v>2657</v>
      </c>
      <c r="O60" s="298" t="s">
        <v>2658</v>
      </c>
      <c r="P60" s="296">
        <v>10</v>
      </c>
      <c r="Q60" s="296">
        <v>5</v>
      </c>
      <c r="R60" s="283" t="s">
        <v>2659</v>
      </c>
      <c r="S60" s="288" t="s">
        <v>8340</v>
      </c>
      <c r="T60" s="284" t="s">
        <v>2660</v>
      </c>
      <c r="U60" s="277">
        <v>44364</v>
      </c>
      <c r="V60" s="277">
        <v>44364</v>
      </c>
      <c r="W60" s="284">
        <v>4575000159</v>
      </c>
      <c r="X60" s="212">
        <v>44377</v>
      </c>
      <c r="Y60" s="157"/>
      <c r="Z60" s="157"/>
      <c r="AA60" s="157"/>
      <c r="AB60" s="157"/>
      <c r="AC60" s="157" t="s">
        <v>1547</v>
      </c>
      <c r="AD60" s="157"/>
      <c r="AE60" s="158"/>
      <c r="AF60" s="157"/>
      <c r="AG60" s="157"/>
      <c r="AH60" s="157"/>
      <c r="AI60" s="157"/>
      <c r="AJ60" s="157"/>
      <c r="AK60" s="285" t="s">
        <v>2661</v>
      </c>
      <c r="AL60" s="285" t="s">
        <v>8346</v>
      </c>
      <c r="AM60" s="285" t="s">
        <v>8347</v>
      </c>
      <c r="AN60" s="286" t="s">
        <v>1996</v>
      </c>
      <c r="AO60" s="141" t="s">
        <v>1996</v>
      </c>
      <c r="AP60" s="143"/>
    </row>
    <row r="61" spans="1:42" s="209" customFormat="1" ht="24">
      <c r="A61" s="281" t="s">
        <v>3903</v>
      </c>
      <c r="B61" s="281" t="s">
        <v>3994</v>
      </c>
      <c r="C61" s="281" t="s">
        <v>3995</v>
      </c>
      <c r="D61" s="281" t="s">
        <v>3384</v>
      </c>
      <c r="E61" s="281" t="s">
        <v>35</v>
      </c>
      <c r="F61" s="281" t="s">
        <v>18</v>
      </c>
      <c r="G61" s="281" t="s">
        <v>19</v>
      </c>
      <c r="H61" s="281" t="s">
        <v>4002</v>
      </c>
      <c r="I61" s="281" t="s">
        <v>760</v>
      </c>
      <c r="J61" s="281" t="s">
        <v>13</v>
      </c>
      <c r="K61" s="281" t="s">
        <v>17</v>
      </c>
      <c r="L61" s="282" t="s">
        <v>4003</v>
      </c>
      <c r="M61" s="281" t="s">
        <v>4004</v>
      </c>
      <c r="N61" s="281" t="s">
        <v>2657</v>
      </c>
      <c r="O61" s="291" t="s">
        <v>2658</v>
      </c>
      <c r="P61" s="282">
        <v>10</v>
      </c>
      <c r="Q61" s="282">
        <v>15</v>
      </c>
      <c r="R61" s="283" t="s">
        <v>2659</v>
      </c>
      <c r="S61" s="288" t="s">
        <v>8340</v>
      </c>
      <c r="T61" s="284" t="s">
        <v>2660</v>
      </c>
      <c r="U61" s="277">
        <v>44364</v>
      </c>
      <c r="V61" s="277">
        <v>44364</v>
      </c>
      <c r="W61" s="284">
        <v>4575000160</v>
      </c>
      <c r="X61" s="212">
        <v>44377</v>
      </c>
      <c r="Y61" s="157"/>
      <c r="Z61" s="157"/>
      <c r="AA61" s="157"/>
      <c r="AB61" s="157"/>
      <c r="AC61" s="157" t="s">
        <v>1547</v>
      </c>
      <c r="AD61" s="157"/>
      <c r="AE61" s="158"/>
      <c r="AF61" s="157"/>
      <c r="AG61" s="157"/>
      <c r="AH61" s="157"/>
      <c r="AI61" s="157"/>
      <c r="AJ61" s="157"/>
      <c r="AK61" s="285" t="s">
        <v>2661</v>
      </c>
      <c r="AL61" s="285" t="s">
        <v>8346</v>
      </c>
      <c r="AM61" s="285" t="s">
        <v>8347</v>
      </c>
      <c r="AN61" s="286" t="s">
        <v>1996</v>
      </c>
      <c r="AO61" s="141" t="s">
        <v>1996</v>
      </c>
      <c r="AP61" s="143"/>
    </row>
    <row r="62" spans="1:42" s="209" customFormat="1" ht="24">
      <c r="A62" s="281" t="s">
        <v>3903</v>
      </c>
      <c r="B62" s="281" t="s">
        <v>3994</v>
      </c>
      <c r="C62" s="281" t="s">
        <v>3995</v>
      </c>
      <c r="D62" s="281" t="s">
        <v>4005</v>
      </c>
      <c r="E62" s="281" t="s">
        <v>35</v>
      </c>
      <c r="F62" s="281" t="s">
        <v>18</v>
      </c>
      <c r="G62" s="281" t="s">
        <v>19</v>
      </c>
      <c r="H62" s="281" t="s">
        <v>4006</v>
      </c>
      <c r="I62" s="281" t="s">
        <v>760</v>
      </c>
      <c r="J62" s="281" t="s">
        <v>13</v>
      </c>
      <c r="K62" s="281" t="s">
        <v>17</v>
      </c>
      <c r="L62" s="282" t="s">
        <v>4003</v>
      </c>
      <c r="M62" s="281" t="s">
        <v>4007</v>
      </c>
      <c r="N62" s="281" t="s">
        <v>2657</v>
      </c>
      <c r="O62" s="291" t="s">
        <v>2658</v>
      </c>
      <c r="P62" s="282">
        <v>15</v>
      </c>
      <c r="Q62" s="282">
        <v>5</v>
      </c>
      <c r="R62" s="283" t="s">
        <v>2659</v>
      </c>
      <c r="S62" s="288" t="s">
        <v>8340</v>
      </c>
      <c r="T62" s="284" t="s">
        <v>2660</v>
      </c>
      <c r="U62" s="277">
        <v>44364</v>
      </c>
      <c r="V62" s="277">
        <v>44364</v>
      </c>
      <c r="W62" s="284">
        <v>4575000161</v>
      </c>
      <c r="X62" s="212">
        <v>44377</v>
      </c>
      <c r="Y62" s="157"/>
      <c r="Z62" s="157"/>
      <c r="AA62" s="157"/>
      <c r="AB62" s="157"/>
      <c r="AC62" s="157" t="s">
        <v>1547</v>
      </c>
      <c r="AD62" s="157"/>
      <c r="AE62" s="299"/>
      <c r="AF62" s="157"/>
      <c r="AG62" s="157"/>
      <c r="AH62" s="157"/>
      <c r="AI62" s="157"/>
      <c r="AJ62" s="157"/>
      <c r="AK62" s="285" t="s">
        <v>2661</v>
      </c>
      <c r="AL62" s="285" t="s">
        <v>8346</v>
      </c>
      <c r="AM62" s="285" t="s">
        <v>8347</v>
      </c>
      <c r="AN62" s="286" t="s">
        <v>1996</v>
      </c>
      <c r="AO62" s="141" t="s">
        <v>1996</v>
      </c>
      <c r="AP62" s="143"/>
    </row>
    <row r="63" spans="1:42" s="209" customFormat="1" ht="24">
      <c r="A63" s="281" t="s">
        <v>3903</v>
      </c>
      <c r="B63" s="281" t="s">
        <v>3994</v>
      </c>
      <c r="C63" s="281" t="s">
        <v>4008</v>
      </c>
      <c r="D63" s="281" t="s">
        <v>3373</v>
      </c>
      <c r="E63" s="281" t="s">
        <v>35</v>
      </c>
      <c r="F63" s="281" t="s">
        <v>18</v>
      </c>
      <c r="G63" s="281" t="s">
        <v>19</v>
      </c>
      <c r="H63" s="281" t="s">
        <v>4009</v>
      </c>
      <c r="I63" s="281" t="s">
        <v>760</v>
      </c>
      <c r="J63" s="281" t="s">
        <v>13</v>
      </c>
      <c r="K63" s="281" t="s">
        <v>17</v>
      </c>
      <c r="L63" s="282" t="s">
        <v>4010</v>
      </c>
      <c r="M63" s="281" t="s">
        <v>4011</v>
      </c>
      <c r="N63" s="281" t="s">
        <v>2657</v>
      </c>
      <c r="O63" s="291" t="s">
        <v>2658</v>
      </c>
      <c r="P63" s="282">
        <v>10</v>
      </c>
      <c r="Q63" s="282">
        <v>20</v>
      </c>
      <c r="R63" s="283" t="s">
        <v>2659</v>
      </c>
      <c r="S63" s="288" t="s">
        <v>8340</v>
      </c>
      <c r="T63" s="284" t="s">
        <v>2660</v>
      </c>
      <c r="U63" s="277">
        <v>44364</v>
      </c>
      <c r="V63" s="277">
        <v>44364</v>
      </c>
      <c r="W63" s="284">
        <v>4575000162</v>
      </c>
      <c r="X63" s="212">
        <v>44377</v>
      </c>
      <c r="Y63" s="157"/>
      <c r="Z63" s="157"/>
      <c r="AA63" s="157"/>
      <c r="AB63" s="157"/>
      <c r="AC63" s="157" t="s">
        <v>1547</v>
      </c>
      <c r="AD63" s="157"/>
      <c r="AE63" s="299"/>
      <c r="AF63" s="157"/>
      <c r="AG63" s="157"/>
      <c r="AH63" s="157"/>
      <c r="AI63" s="157"/>
      <c r="AJ63" s="157"/>
      <c r="AK63" s="285" t="s">
        <v>2661</v>
      </c>
      <c r="AL63" s="285" t="s">
        <v>8346</v>
      </c>
      <c r="AM63" s="285" t="s">
        <v>8347</v>
      </c>
      <c r="AN63" s="286" t="s">
        <v>1996</v>
      </c>
      <c r="AO63" s="141" t="s">
        <v>1996</v>
      </c>
      <c r="AP63" s="143"/>
    </row>
    <row r="64" spans="1:42" s="209" customFormat="1" ht="24">
      <c r="A64" s="281" t="s">
        <v>3903</v>
      </c>
      <c r="B64" s="281" t="s">
        <v>3994</v>
      </c>
      <c r="C64" s="281" t="s">
        <v>4008</v>
      </c>
      <c r="D64" s="281" t="s">
        <v>4015</v>
      </c>
      <c r="E64" s="281" t="s">
        <v>35</v>
      </c>
      <c r="F64" s="281" t="s">
        <v>18</v>
      </c>
      <c r="G64" s="281" t="s">
        <v>19</v>
      </c>
      <c r="H64" s="281" t="s">
        <v>4016</v>
      </c>
      <c r="I64" s="281" t="s">
        <v>760</v>
      </c>
      <c r="J64" s="281" t="s">
        <v>13</v>
      </c>
      <c r="K64" s="281" t="s">
        <v>17</v>
      </c>
      <c r="L64" s="282" t="s">
        <v>4010</v>
      </c>
      <c r="M64" s="281" t="s">
        <v>4017</v>
      </c>
      <c r="N64" s="281" t="s">
        <v>2657</v>
      </c>
      <c r="O64" s="291" t="s">
        <v>2658</v>
      </c>
      <c r="P64" s="282">
        <v>10</v>
      </c>
      <c r="Q64" s="282">
        <v>20</v>
      </c>
      <c r="R64" s="283" t="s">
        <v>2659</v>
      </c>
      <c r="S64" s="288" t="s">
        <v>8340</v>
      </c>
      <c r="T64" s="284" t="s">
        <v>2660</v>
      </c>
      <c r="U64" s="277">
        <v>44364</v>
      </c>
      <c r="V64" s="277">
        <v>44364</v>
      </c>
      <c r="W64" s="284">
        <v>4575000163</v>
      </c>
      <c r="X64" s="212">
        <v>44377</v>
      </c>
      <c r="Y64" s="157"/>
      <c r="Z64" s="157"/>
      <c r="AA64" s="157"/>
      <c r="AB64" s="157"/>
      <c r="AC64" s="157" t="s">
        <v>1547</v>
      </c>
      <c r="AD64" s="157"/>
      <c r="AE64" s="158"/>
      <c r="AF64" s="157"/>
      <c r="AG64" s="157"/>
      <c r="AH64" s="157"/>
      <c r="AI64" s="157"/>
      <c r="AJ64" s="157"/>
      <c r="AK64" s="285" t="s">
        <v>2661</v>
      </c>
      <c r="AL64" s="285" t="s">
        <v>8346</v>
      </c>
      <c r="AM64" s="285" t="s">
        <v>8347</v>
      </c>
      <c r="AN64" s="286" t="s">
        <v>1996</v>
      </c>
      <c r="AO64" s="141" t="s">
        <v>1996</v>
      </c>
      <c r="AP64" s="143"/>
    </row>
    <row r="65" spans="1:42" s="209" customFormat="1" ht="24">
      <c r="A65" s="281" t="s">
        <v>3903</v>
      </c>
      <c r="B65" s="281" t="s">
        <v>3994</v>
      </c>
      <c r="C65" s="281" t="s">
        <v>4008</v>
      </c>
      <c r="D65" s="282" t="s">
        <v>4015</v>
      </c>
      <c r="E65" s="281" t="s">
        <v>35</v>
      </c>
      <c r="F65" s="281" t="s">
        <v>18</v>
      </c>
      <c r="G65" s="281" t="s">
        <v>19</v>
      </c>
      <c r="H65" s="281" t="s">
        <v>4018</v>
      </c>
      <c r="I65" s="281" t="s">
        <v>760</v>
      </c>
      <c r="J65" s="281" t="s">
        <v>13</v>
      </c>
      <c r="K65" s="281" t="s">
        <v>17</v>
      </c>
      <c r="L65" s="282" t="s">
        <v>4010</v>
      </c>
      <c r="M65" s="281" t="s">
        <v>4017</v>
      </c>
      <c r="N65" s="281" t="s">
        <v>2657</v>
      </c>
      <c r="O65" s="291" t="s">
        <v>2658</v>
      </c>
      <c r="P65" s="282">
        <v>20</v>
      </c>
      <c r="Q65" s="282">
        <v>20</v>
      </c>
      <c r="R65" s="283" t="s">
        <v>2659</v>
      </c>
      <c r="S65" s="288" t="s">
        <v>8340</v>
      </c>
      <c r="T65" s="284" t="s">
        <v>2660</v>
      </c>
      <c r="U65" s="277">
        <v>44364</v>
      </c>
      <c r="V65" s="277">
        <v>44364</v>
      </c>
      <c r="W65" s="284">
        <v>4575000164</v>
      </c>
      <c r="X65" s="212">
        <v>44377</v>
      </c>
      <c r="Y65" s="157"/>
      <c r="Z65" s="157"/>
      <c r="AA65" s="157"/>
      <c r="AB65" s="157"/>
      <c r="AC65" s="157" t="s">
        <v>1547</v>
      </c>
      <c r="AD65" s="157"/>
      <c r="AE65" s="158"/>
      <c r="AF65" s="157"/>
      <c r="AG65" s="157"/>
      <c r="AH65" s="157"/>
      <c r="AI65" s="157"/>
      <c r="AJ65" s="157"/>
      <c r="AK65" s="285" t="s">
        <v>2661</v>
      </c>
      <c r="AL65" s="285" t="s">
        <v>8346</v>
      </c>
      <c r="AM65" s="285" t="s">
        <v>8347</v>
      </c>
      <c r="AN65" s="286" t="s">
        <v>1996</v>
      </c>
      <c r="AO65" s="141" t="s">
        <v>1996</v>
      </c>
      <c r="AP65" s="143"/>
    </row>
    <row r="66" spans="1:42" s="209" customFormat="1" ht="24">
      <c r="A66" s="281" t="s">
        <v>3903</v>
      </c>
      <c r="B66" s="281" t="s">
        <v>3994</v>
      </c>
      <c r="C66" s="281" t="s">
        <v>4008</v>
      </c>
      <c r="D66" s="281" t="s">
        <v>4019</v>
      </c>
      <c r="E66" s="281" t="s">
        <v>35</v>
      </c>
      <c r="F66" s="281" t="s">
        <v>18</v>
      </c>
      <c r="G66" s="281" t="s">
        <v>19</v>
      </c>
      <c r="H66" s="281" t="s">
        <v>4020</v>
      </c>
      <c r="I66" s="281" t="s">
        <v>760</v>
      </c>
      <c r="J66" s="281" t="s">
        <v>13</v>
      </c>
      <c r="K66" s="281" t="s">
        <v>8359</v>
      </c>
      <c r="L66" s="282" t="s">
        <v>4010</v>
      </c>
      <c r="M66" s="281" t="s">
        <v>4021</v>
      </c>
      <c r="N66" s="281" t="s">
        <v>2657</v>
      </c>
      <c r="O66" s="291" t="s">
        <v>2658</v>
      </c>
      <c r="P66" s="282">
        <v>10</v>
      </c>
      <c r="Q66" s="282">
        <v>25</v>
      </c>
      <c r="R66" s="283" t="s">
        <v>2659</v>
      </c>
      <c r="S66" s="288" t="s">
        <v>8340</v>
      </c>
      <c r="T66" s="284" t="s">
        <v>2660</v>
      </c>
      <c r="U66" s="277">
        <v>44364</v>
      </c>
      <c r="V66" s="277">
        <v>44364</v>
      </c>
      <c r="W66" s="284">
        <v>4575000165</v>
      </c>
      <c r="X66" s="212">
        <v>44377</v>
      </c>
      <c r="Y66" s="157"/>
      <c r="Z66" s="157"/>
      <c r="AA66" s="157"/>
      <c r="AB66" s="157"/>
      <c r="AC66" s="157" t="s">
        <v>4012</v>
      </c>
      <c r="AD66" s="157" t="s">
        <v>4013</v>
      </c>
      <c r="AE66" s="158" t="s">
        <v>4022</v>
      </c>
      <c r="AF66" s="157" t="s">
        <v>4014</v>
      </c>
      <c r="AG66" s="157"/>
      <c r="AH66" s="157" t="s">
        <v>8327</v>
      </c>
      <c r="AI66" s="157" t="s">
        <v>8360</v>
      </c>
      <c r="AJ66" s="157" t="s">
        <v>8361</v>
      </c>
      <c r="AK66" s="285" t="s">
        <v>2661</v>
      </c>
      <c r="AL66" s="285" t="s">
        <v>8346</v>
      </c>
      <c r="AM66" s="285" t="s">
        <v>8347</v>
      </c>
      <c r="AN66" s="286" t="s">
        <v>1996</v>
      </c>
      <c r="AO66" s="141" t="s">
        <v>1996</v>
      </c>
      <c r="AP66" s="143" t="s">
        <v>8362</v>
      </c>
    </row>
    <row r="67" spans="1:42" s="209" customFormat="1" ht="24">
      <c r="A67" s="281" t="s">
        <v>3903</v>
      </c>
      <c r="B67" s="281" t="s">
        <v>3994</v>
      </c>
      <c r="C67" s="281" t="s">
        <v>4008</v>
      </c>
      <c r="D67" s="281" t="s">
        <v>4023</v>
      </c>
      <c r="E67" s="281" t="s">
        <v>35</v>
      </c>
      <c r="F67" s="281" t="s">
        <v>18</v>
      </c>
      <c r="G67" s="281" t="s">
        <v>19</v>
      </c>
      <c r="H67" s="281" t="s">
        <v>4024</v>
      </c>
      <c r="I67" s="281" t="s">
        <v>760</v>
      </c>
      <c r="J67" s="281" t="s">
        <v>13</v>
      </c>
      <c r="K67" s="281" t="s">
        <v>17</v>
      </c>
      <c r="L67" s="282" t="s">
        <v>4010</v>
      </c>
      <c r="M67" s="281" t="s">
        <v>4025</v>
      </c>
      <c r="N67" s="281" t="s">
        <v>2657</v>
      </c>
      <c r="O67" s="291" t="s">
        <v>2658</v>
      </c>
      <c r="P67" s="282">
        <v>160</v>
      </c>
      <c r="Q67" s="282">
        <v>25</v>
      </c>
      <c r="R67" s="283" t="s">
        <v>1287</v>
      </c>
      <c r="S67" s="288" t="s">
        <v>8340</v>
      </c>
      <c r="T67" s="284" t="s">
        <v>8363</v>
      </c>
      <c r="U67" s="277">
        <v>44362</v>
      </c>
      <c r="V67" s="277">
        <v>44362</v>
      </c>
      <c r="W67" s="284">
        <v>4575000166</v>
      </c>
      <c r="X67" s="212">
        <v>44377</v>
      </c>
      <c r="Y67" s="157"/>
      <c r="Z67" s="157"/>
      <c r="AA67" s="157"/>
      <c r="AB67" s="157"/>
      <c r="AC67" s="157" t="s">
        <v>1547</v>
      </c>
      <c r="AD67" s="157"/>
      <c r="AE67" s="158" t="s">
        <v>8364</v>
      </c>
      <c r="AF67" s="157"/>
      <c r="AG67" s="157"/>
      <c r="AH67" s="157"/>
      <c r="AI67" s="157"/>
      <c r="AJ67" s="157"/>
      <c r="AK67" s="285" t="s">
        <v>2661</v>
      </c>
      <c r="AL67" s="285" t="s">
        <v>8346</v>
      </c>
      <c r="AM67" s="285" t="s">
        <v>8347</v>
      </c>
      <c r="AN67" s="286" t="s">
        <v>1996</v>
      </c>
      <c r="AO67" s="141" t="s">
        <v>1996</v>
      </c>
      <c r="AP67" s="143" t="s">
        <v>8365</v>
      </c>
    </row>
    <row r="68" spans="1:42" s="209" customFormat="1" ht="24">
      <c r="A68" s="281" t="s">
        <v>3903</v>
      </c>
      <c r="B68" s="281" t="s">
        <v>3905</v>
      </c>
      <c r="C68" s="281" t="s">
        <v>3916</v>
      </c>
      <c r="D68" s="281" t="s">
        <v>4026</v>
      </c>
      <c r="E68" s="281" t="s">
        <v>35</v>
      </c>
      <c r="F68" s="281" t="s">
        <v>18</v>
      </c>
      <c r="G68" s="281" t="s">
        <v>19</v>
      </c>
      <c r="H68" s="281" t="s">
        <v>4027</v>
      </c>
      <c r="I68" s="281" t="s">
        <v>760</v>
      </c>
      <c r="J68" s="281" t="s">
        <v>13</v>
      </c>
      <c r="K68" s="281" t="s">
        <v>17</v>
      </c>
      <c r="L68" s="282" t="s">
        <v>8366</v>
      </c>
      <c r="M68" s="281" t="s">
        <v>8367</v>
      </c>
      <c r="N68" s="281" t="s">
        <v>2673</v>
      </c>
      <c r="O68" s="291" t="s">
        <v>2674</v>
      </c>
      <c r="P68" s="282">
        <v>20</v>
      </c>
      <c r="Q68" s="282">
        <v>25</v>
      </c>
      <c r="R68" s="283" t="s">
        <v>2659</v>
      </c>
      <c r="S68" s="288" t="s">
        <v>8368</v>
      </c>
      <c r="T68" s="284" t="s">
        <v>2660</v>
      </c>
      <c r="U68" s="277">
        <v>44361</v>
      </c>
      <c r="V68" s="277">
        <v>44361</v>
      </c>
      <c r="W68" s="284">
        <v>4613000094</v>
      </c>
      <c r="X68" s="212">
        <v>44377</v>
      </c>
      <c r="Y68" s="157"/>
      <c r="Z68" s="157"/>
      <c r="AA68" s="157"/>
      <c r="AB68" s="157"/>
      <c r="AC68" s="157" t="s">
        <v>1547</v>
      </c>
      <c r="AD68" s="157"/>
      <c r="AE68" s="158"/>
      <c r="AF68" s="157"/>
      <c r="AG68" s="157"/>
      <c r="AH68" s="157"/>
      <c r="AI68" s="157"/>
      <c r="AJ68" s="157"/>
      <c r="AK68" s="285" t="s">
        <v>2661</v>
      </c>
      <c r="AL68" s="285" t="s">
        <v>8342</v>
      </c>
      <c r="AM68" s="285" t="s">
        <v>8343</v>
      </c>
      <c r="AN68" s="286" t="s">
        <v>1996</v>
      </c>
      <c r="AO68" s="141" t="s">
        <v>1996</v>
      </c>
      <c r="AP68" s="143"/>
    </row>
    <row r="69" spans="1:42" s="209" customFormat="1" ht="24">
      <c r="A69" s="281" t="s">
        <v>3903</v>
      </c>
      <c r="B69" s="281" t="s">
        <v>3905</v>
      </c>
      <c r="C69" s="281" t="s">
        <v>3916</v>
      </c>
      <c r="D69" s="281" t="s">
        <v>2543</v>
      </c>
      <c r="E69" s="281" t="s">
        <v>35</v>
      </c>
      <c r="F69" s="281" t="s">
        <v>18</v>
      </c>
      <c r="G69" s="281" t="s">
        <v>19</v>
      </c>
      <c r="H69" s="281" t="s">
        <v>4028</v>
      </c>
      <c r="I69" s="281" t="s">
        <v>760</v>
      </c>
      <c r="J69" s="281" t="s">
        <v>13</v>
      </c>
      <c r="K69" s="281" t="s">
        <v>17</v>
      </c>
      <c r="L69" s="282" t="s">
        <v>8366</v>
      </c>
      <c r="M69" s="281" t="s">
        <v>8367</v>
      </c>
      <c r="N69" s="281" t="s">
        <v>2657</v>
      </c>
      <c r="O69" s="291" t="s">
        <v>2658</v>
      </c>
      <c r="P69" s="282">
        <v>20</v>
      </c>
      <c r="Q69" s="282">
        <v>25</v>
      </c>
      <c r="R69" s="283" t="s">
        <v>2659</v>
      </c>
      <c r="S69" s="288" t="s">
        <v>8368</v>
      </c>
      <c r="T69" s="284" t="s">
        <v>2660</v>
      </c>
      <c r="U69" s="277">
        <v>44361</v>
      </c>
      <c r="V69" s="277">
        <v>44361</v>
      </c>
      <c r="W69" s="284">
        <v>4613000089</v>
      </c>
      <c r="X69" s="212">
        <v>44377</v>
      </c>
      <c r="Y69" s="157"/>
      <c r="Z69" s="157"/>
      <c r="AA69" s="157"/>
      <c r="AB69" s="157"/>
      <c r="AC69" s="157" t="s">
        <v>1547</v>
      </c>
      <c r="AD69" s="157"/>
      <c r="AE69" s="158"/>
      <c r="AF69" s="157"/>
      <c r="AG69" s="157"/>
      <c r="AH69" s="157"/>
      <c r="AI69" s="157"/>
      <c r="AJ69" s="157"/>
      <c r="AK69" s="285" t="s">
        <v>2661</v>
      </c>
      <c r="AL69" s="285" t="s">
        <v>8342</v>
      </c>
      <c r="AM69" s="285" t="s">
        <v>8343</v>
      </c>
      <c r="AN69" s="286" t="s">
        <v>1996</v>
      </c>
      <c r="AO69" s="141" t="s">
        <v>1996</v>
      </c>
      <c r="AP69" s="143"/>
    </row>
    <row r="70" spans="1:42" s="209" customFormat="1" ht="24">
      <c r="A70" s="281" t="s">
        <v>3903</v>
      </c>
      <c r="B70" s="281" t="s">
        <v>3905</v>
      </c>
      <c r="C70" s="281" t="s">
        <v>3916</v>
      </c>
      <c r="D70" s="281" t="s">
        <v>4029</v>
      </c>
      <c r="E70" s="281" t="s">
        <v>35</v>
      </c>
      <c r="F70" s="281" t="s">
        <v>18</v>
      </c>
      <c r="G70" s="281" t="s">
        <v>19</v>
      </c>
      <c r="H70" s="281" t="s">
        <v>4030</v>
      </c>
      <c r="I70" s="281" t="s">
        <v>760</v>
      </c>
      <c r="J70" s="281" t="s">
        <v>13</v>
      </c>
      <c r="K70" s="281" t="s">
        <v>17</v>
      </c>
      <c r="L70" s="282" t="s">
        <v>8366</v>
      </c>
      <c r="M70" s="281" t="s">
        <v>8369</v>
      </c>
      <c r="N70" s="281" t="s">
        <v>2657</v>
      </c>
      <c r="O70" s="291" t="s">
        <v>2658</v>
      </c>
      <c r="P70" s="282">
        <v>340</v>
      </c>
      <c r="Q70" s="282">
        <v>25</v>
      </c>
      <c r="R70" s="283" t="s">
        <v>2659</v>
      </c>
      <c r="S70" s="288" t="s">
        <v>8368</v>
      </c>
      <c r="T70" s="284" t="s">
        <v>2660</v>
      </c>
      <c r="U70" s="277">
        <v>44361</v>
      </c>
      <c r="V70" s="277">
        <v>44361</v>
      </c>
      <c r="W70" s="284">
        <v>4613000081</v>
      </c>
      <c r="X70" s="212">
        <v>44377</v>
      </c>
      <c r="Y70" s="157"/>
      <c r="Z70" s="157"/>
      <c r="AA70" s="157"/>
      <c r="AB70" s="157"/>
      <c r="AC70" s="157" t="s">
        <v>1547</v>
      </c>
      <c r="AD70" s="157"/>
      <c r="AE70" s="158"/>
      <c r="AF70" s="157"/>
      <c r="AG70" s="157"/>
      <c r="AH70" s="157"/>
      <c r="AI70" s="157"/>
      <c r="AJ70" s="157"/>
      <c r="AK70" s="285" t="s">
        <v>2661</v>
      </c>
      <c r="AL70" s="285" t="s">
        <v>8342</v>
      </c>
      <c r="AM70" s="285" t="s">
        <v>8343</v>
      </c>
      <c r="AN70" s="286" t="s">
        <v>1996</v>
      </c>
      <c r="AO70" s="141" t="s">
        <v>1996</v>
      </c>
      <c r="AP70" s="143"/>
    </row>
    <row r="71" spans="1:42" s="209" customFormat="1" ht="24">
      <c r="A71" s="281" t="s">
        <v>3903</v>
      </c>
      <c r="B71" s="281" t="s">
        <v>3905</v>
      </c>
      <c r="C71" s="281" t="s">
        <v>4031</v>
      </c>
      <c r="D71" s="281" t="s">
        <v>4032</v>
      </c>
      <c r="E71" s="281" t="s">
        <v>35</v>
      </c>
      <c r="F71" s="281" t="s">
        <v>18</v>
      </c>
      <c r="G71" s="281" t="s">
        <v>19</v>
      </c>
      <c r="H71" s="281" t="s">
        <v>4033</v>
      </c>
      <c r="I71" s="281" t="s">
        <v>760</v>
      </c>
      <c r="J71" s="281" t="s">
        <v>13</v>
      </c>
      <c r="K71" s="281" t="s">
        <v>14</v>
      </c>
      <c r="L71" s="282" t="s">
        <v>8370</v>
      </c>
      <c r="M71" s="281" t="s">
        <v>8371</v>
      </c>
      <c r="N71" s="281" t="s">
        <v>2657</v>
      </c>
      <c r="O71" s="291" t="s">
        <v>2658</v>
      </c>
      <c r="P71" s="282">
        <v>120</v>
      </c>
      <c r="Q71" s="282">
        <v>14</v>
      </c>
      <c r="R71" s="283" t="s">
        <v>2659</v>
      </c>
      <c r="S71" s="288" t="s">
        <v>8368</v>
      </c>
      <c r="T71" s="284" t="s">
        <v>2660</v>
      </c>
      <c r="U71" s="277">
        <v>44361</v>
      </c>
      <c r="V71" s="277">
        <v>44361</v>
      </c>
      <c r="W71" s="284">
        <v>4613000090</v>
      </c>
      <c r="X71" s="212">
        <v>44377</v>
      </c>
      <c r="Y71" s="157"/>
      <c r="Z71" s="157"/>
      <c r="AA71" s="157"/>
      <c r="AB71" s="157"/>
      <c r="AC71" s="157" t="s">
        <v>1547</v>
      </c>
      <c r="AD71" s="157"/>
      <c r="AE71" s="292" t="s">
        <v>8372</v>
      </c>
      <c r="AF71" s="157"/>
      <c r="AG71" s="157"/>
      <c r="AH71" s="157"/>
      <c r="AI71" s="157"/>
      <c r="AJ71" s="157"/>
      <c r="AK71" s="285" t="s">
        <v>2661</v>
      </c>
      <c r="AL71" s="285" t="s">
        <v>8342</v>
      </c>
      <c r="AM71" s="285" t="s">
        <v>8343</v>
      </c>
      <c r="AN71" s="286" t="s">
        <v>1996</v>
      </c>
      <c r="AO71" s="141" t="s">
        <v>1996</v>
      </c>
      <c r="AP71" s="143" t="s">
        <v>8373</v>
      </c>
    </row>
    <row r="72" spans="1:42" s="209" customFormat="1" ht="24">
      <c r="A72" s="281" t="s">
        <v>3903</v>
      </c>
      <c r="B72" s="281" t="s">
        <v>3905</v>
      </c>
      <c r="C72" s="281" t="s">
        <v>4031</v>
      </c>
      <c r="D72" s="281" t="s">
        <v>4032</v>
      </c>
      <c r="E72" s="281" t="s">
        <v>35</v>
      </c>
      <c r="F72" s="281" t="s">
        <v>18</v>
      </c>
      <c r="G72" s="281" t="s">
        <v>19</v>
      </c>
      <c r="H72" s="281" t="s">
        <v>4034</v>
      </c>
      <c r="I72" s="281" t="s">
        <v>760</v>
      </c>
      <c r="J72" s="281" t="s">
        <v>13</v>
      </c>
      <c r="K72" s="281" t="s">
        <v>17</v>
      </c>
      <c r="L72" s="281" t="s">
        <v>8370</v>
      </c>
      <c r="M72" s="281" t="s">
        <v>8371</v>
      </c>
      <c r="N72" s="281" t="s">
        <v>2665</v>
      </c>
      <c r="O72" s="281" t="s">
        <v>2666</v>
      </c>
      <c r="P72" s="282">
        <v>10</v>
      </c>
      <c r="Q72" s="282">
        <v>14</v>
      </c>
      <c r="R72" s="283" t="s">
        <v>1287</v>
      </c>
      <c r="S72" s="288" t="s">
        <v>8374</v>
      </c>
      <c r="T72" s="284" t="s">
        <v>8363</v>
      </c>
      <c r="U72" s="277">
        <v>44362</v>
      </c>
      <c r="V72" s="277">
        <v>44362</v>
      </c>
      <c r="W72" s="284">
        <v>4613000082</v>
      </c>
      <c r="X72" s="212">
        <v>44377</v>
      </c>
      <c r="Y72" s="157"/>
      <c r="Z72" s="157"/>
      <c r="AA72" s="157"/>
      <c r="AB72" s="157"/>
      <c r="AC72" s="157" t="s">
        <v>1547</v>
      </c>
      <c r="AD72" s="157"/>
      <c r="AE72" s="292"/>
      <c r="AF72" s="157"/>
      <c r="AG72" s="157"/>
      <c r="AH72" s="157"/>
      <c r="AI72" s="157"/>
      <c r="AJ72" s="157"/>
      <c r="AK72" s="285" t="s">
        <v>2661</v>
      </c>
      <c r="AL72" s="285" t="s">
        <v>8342</v>
      </c>
      <c r="AM72" s="285" t="s">
        <v>8343</v>
      </c>
      <c r="AN72" s="286" t="s">
        <v>1996</v>
      </c>
      <c r="AO72" s="208" t="s">
        <v>1996</v>
      </c>
      <c r="AP72" s="143" t="s">
        <v>8375</v>
      </c>
    </row>
    <row r="73" spans="1:42" s="209" customFormat="1" ht="24">
      <c r="A73" s="281" t="s">
        <v>3903</v>
      </c>
      <c r="B73" s="281" t="s">
        <v>3905</v>
      </c>
      <c r="C73" s="281" t="s">
        <v>4035</v>
      </c>
      <c r="D73" s="281" t="s">
        <v>4036</v>
      </c>
      <c r="E73" s="281" t="s">
        <v>35</v>
      </c>
      <c r="F73" s="281" t="s">
        <v>18</v>
      </c>
      <c r="G73" s="281" t="s">
        <v>19</v>
      </c>
      <c r="H73" s="281" t="s">
        <v>4037</v>
      </c>
      <c r="I73" s="281" t="s">
        <v>760</v>
      </c>
      <c r="J73" s="281" t="s">
        <v>13</v>
      </c>
      <c r="K73" s="281" t="s">
        <v>17</v>
      </c>
      <c r="L73" s="281" t="s">
        <v>8376</v>
      </c>
      <c r="M73" s="281" t="s">
        <v>8377</v>
      </c>
      <c r="N73" s="281" t="s">
        <v>2657</v>
      </c>
      <c r="O73" s="281" t="s">
        <v>2658</v>
      </c>
      <c r="P73" s="282">
        <v>10</v>
      </c>
      <c r="Q73" s="282">
        <v>14</v>
      </c>
      <c r="R73" s="283" t="s">
        <v>2659</v>
      </c>
      <c r="S73" s="288" t="s">
        <v>8368</v>
      </c>
      <c r="T73" s="284" t="s">
        <v>2660</v>
      </c>
      <c r="U73" s="277">
        <v>44361</v>
      </c>
      <c r="V73" s="277">
        <v>44361</v>
      </c>
      <c r="W73" s="284">
        <v>4613000083</v>
      </c>
      <c r="X73" s="212">
        <v>44377</v>
      </c>
      <c r="Y73" s="157"/>
      <c r="Z73" s="157"/>
      <c r="AA73" s="157"/>
      <c r="AB73" s="157"/>
      <c r="AC73" s="157" t="s">
        <v>1547</v>
      </c>
      <c r="AD73" s="157"/>
      <c r="AE73" s="158"/>
      <c r="AF73" s="157"/>
      <c r="AG73" s="157"/>
      <c r="AH73" s="157"/>
      <c r="AI73" s="157"/>
      <c r="AJ73" s="157"/>
      <c r="AK73" s="285" t="s">
        <v>2661</v>
      </c>
      <c r="AL73" s="285" t="s">
        <v>8342</v>
      </c>
      <c r="AM73" s="285" t="s">
        <v>8343</v>
      </c>
      <c r="AN73" s="286" t="s">
        <v>1996</v>
      </c>
      <c r="AO73" s="208" t="s">
        <v>1996</v>
      </c>
      <c r="AP73" s="143"/>
    </row>
    <row r="74" spans="1:42" s="209" customFormat="1" ht="24">
      <c r="A74" s="281" t="s">
        <v>3903</v>
      </c>
      <c r="B74" s="281" t="s">
        <v>3905</v>
      </c>
      <c r="C74" s="281" t="s">
        <v>4035</v>
      </c>
      <c r="D74" s="281" t="s">
        <v>4036</v>
      </c>
      <c r="E74" s="281" t="s">
        <v>35</v>
      </c>
      <c r="F74" s="281" t="s">
        <v>18</v>
      </c>
      <c r="G74" s="281" t="s">
        <v>19</v>
      </c>
      <c r="H74" s="281" t="s">
        <v>4038</v>
      </c>
      <c r="I74" s="281" t="s">
        <v>760</v>
      </c>
      <c r="J74" s="281" t="s">
        <v>13</v>
      </c>
      <c r="K74" s="281" t="s">
        <v>17</v>
      </c>
      <c r="L74" s="281" t="s">
        <v>8376</v>
      </c>
      <c r="M74" s="281" t="s">
        <v>8378</v>
      </c>
      <c r="N74" s="281" t="s">
        <v>2657</v>
      </c>
      <c r="O74" s="281" t="s">
        <v>2658</v>
      </c>
      <c r="P74" s="282">
        <v>10</v>
      </c>
      <c r="Q74" s="282">
        <v>14</v>
      </c>
      <c r="R74" s="283" t="s">
        <v>2659</v>
      </c>
      <c r="S74" s="288" t="s">
        <v>8368</v>
      </c>
      <c r="T74" s="284" t="s">
        <v>2660</v>
      </c>
      <c r="U74" s="277">
        <v>44361</v>
      </c>
      <c r="V74" s="277">
        <v>44361</v>
      </c>
      <c r="W74" s="284">
        <v>4613000084</v>
      </c>
      <c r="X74" s="212">
        <v>44377</v>
      </c>
      <c r="Y74" s="157"/>
      <c r="Z74" s="157"/>
      <c r="AA74" s="157"/>
      <c r="AB74" s="157"/>
      <c r="AC74" s="157" t="s">
        <v>1547</v>
      </c>
      <c r="AD74" s="157"/>
      <c r="AE74" s="158"/>
      <c r="AF74" s="157"/>
      <c r="AG74" s="157"/>
      <c r="AH74" s="157"/>
      <c r="AI74" s="157"/>
      <c r="AJ74" s="157"/>
      <c r="AK74" s="285" t="s">
        <v>2661</v>
      </c>
      <c r="AL74" s="285" t="s">
        <v>8342</v>
      </c>
      <c r="AM74" s="285" t="s">
        <v>8343</v>
      </c>
      <c r="AN74" s="286" t="s">
        <v>1996</v>
      </c>
      <c r="AO74" s="208" t="s">
        <v>1996</v>
      </c>
      <c r="AP74" s="143"/>
    </row>
    <row r="75" spans="1:42" s="209" customFormat="1" ht="24">
      <c r="A75" s="281" t="s">
        <v>3903</v>
      </c>
      <c r="B75" s="281" t="s">
        <v>3905</v>
      </c>
      <c r="C75" s="281" t="s">
        <v>4035</v>
      </c>
      <c r="D75" s="281" t="s">
        <v>4039</v>
      </c>
      <c r="E75" s="281" t="s">
        <v>35</v>
      </c>
      <c r="F75" s="281" t="s">
        <v>18</v>
      </c>
      <c r="G75" s="281" t="s">
        <v>19</v>
      </c>
      <c r="H75" s="281" t="s">
        <v>4040</v>
      </c>
      <c r="I75" s="281" t="s">
        <v>760</v>
      </c>
      <c r="J75" s="281" t="s">
        <v>13</v>
      </c>
      <c r="K75" s="281" t="s">
        <v>14</v>
      </c>
      <c r="L75" s="281" t="s">
        <v>8376</v>
      </c>
      <c r="M75" s="281" t="s">
        <v>8379</v>
      </c>
      <c r="N75" s="281" t="s">
        <v>2657</v>
      </c>
      <c r="O75" s="281" t="s">
        <v>2658</v>
      </c>
      <c r="P75" s="282">
        <v>80</v>
      </c>
      <c r="Q75" s="282">
        <v>14</v>
      </c>
      <c r="R75" s="283" t="s">
        <v>2659</v>
      </c>
      <c r="S75" s="288" t="s">
        <v>8368</v>
      </c>
      <c r="T75" s="284" t="s">
        <v>2660</v>
      </c>
      <c r="U75" s="277">
        <v>44361</v>
      </c>
      <c r="V75" s="277">
        <v>44361</v>
      </c>
      <c r="W75" s="284">
        <v>4613000096</v>
      </c>
      <c r="X75" s="212">
        <v>44377</v>
      </c>
      <c r="Y75" s="157"/>
      <c r="Z75" s="157"/>
      <c r="AA75" s="157"/>
      <c r="AB75" s="157"/>
      <c r="AC75" s="157" t="s">
        <v>1547</v>
      </c>
      <c r="AD75" s="157"/>
      <c r="AE75" s="158" t="s">
        <v>8380</v>
      </c>
      <c r="AF75" s="157"/>
      <c r="AG75" s="157"/>
      <c r="AH75" s="157"/>
      <c r="AI75" s="157"/>
      <c r="AJ75" s="157"/>
      <c r="AK75" s="285" t="s">
        <v>2661</v>
      </c>
      <c r="AL75" s="285" t="s">
        <v>8342</v>
      </c>
      <c r="AM75" s="285" t="s">
        <v>8343</v>
      </c>
      <c r="AN75" s="286" t="s">
        <v>1996</v>
      </c>
      <c r="AO75" s="208" t="s">
        <v>1996</v>
      </c>
      <c r="AP75" s="143" t="s">
        <v>8297</v>
      </c>
    </row>
    <row r="76" spans="1:42" s="209" customFormat="1" ht="24">
      <c r="A76" s="281" t="s">
        <v>3903</v>
      </c>
      <c r="B76" s="281" t="s">
        <v>3905</v>
      </c>
      <c r="C76" s="281" t="s">
        <v>4035</v>
      </c>
      <c r="D76" s="281" t="s">
        <v>4041</v>
      </c>
      <c r="E76" s="281" t="s">
        <v>35</v>
      </c>
      <c r="F76" s="281" t="s">
        <v>18</v>
      </c>
      <c r="G76" s="281" t="s">
        <v>19</v>
      </c>
      <c r="H76" s="281" t="s">
        <v>4042</v>
      </c>
      <c r="I76" s="281" t="s">
        <v>760</v>
      </c>
      <c r="J76" s="281" t="s">
        <v>13</v>
      </c>
      <c r="K76" s="281" t="s">
        <v>17</v>
      </c>
      <c r="L76" s="281" t="s">
        <v>8376</v>
      </c>
      <c r="M76" s="281" t="s">
        <v>8381</v>
      </c>
      <c r="N76" s="281" t="s">
        <v>2657</v>
      </c>
      <c r="O76" s="281" t="s">
        <v>2658</v>
      </c>
      <c r="P76" s="282">
        <v>140</v>
      </c>
      <c r="Q76" s="282">
        <v>14</v>
      </c>
      <c r="R76" s="283" t="s">
        <v>2659</v>
      </c>
      <c r="S76" s="288" t="s">
        <v>8368</v>
      </c>
      <c r="T76" s="284" t="s">
        <v>2660</v>
      </c>
      <c r="U76" s="277">
        <v>44361</v>
      </c>
      <c r="V76" s="277">
        <v>44361</v>
      </c>
      <c r="W76" s="284">
        <v>4613000097</v>
      </c>
      <c r="X76" s="212">
        <v>44377</v>
      </c>
      <c r="Y76" s="157"/>
      <c r="Z76" s="157"/>
      <c r="AA76" s="157"/>
      <c r="AB76" s="157"/>
      <c r="AC76" s="157" t="s">
        <v>1547</v>
      </c>
      <c r="AD76" s="157"/>
      <c r="AE76" s="158"/>
      <c r="AF76" s="157"/>
      <c r="AG76" s="157"/>
      <c r="AH76" s="157"/>
      <c r="AI76" s="157"/>
      <c r="AJ76" s="157"/>
      <c r="AK76" s="285" t="s">
        <v>2661</v>
      </c>
      <c r="AL76" s="285" t="s">
        <v>8342</v>
      </c>
      <c r="AM76" s="285" t="s">
        <v>8343</v>
      </c>
      <c r="AN76" s="286" t="s">
        <v>1996</v>
      </c>
      <c r="AO76" s="208" t="s">
        <v>1996</v>
      </c>
      <c r="AP76" s="143"/>
    </row>
    <row r="77" spans="1:42" s="209" customFormat="1" ht="24">
      <c r="A77" s="281" t="s">
        <v>3903</v>
      </c>
      <c r="B77" s="281" t="s">
        <v>3905</v>
      </c>
      <c r="C77" s="281" t="s">
        <v>4043</v>
      </c>
      <c r="D77" s="281" t="s">
        <v>4044</v>
      </c>
      <c r="E77" s="281" t="s">
        <v>35</v>
      </c>
      <c r="F77" s="281" t="s">
        <v>18</v>
      </c>
      <c r="G77" s="281" t="s">
        <v>19</v>
      </c>
      <c r="H77" s="281" t="s">
        <v>4045</v>
      </c>
      <c r="I77" s="281" t="s">
        <v>760</v>
      </c>
      <c r="J77" s="281" t="s">
        <v>13</v>
      </c>
      <c r="K77" s="281" t="s">
        <v>17</v>
      </c>
      <c r="L77" s="281" t="s">
        <v>8382</v>
      </c>
      <c r="M77" s="281" t="s">
        <v>8383</v>
      </c>
      <c r="N77" s="281" t="s">
        <v>2665</v>
      </c>
      <c r="O77" s="281" t="s">
        <v>2666</v>
      </c>
      <c r="P77" s="282">
        <v>160</v>
      </c>
      <c r="Q77" s="282">
        <v>15</v>
      </c>
      <c r="R77" s="283" t="s">
        <v>2659</v>
      </c>
      <c r="S77" s="288" t="s">
        <v>8368</v>
      </c>
      <c r="T77" s="284" t="s">
        <v>2660</v>
      </c>
      <c r="U77" s="277">
        <v>44361</v>
      </c>
      <c r="V77" s="277">
        <v>44361</v>
      </c>
      <c r="W77" s="284">
        <v>4613000098</v>
      </c>
      <c r="X77" s="212">
        <v>44377</v>
      </c>
      <c r="Y77" s="157"/>
      <c r="Z77" s="157"/>
      <c r="AA77" s="157"/>
      <c r="AB77" s="157"/>
      <c r="AC77" s="292" t="s">
        <v>1547</v>
      </c>
      <c r="AD77" s="292"/>
      <c r="AE77" s="292"/>
      <c r="AF77" s="157"/>
      <c r="AG77" s="157"/>
      <c r="AH77" s="157"/>
      <c r="AI77" s="157"/>
      <c r="AJ77" s="157"/>
      <c r="AK77" s="285" t="s">
        <v>2661</v>
      </c>
      <c r="AL77" s="285" t="s">
        <v>8342</v>
      </c>
      <c r="AM77" s="285" t="s">
        <v>8343</v>
      </c>
      <c r="AN77" s="286" t="s">
        <v>1996</v>
      </c>
      <c r="AO77" s="208" t="s">
        <v>1996</v>
      </c>
      <c r="AP77" s="143"/>
    </row>
    <row r="78" spans="1:42" s="209" customFormat="1" ht="24">
      <c r="A78" s="281" t="s">
        <v>3903</v>
      </c>
      <c r="B78" s="281" t="s">
        <v>3905</v>
      </c>
      <c r="C78" s="281" t="s">
        <v>4043</v>
      </c>
      <c r="D78" s="281" t="s">
        <v>4044</v>
      </c>
      <c r="E78" s="281" t="s">
        <v>35</v>
      </c>
      <c r="F78" s="281" t="s">
        <v>18</v>
      </c>
      <c r="G78" s="281" t="s">
        <v>19</v>
      </c>
      <c r="H78" s="281" t="s">
        <v>4046</v>
      </c>
      <c r="I78" s="281" t="s">
        <v>760</v>
      </c>
      <c r="J78" s="281" t="s">
        <v>13</v>
      </c>
      <c r="K78" s="281" t="s">
        <v>17</v>
      </c>
      <c r="L78" s="281" t="s">
        <v>8382</v>
      </c>
      <c r="M78" s="281" t="s">
        <v>8383</v>
      </c>
      <c r="N78" s="281" t="s">
        <v>2657</v>
      </c>
      <c r="O78" s="281" t="s">
        <v>2658</v>
      </c>
      <c r="P78" s="282">
        <v>160</v>
      </c>
      <c r="Q78" s="282">
        <v>15</v>
      </c>
      <c r="R78" s="283" t="s">
        <v>2659</v>
      </c>
      <c r="S78" s="288" t="s">
        <v>8368</v>
      </c>
      <c r="T78" s="284" t="s">
        <v>2660</v>
      </c>
      <c r="U78" s="277">
        <v>44361</v>
      </c>
      <c r="V78" s="277">
        <v>44361</v>
      </c>
      <c r="W78" s="284">
        <v>4613000099</v>
      </c>
      <c r="X78" s="212">
        <v>44377</v>
      </c>
      <c r="Y78" s="157"/>
      <c r="Z78" s="157"/>
      <c r="AA78" s="157"/>
      <c r="AB78" s="157"/>
      <c r="AC78" s="292" t="s">
        <v>4012</v>
      </c>
      <c r="AD78" s="292" t="s">
        <v>4013</v>
      </c>
      <c r="AE78" s="292" t="s">
        <v>8384</v>
      </c>
      <c r="AF78" s="157" t="s">
        <v>4014</v>
      </c>
      <c r="AG78" s="157">
        <v>305</v>
      </c>
      <c r="AH78" s="157" t="s">
        <v>8327</v>
      </c>
      <c r="AI78" s="157" t="s">
        <v>8360</v>
      </c>
      <c r="AJ78" s="157" t="s">
        <v>8385</v>
      </c>
      <c r="AK78" s="285" t="s">
        <v>2661</v>
      </c>
      <c r="AL78" s="285" t="s">
        <v>8342</v>
      </c>
      <c r="AM78" s="285" t="s">
        <v>8343</v>
      </c>
      <c r="AN78" s="286" t="s">
        <v>1996</v>
      </c>
      <c r="AO78" s="208" t="s">
        <v>1996</v>
      </c>
      <c r="AP78" s="143" t="s">
        <v>8386</v>
      </c>
    </row>
    <row r="79" spans="1:42" s="209" customFormat="1" ht="24">
      <c r="A79" s="281" t="s">
        <v>3903</v>
      </c>
      <c r="B79" s="281" t="s">
        <v>3905</v>
      </c>
      <c r="C79" s="281" t="s">
        <v>4043</v>
      </c>
      <c r="D79" s="281" t="s">
        <v>4047</v>
      </c>
      <c r="E79" s="281" t="s">
        <v>35</v>
      </c>
      <c r="F79" s="281" t="s">
        <v>18</v>
      </c>
      <c r="G79" s="281" t="s">
        <v>19</v>
      </c>
      <c r="H79" s="281" t="s">
        <v>4048</v>
      </c>
      <c r="I79" s="281" t="s">
        <v>760</v>
      </c>
      <c r="J79" s="281" t="s">
        <v>13</v>
      </c>
      <c r="K79" s="281" t="s">
        <v>17</v>
      </c>
      <c r="L79" s="281" t="s">
        <v>8382</v>
      </c>
      <c r="M79" s="281" t="s">
        <v>8387</v>
      </c>
      <c r="N79" s="281" t="s">
        <v>2665</v>
      </c>
      <c r="O79" s="281" t="s">
        <v>2666</v>
      </c>
      <c r="P79" s="282">
        <v>16</v>
      </c>
      <c r="Q79" s="282">
        <v>9</v>
      </c>
      <c r="R79" s="283" t="s">
        <v>2659</v>
      </c>
      <c r="S79" s="288" t="s">
        <v>8368</v>
      </c>
      <c r="T79" s="284" t="s">
        <v>2660</v>
      </c>
      <c r="U79" s="277">
        <v>44361</v>
      </c>
      <c r="V79" s="277">
        <v>44361</v>
      </c>
      <c r="W79" s="284">
        <v>4613000091</v>
      </c>
      <c r="X79" s="212">
        <v>44377</v>
      </c>
      <c r="Y79" s="157"/>
      <c r="Z79" s="157"/>
      <c r="AA79" s="157"/>
      <c r="AB79" s="157"/>
      <c r="AC79" s="292" t="s">
        <v>1547</v>
      </c>
      <c r="AD79" s="292"/>
      <c r="AE79" s="292"/>
      <c r="AF79" s="157"/>
      <c r="AG79" s="157"/>
      <c r="AH79" s="157"/>
      <c r="AI79" s="157"/>
      <c r="AJ79" s="157"/>
      <c r="AK79" s="285" t="s">
        <v>2661</v>
      </c>
      <c r="AL79" s="285" t="s">
        <v>8342</v>
      </c>
      <c r="AM79" s="285" t="s">
        <v>8343</v>
      </c>
      <c r="AN79" s="286" t="s">
        <v>1996</v>
      </c>
      <c r="AO79" s="208" t="s">
        <v>1996</v>
      </c>
      <c r="AP79" s="143"/>
    </row>
    <row r="80" spans="1:42" s="209" customFormat="1" ht="24">
      <c r="A80" s="281" t="s">
        <v>3903</v>
      </c>
      <c r="B80" s="281" t="s">
        <v>4049</v>
      </c>
      <c r="C80" s="281" t="s">
        <v>4050</v>
      </c>
      <c r="D80" s="281" t="s">
        <v>3367</v>
      </c>
      <c r="E80" s="281" t="s">
        <v>35</v>
      </c>
      <c r="F80" s="281" t="s">
        <v>18</v>
      </c>
      <c r="G80" s="281" t="s">
        <v>19</v>
      </c>
      <c r="H80" s="281" t="s">
        <v>4051</v>
      </c>
      <c r="I80" s="281" t="s">
        <v>760</v>
      </c>
      <c r="J80" s="281" t="s">
        <v>13</v>
      </c>
      <c r="K80" s="281" t="s">
        <v>17</v>
      </c>
      <c r="L80" s="281" t="s">
        <v>8388</v>
      </c>
      <c r="M80" s="281" t="s">
        <v>8389</v>
      </c>
      <c r="N80" s="281" t="s">
        <v>2673</v>
      </c>
      <c r="O80" s="281" t="s">
        <v>2674</v>
      </c>
      <c r="P80" s="282">
        <v>68.64</v>
      </c>
      <c r="Q80" s="282">
        <v>26</v>
      </c>
      <c r="R80" s="283" t="s">
        <v>2659</v>
      </c>
      <c r="S80" s="288" t="s">
        <v>8340</v>
      </c>
      <c r="T80" s="284" t="s">
        <v>2660</v>
      </c>
      <c r="U80" s="277">
        <v>44376</v>
      </c>
      <c r="V80" s="277">
        <v>44376</v>
      </c>
      <c r="W80" s="284">
        <v>4513000133</v>
      </c>
      <c r="X80" s="212">
        <v>44377</v>
      </c>
      <c r="Y80" s="157"/>
      <c r="Z80" s="157"/>
      <c r="AA80" s="157"/>
      <c r="AB80" s="157"/>
      <c r="AC80" s="292" t="s">
        <v>1547</v>
      </c>
      <c r="AD80" s="292"/>
      <c r="AE80" s="292"/>
      <c r="AF80" s="157"/>
      <c r="AG80" s="157"/>
      <c r="AH80" s="157"/>
      <c r="AI80" s="157"/>
      <c r="AJ80" s="157"/>
      <c r="AK80" s="285" t="s">
        <v>2661</v>
      </c>
      <c r="AL80" s="285" t="s">
        <v>8342</v>
      </c>
      <c r="AM80" s="285" t="s">
        <v>8343</v>
      </c>
      <c r="AN80" s="286" t="s">
        <v>1996</v>
      </c>
      <c r="AO80" s="208" t="s">
        <v>1996</v>
      </c>
      <c r="AP80" s="143"/>
    </row>
    <row r="81" spans="1:42" s="209" customFormat="1" ht="24">
      <c r="A81" s="281" t="s">
        <v>3903</v>
      </c>
      <c r="B81" s="281" t="s">
        <v>4049</v>
      </c>
      <c r="C81" s="281" t="s">
        <v>3909</v>
      </c>
      <c r="D81" s="281" t="s">
        <v>4052</v>
      </c>
      <c r="E81" s="281" t="s">
        <v>35</v>
      </c>
      <c r="F81" s="281" t="s">
        <v>18</v>
      </c>
      <c r="G81" s="281" t="s">
        <v>19</v>
      </c>
      <c r="H81" s="281" t="s">
        <v>8390</v>
      </c>
      <c r="I81" s="281" t="s">
        <v>760</v>
      </c>
      <c r="J81" s="281" t="s">
        <v>13</v>
      </c>
      <c r="K81" s="281" t="s">
        <v>17</v>
      </c>
      <c r="L81" s="281" t="s">
        <v>8388</v>
      </c>
      <c r="M81" s="281" t="s">
        <v>8391</v>
      </c>
      <c r="N81" s="281" t="s">
        <v>2673</v>
      </c>
      <c r="O81" s="281" t="s">
        <v>2674</v>
      </c>
      <c r="P81" s="282">
        <v>165</v>
      </c>
      <c r="Q81" s="282">
        <v>25</v>
      </c>
      <c r="R81" s="283" t="s">
        <v>2659</v>
      </c>
      <c r="S81" s="288" t="s">
        <v>8340</v>
      </c>
      <c r="T81" s="284" t="s">
        <v>2660</v>
      </c>
      <c r="U81" s="277">
        <v>44376</v>
      </c>
      <c r="V81" s="277">
        <v>44376</v>
      </c>
      <c r="W81" s="284">
        <v>4613000132</v>
      </c>
      <c r="X81" s="212">
        <v>44377</v>
      </c>
      <c r="Y81" s="157"/>
      <c r="Z81" s="157"/>
      <c r="AA81" s="157"/>
      <c r="AB81" s="157"/>
      <c r="AC81" s="292" t="s">
        <v>1547</v>
      </c>
      <c r="AD81" s="292"/>
      <c r="AE81" s="292" t="s">
        <v>8392</v>
      </c>
      <c r="AF81" s="157"/>
      <c r="AG81" s="157"/>
      <c r="AH81" s="157"/>
      <c r="AI81" s="157"/>
      <c r="AJ81" s="158"/>
      <c r="AK81" s="285" t="s">
        <v>2661</v>
      </c>
      <c r="AL81" s="285" t="s">
        <v>8342</v>
      </c>
      <c r="AM81" s="285" t="s">
        <v>8343</v>
      </c>
      <c r="AN81" s="286" t="s">
        <v>1996</v>
      </c>
      <c r="AO81" s="208" t="s">
        <v>1996</v>
      </c>
      <c r="AP81" s="143" t="s">
        <v>8393</v>
      </c>
    </row>
    <row r="82" spans="1:42" s="209" customFormat="1" ht="24">
      <c r="A82" s="281" t="s">
        <v>3903</v>
      </c>
      <c r="B82" s="281" t="s">
        <v>4049</v>
      </c>
      <c r="C82" s="281" t="s">
        <v>3907</v>
      </c>
      <c r="D82" s="281">
        <v>577</v>
      </c>
      <c r="E82" s="281" t="s">
        <v>35</v>
      </c>
      <c r="F82" s="281" t="s">
        <v>18</v>
      </c>
      <c r="G82" s="281" t="s">
        <v>19</v>
      </c>
      <c r="H82" s="281" t="s">
        <v>4053</v>
      </c>
      <c r="I82" s="281" t="s">
        <v>760</v>
      </c>
      <c r="J82" s="281" t="s">
        <v>13</v>
      </c>
      <c r="K82" s="281" t="s">
        <v>17</v>
      </c>
      <c r="L82" s="281" t="s">
        <v>8388</v>
      </c>
      <c r="M82" s="281" t="s">
        <v>8394</v>
      </c>
      <c r="N82" s="281" t="s">
        <v>2665</v>
      </c>
      <c r="O82" s="281" t="s">
        <v>2658</v>
      </c>
      <c r="P82" s="282">
        <v>65</v>
      </c>
      <c r="Q82" s="282">
        <v>20</v>
      </c>
      <c r="R82" s="283" t="s">
        <v>2659</v>
      </c>
      <c r="S82" s="288" t="s">
        <v>8340</v>
      </c>
      <c r="T82" s="284" t="s">
        <v>2660</v>
      </c>
      <c r="U82" s="277">
        <v>44376</v>
      </c>
      <c r="V82" s="277">
        <v>44376</v>
      </c>
      <c r="W82" s="284">
        <v>4613000129</v>
      </c>
      <c r="X82" s="212">
        <v>44377</v>
      </c>
      <c r="Y82" s="157"/>
      <c r="Z82" s="157"/>
      <c r="AA82" s="157"/>
      <c r="AB82" s="157"/>
      <c r="AC82" s="292" t="s">
        <v>1547</v>
      </c>
      <c r="AD82" s="292"/>
      <c r="AE82" s="292"/>
      <c r="AF82" s="157"/>
      <c r="AG82" s="157"/>
      <c r="AH82" s="157"/>
      <c r="AI82" s="157"/>
      <c r="AJ82" s="157"/>
      <c r="AK82" s="285" t="s">
        <v>2661</v>
      </c>
      <c r="AL82" s="285" t="s">
        <v>8342</v>
      </c>
      <c r="AM82" s="285" t="s">
        <v>8343</v>
      </c>
      <c r="AN82" s="286" t="s">
        <v>1996</v>
      </c>
      <c r="AO82" s="208" t="s">
        <v>1996</v>
      </c>
      <c r="AP82" s="143"/>
    </row>
    <row r="83" spans="1:42" s="209" customFormat="1" ht="24">
      <c r="A83" s="281" t="s">
        <v>3903</v>
      </c>
      <c r="B83" s="281" t="s">
        <v>4049</v>
      </c>
      <c r="C83" s="281" t="s">
        <v>3909</v>
      </c>
      <c r="D83" s="281">
        <v>771</v>
      </c>
      <c r="E83" s="281" t="s">
        <v>35</v>
      </c>
      <c r="F83" s="281" t="s">
        <v>18</v>
      </c>
      <c r="G83" s="281" t="s">
        <v>19</v>
      </c>
      <c r="H83" s="281" t="s">
        <v>4054</v>
      </c>
      <c r="I83" s="281" t="s">
        <v>760</v>
      </c>
      <c r="J83" s="281" t="s">
        <v>13</v>
      </c>
      <c r="K83" s="281" t="s">
        <v>17</v>
      </c>
      <c r="L83" s="281" t="s">
        <v>4055</v>
      </c>
      <c r="M83" s="281" t="s">
        <v>8391</v>
      </c>
      <c r="N83" s="281" t="s">
        <v>2657</v>
      </c>
      <c r="O83" s="281" t="s">
        <v>2658</v>
      </c>
      <c r="P83" s="282">
        <v>600</v>
      </c>
      <c r="Q83" s="282">
        <v>24</v>
      </c>
      <c r="R83" s="283" t="s">
        <v>2659</v>
      </c>
      <c r="S83" s="288" t="s">
        <v>8340</v>
      </c>
      <c r="T83" s="284" t="s">
        <v>2660</v>
      </c>
      <c r="U83" s="277">
        <v>44376</v>
      </c>
      <c r="V83" s="277">
        <v>44376</v>
      </c>
      <c r="W83" s="284">
        <v>4613000131</v>
      </c>
      <c r="X83" s="212">
        <v>44377</v>
      </c>
      <c r="Y83" s="157"/>
      <c r="Z83" s="157"/>
      <c r="AA83" s="157"/>
      <c r="AB83" s="157"/>
      <c r="AC83" s="292" t="s">
        <v>1547</v>
      </c>
      <c r="AD83" s="292"/>
      <c r="AE83" s="292" t="s">
        <v>8392</v>
      </c>
      <c r="AF83" s="157"/>
      <c r="AG83" s="157"/>
      <c r="AH83" s="157"/>
      <c r="AI83" s="157"/>
      <c r="AJ83" s="157"/>
      <c r="AK83" s="285" t="s">
        <v>2661</v>
      </c>
      <c r="AL83" s="285" t="s">
        <v>8342</v>
      </c>
      <c r="AM83" s="285" t="s">
        <v>8343</v>
      </c>
      <c r="AN83" s="286" t="s">
        <v>1996</v>
      </c>
      <c r="AO83" s="208" t="s">
        <v>1996</v>
      </c>
      <c r="AP83" s="143" t="s">
        <v>8393</v>
      </c>
    </row>
    <row r="84" spans="1:42" s="209" customFormat="1" ht="24">
      <c r="A84" s="281" t="s">
        <v>3903</v>
      </c>
      <c r="B84" s="281" t="s">
        <v>4049</v>
      </c>
      <c r="C84" s="281" t="s">
        <v>3910</v>
      </c>
      <c r="D84" s="281">
        <v>639</v>
      </c>
      <c r="E84" s="281" t="s">
        <v>35</v>
      </c>
      <c r="F84" s="281" t="s">
        <v>18</v>
      </c>
      <c r="G84" s="281" t="s">
        <v>19</v>
      </c>
      <c r="H84" s="281" t="s">
        <v>4056</v>
      </c>
      <c r="I84" s="281" t="s">
        <v>760</v>
      </c>
      <c r="J84" s="281" t="s">
        <v>13</v>
      </c>
      <c r="K84" s="281" t="s">
        <v>14</v>
      </c>
      <c r="L84" s="281" t="s">
        <v>4057</v>
      </c>
      <c r="M84" s="281" t="s">
        <v>8395</v>
      </c>
      <c r="N84" s="281" t="s">
        <v>2701</v>
      </c>
      <c r="O84" s="281" t="s">
        <v>2658</v>
      </c>
      <c r="P84" s="282">
        <v>150</v>
      </c>
      <c r="Q84" s="282">
        <v>20</v>
      </c>
      <c r="R84" s="283" t="s">
        <v>1287</v>
      </c>
      <c r="S84" s="288" t="s">
        <v>8396</v>
      </c>
      <c r="T84" s="284" t="s">
        <v>8363</v>
      </c>
      <c r="U84" s="277">
        <v>44362</v>
      </c>
      <c r="V84" s="277">
        <v>44369</v>
      </c>
      <c r="W84" s="284">
        <v>4613000130</v>
      </c>
      <c r="X84" s="212">
        <v>44377</v>
      </c>
      <c r="Y84" s="157"/>
      <c r="Z84" s="157"/>
      <c r="AA84" s="157"/>
      <c r="AB84" s="157"/>
      <c r="AC84" s="292" t="s">
        <v>7724</v>
      </c>
      <c r="AD84" s="292" t="s">
        <v>7725</v>
      </c>
      <c r="AE84" s="292" t="s">
        <v>8397</v>
      </c>
      <c r="AF84" s="157" t="s">
        <v>8298</v>
      </c>
      <c r="AG84" s="157"/>
      <c r="AH84" s="157"/>
      <c r="AI84" s="157"/>
      <c r="AJ84" s="158"/>
      <c r="AK84" s="285" t="s">
        <v>2661</v>
      </c>
      <c r="AL84" s="285" t="s">
        <v>8342</v>
      </c>
      <c r="AM84" s="285" t="s">
        <v>8343</v>
      </c>
      <c r="AN84" s="286" t="s">
        <v>6342</v>
      </c>
      <c r="AO84" s="208" t="s">
        <v>1996</v>
      </c>
      <c r="AP84" s="143" t="s">
        <v>8398</v>
      </c>
    </row>
    <row r="85" spans="1:42" s="209" customFormat="1" ht="24">
      <c r="A85" s="281" t="s">
        <v>3903</v>
      </c>
      <c r="B85" s="281" t="s">
        <v>4049</v>
      </c>
      <c r="C85" s="281" t="s">
        <v>3910</v>
      </c>
      <c r="D85" s="281">
        <v>639</v>
      </c>
      <c r="E85" s="281" t="s">
        <v>35</v>
      </c>
      <c r="F85" s="281" t="s">
        <v>18</v>
      </c>
      <c r="G85" s="281" t="s">
        <v>19</v>
      </c>
      <c r="H85" s="281" t="s">
        <v>4058</v>
      </c>
      <c r="I85" s="281" t="s">
        <v>760</v>
      </c>
      <c r="J85" s="281" t="s">
        <v>13</v>
      </c>
      <c r="K85" s="281" t="s">
        <v>17</v>
      </c>
      <c r="L85" s="281" t="s">
        <v>4057</v>
      </c>
      <c r="M85" s="281" t="s">
        <v>8395</v>
      </c>
      <c r="N85" s="281" t="s">
        <v>2701</v>
      </c>
      <c r="O85" s="281" t="s">
        <v>2666</v>
      </c>
      <c r="P85" s="282">
        <v>150</v>
      </c>
      <c r="Q85" s="282">
        <v>20</v>
      </c>
      <c r="R85" s="283" t="s">
        <v>2659</v>
      </c>
      <c r="S85" s="288" t="s">
        <v>8340</v>
      </c>
      <c r="T85" s="284" t="s">
        <v>2660</v>
      </c>
      <c r="U85" s="277">
        <v>44376</v>
      </c>
      <c r="V85" s="277">
        <v>44376</v>
      </c>
      <c r="W85" s="284">
        <v>4613000128</v>
      </c>
      <c r="X85" s="212">
        <v>44377</v>
      </c>
      <c r="Y85" s="157"/>
      <c r="Z85" s="157"/>
      <c r="AA85" s="157"/>
      <c r="AB85" s="157"/>
      <c r="AC85" s="292" t="s">
        <v>1547</v>
      </c>
      <c r="AD85" s="292"/>
      <c r="AE85" s="292"/>
      <c r="AF85" s="157"/>
      <c r="AG85" s="157"/>
      <c r="AH85" s="157"/>
      <c r="AI85" s="157"/>
      <c r="AJ85" s="157"/>
      <c r="AK85" s="285" t="s">
        <v>2661</v>
      </c>
      <c r="AL85" s="285" t="s">
        <v>8342</v>
      </c>
      <c r="AM85" s="285" t="s">
        <v>8343</v>
      </c>
      <c r="AN85" s="286" t="s">
        <v>6342</v>
      </c>
      <c r="AO85" s="208" t="s">
        <v>1996</v>
      </c>
      <c r="AP85" s="143" t="s">
        <v>8399</v>
      </c>
    </row>
    <row r="86" spans="1:42" s="209" customFormat="1">
      <c r="A86" s="281" t="s">
        <v>3903</v>
      </c>
      <c r="B86" s="281" t="s">
        <v>4049</v>
      </c>
      <c r="C86" s="281" t="s">
        <v>3910</v>
      </c>
      <c r="D86" s="281" t="s">
        <v>4059</v>
      </c>
      <c r="E86" s="281" t="s">
        <v>35</v>
      </c>
      <c r="F86" s="281" t="s">
        <v>18</v>
      </c>
      <c r="G86" s="281" t="s">
        <v>19</v>
      </c>
      <c r="H86" s="281" t="s">
        <v>4060</v>
      </c>
      <c r="I86" s="281" t="s">
        <v>760</v>
      </c>
      <c r="J86" s="281" t="s">
        <v>13</v>
      </c>
      <c r="K86" s="281" t="s">
        <v>17</v>
      </c>
      <c r="L86" s="281" t="s">
        <v>4061</v>
      </c>
      <c r="M86" s="281" t="s">
        <v>4062</v>
      </c>
      <c r="N86" s="281" t="s">
        <v>2701</v>
      </c>
      <c r="O86" s="281" t="s">
        <v>2658</v>
      </c>
      <c r="P86" s="282">
        <v>447</v>
      </c>
      <c r="Q86" s="282">
        <v>45</v>
      </c>
      <c r="R86" s="283" t="s">
        <v>2659</v>
      </c>
      <c r="S86" s="288" t="s">
        <v>8400</v>
      </c>
      <c r="T86" s="284" t="s">
        <v>2660</v>
      </c>
      <c r="U86" s="277" t="s">
        <v>8401</v>
      </c>
      <c r="V86" s="277" t="s">
        <v>8401</v>
      </c>
      <c r="W86" s="284">
        <v>4513000196</v>
      </c>
      <c r="X86" s="212">
        <v>44379</v>
      </c>
      <c r="Y86" s="157"/>
      <c r="Z86" s="157"/>
      <c r="AA86" s="157"/>
      <c r="AB86" s="157"/>
      <c r="AC86" s="157" t="s">
        <v>1547</v>
      </c>
      <c r="AD86" s="157"/>
      <c r="AE86" s="158"/>
      <c r="AF86" s="157"/>
      <c r="AG86" s="157"/>
      <c r="AH86" s="157"/>
      <c r="AI86" s="157"/>
      <c r="AJ86" s="157"/>
      <c r="AK86" s="285" t="s">
        <v>8402</v>
      </c>
      <c r="AL86" s="285" t="s">
        <v>8403</v>
      </c>
      <c r="AM86" s="285" t="s">
        <v>8404</v>
      </c>
      <c r="AN86" s="286" t="s">
        <v>1996</v>
      </c>
      <c r="AO86" s="208" t="s">
        <v>1996</v>
      </c>
      <c r="AP86" s="143" t="s">
        <v>8405</v>
      </c>
    </row>
    <row r="87" spans="1:42" s="209" customFormat="1">
      <c r="A87" s="281" t="s">
        <v>3903</v>
      </c>
      <c r="B87" s="281" t="s">
        <v>4049</v>
      </c>
      <c r="C87" s="281" t="s">
        <v>3910</v>
      </c>
      <c r="D87" s="281" t="s">
        <v>4059</v>
      </c>
      <c r="E87" s="281" t="s">
        <v>35</v>
      </c>
      <c r="F87" s="281" t="s">
        <v>18</v>
      </c>
      <c r="G87" s="281" t="s">
        <v>19</v>
      </c>
      <c r="H87" s="281" t="s">
        <v>4063</v>
      </c>
      <c r="I87" s="281" t="s">
        <v>760</v>
      </c>
      <c r="J87" s="281" t="s">
        <v>13</v>
      </c>
      <c r="K87" s="281" t="s">
        <v>17</v>
      </c>
      <c r="L87" s="281" t="s">
        <v>4061</v>
      </c>
      <c r="M87" s="281" t="s">
        <v>4062</v>
      </c>
      <c r="N87" s="281" t="s">
        <v>2701</v>
      </c>
      <c r="O87" s="281" t="s">
        <v>2666</v>
      </c>
      <c r="P87" s="282">
        <v>447</v>
      </c>
      <c r="Q87" s="282">
        <v>45</v>
      </c>
      <c r="R87" s="283" t="s">
        <v>2659</v>
      </c>
      <c r="S87" s="288" t="s">
        <v>8400</v>
      </c>
      <c r="T87" s="284" t="s">
        <v>2660</v>
      </c>
      <c r="U87" s="277" t="s">
        <v>8401</v>
      </c>
      <c r="V87" s="277" t="s">
        <v>8401</v>
      </c>
      <c r="W87" s="284">
        <v>4513000197</v>
      </c>
      <c r="X87" s="212">
        <v>44379</v>
      </c>
      <c r="Y87" s="157"/>
      <c r="Z87" s="157"/>
      <c r="AA87" s="157"/>
      <c r="AB87" s="157"/>
      <c r="AC87" s="157" t="s">
        <v>1547</v>
      </c>
      <c r="AD87" s="157"/>
      <c r="AE87" s="158"/>
      <c r="AF87" s="157"/>
      <c r="AG87" s="157"/>
      <c r="AH87" s="157"/>
      <c r="AI87" s="157"/>
      <c r="AJ87" s="157"/>
      <c r="AK87" s="285" t="s">
        <v>8402</v>
      </c>
      <c r="AL87" s="285" t="s">
        <v>8403</v>
      </c>
      <c r="AM87" s="285" t="s">
        <v>8404</v>
      </c>
      <c r="AN87" s="286" t="s">
        <v>1996</v>
      </c>
      <c r="AO87" s="208" t="s">
        <v>1996</v>
      </c>
      <c r="AP87" s="143" t="s">
        <v>8405</v>
      </c>
    </row>
    <row r="88" spans="1:42" s="209" customFormat="1" ht="24">
      <c r="A88" s="281" t="s">
        <v>3903</v>
      </c>
      <c r="B88" s="281" t="s">
        <v>4049</v>
      </c>
      <c r="C88" s="281" t="s">
        <v>3909</v>
      </c>
      <c r="D88" s="281" t="s">
        <v>4064</v>
      </c>
      <c r="E88" s="281" t="s">
        <v>35</v>
      </c>
      <c r="F88" s="281" t="s">
        <v>18</v>
      </c>
      <c r="G88" s="281" t="s">
        <v>19</v>
      </c>
      <c r="H88" s="281" t="s">
        <v>4065</v>
      </c>
      <c r="I88" s="281" t="s">
        <v>760</v>
      </c>
      <c r="J88" s="281" t="s">
        <v>13</v>
      </c>
      <c r="K88" s="281" t="s">
        <v>17</v>
      </c>
      <c r="L88" s="281" t="s">
        <v>4066</v>
      </c>
      <c r="M88" s="281" t="s">
        <v>8406</v>
      </c>
      <c r="N88" s="281" t="s">
        <v>2701</v>
      </c>
      <c r="O88" s="281" t="s">
        <v>2658</v>
      </c>
      <c r="P88" s="282">
        <v>380</v>
      </c>
      <c r="Q88" s="282">
        <v>18</v>
      </c>
      <c r="R88" s="283" t="s">
        <v>7599</v>
      </c>
      <c r="S88" s="288" t="s">
        <v>8407</v>
      </c>
      <c r="T88" s="284" t="s">
        <v>2660</v>
      </c>
      <c r="U88" s="277" t="s">
        <v>8401</v>
      </c>
      <c r="V88" s="277" t="s">
        <v>8401</v>
      </c>
      <c r="W88" s="284">
        <v>4513000198</v>
      </c>
      <c r="X88" s="212">
        <v>44379</v>
      </c>
      <c r="Y88" s="157"/>
      <c r="Z88" s="157"/>
      <c r="AA88" s="157"/>
      <c r="AB88" s="157"/>
      <c r="AC88" s="157" t="s">
        <v>4012</v>
      </c>
      <c r="AD88" s="157" t="s">
        <v>8295</v>
      </c>
      <c r="AE88" s="158" t="s">
        <v>8408</v>
      </c>
      <c r="AF88" s="157"/>
      <c r="AG88" s="157"/>
      <c r="AH88" s="157"/>
      <c r="AI88" s="157"/>
      <c r="AJ88" s="157"/>
      <c r="AK88" s="285" t="s">
        <v>8402</v>
      </c>
      <c r="AL88" s="285" t="s">
        <v>8403</v>
      </c>
      <c r="AM88" s="285" t="s">
        <v>8404</v>
      </c>
      <c r="AN88" s="286" t="s">
        <v>1996</v>
      </c>
      <c r="AO88" s="208" t="s">
        <v>1996</v>
      </c>
      <c r="AP88" s="143" t="s">
        <v>8405</v>
      </c>
    </row>
    <row r="89" spans="1:42" s="209" customFormat="1" ht="24">
      <c r="A89" s="281" t="s">
        <v>3903</v>
      </c>
      <c r="B89" s="281" t="s">
        <v>4049</v>
      </c>
      <c r="C89" s="281" t="s">
        <v>8299</v>
      </c>
      <c r="D89" s="281" t="s">
        <v>8300</v>
      </c>
      <c r="E89" s="281" t="s">
        <v>35</v>
      </c>
      <c r="F89" s="281" t="s">
        <v>18</v>
      </c>
      <c r="G89" s="281" t="s">
        <v>19</v>
      </c>
      <c r="H89" s="281" t="s">
        <v>8409</v>
      </c>
      <c r="I89" s="281" t="s">
        <v>760</v>
      </c>
      <c r="J89" s="281" t="s">
        <v>13</v>
      </c>
      <c r="K89" s="281" t="s">
        <v>17</v>
      </c>
      <c r="L89" s="281" t="s">
        <v>4066</v>
      </c>
      <c r="M89" s="281" t="s">
        <v>8410</v>
      </c>
      <c r="N89" s="281" t="s">
        <v>2701</v>
      </c>
      <c r="O89" s="281" t="s">
        <v>2666</v>
      </c>
      <c r="P89" s="282">
        <v>180</v>
      </c>
      <c r="Q89" s="282">
        <v>25</v>
      </c>
      <c r="R89" s="283" t="s">
        <v>7599</v>
      </c>
      <c r="S89" s="288" t="s">
        <v>8407</v>
      </c>
      <c r="T89" s="284" t="s">
        <v>2660</v>
      </c>
      <c r="U89" s="277" t="s">
        <v>8401</v>
      </c>
      <c r="V89" s="277" t="s">
        <v>8401</v>
      </c>
      <c r="W89" s="284">
        <v>4513000199</v>
      </c>
      <c r="X89" s="212">
        <v>44379</v>
      </c>
      <c r="Y89" s="157"/>
      <c r="Z89" s="157"/>
      <c r="AA89" s="157"/>
      <c r="AB89" s="157"/>
      <c r="AC89" s="157" t="s">
        <v>1547</v>
      </c>
      <c r="AD89" s="157"/>
      <c r="AE89" s="158"/>
      <c r="AF89" s="157"/>
      <c r="AG89" s="157"/>
      <c r="AH89" s="157"/>
      <c r="AI89" s="157"/>
      <c r="AJ89" s="157"/>
      <c r="AK89" s="285" t="s">
        <v>8402</v>
      </c>
      <c r="AL89" s="285" t="s">
        <v>8403</v>
      </c>
      <c r="AM89" s="285" t="s">
        <v>8404</v>
      </c>
      <c r="AN89" s="286" t="s">
        <v>1996</v>
      </c>
      <c r="AO89" s="208" t="s">
        <v>1996</v>
      </c>
      <c r="AP89" s="143" t="s">
        <v>8405</v>
      </c>
    </row>
    <row r="90" spans="1:42" s="209" customFormat="1" ht="24">
      <c r="A90" s="281" t="s">
        <v>3903</v>
      </c>
      <c r="B90" s="281" t="s">
        <v>4049</v>
      </c>
      <c r="C90" s="281" t="s">
        <v>8299</v>
      </c>
      <c r="D90" s="281" t="s">
        <v>8300</v>
      </c>
      <c r="E90" s="281" t="s">
        <v>35</v>
      </c>
      <c r="F90" s="281" t="s">
        <v>18</v>
      </c>
      <c r="G90" s="281" t="s">
        <v>19</v>
      </c>
      <c r="H90" s="281" t="s">
        <v>8411</v>
      </c>
      <c r="I90" s="281" t="s">
        <v>760</v>
      </c>
      <c r="J90" s="281" t="s">
        <v>13</v>
      </c>
      <c r="K90" s="281" t="s">
        <v>17</v>
      </c>
      <c r="L90" s="281" t="s">
        <v>4066</v>
      </c>
      <c r="M90" s="281" t="s">
        <v>8410</v>
      </c>
      <c r="N90" s="281" t="s">
        <v>2701</v>
      </c>
      <c r="O90" s="281" t="s">
        <v>2658</v>
      </c>
      <c r="P90" s="282">
        <v>180</v>
      </c>
      <c r="Q90" s="282">
        <v>7</v>
      </c>
      <c r="R90" s="283" t="s">
        <v>7599</v>
      </c>
      <c r="S90" s="288" t="s">
        <v>8407</v>
      </c>
      <c r="T90" s="284" t="s">
        <v>2660</v>
      </c>
      <c r="U90" s="277" t="s">
        <v>8401</v>
      </c>
      <c r="V90" s="277" t="s">
        <v>8401</v>
      </c>
      <c r="W90" s="284">
        <v>4513000200</v>
      </c>
      <c r="X90" s="212">
        <v>44379</v>
      </c>
      <c r="Y90" s="157"/>
      <c r="Z90" s="157"/>
      <c r="AA90" s="157"/>
      <c r="AB90" s="157"/>
      <c r="AC90" s="157" t="s">
        <v>1547</v>
      </c>
      <c r="AD90" s="157"/>
      <c r="AE90" s="158" t="s">
        <v>8412</v>
      </c>
      <c r="AF90" s="157"/>
      <c r="AG90" s="157"/>
      <c r="AH90" s="157"/>
      <c r="AI90" s="157"/>
      <c r="AJ90" s="157"/>
      <c r="AK90" s="285" t="s">
        <v>8402</v>
      </c>
      <c r="AL90" s="285" t="s">
        <v>8403</v>
      </c>
      <c r="AM90" s="285" t="s">
        <v>8404</v>
      </c>
      <c r="AN90" s="286" t="s">
        <v>1996</v>
      </c>
      <c r="AO90" s="208" t="s">
        <v>1996</v>
      </c>
      <c r="AP90" s="143" t="s">
        <v>8405</v>
      </c>
    </row>
    <row r="91" spans="1:42" s="209" customFormat="1" ht="24">
      <c r="A91" s="281" t="s">
        <v>3903</v>
      </c>
      <c r="B91" s="281" t="s">
        <v>4049</v>
      </c>
      <c r="C91" s="281" t="s">
        <v>3618</v>
      </c>
      <c r="D91" s="281" t="s">
        <v>2523</v>
      </c>
      <c r="E91" s="281" t="s">
        <v>35</v>
      </c>
      <c r="F91" s="281" t="s">
        <v>18</v>
      </c>
      <c r="G91" s="281" t="s">
        <v>19</v>
      </c>
      <c r="H91" s="281" t="s">
        <v>4067</v>
      </c>
      <c r="I91" s="281" t="s">
        <v>760</v>
      </c>
      <c r="J91" s="281" t="s">
        <v>13</v>
      </c>
      <c r="K91" s="281" t="s">
        <v>17</v>
      </c>
      <c r="L91" s="281" t="s">
        <v>4066</v>
      </c>
      <c r="M91" s="281" t="s">
        <v>8413</v>
      </c>
      <c r="N91" s="281" t="s">
        <v>2701</v>
      </c>
      <c r="O91" s="291" t="s">
        <v>2658</v>
      </c>
      <c r="P91" s="282">
        <v>535</v>
      </c>
      <c r="Q91" s="282">
        <v>24.38</v>
      </c>
      <c r="R91" s="283" t="s">
        <v>7599</v>
      </c>
      <c r="S91" s="288" t="s">
        <v>8407</v>
      </c>
      <c r="T91" s="284" t="s">
        <v>2660</v>
      </c>
      <c r="U91" s="277" t="s">
        <v>8401</v>
      </c>
      <c r="V91" s="277" t="s">
        <v>8401</v>
      </c>
      <c r="W91" s="284">
        <v>4513000201</v>
      </c>
      <c r="X91" s="212">
        <v>44379</v>
      </c>
      <c r="Y91" s="157"/>
      <c r="Z91" s="157"/>
      <c r="AA91" s="157"/>
      <c r="AB91" s="157"/>
      <c r="AC91" s="157" t="s">
        <v>4012</v>
      </c>
      <c r="AD91" s="157" t="s">
        <v>8295</v>
      </c>
      <c r="AE91" s="158" t="s">
        <v>8408</v>
      </c>
      <c r="AF91" s="157"/>
      <c r="AG91" s="157"/>
      <c r="AH91" s="157"/>
      <c r="AI91" s="157"/>
      <c r="AJ91" s="157"/>
      <c r="AK91" s="285" t="s">
        <v>8402</v>
      </c>
      <c r="AL91" s="285" t="s">
        <v>8403</v>
      </c>
      <c r="AM91" s="285" t="s">
        <v>8404</v>
      </c>
      <c r="AN91" s="286" t="s">
        <v>1996</v>
      </c>
      <c r="AO91" s="208" t="s">
        <v>1996</v>
      </c>
      <c r="AP91" s="143" t="s">
        <v>8405</v>
      </c>
    </row>
    <row r="92" spans="1:42" s="209" customFormat="1" ht="24">
      <c r="A92" s="281" t="s">
        <v>3903</v>
      </c>
      <c r="B92" s="281" t="s">
        <v>4049</v>
      </c>
      <c r="C92" s="281" t="s">
        <v>3618</v>
      </c>
      <c r="D92" s="281" t="s">
        <v>2609</v>
      </c>
      <c r="E92" s="281" t="s">
        <v>35</v>
      </c>
      <c r="F92" s="281" t="s">
        <v>18</v>
      </c>
      <c r="G92" s="281" t="s">
        <v>19</v>
      </c>
      <c r="H92" s="281" t="s">
        <v>4068</v>
      </c>
      <c r="I92" s="281" t="s">
        <v>760</v>
      </c>
      <c r="J92" s="281" t="s">
        <v>13</v>
      </c>
      <c r="K92" s="281" t="s">
        <v>17</v>
      </c>
      <c r="L92" s="281" t="s">
        <v>4066</v>
      </c>
      <c r="M92" s="281" t="s">
        <v>8413</v>
      </c>
      <c r="N92" s="281" t="s">
        <v>2701</v>
      </c>
      <c r="O92" s="281" t="s">
        <v>2666</v>
      </c>
      <c r="P92" s="282">
        <v>535</v>
      </c>
      <c r="Q92" s="282">
        <v>28.6</v>
      </c>
      <c r="R92" s="283" t="s">
        <v>7599</v>
      </c>
      <c r="S92" s="288" t="s">
        <v>8407</v>
      </c>
      <c r="T92" s="284" t="s">
        <v>2660</v>
      </c>
      <c r="U92" s="277" t="s">
        <v>8401</v>
      </c>
      <c r="V92" s="277" t="s">
        <v>8401</v>
      </c>
      <c r="W92" s="284">
        <v>4513000202</v>
      </c>
      <c r="X92" s="212">
        <v>44379</v>
      </c>
      <c r="Y92" s="157"/>
      <c r="Z92" s="157"/>
      <c r="AA92" s="157"/>
      <c r="AB92" s="157"/>
      <c r="AC92" s="157" t="s">
        <v>4012</v>
      </c>
      <c r="AD92" s="157" t="s">
        <v>8295</v>
      </c>
      <c r="AE92" s="158" t="s">
        <v>8408</v>
      </c>
      <c r="AF92" s="157"/>
      <c r="AG92" s="157"/>
      <c r="AH92" s="157"/>
      <c r="AI92" s="157"/>
      <c r="AJ92" s="157"/>
      <c r="AK92" s="285" t="s">
        <v>8402</v>
      </c>
      <c r="AL92" s="285" t="s">
        <v>8403</v>
      </c>
      <c r="AM92" s="285" t="s">
        <v>8404</v>
      </c>
      <c r="AN92" s="286" t="s">
        <v>1996</v>
      </c>
      <c r="AO92" s="208" t="s">
        <v>1996</v>
      </c>
      <c r="AP92" s="143" t="s">
        <v>8405</v>
      </c>
    </row>
    <row r="93" spans="1:42" s="209" customFormat="1">
      <c r="A93" s="281" t="s">
        <v>3903</v>
      </c>
      <c r="B93" s="281" t="s">
        <v>4049</v>
      </c>
      <c r="C93" s="281" t="s">
        <v>3906</v>
      </c>
      <c r="D93" s="281" t="s">
        <v>4069</v>
      </c>
      <c r="E93" s="281" t="s">
        <v>35</v>
      </c>
      <c r="F93" s="281" t="s">
        <v>18</v>
      </c>
      <c r="G93" s="281" t="s">
        <v>19</v>
      </c>
      <c r="H93" s="281" t="s">
        <v>4070</v>
      </c>
      <c r="I93" s="281" t="s">
        <v>760</v>
      </c>
      <c r="J93" s="281" t="s">
        <v>13</v>
      </c>
      <c r="K93" s="281" t="s">
        <v>17</v>
      </c>
      <c r="L93" s="281" t="s">
        <v>4066</v>
      </c>
      <c r="M93" s="281" t="s">
        <v>8414</v>
      </c>
      <c r="N93" s="281" t="s">
        <v>2701</v>
      </c>
      <c r="O93" s="281" t="s">
        <v>2658</v>
      </c>
      <c r="P93" s="282">
        <v>140</v>
      </c>
      <c r="Q93" s="282">
        <v>17.809999999999999</v>
      </c>
      <c r="R93" s="283" t="s">
        <v>2659</v>
      </c>
      <c r="S93" s="288" t="s">
        <v>8400</v>
      </c>
      <c r="T93" s="284" t="s">
        <v>2660</v>
      </c>
      <c r="U93" s="277" t="s">
        <v>8401</v>
      </c>
      <c r="V93" s="277" t="s">
        <v>8401</v>
      </c>
      <c r="W93" s="284">
        <v>4513000203</v>
      </c>
      <c r="X93" s="212">
        <v>44379</v>
      </c>
      <c r="Y93" s="157"/>
      <c r="Z93" s="157"/>
      <c r="AA93" s="157"/>
      <c r="AB93" s="157"/>
      <c r="AC93" s="157" t="s">
        <v>1547</v>
      </c>
      <c r="AD93" s="157"/>
      <c r="AE93" s="158"/>
      <c r="AF93" s="157"/>
      <c r="AG93" s="157"/>
      <c r="AH93" s="157"/>
      <c r="AI93" s="157"/>
      <c r="AJ93" s="157"/>
      <c r="AK93" s="285" t="s">
        <v>8402</v>
      </c>
      <c r="AL93" s="285" t="s">
        <v>8403</v>
      </c>
      <c r="AM93" s="285" t="s">
        <v>8404</v>
      </c>
      <c r="AN93" s="286" t="s">
        <v>1996</v>
      </c>
      <c r="AO93" s="208" t="s">
        <v>1996</v>
      </c>
      <c r="AP93" s="143" t="s">
        <v>8405</v>
      </c>
    </row>
    <row r="94" spans="1:42" s="209" customFormat="1">
      <c r="A94" s="281" t="s">
        <v>3903</v>
      </c>
      <c r="B94" s="281" t="s">
        <v>4049</v>
      </c>
      <c r="C94" s="281" t="s">
        <v>3906</v>
      </c>
      <c r="D94" s="281" t="s">
        <v>4069</v>
      </c>
      <c r="E94" s="281" t="s">
        <v>35</v>
      </c>
      <c r="F94" s="281" t="s">
        <v>18</v>
      </c>
      <c r="G94" s="281" t="s">
        <v>19</v>
      </c>
      <c r="H94" s="281" t="s">
        <v>4071</v>
      </c>
      <c r="I94" s="281" t="s">
        <v>760</v>
      </c>
      <c r="J94" s="281" t="s">
        <v>13</v>
      </c>
      <c r="K94" s="281" t="s">
        <v>17</v>
      </c>
      <c r="L94" s="281" t="s">
        <v>4066</v>
      </c>
      <c r="M94" s="281" t="s">
        <v>8414</v>
      </c>
      <c r="N94" s="281" t="s">
        <v>2701</v>
      </c>
      <c r="O94" s="281" t="s">
        <v>2666</v>
      </c>
      <c r="P94" s="282">
        <v>140</v>
      </c>
      <c r="Q94" s="282">
        <v>12.5</v>
      </c>
      <c r="R94" s="283" t="s">
        <v>2659</v>
      </c>
      <c r="S94" s="288" t="s">
        <v>8400</v>
      </c>
      <c r="T94" s="284" t="s">
        <v>2660</v>
      </c>
      <c r="U94" s="277" t="s">
        <v>8401</v>
      </c>
      <c r="V94" s="277" t="s">
        <v>8401</v>
      </c>
      <c r="W94" s="284">
        <v>4513000204</v>
      </c>
      <c r="X94" s="212">
        <v>44379</v>
      </c>
      <c r="Y94" s="157"/>
      <c r="Z94" s="157"/>
      <c r="AA94" s="157"/>
      <c r="AB94" s="157"/>
      <c r="AC94" s="157" t="s">
        <v>1547</v>
      </c>
      <c r="AD94" s="157"/>
      <c r="AE94" s="158"/>
      <c r="AF94" s="157"/>
      <c r="AG94" s="157"/>
      <c r="AH94" s="157"/>
      <c r="AI94" s="157"/>
      <c r="AJ94" s="157"/>
      <c r="AK94" s="285" t="s">
        <v>8402</v>
      </c>
      <c r="AL94" s="285" t="s">
        <v>8403</v>
      </c>
      <c r="AM94" s="285" t="s">
        <v>8404</v>
      </c>
      <c r="AN94" s="286" t="s">
        <v>1996</v>
      </c>
      <c r="AO94" s="208" t="s">
        <v>1996</v>
      </c>
      <c r="AP94" s="143" t="s">
        <v>8405</v>
      </c>
    </row>
    <row r="95" spans="1:42" s="209" customFormat="1">
      <c r="A95" s="281" t="s">
        <v>3903</v>
      </c>
      <c r="B95" s="281" t="s">
        <v>4049</v>
      </c>
      <c r="C95" s="281" t="s">
        <v>3906</v>
      </c>
      <c r="D95" s="281" t="s">
        <v>3913</v>
      </c>
      <c r="E95" s="281" t="s">
        <v>35</v>
      </c>
      <c r="F95" s="281" t="s">
        <v>18</v>
      </c>
      <c r="G95" s="281" t="s">
        <v>19</v>
      </c>
      <c r="H95" s="281" t="s">
        <v>4072</v>
      </c>
      <c r="I95" s="281" t="s">
        <v>760</v>
      </c>
      <c r="J95" s="281" t="s">
        <v>13</v>
      </c>
      <c r="K95" s="281" t="s">
        <v>17</v>
      </c>
      <c r="L95" s="281" t="s">
        <v>4066</v>
      </c>
      <c r="M95" s="281" t="s">
        <v>8415</v>
      </c>
      <c r="N95" s="281" t="s">
        <v>2701</v>
      </c>
      <c r="O95" s="281" t="s">
        <v>2658</v>
      </c>
      <c r="P95" s="282">
        <v>80</v>
      </c>
      <c r="Q95" s="282">
        <v>7.2</v>
      </c>
      <c r="R95" s="283" t="s">
        <v>2659</v>
      </c>
      <c r="S95" s="288" t="s">
        <v>8400</v>
      </c>
      <c r="T95" s="284" t="s">
        <v>2660</v>
      </c>
      <c r="U95" s="277" t="s">
        <v>8401</v>
      </c>
      <c r="V95" s="277" t="s">
        <v>8401</v>
      </c>
      <c r="W95" s="284">
        <v>4513000205</v>
      </c>
      <c r="X95" s="212">
        <v>44379</v>
      </c>
      <c r="Y95" s="157"/>
      <c r="Z95" s="157"/>
      <c r="AA95" s="157"/>
      <c r="AB95" s="157"/>
      <c r="AC95" s="157" t="s">
        <v>1547</v>
      </c>
      <c r="AD95" s="157"/>
      <c r="AE95" s="158"/>
      <c r="AF95" s="157"/>
      <c r="AG95" s="157"/>
      <c r="AH95" s="157"/>
      <c r="AI95" s="157"/>
      <c r="AJ95" s="157"/>
      <c r="AK95" s="285" t="s">
        <v>8402</v>
      </c>
      <c r="AL95" s="285" t="s">
        <v>8403</v>
      </c>
      <c r="AM95" s="285" t="s">
        <v>8404</v>
      </c>
      <c r="AN95" s="286" t="s">
        <v>1996</v>
      </c>
      <c r="AO95" s="208" t="s">
        <v>1996</v>
      </c>
      <c r="AP95" s="143" t="s">
        <v>8405</v>
      </c>
    </row>
    <row r="96" spans="1:42" s="209" customFormat="1">
      <c r="A96" s="281" t="s">
        <v>3903</v>
      </c>
      <c r="B96" s="281" t="s">
        <v>4049</v>
      </c>
      <c r="C96" s="281" t="s">
        <v>3908</v>
      </c>
      <c r="D96" s="281" t="s">
        <v>4073</v>
      </c>
      <c r="E96" s="281" t="s">
        <v>35</v>
      </c>
      <c r="F96" s="281" t="s">
        <v>18</v>
      </c>
      <c r="G96" s="281" t="s">
        <v>19</v>
      </c>
      <c r="H96" s="281" t="s">
        <v>4074</v>
      </c>
      <c r="I96" s="281" t="s">
        <v>760</v>
      </c>
      <c r="J96" s="281" t="s">
        <v>13</v>
      </c>
      <c r="K96" s="281" t="s">
        <v>17</v>
      </c>
      <c r="L96" s="281" t="s">
        <v>4066</v>
      </c>
      <c r="M96" s="281" t="s">
        <v>8416</v>
      </c>
      <c r="N96" s="281" t="s">
        <v>2701</v>
      </c>
      <c r="O96" s="281" t="s">
        <v>2658</v>
      </c>
      <c r="P96" s="282">
        <v>270</v>
      </c>
      <c r="Q96" s="282">
        <v>17.190000000000001</v>
      </c>
      <c r="R96" s="283" t="s">
        <v>2659</v>
      </c>
      <c r="S96" s="288" t="s">
        <v>8400</v>
      </c>
      <c r="T96" s="284" t="s">
        <v>2660</v>
      </c>
      <c r="U96" s="277" t="s">
        <v>8401</v>
      </c>
      <c r="V96" s="277" t="s">
        <v>8401</v>
      </c>
      <c r="W96" s="284">
        <v>4513000206</v>
      </c>
      <c r="X96" s="212">
        <v>44379</v>
      </c>
      <c r="Y96" s="157"/>
      <c r="Z96" s="157"/>
      <c r="AA96" s="157"/>
      <c r="AB96" s="157"/>
      <c r="AC96" s="157" t="s">
        <v>1547</v>
      </c>
      <c r="AD96" s="157"/>
      <c r="AE96" s="158"/>
      <c r="AF96" s="157"/>
      <c r="AG96" s="157"/>
      <c r="AH96" s="157"/>
      <c r="AI96" s="157"/>
      <c r="AJ96" s="157"/>
      <c r="AK96" s="285" t="s">
        <v>8402</v>
      </c>
      <c r="AL96" s="285" t="s">
        <v>8403</v>
      </c>
      <c r="AM96" s="285" t="s">
        <v>8404</v>
      </c>
      <c r="AN96" s="286" t="s">
        <v>1996</v>
      </c>
      <c r="AO96" s="208" t="s">
        <v>1996</v>
      </c>
      <c r="AP96" s="143" t="s">
        <v>8405</v>
      </c>
    </row>
    <row r="97" spans="1:42" s="209" customFormat="1">
      <c r="A97" s="281" t="s">
        <v>3903</v>
      </c>
      <c r="B97" s="281" t="s">
        <v>4049</v>
      </c>
      <c r="C97" s="281" t="s">
        <v>3908</v>
      </c>
      <c r="D97" s="281" t="s">
        <v>4075</v>
      </c>
      <c r="E97" s="281" t="s">
        <v>35</v>
      </c>
      <c r="F97" s="281" t="s">
        <v>18</v>
      </c>
      <c r="G97" s="281" t="s">
        <v>19</v>
      </c>
      <c r="H97" s="281" t="s">
        <v>4076</v>
      </c>
      <c r="I97" s="281" t="s">
        <v>760</v>
      </c>
      <c r="J97" s="281" t="s">
        <v>13</v>
      </c>
      <c r="K97" s="281" t="s">
        <v>17</v>
      </c>
      <c r="L97" s="281" t="s">
        <v>4066</v>
      </c>
      <c r="M97" s="281" t="s">
        <v>8417</v>
      </c>
      <c r="N97" s="281" t="s">
        <v>2701</v>
      </c>
      <c r="O97" s="281" t="s">
        <v>2658</v>
      </c>
      <c r="P97" s="282">
        <v>150</v>
      </c>
      <c r="Q97" s="282">
        <v>6.3</v>
      </c>
      <c r="R97" s="283" t="s">
        <v>2659</v>
      </c>
      <c r="S97" s="288" t="s">
        <v>8400</v>
      </c>
      <c r="T97" s="284" t="s">
        <v>2660</v>
      </c>
      <c r="U97" s="277" t="s">
        <v>8401</v>
      </c>
      <c r="V97" s="277" t="s">
        <v>8401</v>
      </c>
      <c r="W97" s="284">
        <v>4513000207</v>
      </c>
      <c r="X97" s="212">
        <v>44379</v>
      </c>
      <c r="Y97" s="157"/>
      <c r="Z97" s="157"/>
      <c r="AA97" s="157"/>
      <c r="AB97" s="157"/>
      <c r="AC97" s="157" t="s">
        <v>1547</v>
      </c>
      <c r="AD97" s="157"/>
      <c r="AE97" s="158"/>
      <c r="AF97" s="157"/>
      <c r="AG97" s="157"/>
      <c r="AH97" s="157"/>
      <c r="AI97" s="157"/>
      <c r="AJ97" s="157"/>
      <c r="AK97" s="285" t="s">
        <v>8402</v>
      </c>
      <c r="AL97" s="285" t="s">
        <v>8403</v>
      </c>
      <c r="AM97" s="285" t="s">
        <v>8404</v>
      </c>
      <c r="AN97" s="286" t="s">
        <v>1996</v>
      </c>
      <c r="AO97" s="208" t="s">
        <v>1996</v>
      </c>
      <c r="AP97" s="143" t="s">
        <v>8405</v>
      </c>
    </row>
    <row r="98" spans="1:42" s="209" customFormat="1">
      <c r="A98" s="281" t="s">
        <v>3903</v>
      </c>
      <c r="B98" s="281" t="s">
        <v>4049</v>
      </c>
      <c r="C98" s="281" t="s">
        <v>3908</v>
      </c>
      <c r="D98" s="281" t="s">
        <v>4077</v>
      </c>
      <c r="E98" s="281" t="s">
        <v>35</v>
      </c>
      <c r="F98" s="281" t="s">
        <v>18</v>
      </c>
      <c r="G98" s="281" t="s">
        <v>19</v>
      </c>
      <c r="H98" s="281" t="s">
        <v>4078</v>
      </c>
      <c r="I98" s="281" t="s">
        <v>760</v>
      </c>
      <c r="J98" s="281" t="s">
        <v>13</v>
      </c>
      <c r="K98" s="281" t="s">
        <v>17</v>
      </c>
      <c r="L98" s="281" t="s">
        <v>4066</v>
      </c>
      <c r="M98" s="281" t="s">
        <v>8417</v>
      </c>
      <c r="N98" s="281" t="s">
        <v>2701</v>
      </c>
      <c r="O98" s="281" t="s">
        <v>2666</v>
      </c>
      <c r="P98" s="282">
        <v>150</v>
      </c>
      <c r="Q98" s="282">
        <v>9.68</v>
      </c>
      <c r="R98" s="283" t="s">
        <v>2659</v>
      </c>
      <c r="S98" s="288" t="s">
        <v>8400</v>
      </c>
      <c r="T98" s="284" t="s">
        <v>2660</v>
      </c>
      <c r="U98" s="277" t="s">
        <v>8401</v>
      </c>
      <c r="V98" s="277" t="s">
        <v>8401</v>
      </c>
      <c r="W98" s="284">
        <v>4513000208</v>
      </c>
      <c r="X98" s="212">
        <v>44379</v>
      </c>
      <c r="Y98" s="157"/>
      <c r="Z98" s="157"/>
      <c r="AA98" s="157"/>
      <c r="AB98" s="157"/>
      <c r="AC98" s="157" t="s">
        <v>1547</v>
      </c>
      <c r="AD98" s="157"/>
      <c r="AE98" s="158"/>
      <c r="AF98" s="157"/>
      <c r="AG98" s="157"/>
      <c r="AH98" s="157"/>
      <c r="AI98" s="157"/>
      <c r="AJ98" s="157"/>
      <c r="AK98" s="285" t="s">
        <v>8402</v>
      </c>
      <c r="AL98" s="285" t="s">
        <v>8403</v>
      </c>
      <c r="AM98" s="285" t="s">
        <v>8404</v>
      </c>
      <c r="AN98" s="286" t="s">
        <v>1996</v>
      </c>
      <c r="AO98" s="208" t="s">
        <v>1996</v>
      </c>
      <c r="AP98" s="143" t="s">
        <v>8405</v>
      </c>
    </row>
    <row r="99" spans="1:42" s="209" customFormat="1">
      <c r="A99" s="281" t="s">
        <v>3903</v>
      </c>
      <c r="B99" s="281" t="s">
        <v>4049</v>
      </c>
      <c r="C99" s="281" t="s">
        <v>4079</v>
      </c>
      <c r="D99" s="281" t="s">
        <v>4080</v>
      </c>
      <c r="E99" s="281" t="s">
        <v>35</v>
      </c>
      <c r="F99" s="281" t="s">
        <v>18</v>
      </c>
      <c r="G99" s="281" t="s">
        <v>19</v>
      </c>
      <c r="H99" s="281" t="s">
        <v>4081</v>
      </c>
      <c r="I99" s="281" t="s">
        <v>760</v>
      </c>
      <c r="J99" s="281" t="s">
        <v>13</v>
      </c>
      <c r="K99" s="281" t="s">
        <v>17</v>
      </c>
      <c r="L99" s="281" t="s">
        <v>4066</v>
      </c>
      <c r="M99" s="281" t="s">
        <v>8418</v>
      </c>
      <c r="N99" s="281" t="s">
        <v>2701</v>
      </c>
      <c r="O99" s="281" t="s">
        <v>2658</v>
      </c>
      <c r="P99" s="282">
        <v>100</v>
      </c>
      <c r="Q99" s="282">
        <v>9.93</v>
      </c>
      <c r="R99" s="283" t="s">
        <v>2659</v>
      </c>
      <c r="S99" s="288" t="s">
        <v>8400</v>
      </c>
      <c r="T99" s="284" t="s">
        <v>2660</v>
      </c>
      <c r="U99" s="277" t="s">
        <v>8401</v>
      </c>
      <c r="V99" s="277" t="s">
        <v>8401</v>
      </c>
      <c r="W99" s="284">
        <v>4513000209</v>
      </c>
      <c r="X99" s="212">
        <v>44379</v>
      </c>
      <c r="Y99" s="157"/>
      <c r="Z99" s="157"/>
      <c r="AA99" s="157"/>
      <c r="AB99" s="157"/>
      <c r="AC99" s="157" t="s">
        <v>1547</v>
      </c>
      <c r="AD99" s="157"/>
      <c r="AE99" s="158"/>
      <c r="AF99" s="157"/>
      <c r="AG99" s="157"/>
      <c r="AH99" s="157"/>
      <c r="AI99" s="157"/>
      <c r="AJ99" s="157"/>
      <c r="AK99" s="285" t="s">
        <v>8402</v>
      </c>
      <c r="AL99" s="285" t="s">
        <v>8403</v>
      </c>
      <c r="AM99" s="285" t="s">
        <v>8404</v>
      </c>
      <c r="AN99" s="286" t="s">
        <v>1996</v>
      </c>
      <c r="AO99" s="208" t="s">
        <v>1996</v>
      </c>
      <c r="AP99" s="143" t="s">
        <v>8405</v>
      </c>
    </row>
    <row r="100" spans="1:42" s="209" customFormat="1">
      <c r="A100" s="281" t="s">
        <v>3903</v>
      </c>
      <c r="B100" s="281" t="s">
        <v>4049</v>
      </c>
      <c r="C100" s="281" t="s">
        <v>4079</v>
      </c>
      <c r="D100" s="281" t="s">
        <v>4080</v>
      </c>
      <c r="E100" s="281" t="s">
        <v>35</v>
      </c>
      <c r="F100" s="281" t="s">
        <v>18</v>
      </c>
      <c r="G100" s="281" t="s">
        <v>19</v>
      </c>
      <c r="H100" s="281" t="s">
        <v>8419</v>
      </c>
      <c r="I100" s="281" t="s">
        <v>760</v>
      </c>
      <c r="J100" s="281" t="s">
        <v>13</v>
      </c>
      <c r="K100" s="281" t="s">
        <v>17</v>
      </c>
      <c r="L100" s="281" t="s">
        <v>4066</v>
      </c>
      <c r="M100" s="281" t="s">
        <v>8418</v>
      </c>
      <c r="N100" s="281" t="s">
        <v>2701</v>
      </c>
      <c r="O100" s="281" t="s">
        <v>2666</v>
      </c>
      <c r="P100" s="282">
        <v>100</v>
      </c>
      <c r="Q100" s="282">
        <v>2.4</v>
      </c>
      <c r="R100" s="283" t="s">
        <v>2659</v>
      </c>
      <c r="S100" s="288" t="s">
        <v>8400</v>
      </c>
      <c r="T100" s="284" t="s">
        <v>2660</v>
      </c>
      <c r="U100" s="277" t="s">
        <v>8401</v>
      </c>
      <c r="V100" s="277" t="s">
        <v>8401</v>
      </c>
      <c r="W100" s="284">
        <v>4513000210</v>
      </c>
      <c r="X100" s="212">
        <v>44379</v>
      </c>
      <c r="Y100" s="157"/>
      <c r="Z100" s="157"/>
      <c r="AA100" s="157"/>
      <c r="AB100" s="157"/>
      <c r="AC100" s="157" t="s">
        <v>1547</v>
      </c>
      <c r="AD100" s="157"/>
      <c r="AE100" s="158"/>
      <c r="AF100" s="157"/>
      <c r="AG100" s="157"/>
      <c r="AH100" s="157"/>
      <c r="AI100" s="157"/>
      <c r="AJ100" s="157"/>
      <c r="AK100" s="285" t="s">
        <v>8402</v>
      </c>
      <c r="AL100" s="285" t="s">
        <v>8403</v>
      </c>
      <c r="AM100" s="285" t="s">
        <v>8404</v>
      </c>
      <c r="AN100" s="286" t="s">
        <v>1996</v>
      </c>
      <c r="AO100" s="208" t="s">
        <v>1996</v>
      </c>
      <c r="AP100" s="143" t="s">
        <v>8405</v>
      </c>
    </row>
    <row r="101" spans="1:42" s="209" customFormat="1">
      <c r="A101" s="281" t="s">
        <v>3903</v>
      </c>
      <c r="B101" s="281" t="s">
        <v>4049</v>
      </c>
      <c r="C101" s="281" t="s">
        <v>4079</v>
      </c>
      <c r="D101" s="281" t="s">
        <v>3921</v>
      </c>
      <c r="E101" s="281" t="s">
        <v>35</v>
      </c>
      <c r="F101" s="281" t="s">
        <v>18</v>
      </c>
      <c r="G101" s="281" t="s">
        <v>19</v>
      </c>
      <c r="H101" s="281" t="s">
        <v>4082</v>
      </c>
      <c r="I101" s="281" t="s">
        <v>760</v>
      </c>
      <c r="J101" s="281" t="s">
        <v>13</v>
      </c>
      <c r="K101" s="281" t="s">
        <v>17</v>
      </c>
      <c r="L101" s="281" t="s">
        <v>4066</v>
      </c>
      <c r="M101" s="281" t="s">
        <v>8420</v>
      </c>
      <c r="N101" s="281" t="s">
        <v>2701</v>
      </c>
      <c r="O101" s="281" t="s">
        <v>2658</v>
      </c>
      <c r="P101" s="282">
        <v>100</v>
      </c>
      <c r="Q101" s="282">
        <v>13.54</v>
      </c>
      <c r="R101" s="283" t="s">
        <v>2659</v>
      </c>
      <c r="S101" s="288" t="s">
        <v>8400</v>
      </c>
      <c r="T101" s="284" t="s">
        <v>2660</v>
      </c>
      <c r="U101" s="277" t="s">
        <v>8401</v>
      </c>
      <c r="V101" s="277" t="s">
        <v>8401</v>
      </c>
      <c r="W101" s="284">
        <v>4513000211</v>
      </c>
      <c r="X101" s="212">
        <v>44379</v>
      </c>
      <c r="Y101" s="157"/>
      <c r="Z101" s="157"/>
      <c r="AA101" s="157"/>
      <c r="AB101" s="157"/>
      <c r="AC101" s="157" t="s">
        <v>1547</v>
      </c>
      <c r="AD101" s="157"/>
      <c r="AE101" s="158"/>
      <c r="AF101" s="157"/>
      <c r="AG101" s="157"/>
      <c r="AH101" s="157"/>
      <c r="AI101" s="157"/>
      <c r="AJ101" s="157"/>
      <c r="AK101" s="285" t="s">
        <v>8402</v>
      </c>
      <c r="AL101" s="285" t="s">
        <v>8403</v>
      </c>
      <c r="AM101" s="285" t="s">
        <v>8404</v>
      </c>
      <c r="AN101" s="286" t="s">
        <v>1996</v>
      </c>
      <c r="AO101" s="208" t="s">
        <v>1996</v>
      </c>
      <c r="AP101" s="143" t="s">
        <v>8405</v>
      </c>
    </row>
    <row r="102" spans="1:42" s="209" customFormat="1">
      <c r="A102" s="281" t="s">
        <v>3903</v>
      </c>
      <c r="B102" s="281" t="s">
        <v>4049</v>
      </c>
      <c r="C102" s="281" t="s">
        <v>4079</v>
      </c>
      <c r="D102" s="281" t="s">
        <v>4083</v>
      </c>
      <c r="E102" s="281" t="s">
        <v>35</v>
      </c>
      <c r="F102" s="281" t="s">
        <v>18</v>
      </c>
      <c r="G102" s="281" t="s">
        <v>19</v>
      </c>
      <c r="H102" s="281" t="s">
        <v>4084</v>
      </c>
      <c r="I102" s="281" t="s">
        <v>760</v>
      </c>
      <c r="J102" s="281" t="s">
        <v>13</v>
      </c>
      <c r="K102" s="281" t="s">
        <v>17</v>
      </c>
      <c r="L102" s="281" t="s">
        <v>4066</v>
      </c>
      <c r="M102" s="281" t="s">
        <v>8420</v>
      </c>
      <c r="N102" s="281" t="s">
        <v>2701</v>
      </c>
      <c r="O102" s="281" t="s">
        <v>2666</v>
      </c>
      <c r="P102" s="282">
        <v>100</v>
      </c>
      <c r="Q102" s="282">
        <v>16.440000000000001</v>
      </c>
      <c r="R102" s="283" t="s">
        <v>2659</v>
      </c>
      <c r="S102" s="288" t="s">
        <v>8400</v>
      </c>
      <c r="T102" s="284" t="s">
        <v>2660</v>
      </c>
      <c r="U102" s="277" t="s">
        <v>8401</v>
      </c>
      <c r="V102" s="277" t="s">
        <v>8401</v>
      </c>
      <c r="W102" s="284">
        <v>4513000212</v>
      </c>
      <c r="X102" s="212">
        <v>44379</v>
      </c>
      <c r="Y102" s="157"/>
      <c r="Z102" s="157"/>
      <c r="AA102" s="157"/>
      <c r="AB102" s="157"/>
      <c r="AC102" s="157" t="s">
        <v>1547</v>
      </c>
      <c r="AD102" s="157"/>
      <c r="AE102" s="158"/>
      <c r="AF102" s="157"/>
      <c r="AG102" s="157"/>
      <c r="AH102" s="157"/>
      <c r="AI102" s="157"/>
      <c r="AJ102" s="157"/>
      <c r="AK102" s="285" t="s">
        <v>8402</v>
      </c>
      <c r="AL102" s="285" t="s">
        <v>8403</v>
      </c>
      <c r="AM102" s="285" t="s">
        <v>8404</v>
      </c>
      <c r="AN102" s="286" t="s">
        <v>1996</v>
      </c>
      <c r="AO102" s="208" t="s">
        <v>1996</v>
      </c>
      <c r="AP102" s="143" t="s">
        <v>8405</v>
      </c>
    </row>
    <row r="103" spans="1:42" s="209" customFormat="1">
      <c r="A103" s="281" t="s">
        <v>3903</v>
      </c>
      <c r="B103" s="281" t="s">
        <v>4049</v>
      </c>
      <c r="C103" s="281" t="s">
        <v>4079</v>
      </c>
      <c r="D103" s="281" t="s">
        <v>4085</v>
      </c>
      <c r="E103" s="281" t="s">
        <v>35</v>
      </c>
      <c r="F103" s="281" t="s">
        <v>18</v>
      </c>
      <c r="G103" s="281" t="s">
        <v>19</v>
      </c>
      <c r="H103" s="281" t="s">
        <v>4086</v>
      </c>
      <c r="I103" s="281" t="s">
        <v>760</v>
      </c>
      <c r="J103" s="281" t="s">
        <v>13</v>
      </c>
      <c r="K103" s="281" t="s">
        <v>17</v>
      </c>
      <c r="L103" s="281" t="s">
        <v>4066</v>
      </c>
      <c r="M103" s="281" t="s">
        <v>8421</v>
      </c>
      <c r="N103" s="281" t="s">
        <v>2701</v>
      </c>
      <c r="O103" s="281" t="s">
        <v>2658</v>
      </c>
      <c r="P103" s="282">
        <v>330</v>
      </c>
      <c r="Q103" s="282">
        <v>24.09</v>
      </c>
      <c r="R103" s="283" t="s">
        <v>2659</v>
      </c>
      <c r="S103" s="288" t="s">
        <v>8400</v>
      </c>
      <c r="T103" s="284" t="s">
        <v>2660</v>
      </c>
      <c r="U103" s="277" t="s">
        <v>8401</v>
      </c>
      <c r="V103" s="277" t="s">
        <v>8401</v>
      </c>
      <c r="W103" s="284">
        <v>4513000213</v>
      </c>
      <c r="X103" s="212">
        <v>44379</v>
      </c>
      <c r="Y103" s="157"/>
      <c r="Z103" s="157"/>
      <c r="AA103" s="157"/>
      <c r="AB103" s="157"/>
      <c r="AC103" s="157" t="s">
        <v>1547</v>
      </c>
      <c r="AD103" s="157"/>
      <c r="AE103" s="158"/>
      <c r="AF103" s="157"/>
      <c r="AG103" s="157"/>
      <c r="AH103" s="157"/>
      <c r="AI103" s="157"/>
      <c r="AJ103" s="157"/>
      <c r="AK103" s="285" t="s">
        <v>8402</v>
      </c>
      <c r="AL103" s="285" t="s">
        <v>8403</v>
      </c>
      <c r="AM103" s="285" t="s">
        <v>8404</v>
      </c>
      <c r="AN103" s="286" t="s">
        <v>1996</v>
      </c>
      <c r="AO103" s="208" t="s">
        <v>1996</v>
      </c>
      <c r="AP103" s="143" t="s">
        <v>8405</v>
      </c>
    </row>
    <row r="104" spans="1:42" s="145" customFormat="1">
      <c r="A104" s="281" t="s">
        <v>3903</v>
      </c>
      <c r="B104" s="281" t="s">
        <v>4049</v>
      </c>
      <c r="C104" s="281" t="s">
        <v>4079</v>
      </c>
      <c r="D104" s="281" t="s">
        <v>4085</v>
      </c>
      <c r="E104" s="281" t="s">
        <v>35</v>
      </c>
      <c r="F104" s="281" t="s">
        <v>18</v>
      </c>
      <c r="G104" s="281" t="s">
        <v>19</v>
      </c>
      <c r="H104" s="281" t="s">
        <v>4087</v>
      </c>
      <c r="I104" s="281" t="s">
        <v>760</v>
      </c>
      <c r="J104" s="281" t="s">
        <v>13</v>
      </c>
      <c r="K104" s="281" t="s">
        <v>17</v>
      </c>
      <c r="L104" s="281" t="s">
        <v>4066</v>
      </c>
      <c r="M104" s="281" t="s">
        <v>8421</v>
      </c>
      <c r="N104" s="281" t="s">
        <v>2701</v>
      </c>
      <c r="O104" s="281" t="s">
        <v>2666</v>
      </c>
      <c r="P104" s="282">
        <v>330</v>
      </c>
      <c r="Q104" s="282">
        <v>18.16</v>
      </c>
      <c r="R104" s="283" t="s">
        <v>2659</v>
      </c>
      <c r="S104" s="288" t="s">
        <v>8400</v>
      </c>
      <c r="T104" s="284" t="s">
        <v>2660</v>
      </c>
      <c r="U104" s="277" t="s">
        <v>8401</v>
      </c>
      <c r="V104" s="277" t="s">
        <v>8401</v>
      </c>
      <c r="W104" s="284">
        <v>4513000214</v>
      </c>
      <c r="X104" s="212">
        <v>44379</v>
      </c>
      <c r="Y104" s="157"/>
      <c r="Z104" s="157"/>
      <c r="AA104" s="157"/>
      <c r="AB104" s="157"/>
      <c r="AC104" s="157" t="s">
        <v>1547</v>
      </c>
      <c r="AD104" s="157"/>
      <c r="AE104" s="290"/>
      <c r="AF104" s="157"/>
      <c r="AG104" s="157"/>
      <c r="AH104" s="157"/>
      <c r="AI104" s="157"/>
      <c r="AJ104" s="157"/>
      <c r="AK104" s="285" t="s">
        <v>8402</v>
      </c>
      <c r="AL104" s="285" t="s">
        <v>8403</v>
      </c>
      <c r="AM104" s="285" t="s">
        <v>8404</v>
      </c>
      <c r="AN104" s="286" t="s">
        <v>1996</v>
      </c>
      <c r="AO104" s="146" t="s">
        <v>1996</v>
      </c>
      <c r="AP104" s="144" t="s">
        <v>8405</v>
      </c>
    </row>
    <row r="105" spans="1:42" s="145" customFormat="1">
      <c r="A105" s="281" t="s">
        <v>4088</v>
      </c>
      <c r="B105" s="281" t="s">
        <v>4091</v>
      </c>
      <c r="C105" s="281" t="s">
        <v>4092</v>
      </c>
      <c r="D105" s="281" t="s">
        <v>4095</v>
      </c>
      <c r="E105" s="281" t="s">
        <v>35</v>
      </c>
      <c r="F105" s="281" t="s">
        <v>18</v>
      </c>
      <c r="G105" s="281" t="s">
        <v>19</v>
      </c>
      <c r="H105" s="281" t="s">
        <v>4096</v>
      </c>
      <c r="I105" s="281" t="s">
        <v>760</v>
      </c>
      <c r="J105" s="281" t="s">
        <v>13</v>
      </c>
      <c r="K105" s="281" t="s">
        <v>17</v>
      </c>
      <c r="L105" s="281" t="s">
        <v>4097</v>
      </c>
      <c r="M105" s="281" t="s">
        <v>8422</v>
      </c>
      <c r="N105" s="281" t="s">
        <v>2657</v>
      </c>
      <c r="O105" s="281" t="s">
        <v>2658</v>
      </c>
      <c r="P105" s="282">
        <v>50</v>
      </c>
      <c r="Q105" s="282">
        <v>8</v>
      </c>
      <c r="R105" s="283" t="s">
        <v>2659</v>
      </c>
      <c r="S105" s="288" t="s">
        <v>8423</v>
      </c>
      <c r="T105" s="284" t="s">
        <v>2660</v>
      </c>
      <c r="U105" s="277">
        <v>44356</v>
      </c>
      <c r="V105" s="277">
        <v>44356</v>
      </c>
      <c r="W105" s="284">
        <v>4672000086</v>
      </c>
      <c r="X105" s="212">
        <v>44357</v>
      </c>
      <c r="Y105" s="157"/>
      <c r="Z105" s="157"/>
      <c r="AA105" s="157"/>
      <c r="AB105" s="157"/>
      <c r="AC105" s="157" t="s">
        <v>1547</v>
      </c>
      <c r="AD105" s="157"/>
      <c r="AE105" s="158"/>
      <c r="AF105" s="157"/>
      <c r="AG105" s="157"/>
      <c r="AH105" s="157"/>
      <c r="AI105" s="157"/>
      <c r="AJ105" s="157"/>
      <c r="AK105" s="285" t="s">
        <v>2661</v>
      </c>
      <c r="AL105" s="285" t="s">
        <v>8424</v>
      </c>
      <c r="AM105" s="285" t="s">
        <v>8425</v>
      </c>
      <c r="AN105" s="286" t="s">
        <v>1996</v>
      </c>
      <c r="AO105" s="146" t="s">
        <v>1996</v>
      </c>
      <c r="AP105" s="144"/>
    </row>
    <row r="106" spans="1:42" s="145" customFormat="1">
      <c r="A106" s="281" t="s">
        <v>4088</v>
      </c>
      <c r="B106" s="281" t="s">
        <v>4091</v>
      </c>
      <c r="C106" s="281" t="s">
        <v>4092</v>
      </c>
      <c r="D106" s="281" t="s">
        <v>4098</v>
      </c>
      <c r="E106" s="281" t="s">
        <v>35</v>
      </c>
      <c r="F106" s="281" t="s">
        <v>18</v>
      </c>
      <c r="G106" s="281" t="s">
        <v>19</v>
      </c>
      <c r="H106" s="281" t="s">
        <v>4099</v>
      </c>
      <c r="I106" s="281" t="s">
        <v>760</v>
      </c>
      <c r="J106" s="281" t="s">
        <v>13</v>
      </c>
      <c r="K106" s="281" t="s">
        <v>17</v>
      </c>
      <c r="L106" s="281" t="s">
        <v>4097</v>
      </c>
      <c r="M106" s="281" t="s">
        <v>8426</v>
      </c>
      <c r="N106" s="281" t="s">
        <v>2665</v>
      </c>
      <c r="O106" s="281" t="s">
        <v>2666</v>
      </c>
      <c r="P106" s="282">
        <v>100</v>
      </c>
      <c r="Q106" s="282">
        <v>10</v>
      </c>
      <c r="R106" s="283" t="s">
        <v>2659</v>
      </c>
      <c r="S106" s="288" t="s">
        <v>8423</v>
      </c>
      <c r="T106" s="284" t="s">
        <v>2660</v>
      </c>
      <c r="U106" s="277">
        <v>44356</v>
      </c>
      <c r="V106" s="277">
        <v>44356</v>
      </c>
      <c r="W106" s="284">
        <v>4672000087</v>
      </c>
      <c r="X106" s="212">
        <v>44357</v>
      </c>
      <c r="Y106" s="157"/>
      <c r="Z106" s="157"/>
      <c r="AA106" s="157"/>
      <c r="AB106" s="157"/>
      <c r="AC106" s="157" t="s">
        <v>1547</v>
      </c>
      <c r="AD106" s="157"/>
      <c r="AE106" s="158"/>
      <c r="AF106" s="157"/>
      <c r="AG106" s="157"/>
      <c r="AH106" s="157"/>
      <c r="AI106" s="157"/>
      <c r="AJ106" s="157"/>
      <c r="AK106" s="285" t="s">
        <v>2661</v>
      </c>
      <c r="AL106" s="285" t="s">
        <v>8424</v>
      </c>
      <c r="AM106" s="285" t="s">
        <v>8425</v>
      </c>
      <c r="AN106" s="286" t="s">
        <v>1996</v>
      </c>
      <c r="AO106" s="146" t="s">
        <v>1996</v>
      </c>
      <c r="AP106" s="144"/>
    </row>
    <row r="107" spans="1:42" s="145" customFormat="1">
      <c r="A107" s="281" t="s">
        <v>4088</v>
      </c>
      <c r="B107" s="281" t="s">
        <v>4091</v>
      </c>
      <c r="C107" s="281" t="s">
        <v>4092</v>
      </c>
      <c r="D107" s="281" t="s">
        <v>4100</v>
      </c>
      <c r="E107" s="281" t="s">
        <v>35</v>
      </c>
      <c r="F107" s="281" t="s">
        <v>18</v>
      </c>
      <c r="G107" s="281" t="s">
        <v>19</v>
      </c>
      <c r="H107" s="281" t="s">
        <v>4101</v>
      </c>
      <c r="I107" s="281" t="s">
        <v>760</v>
      </c>
      <c r="J107" s="281" t="s">
        <v>13</v>
      </c>
      <c r="K107" s="281" t="s">
        <v>17</v>
      </c>
      <c r="L107" s="281" t="s">
        <v>4097</v>
      </c>
      <c r="M107" s="281" t="s">
        <v>8427</v>
      </c>
      <c r="N107" s="281" t="s">
        <v>2665</v>
      </c>
      <c r="O107" s="281" t="s">
        <v>2666</v>
      </c>
      <c r="P107" s="282">
        <v>315</v>
      </c>
      <c r="Q107" s="282">
        <v>10</v>
      </c>
      <c r="R107" s="283" t="s">
        <v>2659</v>
      </c>
      <c r="S107" s="288" t="s">
        <v>8423</v>
      </c>
      <c r="T107" s="284" t="s">
        <v>2660</v>
      </c>
      <c r="U107" s="277">
        <v>44356</v>
      </c>
      <c r="V107" s="277">
        <v>44356</v>
      </c>
      <c r="W107" s="284">
        <v>4672000088</v>
      </c>
      <c r="X107" s="212">
        <v>44357</v>
      </c>
      <c r="Y107" s="157"/>
      <c r="Z107" s="157"/>
      <c r="AA107" s="157"/>
      <c r="AB107" s="157"/>
      <c r="AC107" s="157" t="s">
        <v>1547</v>
      </c>
      <c r="AD107" s="157"/>
      <c r="AE107" s="158"/>
      <c r="AF107" s="157"/>
      <c r="AG107" s="157"/>
      <c r="AH107" s="157"/>
      <c r="AI107" s="157"/>
      <c r="AJ107" s="157"/>
      <c r="AK107" s="285" t="s">
        <v>2661</v>
      </c>
      <c r="AL107" s="285" t="s">
        <v>8424</v>
      </c>
      <c r="AM107" s="285" t="s">
        <v>8425</v>
      </c>
      <c r="AN107" s="286" t="s">
        <v>1996</v>
      </c>
      <c r="AO107" s="146" t="s">
        <v>1996</v>
      </c>
      <c r="AP107" s="144"/>
    </row>
    <row r="108" spans="1:42" s="145" customFormat="1">
      <c r="A108" s="281" t="s">
        <v>4088</v>
      </c>
      <c r="B108" s="281" t="s">
        <v>4091</v>
      </c>
      <c r="C108" s="281" t="s">
        <v>4092</v>
      </c>
      <c r="D108" s="281" t="s">
        <v>4102</v>
      </c>
      <c r="E108" s="281" t="s">
        <v>35</v>
      </c>
      <c r="F108" s="281" t="s">
        <v>18</v>
      </c>
      <c r="G108" s="281" t="s">
        <v>19</v>
      </c>
      <c r="H108" s="281" t="s">
        <v>4103</v>
      </c>
      <c r="I108" s="281" t="s">
        <v>760</v>
      </c>
      <c r="J108" s="281" t="s">
        <v>13</v>
      </c>
      <c r="K108" s="281" t="s">
        <v>17</v>
      </c>
      <c r="L108" s="281" t="s">
        <v>4097</v>
      </c>
      <c r="M108" s="281" t="s">
        <v>8428</v>
      </c>
      <c r="N108" s="281" t="s">
        <v>2657</v>
      </c>
      <c r="O108" s="281" t="s">
        <v>2658</v>
      </c>
      <c r="P108" s="282">
        <v>250</v>
      </c>
      <c r="Q108" s="282">
        <v>13</v>
      </c>
      <c r="R108" s="283" t="s">
        <v>2659</v>
      </c>
      <c r="S108" s="288" t="s">
        <v>8423</v>
      </c>
      <c r="T108" s="284" t="s">
        <v>2660</v>
      </c>
      <c r="U108" s="277">
        <v>44356</v>
      </c>
      <c r="V108" s="277">
        <v>44356</v>
      </c>
      <c r="W108" s="284">
        <v>4672000089</v>
      </c>
      <c r="X108" s="212">
        <v>44357</v>
      </c>
      <c r="Y108" s="157"/>
      <c r="Z108" s="157"/>
      <c r="AA108" s="157"/>
      <c r="AB108" s="157"/>
      <c r="AC108" s="157" t="s">
        <v>1547</v>
      </c>
      <c r="AD108" s="157"/>
      <c r="AE108" s="158"/>
      <c r="AF108" s="157"/>
      <c r="AG108" s="157"/>
      <c r="AH108" s="157"/>
      <c r="AI108" s="157"/>
      <c r="AJ108" s="157"/>
      <c r="AK108" s="285" t="s">
        <v>2661</v>
      </c>
      <c r="AL108" s="285" t="s">
        <v>8424</v>
      </c>
      <c r="AM108" s="285" t="s">
        <v>8425</v>
      </c>
      <c r="AN108" s="286" t="s">
        <v>1996</v>
      </c>
      <c r="AO108" s="146" t="s">
        <v>1996</v>
      </c>
      <c r="AP108" s="144"/>
    </row>
    <row r="109" spans="1:42" s="145" customFormat="1">
      <c r="A109" s="281" t="s">
        <v>4088</v>
      </c>
      <c r="B109" s="281" t="s">
        <v>4091</v>
      </c>
      <c r="C109" s="281" t="s">
        <v>4092</v>
      </c>
      <c r="D109" s="281" t="s">
        <v>4104</v>
      </c>
      <c r="E109" s="281" t="s">
        <v>35</v>
      </c>
      <c r="F109" s="281" t="s">
        <v>18</v>
      </c>
      <c r="G109" s="281" t="s">
        <v>19</v>
      </c>
      <c r="H109" s="281" t="s">
        <v>4105</v>
      </c>
      <c r="I109" s="281" t="s">
        <v>760</v>
      </c>
      <c r="J109" s="281" t="s">
        <v>13</v>
      </c>
      <c r="K109" s="281" t="s">
        <v>17</v>
      </c>
      <c r="L109" s="281" t="s">
        <v>4097</v>
      </c>
      <c r="M109" s="281" t="s">
        <v>8429</v>
      </c>
      <c r="N109" s="281" t="s">
        <v>2665</v>
      </c>
      <c r="O109" s="281" t="s">
        <v>2666</v>
      </c>
      <c r="P109" s="282">
        <v>500</v>
      </c>
      <c r="Q109" s="282">
        <v>7</v>
      </c>
      <c r="R109" s="283" t="s">
        <v>2659</v>
      </c>
      <c r="S109" s="288" t="s">
        <v>8423</v>
      </c>
      <c r="T109" s="284" t="s">
        <v>2660</v>
      </c>
      <c r="U109" s="277">
        <v>44356</v>
      </c>
      <c r="V109" s="277">
        <v>44356</v>
      </c>
      <c r="W109" s="284">
        <v>4672000090</v>
      </c>
      <c r="X109" s="212">
        <v>44357</v>
      </c>
      <c r="Y109" s="157"/>
      <c r="Z109" s="157"/>
      <c r="AA109" s="157"/>
      <c r="AB109" s="157"/>
      <c r="AC109" s="157" t="s">
        <v>1547</v>
      </c>
      <c r="AD109" s="157"/>
      <c r="AE109" s="158"/>
      <c r="AF109" s="157"/>
      <c r="AG109" s="157"/>
      <c r="AH109" s="157"/>
      <c r="AI109" s="157"/>
      <c r="AJ109" s="157"/>
      <c r="AK109" s="285" t="s">
        <v>2661</v>
      </c>
      <c r="AL109" s="285" t="s">
        <v>8424</v>
      </c>
      <c r="AM109" s="285" t="s">
        <v>8425</v>
      </c>
      <c r="AN109" s="286" t="s">
        <v>1996</v>
      </c>
      <c r="AO109" s="146" t="s">
        <v>1996</v>
      </c>
      <c r="AP109" s="144"/>
    </row>
    <row r="110" spans="1:42" s="145" customFormat="1">
      <c r="A110" s="281" t="s">
        <v>4088</v>
      </c>
      <c r="B110" s="281" t="s">
        <v>4091</v>
      </c>
      <c r="C110" s="281" t="s">
        <v>4092</v>
      </c>
      <c r="D110" s="281" t="s">
        <v>4106</v>
      </c>
      <c r="E110" s="281" t="s">
        <v>35</v>
      </c>
      <c r="F110" s="281" t="s">
        <v>18</v>
      </c>
      <c r="G110" s="281" t="s">
        <v>19</v>
      </c>
      <c r="H110" s="281" t="s">
        <v>4107</v>
      </c>
      <c r="I110" s="281" t="s">
        <v>760</v>
      </c>
      <c r="J110" s="281" t="s">
        <v>13</v>
      </c>
      <c r="K110" s="281" t="s">
        <v>17</v>
      </c>
      <c r="L110" s="281" t="s">
        <v>4097</v>
      </c>
      <c r="M110" s="281" t="s">
        <v>8429</v>
      </c>
      <c r="N110" s="281" t="s">
        <v>2657</v>
      </c>
      <c r="O110" s="281" t="s">
        <v>2658</v>
      </c>
      <c r="P110" s="282">
        <v>500</v>
      </c>
      <c r="Q110" s="282">
        <v>7</v>
      </c>
      <c r="R110" s="283" t="s">
        <v>2659</v>
      </c>
      <c r="S110" s="288" t="s">
        <v>8423</v>
      </c>
      <c r="T110" s="284" t="s">
        <v>2660</v>
      </c>
      <c r="U110" s="277">
        <v>44356</v>
      </c>
      <c r="V110" s="277">
        <v>44356</v>
      </c>
      <c r="W110" s="284">
        <v>4672000091</v>
      </c>
      <c r="X110" s="212">
        <v>44357</v>
      </c>
      <c r="Y110" s="157"/>
      <c r="Z110" s="157"/>
      <c r="AA110" s="157"/>
      <c r="AB110" s="157"/>
      <c r="AC110" s="157" t="s">
        <v>1547</v>
      </c>
      <c r="AD110" s="157"/>
      <c r="AE110" s="158"/>
      <c r="AF110" s="157"/>
      <c r="AG110" s="157"/>
      <c r="AH110" s="157"/>
      <c r="AI110" s="157"/>
      <c r="AJ110" s="157"/>
      <c r="AK110" s="285" t="s">
        <v>2661</v>
      </c>
      <c r="AL110" s="285" t="s">
        <v>8424</v>
      </c>
      <c r="AM110" s="285" t="s">
        <v>8425</v>
      </c>
      <c r="AN110" s="286" t="s">
        <v>1996</v>
      </c>
      <c r="AO110" s="146" t="s">
        <v>1996</v>
      </c>
      <c r="AP110" s="144"/>
    </row>
    <row r="111" spans="1:42" s="145" customFormat="1">
      <c r="A111" s="281" t="s">
        <v>4088</v>
      </c>
      <c r="B111" s="281" t="s">
        <v>4091</v>
      </c>
      <c r="C111" s="281" t="s">
        <v>4092</v>
      </c>
      <c r="D111" s="300" t="s">
        <v>4108</v>
      </c>
      <c r="E111" s="281" t="s">
        <v>35</v>
      </c>
      <c r="F111" s="281" t="s">
        <v>18</v>
      </c>
      <c r="G111" s="281" t="s">
        <v>19</v>
      </c>
      <c r="H111" s="281" t="s">
        <v>4109</v>
      </c>
      <c r="I111" s="281" t="s">
        <v>760</v>
      </c>
      <c r="J111" s="281" t="s">
        <v>13</v>
      </c>
      <c r="K111" s="281" t="s">
        <v>17</v>
      </c>
      <c r="L111" s="281" t="s">
        <v>4097</v>
      </c>
      <c r="M111" s="281" t="s">
        <v>8430</v>
      </c>
      <c r="N111" s="281" t="s">
        <v>2657</v>
      </c>
      <c r="O111" s="281" t="s">
        <v>2658</v>
      </c>
      <c r="P111" s="282">
        <v>500</v>
      </c>
      <c r="Q111" s="282">
        <v>7</v>
      </c>
      <c r="R111" s="283" t="s">
        <v>2659</v>
      </c>
      <c r="S111" s="288" t="s">
        <v>8423</v>
      </c>
      <c r="T111" s="284" t="s">
        <v>2660</v>
      </c>
      <c r="U111" s="277">
        <v>44356</v>
      </c>
      <c r="V111" s="277">
        <v>44356</v>
      </c>
      <c r="W111" s="284">
        <v>4672000092</v>
      </c>
      <c r="X111" s="212">
        <v>44357</v>
      </c>
      <c r="Y111" s="157"/>
      <c r="Z111" s="157"/>
      <c r="AA111" s="157"/>
      <c r="AB111" s="157"/>
      <c r="AC111" s="157" t="s">
        <v>1547</v>
      </c>
      <c r="AD111" s="157"/>
      <c r="AE111" s="158"/>
      <c r="AF111" s="157"/>
      <c r="AG111" s="157"/>
      <c r="AH111" s="157"/>
      <c r="AI111" s="157"/>
      <c r="AJ111" s="157"/>
      <c r="AK111" s="285" t="s">
        <v>2661</v>
      </c>
      <c r="AL111" s="285" t="s">
        <v>8424</v>
      </c>
      <c r="AM111" s="285" t="s">
        <v>8425</v>
      </c>
      <c r="AN111" s="286" t="s">
        <v>1996</v>
      </c>
      <c r="AO111" s="146" t="s">
        <v>1996</v>
      </c>
      <c r="AP111" s="144"/>
    </row>
    <row r="112" spans="1:42" s="145" customFormat="1">
      <c r="A112" s="281" t="s">
        <v>4088</v>
      </c>
      <c r="B112" s="281" t="s">
        <v>4091</v>
      </c>
      <c r="C112" s="281" t="s">
        <v>4092</v>
      </c>
      <c r="D112" s="300" t="s">
        <v>4110</v>
      </c>
      <c r="E112" s="281" t="s">
        <v>35</v>
      </c>
      <c r="F112" s="281" t="s">
        <v>18</v>
      </c>
      <c r="G112" s="281" t="s">
        <v>19</v>
      </c>
      <c r="H112" s="281" t="s">
        <v>4111</v>
      </c>
      <c r="I112" s="281" t="s">
        <v>760</v>
      </c>
      <c r="J112" s="281" t="s">
        <v>13</v>
      </c>
      <c r="K112" s="281" t="s">
        <v>17</v>
      </c>
      <c r="L112" s="281" t="s">
        <v>4097</v>
      </c>
      <c r="M112" s="281" t="s">
        <v>8431</v>
      </c>
      <c r="N112" s="281" t="s">
        <v>2665</v>
      </c>
      <c r="O112" s="281" t="s">
        <v>2666</v>
      </c>
      <c r="P112" s="282">
        <v>500</v>
      </c>
      <c r="Q112" s="282">
        <v>7</v>
      </c>
      <c r="R112" s="283" t="s">
        <v>2659</v>
      </c>
      <c r="S112" s="288" t="s">
        <v>8423</v>
      </c>
      <c r="T112" s="284" t="s">
        <v>2660</v>
      </c>
      <c r="U112" s="277">
        <v>44356</v>
      </c>
      <c r="V112" s="277">
        <v>44356</v>
      </c>
      <c r="W112" s="284">
        <v>4672000093</v>
      </c>
      <c r="X112" s="212">
        <v>44357</v>
      </c>
      <c r="Y112" s="157"/>
      <c r="Z112" s="157"/>
      <c r="AA112" s="157"/>
      <c r="AB112" s="157"/>
      <c r="AC112" s="157" t="s">
        <v>1547</v>
      </c>
      <c r="AD112" s="157"/>
      <c r="AE112" s="158"/>
      <c r="AF112" s="157"/>
      <c r="AG112" s="157"/>
      <c r="AH112" s="157"/>
      <c r="AI112" s="157"/>
      <c r="AJ112" s="157"/>
      <c r="AK112" s="285" t="s">
        <v>2661</v>
      </c>
      <c r="AL112" s="285" t="s">
        <v>8424</v>
      </c>
      <c r="AM112" s="285" t="s">
        <v>8425</v>
      </c>
      <c r="AN112" s="286" t="s">
        <v>1996</v>
      </c>
      <c r="AO112" s="146" t="s">
        <v>1996</v>
      </c>
      <c r="AP112" s="144"/>
    </row>
    <row r="113" spans="1:42" s="145" customFormat="1">
      <c r="A113" s="281" t="s">
        <v>4088</v>
      </c>
      <c r="B113" s="281" t="s">
        <v>4091</v>
      </c>
      <c r="C113" s="281" t="s">
        <v>4093</v>
      </c>
      <c r="D113" s="281" t="s">
        <v>4112</v>
      </c>
      <c r="E113" s="281" t="s">
        <v>35</v>
      </c>
      <c r="F113" s="281" t="s">
        <v>18</v>
      </c>
      <c r="G113" s="281" t="s">
        <v>19</v>
      </c>
      <c r="H113" s="281" t="s">
        <v>4113</v>
      </c>
      <c r="I113" s="281" t="s">
        <v>760</v>
      </c>
      <c r="J113" s="281" t="s">
        <v>13</v>
      </c>
      <c r="K113" s="281" t="s">
        <v>17</v>
      </c>
      <c r="L113" s="281" t="s">
        <v>8432</v>
      </c>
      <c r="M113" s="281" t="s">
        <v>8433</v>
      </c>
      <c r="N113" s="281" t="s">
        <v>2665</v>
      </c>
      <c r="O113" s="281" t="s">
        <v>2666</v>
      </c>
      <c r="P113" s="282">
        <v>50</v>
      </c>
      <c r="Q113" s="282">
        <v>7</v>
      </c>
      <c r="R113" s="283" t="s">
        <v>2659</v>
      </c>
      <c r="S113" s="288" t="s">
        <v>8423</v>
      </c>
      <c r="T113" s="284" t="s">
        <v>2660</v>
      </c>
      <c r="U113" s="277">
        <v>44356</v>
      </c>
      <c r="V113" s="277">
        <v>44356</v>
      </c>
      <c r="W113" s="284">
        <v>4672000094</v>
      </c>
      <c r="X113" s="212">
        <v>44357</v>
      </c>
      <c r="Y113" s="157"/>
      <c r="Z113" s="157"/>
      <c r="AA113" s="157"/>
      <c r="AB113" s="157"/>
      <c r="AC113" s="157" t="s">
        <v>1547</v>
      </c>
      <c r="AD113" s="157"/>
      <c r="AE113" s="158"/>
      <c r="AF113" s="157"/>
      <c r="AG113" s="157"/>
      <c r="AH113" s="157"/>
      <c r="AI113" s="157"/>
      <c r="AJ113" s="157"/>
      <c r="AK113" s="285" t="s">
        <v>2661</v>
      </c>
      <c r="AL113" s="285" t="s">
        <v>8424</v>
      </c>
      <c r="AM113" s="285" t="s">
        <v>8425</v>
      </c>
      <c r="AN113" s="286" t="s">
        <v>1996</v>
      </c>
      <c r="AO113" s="146" t="s">
        <v>1996</v>
      </c>
      <c r="AP113" s="144"/>
    </row>
    <row r="114" spans="1:42" s="145" customFormat="1">
      <c r="A114" s="281" t="s">
        <v>4088</v>
      </c>
      <c r="B114" s="281" t="s">
        <v>4091</v>
      </c>
      <c r="C114" s="281" t="s">
        <v>4093</v>
      </c>
      <c r="D114" s="281" t="s">
        <v>4114</v>
      </c>
      <c r="E114" s="281" t="s">
        <v>35</v>
      </c>
      <c r="F114" s="281" t="s">
        <v>18</v>
      </c>
      <c r="G114" s="281" t="s">
        <v>19</v>
      </c>
      <c r="H114" s="281" t="s">
        <v>4115</v>
      </c>
      <c r="I114" s="281" t="s">
        <v>760</v>
      </c>
      <c r="J114" s="281" t="s">
        <v>13</v>
      </c>
      <c r="K114" s="281" t="s">
        <v>17</v>
      </c>
      <c r="L114" s="281" t="s">
        <v>8432</v>
      </c>
      <c r="M114" s="281" t="s">
        <v>4116</v>
      </c>
      <c r="N114" s="281" t="s">
        <v>2657</v>
      </c>
      <c r="O114" s="281" t="s">
        <v>2658</v>
      </c>
      <c r="P114" s="282">
        <v>50</v>
      </c>
      <c r="Q114" s="282">
        <v>7</v>
      </c>
      <c r="R114" s="283" t="s">
        <v>2659</v>
      </c>
      <c r="S114" s="288" t="s">
        <v>8423</v>
      </c>
      <c r="T114" s="284" t="s">
        <v>2660</v>
      </c>
      <c r="U114" s="277">
        <v>44356</v>
      </c>
      <c r="V114" s="277">
        <v>44356</v>
      </c>
      <c r="W114" s="284">
        <v>4672000095</v>
      </c>
      <c r="X114" s="212">
        <v>44357</v>
      </c>
      <c r="Y114" s="157"/>
      <c r="Z114" s="157"/>
      <c r="AA114" s="157"/>
      <c r="AB114" s="157"/>
      <c r="AC114" s="157" t="s">
        <v>1547</v>
      </c>
      <c r="AD114" s="157"/>
      <c r="AE114" s="158"/>
      <c r="AF114" s="157"/>
      <c r="AG114" s="157"/>
      <c r="AH114" s="157"/>
      <c r="AI114" s="157"/>
      <c r="AJ114" s="157"/>
      <c r="AK114" s="285" t="s">
        <v>2661</v>
      </c>
      <c r="AL114" s="285" t="s">
        <v>8424</v>
      </c>
      <c r="AM114" s="285" t="s">
        <v>8425</v>
      </c>
      <c r="AN114" s="286" t="s">
        <v>1996</v>
      </c>
      <c r="AO114" s="146" t="s">
        <v>1996</v>
      </c>
      <c r="AP114" s="144"/>
    </row>
    <row r="115" spans="1:42" s="145" customFormat="1">
      <c r="A115" s="281" t="s">
        <v>4088</v>
      </c>
      <c r="B115" s="281" t="s">
        <v>4091</v>
      </c>
      <c r="C115" s="281" t="s">
        <v>4093</v>
      </c>
      <c r="D115" s="281" t="s">
        <v>4117</v>
      </c>
      <c r="E115" s="281" t="s">
        <v>35</v>
      </c>
      <c r="F115" s="281" t="s">
        <v>18</v>
      </c>
      <c r="G115" s="281" t="s">
        <v>19</v>
      </c>
      <c r="H115" s="281" t="s">
        <v>4118</v>
      </c>
      <c r="I115" s="281" t="s">
        <v>760</v>
      </c>
      <c r="J115" s="281" t="s">
        <v>13</v>
      </c>
      <c r="K115" s="281" t="s">
        <v>17</v>
      </c>
      <c r="L115" s="281" t="s">
        <v>8432</v>
      </c>
      <c r="M115" s="281" t="s">
        <v>4119</v>
      </c>
      <c r="N115" s="281" t="s">
        <v>2665</v>
      </c>
      <c r="O115" s="281" t="s">
        <v>2666</v>
      </c>
      <c r="P115" s="282">
        <v>128</v>
      </c>
      <c r="Q115" s="282">
        <v>25</v>
      </c>
      <c r="R115" s="283" t="s">
        <v>2659</v>
      </c>
      <c r="S115" s="288" t="s">
        <v>8423</v>
      </c>
      <c r="T115" s="284" t="s">
        <v>2660</v>
      </c>
      <c r="U115" s="277">
        <v>44356</v>
      </c>
      <c r="V115" s="277">
        <v>44356</v>
      </c>
      <c r="W115" s="284">
        <v>4672000096</v>
      </c>
      <c r="X115" s="212">
        <v>44357</v>
      </c>
      <c r="Y115" s="157"/>
      <c r="Z115" s="157"/>
      <c r="AA115" s="157"/>
      <c r="AB115" s="157"/>
      <c r="AC115" s="157" t="s">
        <v>1547</v>
      </c>
      <c r="AD115" s="157"/>
      <c r="AE115" s="158"/>
      <c r="AF115" s="157"/>
      <c r="AG115" s="157"/>
      <c r="AH115" s="157"/>
      <c r="AI115" s="157"/>
      <c r="AJ115" s="157"/>
      <c r="AK115" s="285" t="s">
        <v>2661</v>
      </c>
      <c r="AL115" s="285" t="s">
        <v>8424</v>
      </c>
      <c r="AM115" s="285" t="s">
        <v>8425</v>
      </c>
      <c r="AN115" s="286" t="s">
        <v>1996</v>
      </c>
      <c r="AO115" s="146" t="s">
        <v>1996</v>
      </c>
      <c r="AP115" s="144"/>
    </row>
    <row r="116" spans="1:42" s="145" customFormat="1">
      <c r="A116" s="281" t="s">
        <v>4088</v>
      </c>
      <c r="B116" s="281" t="s">
        <v>4091</v>
      </c>
      <c r="C116" s="281" t="s">
        <v>4093</v>
      </c>
      <c r="D116" s="281" t="s">
        <v>4120</v>
      </c>
      <c r="E116" s="281" t="s">
        <v>35</v>
      </c>
      <c r="F116" s="281" t="s">
        <v>18</v>
      </c>
      <c r="G116" s="281" t="s">
        <v>19</v>
      </c>
      <c r="H116" s="281" t="s">
        <v>4121</v>
      </c>
      <c r="I116" s="281" t="s">
        <v>760</v>
      </c>
      <c r="J116" s="281" t="s">
        <v>13</v>
      </c>
      <c r="K116" s="281" t="s">
        <v>17</v>
      </c>
      <c r="L116" s="281" t="s">
        <v>8432</v>
      </c>
      <c r="M116" s="281" t="s">
        <v>8434</v>
      </c>
      <c r="N116" s="281" t="s">
        <v>2665</v>
      </c>
      <c r="O116" s="281" t="s">
        <v>2666</v>
      </c>
      <c r="P116" s="282">
        <v>128</v>
      </c>
      <c r="Q116" s="282">
        <v>25</v>
      </c>
      <c r="R116" s="283" t="s">
        <v>2659</v>
      </c>
      <c r="S116" s="288" t="s">
        <v>8423</v>
      </c>
      <c r="T116" s="284" t="s">
        <v>2660</v>
      </c>
      <c r="U116" s="277">
        <v>44356</v>
      </c>
      <c r="V116" s="277">
        <v>44356</v>
      </c>
      <c r="W116" s="284">
        <v>4672000078</v>
      </c>
      <c r="X116" s="212">
        <v>44357</v>
      </c>
      <c r="Y116" s="157"/>
      <c r="Z116" s="157"/>
      <c r="AA116" s="157"/>
      <c r="AB116" s="157"/>
      <c r="AC116" s="157" t="s">
        <v>1547</v>
      </c>
      <c r="AD116" s="157"/>
      <c r="AE116" s="158"/>
      <c r="AF116" s="157"/>
      <c r="AG116" s="157"/>
      <c r="AH116" s="157"/>
      <c r="AI116" s="157"/>
      <c r="AJ116" s="157"/>
      <c r="AK116" s="285" t="s">
        <v>2661</v>
      </c>
      <c r="AL116" s="285" t="s">
        <v>8424</v>
      </c>
      <c r="AM116" s="285" t="s">
        <v>8425</v>
      </c>
      <c r="AN116" s="286" t="s">
        <v>1996</v>
      </c>
      <c r="AO116" s="146" t="s">
        <v>1996</v>
      </c>
      <c r="AP116" s="144"/>
    </row>
    <row r="117" spans="1:42" s="145" customFormat="1">
      <c r="A117" s="281" t="s">
        <v>4088</v>
      </c>
      <c r="B117" s="281" t="s">
        <v>4091</v>
      </c>
      <c r="C117" s="281" t="s">
        <v>4093</v>
      </c>
      <c r="D117" s="281" t="s">
        <v>4122</v>
      </c>
      <c r="E117" s="281" t="s">
        <v>35</v>
      </c>
      <c r="F117" s="281" t="s">
        <v>18</v>
      </c>
      <c r="G117" s="281" t="s">
        <v>19</v>
      </c>
      <c r="H117" s="281" t="s">
        <v>4123</v>
      </c>
      <c r="I117" s="281" t="s">
        <v>760</v>
      </c>
      <c r="J117" s="281" t="s">
        <v>13</v>
      </c>
      <c r="K117" s="281" t="s">
        <v>17</v>
      </c>
      <c r="L117" s="281" t="s">
        <v>8432</v>
      </c>
      <c r="M117" s="281" t="s">
        <v>8435</v>
      </c>
      <c r="N117" s="281" t="s">
        <v>2657</v>
      </c>
      <c r="O117" s="281" t="s">
        <v>2658</v>
      </c>
      <c r="P117" s="282">
        <v>170</v>
      </c>
      <c r="Q117" s="282">
        <v>10</v>
      </c>
      <c r="R117" s="283" t="s">
        <v>2659</v>
      </c>
      <c r="S117" s="288" t="s">
        <v>8423</v>
      </c>
      <c r="T117" s="284" t="s">
        <v>2660</v>
      </c>
      <c r="U117" s="277">
        <v>44356</v>
      </c>
      <c r="V117" s="277">
        <v>44356</v>
      </c>
      <c r="W117" s="284">
        <v>4672000077</v>
      </c>
      <c r="X117" s="212">
        <v>44357</v>
      </c>
      <c r="Y117" s="157"/>
      <c r="Z117" s="157"/>
      <c r="AA117" s="157"/>
      <c r="AB117" s="157"/>
      <c r="AC117" s="157" t="s">
        <v>1547</v>
      </c>
      <c r="AD117" s="157"/>
      <c r="AE117" s="158"/>
      <c r="AF117" s="157"/>
      <c r="AG117" s="157"/>
      <c r="AH117" s="157"/>
      <c r="AI117" s="157"/>
      <c r="AJ117" s="157"/>
      <c r="AK117" s="285" t="s">
        <v>2661</v>
      </c>
      <c r="AL117" s="285" t="s">
        <v>8424</v>
      </c>
      <c r="AM117" s="285" t="s">
        <v>8425</v>
      </c>
      <c r="AN117" s="286" t="s">
        <v>1996</v>
      </c>
      <c r="AO117" s="146" t="s">
        <v>1996</v>
      </c>
      <c r="AP117" s="144"/>
    </row>
    <row r="118" spans="1:42" s="145" customFormat="1" ht="24">
      <c r="A118" s="281" t="s">
        <v>4088</v>
      </c>
      <c r="B118" s="281" t="s">
        <v>4091</v>
      </c>
      <c r="C118" s="281" t="s">
        <v>4093</v>
      </c>
      <c r="D118" s="281" t="s">
        <v>4124</v>
      </c>
      <c r="E118" s="281" t="s">
        <v>35</v>
      </c>
      <c r="F118" s="281" t="s">
        <v>18</v>
      </c>
      <c r="G118" s="281" t="s">
        <v>19</v>
      </c>
      <c r="H118" s="281" t="s">
        <v>4125</v>
      </c>
      <c r="I118" s="281" t="s">
        <v>760</v>
      </c>
      <c r="J118" s="281" t="s">
        <v>13</v>
      </c>
      <c r="K118" s="281" t="s">
        <v>17</v>
      </c>
      <c r="L118" s="281" t="s">
        <v>8432</v>
      </c>
      <c r="M118" s="281" t="s">
        <v>8436</v>
      </c>
      <c r="N118" s="281" t="s">
        <v>2665</v>
      </c>
      <c r="O118" s="281" t="s">
        <v>2666</v>
      </c>
      <c r="P118" s="282">
        <v>230</v>
      </c>
      <c r="Q118" s="282">
        <v>15</v>
      </c>
      <c r="R118" s="283" t="s">
        <v>1287</v>
      </c>
      <c r="S118" s="288" t="s">
        <v>8437</v>
      </c>
      <c r="T118" s="284" t="s">
        <v>8363</v>
      </c>
      <c r="U118" s="277">
        <v>44357</v>
      </c>
      <c r="V118" s="277">
        <v>44357</v>
      </c>
      <c r="W118" s="284">
        <v>4672000072</v>
      </c>
      <c r="X118" s="212">
        <v>44357</v>
      </c>
      <c r="Y118" s="157"/>
      <c r="Z118" s="157"/>
      <c r="AA118" s="157"/>
      <c r="AB118" s="157"/>
      <c r="AC118" s="157" t="s">
        <v>1547</v>
      </c>
      <c r="AD118" s="157"/>
      <c r="AE118" s="158" t="s">
        <v>8438</v>
      </c>
      <c r="AF118" s="157"/>
      <c r="AG118" s="157"/>
      <c r="AH118" s="157"/>
      <c r="AI118" s="157"/>
      <c r="AJ118" s="157"/>
      <c r="AK118" s="285" t="s">
        <v>2661</v>
      </c>
      <c r="AL118" s="285" t="s">
        <v>8424</v>
      </c>
      <c r="AM118" s="285" t="s">
        <v>8425</v>
      </c>
      <c r="AN118" s="286" t="s">
        <v>1996</v>
      </c>
      <c r="AO118" s="146" t="s">
        <v>1996</v>
      </c>
      <c r="AP118" s="144" t="s">
        <v>8439</v>
      </c>
    </row>
    <row r="119" spans="1:42" s="145" customFormat="1">
      <c r="A119" s="281" t="s">
        <v>4088</v>
      </c>
      <c r="B119" s="281" t="s">
        <v>4091</v>
      </c>
      <c r="C119" s="281" t="s">
        <v>4093</v>
      </c>
      <c r="D119" s="281" t="s">
        <v>4126</v>
      </c>
      <c r="E119" s="281" t="s">
        <v>35</v>
      </c>
      <c r="F119" s="281" t="s">
        <v>18</v>
      </c>
      <c r="G119" s="281" t="s">
        <v>19</v>
      </c>
      <c r="H119" s="281" t="s">
        <v>4127</v>
      </c>
      <c r="I119" s="281" t="s">
        <v>760</v>
      </c>
      <c r="J119" s="281" t="s">
        <v>13</v>
      </c>
      <c r="K119" s="281" t="s">
        <v>17</v>
      </c>
      <c r="L119" s="281" t="s">
        <v>8432</v>
      </c>
      <c r="M119" s="281" t="s">
        <v>4128</v>
      </c>
      <c r="N119" s="281" t="s">
        <v>2665</v>
      </c>
      <c r="O119" s="281" t="s">
        <v>2666</v>
      </c>
      <c r="P119" s="282">
        <v>142</v>
      </c>
      <c r="Q119" s="282">
        <v>20</v>
      </c>
      <c r="R119" s="283" t="s">
        <v>2659</v>
      </c>
      <c r="S119" s="288" t="s">
        <v>8423</v>
      </c>
      <c r="T119" s="284" t="s">
        <v>2660</v>
      </c>
      <c r="U119" s="277">
        <v>44356</v>
      </c>
      <c r="V119" s="277">
        <v>44356</v>
      </c>
      <c r="W119" s="284">
        <v>4672000097</v>
      </c>
      <c r="X119" s="212">
        <v>44357</v>
      </c>
      <c r="Y119" s="157"/>
      <c r="Z119" s="157"/>
      <c r="AA119" s="157"/>
      <c r="AB119" s="157"/>
      <c r="AC119" s="157" t="s">
        <v>1547</v>
      </c>
      <c r="AD119" s="157"/>
      <c r="AE119" s="158"/>
      <c r="AF119" s="157"/>
      <c r="AG119" s="157"/>
      <c r="AH119" s="157"/>
      <c r="AI119" s="157"/>
      <c r="AJ119" s="157"/>
      <c r="AK119" s="285" t="s">
        <v>2661</v>
      </c>
      <c r="AL119" s="285" t="s">
        <v>8424</v>
      </c>
      <c r="AM119" s="285" t="s">
        <v>8425</v>
      </c>
      <c r="AN119" s="286" t="s">
        <v>1996</v>
      </c>
      <c r="AO119" s="146" t="s">
        <v>1996</v>
      </c>
      <c r="AP119" s="144"/>
    </row>
    <row r="120" spans="1:42" s="145" customFormat="1">
      <c r="A120" s="281" t="s">
        <v>4088</v>
      </c>
      <c r="B120" s="281" t="s">
        <v>4091</v>
      </c>
      <c r="C120" s="281" t="s">
        <v>4093</v>
      </c>
      <c r="D120" s="300" t="s">
        <v>4129</v>
      </c>
      <c r="E120" s="281" t="s">
        <v>35</v>
      </c>
      <c r="F120" s="281" t="s">
        <v>18</v>
      </c>
      <c r="G120" s="281" t="s">
        <v>19</v>
      </c>
      <c r="H120" s="281" t="s">
        <v>4130</v>
      </c>
      <c r="I120" s="281" t="s">
        <v>760</v>
      </c>
      <c r="J120" s="281" t="s">
        <v>13</v>
      </c>
      <c r="K120" s="281" t="s">
        <v>17</v>
      </c>
      <c r="L120" s="281" t="s">
        <v>8432</v>
      </c>
      <c r="M120" s="281" t="s">
        <v>8440</v>
      </c>
      <c r="N120" s="281" t="s">
        <v>2665</v>
      </c>
      <c r="O120" s="281" t="s">
        <v>2666</v>
      </c>
      <c r="P120" s="282">
        <v>142</v>
      </c>
      <c r="Q120" s="282">
        <v>20</v>
      </c>
      <c r="R120" s="283" t="s">
        <v>2659</v>
      </c>
      <c r="S120" s="288" t="s">
        <v>8423</v>
      </c>
      <c r="T120" s="284" t="s">
        <v>2660</v>
      </c>
      <c r="U120" s="277">
        <v>44356</v>
      </c>
      <c r="V120" s="277">
        <v>44356</v>
      </c>
      <c r="W120" s="284">
        <v>4672000098</v>
      </c>
      <c r="X120" s="212">
        <v>44357</v>
      </c>
      <c r="Y120" s="157"/>
      <c r="Z120" s="157"/>
      <c r="AA120" s="157"/>
      <c r="AB120" s="157"/>
      <c r="AC120" s="157" t="s">
        <v>1547</v>
      </c>
      <c r="AD120" s="157"/>
      <c r="AE120" s="158"/>
      <c r="AF120" s="157"/>
      <c r="AG120" s="157"/>
      <c r="AH120" s="157"/>
      <c r="AI120" s="157"/>
      <c r="AJ120" s="157"/>
      <c r="AK120" s="285" t="s">
        <v>2661</v>
      </c>
      <c r="AL120" s="285" t="s">
        <v>8424</v>
      </c>
      <c r="AM120" s="285" t="s">
        <v>8425</v>
      </c>
      <c r="AN120" s="286" t="s">
        <v>1996</v>
      </c>
      <c r="AO120" s="146" t="s">
        <v>1996</v>
      </c>
      <c r="AP120" s="144"/>
    </row>
    <row r="121" spans="1:42" s="145" customFormat="1">
      <c r="A121" s="281" t="s">
        <v>4088</v>
      </c>
      <c r="B121" s="281" t="s">
        <v>4091</v>
      </c>
      <c r="C121" s="281" t="s">
        <v>4093</v>
      </c>
      <c r="D121" s="300" t="s">
        <v>4131</v>
      </c>
      <c r="E121" s="281" t="s">
        <v>35</v>
      </c>
      <c r="F121" s="281" t="s">
        <v>18</v>
      </c>
      <c r="G121" s="281" t="s">
        <v>19</v>
      </c>
      <c r="H121" s="281" t="s">
        <v>4132</v>
      </c>
      <c r="I121" s="281" t="s">
        <v>760</v>
      </c>
      <c r="J121" s="281" t="s">
        <v>13</v>
      </c>
      <c r="K121" s="281" t="s">
        <v>17</v>
      </c>
      <c r="L121" s="293" t="s">
        <v>8432</v>
      </c>
      <c r="M121" s="293" t="s">
        <v>8441</v>
      </c>
      <c r="N121" s="293" t="s">
        <v>2665</v>
      </c>
      <c r="O121" s="293" t="s">
        <v>2666</v>
      </c>
      <c r="P121" s="295">
        <v>440</v>
      </c>
      <c r="Q121" s="295">
        <v>29</v>
      </c>
      <c r="R121" s="301" t="s">
        <v>2659</v>
      </c>
      <c r="S121" s="288" t="s">
        <v>8423</v>
      </c>
      <c r="T121" s="284" t="s">
        <v>2660</v>
      </c>
      <c r="U121" s="277">
        <v>44356</v>
      </c>
      <c r="V121" s="277">
        <v>44356</v>
      </c>
      <c r="W121" s="284">
        <v>4672000073</v>
      </c>
      <c r="X121" s="212">
        <v>44357</v>
      </c>
      <c r="Y121" s="157"/>
      <c r="Z121" s="157"/>
      <c r="AA121" s="157"/>
      <c r="AB121" s="157"/>
      <c r="AC121" s="157" t="s">
        <v>4012</v>
      </c>
      <c r="AD121" s="157" t="s">
        <v>4013</v>
      </c>
      <c r="AE121" s="158" t="s">
        <v>8442</v>
      </c>
      <c r="AF121" s="157" t="s">
        <v>7609</v>
      </c>
      <c r="AG121" s="157">
        <v>673</v>
      </c>
      <c r="AH121" s="157" t="s">
        <v>8327</v>
      </c>
      <c r="AI121" s="157" t="s">
        <v>8360</v>
      </c>
      <c r="AJ121" s="157" t="s">
        <v>8443</v>
      </c>
      <c r="AK121" s="285" t="s">
        <v>2661</v>
      </c>
      <c r="AL121" s="285" t="s">
        <v>8424</v>
      </c>
      <c r="AM121" s="285" t="s">
        <v>8425</v>
      </c>
      <c r="AN121" s="286" t="s">
        <v>1996</v>
      </c>
      <c r="AO121" s="146" t="s">
        <v>1996</v>
      </c>
      <c r="AP121" s="144" t="s">
        <v>8444</v>
      </c>
    </row>
    <row r="122" spans="1:42" s="145" customFormat="1">
      <c r="A122" s="281" t="s">
        <v>4088</v>
      </c>
      <c r="B122" s="281" t="s">
        <v>4091</v>
      </c>
      <c r="C122" s="281" t="s">
        <v>4093</v>
      </c>
      <c r="D122" s="281" t="s">
        <v>4133</v>
      </c>
      <c r="E122" s="281" t="s">
        <v>35</v>
      </c>
      <c r="F122" s="281" t="s">
        <v>18</v>
      </c>
      <c r="G122" s="281" t="s">
        <v>19</v>
      </c>
      <c r="H122" s="281" t="s">
        <v>4134</v>
      </c>
      <c r="I122" s="281" t="s">
        <v>760</v>
      </c>
      <c r="J122" s="281" t="s">
        <v>13</v>
      </c>
      <c r="K122" s="281" t="s">
        <v>17</v>
      </c>
      <c r="L122" s="281" t="s">
        <v>8432</v>
      </c>
      <c r="M122" s="281" t="s">
        <v>8445</v>
      </c>
      <c r="N122" s="281" t="s">
        <v>2665</v>
      </c>
      <c r="O122" s="281" t="s">
        <v>2666</v>
      </c>
      <c r="P122" s="302">
        <v>85</v>
      </c>
      <c r="Q122" s="302">
        <v>20</v>
      </c>
      <c r="R122" s="283" t="s">
        <v>2659</v>
      </c>
      <c r="S122" s="288" t="s">
        <v>8423</v>
      </c>
      <c r="T122" s="284" t="s">
        <v>2660</v>
      </c>
      <c r="U122" s="277">
        <v>44356</v>
      </c>
      <c r="V122" s="277">
        <v>44356</v>
      </c>
      <c r="W122" s="284">
        <v>4672000099</v>
      </c>
      <c r="X122" s="212">
        <v>44357</v>
      </c>
      <c r="Y122" s="157"/>
      <c r="Z122" s="157"/>
      <c r="AA122" s="157"/>
      <c r="AB122" s="157"/>
      <c r="AC122" s="157" t="s">
        <v>4012</v>
      </c>
      <c r="AD122" s="157" t="s">
        <v>4013</v>
      </c>
      <c r="AE122" s="158" t="s">
        <v>8442</v>
      </c>
      <c r="AF122" s="157" t="s">
        <v>7609</v>
      </c>
      <c r="AG122" s="157">
        <v>439</v>
      </c>
      <c r="AH122" s="157" t="s">
        <v>8327</v>
      </c>
      <c r="AI122" s="157" t="s">
        <v>8360</v>
      </c>
      <c r="AJ122" s="157" t="s">
        <v>8443</v>
      </c>
      <c r="AK122" s="285" t="s">
        <v>2661</v>
      </c>
      <c r="AL122" s="285" t="s">
        <v>8424</v>
      </c>
      <c r="AM122" s="285" t="s">
        <v>8425</v>
      </c>
      <c r="AN122" s="286" t="s">
        <v>1996</v>
      </c>
      <c r="AO122" s="146" t="s">
        <v>1996</v>
      </c>
      <c r="AP122" s="144" t="s">
        <v>8446</v>
      </c>
    </row>
    <row r="123" spans="1:42" s="145" customFormat="1">
      <c r="A123" s="281" t="s">
        <v>4088</v>
      </c>
      <c r="B123" s="281" t="s">
        <v>4091</v>
      </c>
      <c r="C123" s="281" t="s">
        <v>4094</v>
      </c>
      <c r="D123" s="281" t="s">
        <v>4135</v>
      </c>
      <c r="E123" s="281" t="s">
        <v>35</v>
      </c>
      <c r="F123" s="281" t="s">
        <v>18</v>
      </c>
      <c r="G123" s="281" t="s">
        <v>19</v>
      </c>
      <c r="H123" s="281" t="s">
        <v>4136</v>
      </c>
      <c r="I123" s="281" t="s">
        <v>760</v>
      </c>
      <c r="J123" s="281" t="s">
        <v>13</v>
      </c>
      <c r="K123" s="281" t="s">
        <v>17</v>
      </c>
      <c r="L123" s="281" t="s">
        <v>8432</v>
      </c>
      <c r="M123" s="281" t="s">
        <v>4137</v>
      </c>
      <c r="N123" s="281" t="s">
        <v>2665</v>
      </c>
      <c r="O123" s="281" t="s">
        <v>2666</v>
      </c>
      <c r="P123" s="302">
        <v>170</v>
      </c>
      <c r="Q123" s="302">
        <v>21</v>
      </c>
      <c r="R123" s="283" t="s">
        <v>2659</v>
      </c>
      <c r="S123" s="288" t="s">
        <v>8423</v>
      </c>
      <c r="T123" s="284" t="s">
        <v>2660</v>
      </c>
      <c r="U123" s="277">
        <v>44356</v>
      </c>
      <c r="V123" s="277">
        <v>44356</v>
      </c>
      <c r="W123" s="284">
        <v>4672000074</v>
      </c>
      <c r="X123" s="212">
        <v>44357</v>
      </c>
      <c r="Y123" s="157"/>
      <c r="Z123" s="157"/>
      <c r="AA123" s="157"/>
      <c r="AB123" s="157"/>
      <c r="AC123" s="157" t="s">
        <v>1547</v>
      </c>
      <c r="AD123" s="157"/>
      <c r="AE123" s="158"/>
      <c r="AF123" s="157"/>
      <c r="AG123" s="157"/>
      <c r="AH123" s="157"/>
      <c r="AI123" s="157"/>
      <c r="AJ123" s="157"/>
      <c r="AK123" s="285" t="s">
        <v>2661</v>
      </c>
      <c r="AL123" s="285" t="s">
        <v>8424</v>
      </c>
      <c r="AM123" s="285" t="s">
        <v>8425</v>
      </c>
      <c r="AN123" s="286" t="s">
        <v>1996</v>
      </c>
      <c r="AO123" s="142" t="s">
        <v>1996</v>
      </c>
      <c r="AP123" s="144"/>
    </row>
    <row r="124" spans="1:42" s="145" customFormat="1" ht="24">
      <c r="A124" s="281" t="s">
        <v>4088</v>
      </c>
      <c r="B124" s="281" t="s">
        <v>4091</v>
      </c>
      <c r="C124" s="281" t="s">
        <v>4094</v>
      </c>
      <c r="D124" s="281" t="s">
        <v>4138</v>
      </c>
      <c r="E124" s="281" t="s">
        <v>35</v>
      </c>
      <c r="F124" s="281" t="s">
        <v>18</v>
      </c>
      <c r="G124" s="281" t="s">
        <v>19</v>
      </c>
      <c r="H124" s="281" t="s">
        <v>4139</v>
      </c>
      <c r="I124" s="281" t="s">
        <v>760</v>
      </c>
      <c r="J124" s="281" t="s">
        <v>13</v>
      </c>
      <c r="K124" s="281">
        <v>1</v>
      </c>
      <c r="L124" s="281" t="s">
        <v>8432</v>
      </c>
      <c r="M124" s="281" t="s">
        <v>8447</v>
      </c>
      <c r="N124" s="281" t="s">
        <v>2665</v>
      </c>
      <c r="O124" s="281" t="s">
        <v>2666</v>
      </c>
      <c r="P124" s="302">
        <v>330</v>
      </c>
      <c r="Q124" s="302">
        <v>28</v>
      </c>
      <c r="R124" s="283" t="s">
        <v>1287</v>
      </c>
      <c r="S124" s="288" t="s">
        <v>8437</v>
      </c>
      <c r="T124" s="284" t="s">
        <v>8363</v>
      </c>
      <c r="U124" s="277">
        <v>44357</v>
      </c>
      <c r="V124" s="277">
        <v>44357</v>
      </c>
      <c r="W124" s="284">
        <v>4672000075</v>
      </c>
      <c r="X124" s="212">
        <v>44357</v>
      </c>
      <c r="Y124" s="157"/>
      <c r="Z124" s="157"/>
      <c r="AA124" s="157"/>
      <c r="AB124" s="157"/>
      <c r="AC124" s="157" t="s">
        <v>4012</v>
      </c>
      <c r="AD124" s="157" t="s">
        <v>4013</v>
      </c>
      <c r="AE124" s="158" t="s">
        <v>8448</v>
      </c>
      <c r="AF124" s="157" t="s">
        <v>7609</v>
      </c>
      <c r="AG124" s="157"/>
      <c r="AH124" s="157"/>
      <c r="AI124" s="157"/>
      <c r="AJ124" s="157"/>
      <c r="AK124" s="285" t="s">
        <v>2661</v>
      </c>
      <c r="AL124" s="285" t="s">
        <v>8424</v>
      </c>
      <c r="AM124" s="285" t="s">
        <v>8425</v>
      </c>
      <c r="AN124" s="286" t="s">
        <v>1996</v>
      </c>
      <c r="AO124" s="142" t="s">
        <v>1996</v>
      </c>
      <c r="AP124" s="144" t="s">
        <v>8449</v>
      </c>
    </row>
    <row r="125" spans="1:42" s="145" customFormat="1">
      <c r="A125" s="281" t="s">
        <v>4088</v>
      </c>
      <c r="B125" s="281" t="s">
        <v>4091</v>
      </c>
      <c r="C125" s="281" t="s">
        <v>4094</v>
      </c>
      <c r="D125" s="281" t="s">
        <v>4140</v>
      </c>
      <c r="E125" s="281" t="s">
        <v>35</v>
      </c>
      <c r="F125" s="281" t="s">
        <v>18</v>
      </c>
      <c r="G125" s="281" t="s">
        <v>19</v>
      </c>
      <c r="H125" s="281" t="s">
        <v>4141</v>
      </c>
      <c r="I125" s="281" t="s">
        <v>760</v>
      </c>
      <c r="J125" s="281" t="s">
        <v>13</v>
      </c>
      <c r="K125" s="281" t="s">
        <v>17</v>
      </c>
      <c r="L125" s="281" t="s">
        <v>8432</v>
      </c>
      <c r="M125" s="281" t="s">
        <v>8450</v>
      </c>
      <c r="N125" s="281" t="s">
        <v>2665</v>
      </c>
      <c r="O125" s="281" t="s">
        <v>2666</v>
      </c>
      <c r="P125" s="302">
        <v>60</v>
      </c>
      <c r="Q125" s="302">
        <v>27</v>
      </c>
      <c r="R125" s="283" t="s">
        <v>2659</v>
      </c>
      <c r="S125" s="288" t="s">
        <v>8423</v>
      </c>
      <c r="T125" s="284" t="s">
        <v>2660</v>
      </c>
      <c r="U125" s="277">
        <v>44356</v>
      </c>
      <c r="V125" s="277">
        <v>44356</v>
      </c>
      <c r="W125" s="284">
        <v>4672000100</v>
      </c>
      <c r="X125" s="212">
        <v>44357</v>
      </c>
      <c r="Y125" s="157"/>
      <c r="Z125" s="157"/>
      <c r="AA125" s="157"/>
      <c r="AB125" s="157"/>
      <c r="AC125" s="157" t="s">
        <v>1547</v>
      </c>
      <c r="AD125" s="157"/>
      <c r="AE125" s="158"/>
      <c r="AF125" s="157"/>
      <c r="AG125" s="157"/>
      <c r="AH125" s="157"/>
      <c r="AI125" s="157"/>
      <c r="AJ125" s="157"/>
      <c r="AK125" s="285" t="s">
        <v>2661</v>
      </c>
      <c r="AL125" s="285" t="s">
        <v>8424</v>
      </c>
      <c r="AM125" s="285" t="s">
        <v>8425</v>
      </c>
      <c r="AN125" s="286" t="s">
        <v>1996</v>
      </c>
      <c r="AO125" s="142" t="s">
        <v>1996</v>
      </c>
      <c r="AP125" s="144"/>
    </row>
    <row r="126" spans="1:42" s="145" customFormat="1">
      <c r="A126" s="281" t="s">
        <v>4088</v>
      </c>
      <c r="B126" s="281" t="s">
        <v>4091</v>
      </c>
      <c r="C126" s="281" t="s">
        <v>4094</v>
      </c>
      <c r="D126" s="281" t="s">
        <v>4142</v>
      </c>
      <c r="E126" s="281" t="s">
        <v>35</v>
      </c>
      <c r="F126" s="281" t="s">
        <v>18</v>
      </c>
      <c r="G126" s="281" t="s">
        <v>19</v>
      </c>
      <c r="H126" s="281" t="s">
        <v>4143</v>
      </c>
      <c r="I126" s="281" t="s">
        <v>760</v>
      </c>
      <c r="J126" s="281" t="s">
        <v>13</v>
      </c>
      <c r="K126" s="281" t="s">
        <v>17</v>
      </c>
      <c r="L126" s="281" t="s">
        <v>8432</v>
      </c>
      <c r="M126" s="281" t="s">
        <v>4144</v>
      </c>
      <c r="N126" s="281" t="s">
        <v>2665</v>
      </c>
      <c r="O126" s="281" t="s">
        <v>2666</v>
      </c>
      <c r="P126" s="302">
        <v>170</v>
      </c>
      <c r="Q126" s="302">
        <v>20</v>
      </c>
      <c r="R126" s="283" t="s">
        <v>2659</v>
      </c>
      <c r="S126" s="288" t="s">
        <v>8423</v>
      </c>
      <c r="T126" s="284" t="s">
        <v>2660</v>
      </c>
      <c r="U126" s="277">
        <v>44356</v>
      </c>
      <c r="V126" s="277">
        <v>44356</v>
      </c>
      <c r="W126" s="284">
        <v>4672000101</v>
      </c>
      <c r="X126" s="212">
        <v>44357</v>
      </c>
      <c r="Y126" s="157"/>
      <c r="Z126" s="157"/>
      <c r="AA126" s="157"/>
      <c r="AB126" s="157"/>
      <c r="AC126" s="157" t="s">
        <v>1547</v>
      </c>
      <c r="AD126" s="157"/>
      <c r="AE126" s="158"/>
      <c r="AF126" s="157"/>
      <c r="AG126" s="157"/>
      <c r="AH126" s="157"/>
      <c r="AI126" s="157"/>
      <c r="AJ126" s="157"/>
      <c r="AK126" s="285" t="s">
        <v>2661</v>
      </c>
      <c r="AL126" s="285" t="s">
        <v>8424</v>
      </c>
      <c r="AM126" s="285" t="s">
        <v>8425</v>
      </c>
      <c r="AN126" s="286" t="s">
        <v>1996</v>
      </c>
      <c r="AO126" s="142" t="s">
        <v>1996</v>
      </c>
      <c r="AP126" s="144"/>
    </row>
    <row r="127" spans="1:42" s="145" customFormat="1">
      <c r="A127" s="281" t="s">
        <v>4088</v>
      </c>
      <c r="B127" s="281" t="s">
        <v>4091</v>
      </c>
      <c r="C127" s="281" t="s">
        <v>4094</v>
      </c>
      <c r="D127" s="281" t="s">
        <v>4145</v>
      </c>
      <c r="E127" s="281" t="s">
        <v>35</v>
      </c>
      <c r="F127" s="281" t="s">
        <v>18</v>
      </c>
      <c r="G127" s="281" t="s">
        <v>19</v>
      </c>
      <c r="H127" s="281" t="s">
        <v>4146</v>
      </c>
      <c r="I127" s="281" t="s">
        <v>760</v>
      </c>
      <c r="J127" s="281" t="s">
        <v>13</v>
      </c>
      <c r="K127" s="281" t="s">
        <v>17</v>
      </c>
      <c r="L127" s="281" t="s">
        <v>8432</v>
      </c>
      <c r="M127" s="281" t="s">
        <v>8451</v>
      </c>
      <c r="N127" s="281" t="s">
        <v>2665</v>
      </c>
      <c r="O127" s="281" t="s">
        <v>2666</v>
      </c>
      <c r="P127" s="302">
        <v>165</v>
      </c>
      <c r="Q127" s="302">
        <v>28</v>
      </c>
      <c r="R127" s="283" t="s">
        <v>2659</v>
      </c>
      <c r="S127" s="288" t="s">
        <v>8423</v>
      </c>
      <c r="T127" s="284" t="s">
        <v>2660</v>
      </c>
      <c r="U127" s="277">
        <v>44356</v>
      </c>
      <c r="V127" s="277">
        <v>44356</v>
      </c>
      <c r="W127" s="284">
        <v>4672000076</v>
      </c>
      <c r="X127" s="212">
        <v>44357</v>
      </c>
      <c r="Y127" s="157"/>
      <c r="Z127" s="157"/>
      <c r="AA127" s="157"/>
      <c r="AB127" s="157"/>
      <c r="AC127" s="157" t="s">
        <v>1547</v>
      </c>
      <c r="AD127" s="157"/>
      <c r="AE127" s="158"/>
      <c r="AF127" s="157"/>
      <c r="AG127" s="157"/>
      <c r="AH127" s="157"/>
      <c r="AI127" s="157"/>
      <c r="AJ127" s="157"/>
      <c r="AK127" s="285" t="s">
        <v>2661</v>
      </c>
      <c r="AL127" s="285" t="s">
        <v>8424</v>
      </c>
      <c r="AM127" s="285" t="s">
        <v>8425</v>
      </c>
      <c r="AN127" s="286" t="s">
        <v>1996</v>
      </c>
      <c r="AO127" s="142" t="s">
        <v>1996</v>
      </c>
      <c r="AP127" s="144"/>
    </row>
    <row r="128" spans="1:42" s="145" customFormat="1">
      <c r="A128" s="281" t="s">
        <v>4088</v>
      </c>
      <c r="B128" s="281" t="s">
        <v>4091</v>
      </c>
      <c r="C128" s="281" t="s">
        <v>4094</v>
      </c>
      <c r="D128" s="281" t="s">
        <v>4147</v>
      </c>
      <c r="E128" s="281" t="s">
        <v>35</v>
      </c>
      <c r="F128" s="281" t="s">
        <v>18</v>
      </c>
      <c r="G128" s="281" t="s">
        <v>19</v>
      </c>
      <c r="H128" s="281" t="s">
        <v>4148</v>
      </c>
      <c r="I128" s="281" t="s">
        <v>760</v>
      </c>
      <c r="J128" s="281" t="s">
        <v>13</v>
      </c>
      <c r="K128" s="281" t="s">
        <v>17</v>
      </c>
      <c r="L128" s="281" t="s">
        <v>8432</v>
      </c>
      <c r="M128" s="281" t="s">
        <v>8452</v>
      </c>
      <c r="N128" s="281" t="s">
        <v>2665</v>
      </c>
      <c r="O128" s="281" t="s">
        <v>2666</v>
      </c>
      <c r="P128" s="302">
        <v>45</v>
      </c>
      <c r="Q128" s="302">
        <v>28</v>
      </c>
      <c r="R128" s="283" t="s">
        <v>2659</v>
      </c>
      <c r="S128" s="288" t="s">
        <v>8423</v>
      </c>
      <c r="T128" s="284" t="s">
        <v>2660</v>
      </c>
      <c r="U128" s="277">
        <v>44356</v>
      </c>
      <c r="V128" s="277">
        <v>44356</v>
      </c>
      <c r="W128" s="284">
        <v>4672000102</v>
      </c>
      <c r="X128" s="212">
        <v>44357</v>
      </c>
      <c r="Y128" s="157"/>
      <c r="Z128" s="157"/>
      <c r="AA128" s="157"/>
      <c r="AB128" s="157"/>
      <c r="AC128" s="157" t="s">
        <v>1547</v>
      </c>
      <c r="AD128" s="157"/>
      <c r="AE128" s="158"/>
      <c r="AF128" s="157"/>
      <c r="AG128" s="157"/>
      <c r="AH128" s="157"/>
      <c r="AI128" s="157"/>
      <c r="AJ128" s="157"/>
      <c r="AK128" s="285" t="s">
        <v>2661</v>
      </c>
      <c r="AL128" s="285" t="s">
        <v>8424</v>
      </c>
      <c r="AM128" s="285" t="s">
        <v>8425</v>
      </c>
      <c r="AN128" s="286" t="s">
        <v>1996</v>
      </c>
      <c r="AO128" s="142" t="s">
        <v>1996</v>
      </c>
      <c r="AP128" s="144"/>
    </row>
    <row r="129" spans="1:42" s="145" customFormat="1" ht="24">
      <c r="A129" s="281" t="s">
        <v>4155</v>
      </c>
      <c r="B129" s="281" t="s">
        <v>4149</v>
      </c>
      <c r="C129" s="281" t="s">
        <v>4156</v>
      </c>
      <c r="D129" s="281" t="s">
        <v>4157</v>
      </c>
      <c r="E129" s="281" t="s">
        <v>35</v>
      </c>
      <c r="F129" s="281" t="s">
        <v>18</v>
      </c>
      <c r="G129" s="281" t="s">
        <v>19</v>
      </c>
      <c r="H129" s="281" t="s">
        <v>4158</v>
      </c>
      <c r="I129" s="281" t="s">
        <v>760</v>
      </c>
      <c r="J129" s="281" t="s">
        <v>13</v>
      </c>
      <c r="K129" s="281" t="s">
        <v>17</v>
      </c>
      <c r="L129" s="281" t="s">
        <v>4159</v>
      </c>
      <c r="M129" s="281" t="s">
        <v>8453</v>
      </c>
      <c r="N129" s="281" t="s">
        <v>2701</v>
      </c>
      <c r="O129" s="281" t="s">
        <v>2666</v>
      </c>
      <c r="P129" s="302">
        <v>215</v>
      </c>
      <c r="Q129" s="302">
        <v>6.8</v>
      </c>
      <c r="R129" s="283" t="s">
        <v>2659</v>
      </c>
      <c r="S129" s="288" t="s">
        <v>8454</v>
      </c>
      <c r="T129" s="284" t="s">
        <v>2660</v>
      </c>
      <c r="U129" s="277">
        <v>44362</v>
      </c>
      <c r="V129" s="277">
        <v>44362</v>
      </c>
      <c r="W129" s="284">
        <v>4623000150</v>
      </c>
      <c r="X129" s="212">
        <v>44362</v>
      </c>
      <c r="Y129" s="157"/>
      <c r="Z129" s="157"/>
      <c r="AA129" s="157"/>
      <c r="AB129" s="157"/>
      <c r="AC129" s="157" t="s">
        <v>1547</v>
      </c>
      <c r="AD129" s="157"/>
      <c r="AE129" s="158"/>
      <c r="AF129" s="157"/>
      <c r="AG129" s="157"/>
      <c r="AH129" s="157"/>
      <c r="AI129" s="157"/>
      <c r="AJ129" s="157"/>
      <c r="AK129" s="285" t="s">
        <v>2661</v>
      </c>
      <c r="AL129" s="285" t="s">
        <v>8424</v>
      </c>
      <c r="AM129" s="285" t="s">
        <v>8425</v>
      </c>
      <c r="AN129" s="286" t="s">
        <v>1996</v>
      </c>
      <c r="AO129" s="142" t="s">
        <v>1996</v>
      </c>
      <c r="AP129" s="144"/>
    </row>
    <row r="130" spans="1:42" s="145" customFormat="1" ht="24">
      <c r="A130" s="281" t="s">
        <v>4155</v>
      </c>
      <c r="B130" s="281" t="s">
        <v>4149</v>
      </c>
      <c r="C130" s="281" t="s">
        <v>4156</v>
      </c>
      <c r="D130" s="281" t="s">
        <v>4160</v>
      </c>
      <c r="E130" s="281" t="s">
        <v>35</v>
      </c>
      <c r="F130" s="281" t="s">
        <v>18</v>
      </c>
      <c r="G130" s="281" t="s">
        <v>19</v>
      </c>
      <c r="H130" s="281" t="s">
        <v>4161</v>
      </c>
      <c r="I130" s="281" t="s">
        <v>760</v>
      </c>
      <c r="J130" s="281" t="s">
        <v>13</v>
      </c>
      <c r="K130" s="281" t="s">
        <v>17</v>
      </c>
      <c r="L130" s="281" t="s">
        <v>4159</v>
      </c>
      <c r="M130" s="281" t="s">
        <v>8455</v>
      </c>
      <c r="N130" s="281" t="s">
        <v>2701</v>
      </c>
      <c r="O130" s="281" t="s">
        <v>2666</v>
      </c>
      <c r="P130" s="302">
        <v>131</v>
      </c>
      <c r="Q130" s="302">
        <v>15</v>
      </c>
      <c r="R130" s="283" t="s">
        <v>2659</v>
      </c>
      <c r="S130" s="288" t="s">
        <v>8454</v>
      </c>
      <c r="T130" s="284" t="s">
        <v>2660</v>
      </c>
      <c r="U130" s="277">
        <v>44362</v>
      </c>
      <c r="V130" s="277">
        <v>44362</v>
      </c>
      <c r="W130" s="284">
        <v>4623000152</v>
      </c>
      <c r="X130" s="212">
        <v>44362</v>
      </c>
      <c r="Y130" s="157"/>
      <c r="Z130" s="157"/>
      <c r="AA130" s="157"/>
      <c r="AB130" s="157"/>
      <c r="AC130" s="157" t="s">
        <v>1547</v>
      </c>
      <c r="AD130" s="157"/>
      <c r="AE130" s="158"/>
      <c r="AF130" s="157"/>
      <c r="AG130" s="157"/>
      <c r="AH130" s="157"/>
      <c r="AI130" s="157"/>
      <c r="AJ130" s="157"/>
      <c r="AK130" s="285" t="s">
        <v>2661</v>
      </c>
      <c r="AL130" s="285" t="s">
        <v>8424</v>
      </c>
      <c r="AM130" s="285" t="s">
        <v>8425</v>
      </c>
      <c r="AN130" s="286" t="s">
        <v>1996</v>
      </c>
      <c r="AO130" s="142" t="s">
        <v>1996</v>
      </c>
      <c r="AP130" s="144"/>
    </row>
    <row r="131" spans="1:42" s="145" customFormat="1" ht="24">
      <c r="A131" s="281" t="s">
        <v>4155</v>
      </c>
      <c r="B131" s="281" t="s">
        <v>4149</v>
      </c>
      <c r="C131" s="281" t="s">
        <v>4162</v>
      </c>
      <c r="D131" s="281" t="s">
        <v>4163</v>
      </c>
      <c r="E131" s="281" t="s">
        <v>35</v>
      </c>
      <c r="F131" s="281" t="s">
        <v>18</v>
      </c>
      <c r="G131" s="281" t="s">
        <v>19</v>
      </c>
      <c r="H131" s="281" t="s">
        <v>4164</v>
      </c>
      <c r="I131" s="281" t="s">
        <v>760</v>
      </c>
      <c r="J131" s="281" t="s">
        <v>13</v>
      </c>
      <c r="K131" s="281" t="s">
        <v>17</v>
      </c>
      <c r="L131" s="281" t="s">
        <v>4159</v>
      </c>
      <c r="M131" s="281" t="s">
        <v>8456</v>
      </c>
      <c r="N131" s="281" t="s">
        <v>2701</v>
      </c>
      <c r="O131" s="281" t="s">
        <v>2658</v>
      </c>
      <c r="P131" s="302">
        <v>60</v>
      </c>
      <c r="Q131" s="302">
        <v>9</v>
      </c>
      <c r="R131" s="283" t="s">
        <v>2659</v>
      </c>
      <c r="S131" s="288" t="s">
        <v>8454</v>
      </c>
      <c r="T131" s="284" t="s">
        <v>2660</v>
      </c>
      <c r="U131" s="277">
        <v>44362</v>
      </c>
      <c r="V131" s="277">
        <v>44362</v>
      </c>
      <c r="W131" s="284">
        <v>4623000153</v>
      </c>
      <c r="X131" s="212">
        <v>44362</v>
      </c>
      <c r="Y131" s="157"/>
      <c r="Z131" s="157"/>
      <c r="AA131" s="157"/>
      <c r="AB131" s="157"/>
      <c r="AC131" s="157" t="s">
        <v>1547</v>
      </c>
      <c r="AD131" s="157"/>
      <c r="AE131" s="158"/>
      <c r="AF131" s="157"/>
      <c r="AG131" s="157"/>
      <c r="AH131" s="157"/>
      <c r="AI131" s="157"/>
      <c r="AJ131" s="157"/>
      <c r="AK131" s="285" t="s">
        <v>2661</v>
      </c>
      <c r="AL131" s="285" t="s">
        <v>8424</v>
      </c>
      <c r="AM131" s="285" t="s">
        <v>8425</v>
      </c>
      <c r="AN131" s="286" t="s">
        <v>1996</v>
      </c>
      <c r="AO131" s="142" t="s">
        <v>1996</v>
      </c>
      <c r="AP131" s="144"/>
    </row>
    <row r="132" spans="1:42" s="145" customFormat="1" ht="24">
      <c r="A132" s="281" t="s">
        <v>4155</v>
      </c>
      <c r="B132" s="281" t="s">
        <v>4149</v>
      </c>
      <c r="C132" s="281" t="s">
        <v>4152</v>
      </c>
      <c r="D132" s="300" t="s">
        <v>4165</v>
      </c>
      <c r="E132" s="281" t="s">
        <v>35</v>
      </c>
      <c r="F132" s="281" t="s">
        <v>18</v>
      </c>
      <c r="G132" s="281" t="s">
        <v>19</v>
      </c>
      <c r="H132" s="281" t="s">
        <v>4166</v>
      </c>
      <c r="I132" s="281" t="s">
        <v>760</v>
      </c>
      <c r="J132" s="281" t="s">
        <v>13</v>
      </c>
      <c r="K132" s="281" t="s">
        <v>17</v>
      </c>
      <c r="L132" s="281" t="s">
        <v>4159</v>
      </c>
      <c r="M132" s="281" t="s">
        <v>4167</v>
      </c>
      <c r="N132" s="281" t="s">
        <v>2701</v>
      </c>
      <c r="O132" s="281" t="s">
        <v>2658</v>
      </c>
      <c r="P132" s="302">
        <v>30</v>
      </c>
      <c r="Q132" s="302">
        <v>6</v>
      </c>
      <c r="R132" s="283" t="s">
        <v>2659</v>
      </c>
      <c r="S132" s="288" t="s">
        <v>8454</v>
      </c>
      <c r="T132" s="284" t="s">
        <v>2660</v>
      </c>
      <c r="U132" s="277">
        <v>44362</v>
      </c>
      <c r="V132" s="277">
        <v>44362</v>
      </c>
      <c r="W132" s="284">
        <v>4623000154</v>
      </c>
      <c r="X132" s="212">
        <v>44362</v>
      </c>
      <c r="Y132" s="157"/>
      <c r="Z132" s="157"/>
      <c r="AA132" s="157"/>
      <c r="AB132" s="157"/>
      <c r="AC132" s="157" t="s">
        <v>1547</v>
      </c>
      <c r="AD132" s="157"/>
      <c r="AE132" s="158"/>
      <c r="AF132" s="157"/>
      <c r="AG132" s="157"/>
      <c r="AH132" s="157"/>
      <c r="AI132" s="157"/>
      <c r="AJ132" s="157"/>
      <c r="AK132" s="285" t="s">
        <v>2661</v>
      </c>
      <c r="AL132" s="285" t="s">
        <v>8424</v>
      </c>
      <c r="AM132" s="285" t="s">
        <v>8425</v>
      </c>
      <c r="AN132" s="286" t="s">
        <v>1996</v>
      </c>
      <c r="AO132" s="142" t="s">
        <v>1996</v>
      </c>
      <c r="AP132" s="144"/>
    </row>
    <row r="133" spans="1:42" s="145" customFormat="1" ht="24">
      <c r="A133" s="281" t="s">
        <v>4088</v>
      </c>
      <c r="B133" s="281" t="s">
        <v>4149</v>
      </c>
      <c r="C133" s="281" t="s">
        <v>4151</v>
      </c>
      <c r="D133" s="281" t="s">
        <v>4168</v>
      </c>
      <c r="E133" s="281" t="s">
        <v>35</v>
      </c>
      <c r="F133" s="281" t="s">
        <v>18</v>
      </c>
      <c r="G133" s="281" t="s">
        <v>19</v>
      </c>
      <c r="H133" s="281" t="s">
        <v>4169</v>
      </c>
      <c r="I133" s="281" t="s">
        <v>760</v>
      </c>
      <c r="J133" s="281" t="s">
        <v>13</v>
      </c>
      <c r="K133" s="281" t="s">
        <v>17</v>
      </c>
      <c r="L133" s="281" t="s">
        <v>4170</v>
      </c>
      <c r="M133" s="281" t="s">
        <v>8457</v>
      </c>
      <c r="N133" s="281" t="s">
        <v>2657</v>
      </c>
      <c r="O133" s="281" t="s">
        <v>2658</v>
      </c>
      <c r="P133" s="302">
        <v>458</v>
      </c>
      <c r="Q133" s="302">
        <v>15</v>
      </c>
      <c r="R133" s="283" t="s">
        <v>2659</v>
      </c>
      <c r="S133" s="288" t="s">
        <v>8454</v>
      </c>
      <c r="T133" s="284" t="s">
        <v>2660</v>
      </c>
      <c r="U133" s="277">
        <v>44362</v>
      </c>
      <c r="V133" s="277">
        <v>44362</v>
      </c>
      <c r="W133" s="284">
        <v>4623000155</v>
      </c>
      <c r="X133" s="212">
        <v>44362</v>
      </c>
      <c r="Y133" s="157"/>
      <c r="Z133" s="157"/>
      <c r="AA133" s="157"/>
      <c r="AB133" s="157"/>
      <c r="AC133" s="157" t="s">
        <v>1547</v>
      </c>
      <c r="AD133" s="157"/>
      <c r="AE133" s="158"/>
      <c r="AF133" s="157"/>
      <c r="AG133" s="157"/>
      <c r="AH133" s="157"/>
      <c r="AI133" s="157"/>
      <c r="AJ133" s="157"/>
      <c r="AK133" s="285" t="s">
        <v>2661</v>
      </c>
      <c r="AL133" s="285" t="s">
        <v>8424</v>
      </c>
      <c r="AM133" s="285" t="s">
        <v>8425</v>
      </c>
      <c r="AN133" s="148" t="s">
        <v>1996</v>
      </c>
      <c r="AO133" s="147" t="s">
        <v>1996</v>
      </c>
      <c r="AP133" s="148"/>
    </row>
    <row r="134" spans="1:42" s="145" customFormat="1" ht="24">
      <c r="A134" s="281" t="s">
        <v>4088</v>
      </c>
      <c r="B134" s="281" t="s">
        <v>4149</v>
      </c>
      <c r="C134" s="281" t="s">
        <v>4151</v>
      </c>
      <c r="D134" s="281" t="s">
        <v>4171</v>
      </c>
      <c r="E134" s="281" t="s">
        <v>35</v>
      </c>
      <c r="F134" s="281" t="s">
        <v>18</v>
      </c>
      <c r="G134" s="281" t="s">
        <v>19</v>
      </c>
      <c r="H134" s="281" t="s">
        <v>4172</v>
      </c>
      <c r="I134" s="281" t="s">
        <v>760</v>
      </c>
      <c r="J134" s="281" t="s">
        <v>13</v>
      </c>
      <c r="K134" s="281" t="s">
        <v>17</v>
      </c>
      <c r="L134" s="281" t="s">
        <v>4170</v>
      </c>
      <c r="M134" s="281" t="s">
        <v>4173</v>
      </c>
      <c r="N134" s="281" t="s">
        <v>2657</v>
      </c>
      <c r="O134" s="281" t="s">
        <v>2658</v>
      </c>
      <c r="P134" s="302">
        <v>380</v>
      </c>
      <c r="Q134" s="302">
        <v>25</v>
      </c>
      <c r="R134" s="283" t="s">
        <v>2659</v>
      </c>
      <c r="S134" s="288" t="s">
        <v>8454</v>
      </c>
      <c r="T134" s="284" t="s">
        <v>2660</v>
      </c>
      <c r="U134" s="277">
        <v>44362</v>
      </c>
      <c r="V134" s="277">
        <v>44362</v>
      </c>
      <c r="W134" s="284">
        <v>4623000165</v>
      </c>
      <c r="X134" s="212">
        <v>44362</v>
      </c>
      <c r="Y134" s="157"/>
      <c r="Z134" s="157"/>
      <c r="AA134" s="157"/>
      <c r="AB134" s="157"/>
      <c r="AC134" s="157" t="s">
        <v>1547</v>
      </c>
      <c r="AD134" s="157"/>
      <c r="AE134" s="158"/>
      <c r="AF134" s="157"/>
      <c r="AG134" s="157"/>
      <c r="AH134" s="157"/>
      <c r="AI134" s="157"/>
      <c r="AJ134" s="157"/>
      <c r="AK134" s="285" t="s">
        <v>2661</v>
      </c>
      <c r="AL134" s="285" t="s">
        <v>8424</v>
      </c>
      <c r="AM134" s="285" t="s">
        <v>8425</v>
      </c>
      <c r="AN134" s="286" t="s">
        <v>1996</v>
      </c>
      <c r="AO134" s="146" t="s">
        <v>1996</v>
      </c>
      <c r="AP134" s="144"/>
    </row>
    <row r="135" spans="1:42" s="145" customFormat="1" ht="24">
      <c r="A135" s="281" t="s">
        <v>4088</v>
      </c>
      <c r="B135" s="281" t="s">
        <v>4149</v>
      </c>
      <c r="C135" s="281" t="s">
        <v>4153</v>
      </c>
      <c r="D135" s="281" t="s">
        <v>4174</v>
      </c>
      <c r="E135" s="281" t="s">
        <v>35</v>
      </c>
      <c r="F135" s="281" t="s">
        <v>18</v>
      </c>
      <c r="G135" s="281" t="s">
        <v>19</v>
      </c>
      <c r="H135" s="281" t="s">
        <v>4175</v>
      </c>
      <c r="I135" s="281" t="s">
        <v>760</v>
      </c>
      <c r="J135" s="281" t="s">
        <v>13</v>
      </c>
      <c r="K135" s="281" t="s">
        <v>17</v>
      </c>
      <c r="L135" s="281" t="s">
        <v>4176</v>
      </c>
      <c r="M135" s="281" t="s">
        <v>4177</v>
      </c>
      <c r="N135" s="281" t="s">
        <v>2665</v>
      </c>
      <c r="O135" s="281" t="s">
        <v>2666</v>
      </c>
      <c r="P135" s="302">
        <v>160</v>
      </c>
      <c r="Q135" s="302">
        <v>20.309999999999999</v>
      </c>
      <c r="R135" s="283" t="s">
        <v>2659</v>
      </c>
      <c r="S135" s="288" t="s">
        <v>8454</v>
      </c>
      <c r="T135" s="284" t="s">
        <v>2660</v>
      </c>
      <c r="U135" s="277">
        <v>44362</v>
      </c>
      <c r="V135" s="277">
        <v>44362</v>
      </c>
      <c r="W135" s="284">
        <v>4623000156</v>
      </c>
      <c r="X135" s="212">
        <v>44362</v>
      </c>
      <c r="Y135" s="157"/>
      <c r="Z135" s="157"/>
      <c r="AA135" s="157"/>
      <c r="AB135" s="157"/>
      <c r="AC135" s="157" t="s">
        <v>1547</v>
      </c>
      <c r="AD135" s="157"/>
      <c r="AE135" s="158"/>
      <c r="AF135" s="157"/>
      <c r="AG135" s="157"/>
      <c r="AH135" s="157"/>
      <c r="AI135" s="157"/>
      <c r="AJ135" s="157"/>
      <c r="AK135" s="285" t="s">
        <v>2661</v>
      </c>
      <c r="AL135" s="285" t="s">
        <v>8424</v>
      </c>
      <c r="AM135" s="285" t="s">
        <v>8425</v>
      </c>
      <c r="AN135" s="286" t="s">
        <v>1996</v>
      </c>
      <c r="AO135" s="146" t="s">
        <v>1996</v>
      </c>
      <c r="AP135" s="144" t="s">
        <v>8458</v>
      </c>
    </row>
    <row r="136" spans="1:42" s="145" customFormat="1" ht="24">
      <c r="A136" s="281" t="s">
        <v>4088</v>
      </c>
      <c r="B136" s="281" t="s">
        <v>4149</v>
      </c>
      <c r="C136" s="281" t="s">
        <v>4153</v>
      </c>
      <c r="D136" s="300" t="s">
        <v>4178</v>
      </c>
      <c r="E136" s="281" t="s">
        <v>35</v>
      </c>
      <c r="F136" s="281" t="s">
        <v>18</v>
      </c>
      <c r="G136" s="281" t="s">
        <v>19</v>
      </c>
      <c r="H136" s="281" t="s">
        <v>4179</v>
      </c>
      <c r="I136" s="281" t="s">
        <v>760</v>
      </c>
      <c r="J136" s="281" t="s">
        <v>13</v>
      </c>
      <c r="K136" s="281" t="s">
        <v>17</v>
      </c>
      <c r="L136" s="281" t="s">
        <v>4176</v>
      </c>
      <c r="M136" s="281" t="s">
        <v>8459</v>
      </c>
      <c r="N136" s="281" t="s">
        <v>2657</v>
      </c>
      <c r="O136" s="281" t="s">
        <v>2658</v>
      </c>
      <c r="P136" s="302">
        <v>120</v>
      </c>
      <c r="Q136" s="302">
        <v>19.12</v>
      </c>
      <c r="R136" s="283" t="s">
        <v>2659</v>
      </c>
      <c r="S136" s="288" t="s">
        <v>8454</v>
      </c>
      <c r="T136" s="284" t="s">
        <v>2660</v>
      </c>
      <c r="U136" s="277">
        <v>44362</v>
      </c>
      <c r="V136" s="277">
        <v>44362</v>
      </c>
      <c r="W136" s="284">
        <v>4623000157</v>
      </c>
      <c r="X136" s="212">
        <v>44362</v>
      </c>
      <c r="Y136" s="157"/>
      <c r="Z136" s="157"/>
      <c r="AA136" s="157"/>
      <c r="AB136" s="157"/>
      <c r="AC136" s="157" t="s">
        <v>1547</v>
      </c>
      <c r="AD136" s="157"/>
      <c r="AE136" s="158"/>
      <c r="AF136" s="157"/>
      <c r="AG136" s="157"/>
      <c r="AH136" s="157"/>
      <c r="AI136" s="157"/>
      <c r="AJ136" s="157"/>
      <c r="AK136" s="285" t="s">
        <v>2661</v>
      </c>
      <c r="AL136" s="285" t="s">
        <v>8424</v>
      </c>
      <c r="AM136" s="285" t="s">
        <v>8425</v>
      </c>
      <c r="AN136" s="286" t="s">
        <v>1996</v>
      </c>
      <c r="AO136" s="146" t="s">
        <v>1996</v>
      </c>
      <c r="AP136" s="144" t="s">
        <v>8460</v>
      </c>
    </row>
    <row r="137" spans="1:42" s="145" customFormat="1" ht="24">
      <c r="A137" s="281" t="s">
        <v>4088</v>
      </c>
      <c r="B137" s="281" t="s">
        <v>4149</v>
      </c>
      <c r="C137" s="281" t="s">
        <v>4153</v>
      </c>
      <c r="D137" s="300" t="s">
        <v>4180</v>
      </c>
      <c r="E137" s="281" t="s">
        <v>35</v>
      </c>
      <c r="F137" s="281" t="s">
        <v>18</v>
      </c>
      <c r="G137" s="281" t="s">
        <v>19</v>
      </c>
      <c r="H137" s="281" t="s">
        <v>4181</v>
      </c>
      <c r="I137" s="281" t="s">
        <v>760</v>
      </c>
      <c r="J137" s="281" t="s">
        <v>13</v>
      </c>
      <c r="K137" s="281" t="s">
        <v>17</v>
      </c>
      <c r="L137" s="281" t="s">
        <v>4176</v>
      </c>
      <c r="M137" s="281" t="s">
        <v>8461</v>
      </c>
      <c r="N137" s="281" t="s">
        <v>2657</v>
      </c>
      <c r="O137" s="281" t="s">
        <v>2658</v>
      </c>
      <c r="P137" s="302">
        <v>72</v>
      </c>
      <c r="Q137" s="302">
        <v>20</v>
      </c>
      <c r="R137" s="283" t="s">
        <v>2659</v>
      </c>
      <c r="S137" s="288" t="s">
        <v>8454</v>
      </c>
      <c r="T137" s="284" t="s">
        <v>2660</v>
      </c>
      <c r="U137" s="277">
        <v>44362</v>
      </c>
      <c r="V137" s="277">
        <v>44362</v>
      </c>
      <c r="W137" s="284">
        <v>4623000159</v>
      </c>
      <c r="X137" s="212">
        <v>44362</v>
      </c>
      <c r="Y137" s="157"/>
      <c r="Z137" s="157"/>
      <c r="AA137" s="157"/>
      <c r="AB137" s="157"/>
      <c r="AC137" s="157" t="s">
        <v>1547</v>
      </c>
      <c r="AD137" s="157"/>
      <c r="AE137" s="158"/>
      <c r="AF137" s="157"/>
      <c r="AG137" s="157"/>
      <c r="AH137" s="157"/>
      <c r="AI137" s="157"/>
      <c r="AJ137" s="157"/>
      <c r="AK137" s="285" t="s">
        <v>2661</v>
      </c>
      <c r="AL137" s="285" t="s">
        <v>8424</v>
      </c>
      <c r="AM137" s="285" t="s">
        <v>8425</v>
      </c>
      <c r="AN137" s="286" t="s">
        <v>1996</v>
      </c>
      <c r="AO137" s="146" t="s">
        <v>1996</v>
      </c>
      <c r="AP137" s="144"/>
    </row>
    <row r="138" spans="1:42" s="145" customFormat="1" ht="24">
      <c r="A138" s="281" t="s">
        <v>4088</v>
      </c>
      <c r="B138" s="281" t="s">
        <v>4149</v>
      </c>
      <c r="C138" s="281" t="s">
        <v>4150</v>
      </c>
      <c r="D138" s="300" t="s">
        <v>4182</v>
      </c>
      <c r="E138" s="281" t="s">
        <v>35</v>
      </c>
      <c r="F138" s="281" t="s">
        <v>18</v>
      </c>
      <c r="G138" s="281" t="s">
        <v>19</v>
      </c>
      <c r="H138" s="281" t="s">
        <v>4183</v>
      </c>
      <c r="I138" s="281" t="s">
        <v>760</v>
      </c>
      <c r="J138" s="281" t="s">
        <v>13</v>
      </c>
      <c r="K138" s="281" t="s">
        <v>17</v>
      </c>
      <c r="L138" s="281" t="s">
        <v>4176</v>
      </c>
      <c r="M138" s="281" t="s">
        <v>8462</v>
      </c>
      <c r="N138" s="281" t="s">
        <v>2657</v>
      </c>
      <c r="O138" s="281" t="s">
        <v>2658</v>
      </c>
      <c r="P138" s="302">
        <v>25</v>
      </c>
      <c r="Q138" s="302">
        <v>20</v>
      </c>
      <c r="R138" s="283" t="s">
        <v>2659</v>
      </c>
      <c r="S138" s="288" t="s">
        <v>8454</v>
      </c>
      <c r="T138" s="284" t="s">
        <v>2660</v>
      </c>
      <c r="U138" s="277">
        <v>44362</v>
      </c>
      <c r="V138" s="277">
        <v>44362</v>
      </c>
      <c r="W138" s="284">
        <v>4623000160</v>
      </c>
      <c r="X138" s="212">
        <v>44362</v>
      </c>
      <c r="Y138" s="157"/>
      <c r="Z138" s="157"/>
      <c r="AA138" s="157"/>
      <c r="AB138" s="157"/>
      <c r="AC138" s="157" t="s">
        <v>1547</v>
      </c>
      <c r="AD138" s="157"/>
      <c r="AE138" s="158"/>
      <c r="AF138" s="157"/>
      <c r="AG138" s="157"/>
      <c r="AH138" s="157"/>
      <c r="AI138" s="157"/>
      <c r="AJ138" s="157"/>
      <c r="AK138" s="285" t="s">
        <v>2661</v>
      </c>
      <c r="AL138" s="285" t="s">
        <v>8424</v>
      </c>
      <c r="AM138" s="285" t="s">
        <v>8425</v>
      </c>
      <c r="AN138" s="286" t="s">
        <v>1996</v>
      </c>
      <c r="AO138" s="146" t="s">
        <v>1996</v>
      </c>
      <c r="AP138" s="144"/>
    </row>
    <row r="139" spans="1:42" s="145" customFormat="1" ht="24">
      <c r="A139" s="281" t="s">
        <v>4088</v>
      </c>
      <c r="B139" s="281" t="s">
        <v>4149</v>
      </c>
      <c r="C139" s="281" t="s">
        <v>4150</v>
      </c>
      <c r="D139" s="300" t="s">
        <v>4184</v>
      </c>
      <c r="E139" s="281" t="s">
        <v>35</v>
      </c>
      <c r="F139" s="281" t="s">
        <v>18</v>
      </c>
      <c r="G139" s="281" t="s">
        <v>19</v>
      </c>
      <c r="H139" s="281" t="s">
        <v>4185</v>
      </c>
      <c r="I139" s="281" t="s">
        <v>760</v>
      </c>
      <c r="J139" s="281" t="s">
        <v>13</v>
      </c>
      <c r="K139" s="281" t="s">
        <v>17</v>
      </c>
      <c r="L139" s="281" t="s">
        <v>4176</v>
      </c>
      <c r="M139" s="281" t="s">
        <v>8462</v>
      </c>
      <c r="N139" s="281" t="s">
        <v>2665</v>
      </c>
      <c r="O139" s="281" t="s">
        <v>2666</v>
      </c>
      <c r="P139" s="302">
        <v>35</v>
      </c>
      <c r="Q139" s="302">
        <v>15</v>
      </c>
      <c r="R139" s="283" t="s">
        <v>2659</v>
      </c>
      <c r="S139" s="288" t="s">
        <v>8454</v>
      </c>
      <c r="T139" s="284" t="s">
        <v>2660</v>
      </c>
      <c r="U139" s="277">
        <v>44362</v>
      </c>
      <c r="V139" s="277">
        <v>44362</v>
      </c>
      <c r="W139" s="284">
        <v>4623000161</v>
      </c>
      <c r="X139" s="212">
        <v>44362</v>
      </c>
      <c r="Y139" s="157"/>
      <c r="Z139" s="157"/>
      <c r="AA139" s="157"/>
      <c r="AB139" s="157"/>
      <c r="AC139" s="157" t="s">
        <v>1547</v>
      </c>
      <c r="AD139" s="157"/>
      <c r="AE139" s="158"/>
      <c r="AF139" s="157"/>
      <c r="AG139" s="157"/>
      <c r="AH139" s="157"/>
      <c r="AI139" s="157"/>
      <c r="AJ139" s="157"/>
      <c r="AK139" s="285" t="s">
        <v>2661</v>
      </c>
      <c r="AL139" s="285" t="s">
        <v>8424</v>
      </c>
      <c r="AM139" s="285" t="s">
        <v>8425</v>
      </c>
      <c r="AN139" s="286" t="s">
        <v>1996</v>
      </c>
      <c r="AO139" s="146" t="s">
        <v>1996</v>
      </c>
      <c r="AP139" s="144"/>
    </row>
    <row r="140" spans="1:42" s="145" customFormat="1" ht="24">
      <c r="A140" s="281" t="s">
        <v>4155</v>
      </c>
      <c r="B140" s="281" t="s">
        <v>4187</v>
      </c>
      <c r="C140" s="281" t="s">
        <v>4188</v>
      </c>
      <c r="D140" s="300" t="s">
        <v>4190</v>
      </c>
      <c r="E140" s="281" t="s">
        <v>35</v>
      </c>
      <c r="F140" s="281" t="s">
        <v>18</v>
      </c>
      <c r="G140" s="281" t="s">
        <v>19</v>
      </c>
      <c r="H140" s="281" t="s">
        <v>4191</v>
      </c>
      <c r="I140" s="281" t="s">
        <v>760</v>
      </c>
      <c r="J140" s="281" t="s">
        <v>13</v>
      </c>
      <c r="K140" s="281" t="s">
        <v>17</v>
      </c>
      <c r="L140" s="281" t="s">
        <v>4192</v>
      </c>
      <c r="M140" s="281" t="s">
        <v>8463</v>
      </c>
      <c r="N140" s="281" t="s">
        <v>2657</v>
      </c>
      <c r="O140" s="281" t="s">
        <v>2658</v>
      </c>
      <c r="P140" s="302">
        <v>340</v>
      </c>
      <c r="Q140" s="302">
        <v>7</v>
      </c>
      <c r="R140" s="283" t="s">
        <v>2659</v>
      </c>
      <c r="S140" s="288" t="s">
        <v>8303</v>
      </c>
      <c r="T140" s="284" t="s">
        <v>2660</v>
      </c>
      <c r="U140" s="277">
        <v>44368</v>
      </c>
      <c r="V140" s="277">
        <v>44368</v>
      </c>
      <c r="W140" s="284">
        <v>3617000050</v>
      </c>
      <c r="X140" s="212">
        <v>44377</v>
      </c>
      <c r="Y140" s="157"/>
      <c r="Z140" s="157"/>
      <c r="AA140" s="157"/>
      <c r="AB140" s="157"/>
      <c r="AC140" s="157" t="s">
        <v>1547</v>
      </c>
      <c r="AD140" s="157"/>
      <c r="AE140" s="158"/>
      <c r="AF140" s="157"/>
      <c r="AG140" s="157"/>
      <c r="AH140" s="157"/>
      <c r="AI140" s="157"/>
      <c r="AJ140" s="157"/>
      <c r="AK140" s="285" t="s">
        <v>2661</v>
      </c>
      <c r="AL140" s="285" t="s">
        <v>8304</v>
      </c>
      <c r="AM140" s="285" t="s">
        <v>8305</v>
      </c>
      <c r="AN140" s="286" t="s">
        <v>1996</v>
      </c>
      <c r="AO140" s="146" t="s">
        <v>1996</v>
      </c>
      <c r="AP140" s="144"/>
    </row>
    <row r="141" spans="1:42" s="145" customFormat="1" ht="24">
      <c r="A141" s="281" t="s">
        <v>4155</v>
      </c>
      <c r="B141" s="281" t="s">
        <v>4187</v>
      </c>
      <c r="C141" s="281" t="s">
        <v>4188</v>
      </c>
      <c r="D141" s="300" t="s">
        <v>4190</v>
      </c>
      <c r="E141" s="281" t="s">
        <v>35</v>
      </c>
      <c r="F141" s="281" t="s">
        <v>18</v>
      </c>
      <c r="G141" s="281" t="s">
        <v>19</v>
      </c>
      <c r="H141" s="281" t="s">
        <v>4193</v>
      </c>
      <c r="I141" s="281" t="s">
        <v>760</v>
      </c>
      <c r="J141" s="281" t="s">
        <v>13</v>
      </c>
      <c r="K141" s="281" t="s">
        <v>17</v>
      </c>
      <c r="L141" s="281" t="s">
        <v>4192</v>
      </c>
      <c r="M141" s="281" t="s">
        <v>8464</v>
      </c>
      <c r="N141" s="281" t="s">
        <v>2665</v>
      </c>
      <c r="O141" s="281" t="s">
        <v>2666</v>
      </c>
      <c r="P141" s="302">
        <v>610</v>
      </c>
      <c r="Q141" s="302">
        <v>7</v>
      </c>
      <c r="R141" s="283" t="s">
        <v>2659</v>
      </c>
      <c r="S141" s="288" t="s">
        <v>8303</v>
      </c>
      <c r="T141" s="284" t="s">
        <v>2660</v>
      </c>
      <c r="U141" s="277">
        <v>44368</v>
      </c>
      <c r="V141" s="277">
        <v>44368</v>
      </c>
      <c r="W141" s="284">
        <v>3617000051</v>
      </c>
      <c r="X141" s="212">
        <v>44377</v>
      </c>
      <c r="Y141" s="157"/>
      <c r="Z141" s="157"/>
      <c r="AA141" s="157"/>
      <c r="AB141" s="157"/>
      <c r="AC141" s="157" t="s">
        <v>1547</v>
      </c>
      <c r="AD141" s="157"/>
      <c r="AE141" s="158"/>
      <c r="AF141" s="157"/>
      <c r="AG141" s="157"/>
      <c r="AH141" s="157"/>
      <c r="AI141" s="157"/>
      <c r="AJ141" s="157"/>
      <c r="AK141" s="285" t="s">
        <v>2661</v>
      </c>
      <c r="AL141" s="285" t="s">
        <v>8304</v>
      </c>
      <c r="AM141" s="285" t="s">
        <v>8305</v>
      </c>
      <c r="AN141" s="286" t="s">
        <v>1996</v>
      </c>
      <c r="AO141" s="146" t="s">
        <v>1996</v>
      </c>
      <c r="AP141" s="144"/>
    </row>
    <row r="142" spans="1:42" s="145" customFormat="1" ht="24">
      <c r="A142" s="281" t="s">
        <v>4155</v>
      </c>
      <c r="B142" s="281" t="s">
        <v>4187</v>
      </c>
      <c r="C142" s="281" t="s">
        <v>4194</v>
      </c>
      <c r="D142" s="300" t="s">
        <v>4195</v>
      </c>
      <c r="E142" s="281" t="s">
        <v>35</v>
      </c>
      <c r="F142" s="281" t="s">
        <v>18</v>
      </c>
      <c r="G142" s="281" t="s">
        <v>19</v>
      </c>
      <c r="H142" s="281" t="s">
        <v>4196</v>
      </c>
      <c r="I142" s="281" t="s">
        <v>760</v>
      </c>
      <c r="J142" s="281" t="s">
        <v>13</v>
      </c>
      <c r="K142" s="281" t="s">
        <v>17</v>
      </c>
      <c r="L142" s="281" t="s">
        <v>4192</v>
      </c>
      <c r="M142" s="281" t="s">
        <v>8465</v>
      </c>
      <c r="N142" s="281" t="s">
        <v>2665</v>
      </c>
      <c r="O142" s="281" t="s">
        <v>2666</v>
      </c>
      <c r="P142" s="302">
        <v>210</v>
      </c>
      <c r="Q142" s="302">
        <v>10</v>
      </c>
      <c r="R142" s="283" t="s">
        <v>2659</v>
      </c>
      <c r="S142" s="288" t="s">
        <v>8303</v>
      </c>
      <c r="T142" s="284" t="s">
        <v>2660</v>
      </c>
      <c r="U142" s="277">
        <v>44368</v>
      </c>
      <c r="V142" s="277">
        <v>44368</v>
      </c>
      <c r="W142" s="284">
        <v>3617000052</v>
      </c>
      <c r="X142" s="212">
        <v>44377</v>
      </c>
      <c r="Y142" s="157"/>
      <c r="Z142" s="157"/>
      <c r="AA142" s="157"/>
      <c r="AB142" s="157"/>
      <c r="AC142" s="157" t="s">
        <v>1547</v>
      </c>
      <c r="AD142" s="157"/>
      <c r="AE142" s="158"/>
      <c r="AF142" s="157"/>
      <c r="AG142" s="157"/>
      <c r="AH142" s="157"/>
      <c r="AI142" s="157"/>
      <c r="AJ142" s="157"/>
      <c r="AK142" s="285" t="s">
        <v>2661</v>
      </c>
      <c r="AL142" s="285" t="s">
        <v>8304</v>
      </c>
      <c r="AM142" s="285" t="s">
        <v>8305</v>
      </c>
      <c r="AN142" s="286" t="s">
        <v>1996</v>
      </c>
      <c r="AO142" s="146" t="s">
        <v>1996</v>
      </c>
      <c r="AP142" s="144"/>
    </row>
    <row r="143" spans="1:42" s="145" customFormat="1" ht="36">
      <c r="A143" s="281" t="s">
        <v>4155</v>
      </c>
      <c r="B143" s="281" t="s">
        <v>4187</v>
      </c>
      <c r="C143" s="281" t="s">
        <v>2495</v>
      </c>
      <c r="D143" s="300">
        <v>377</v>
      </c>
      <c r="E143" s="281" t="s">
        <v>35</v>
      </c>
      <c r="F143" s="281" t="s">
        <v>18</v>
      </c>
      <c r="G143" s="281" t="s">
        <v>19</v>
      </c>
      <c r="H143" s="281" t="s">
        <v>4197</v>
      </c>
      <c r="I143" s="281" t="s">
        <v>760</v>
      </c>
      <c r="J143" s="281" t="s">
        <v>13</v>
      </c>
      <c r="K143" s="281" t="s">
        <v>17</v>
      </c>
      <c r="L143" s="281" t="s">
        <v>4198</v>
      </c>
      <c r="M143" s="281" t="s">
        <v>8466</v>
      </c>
      <c r="N143" s="281" t="s">
        <v>2657</v>
      </c>
      <c r="O143" s="281" t="s">
        <v>2658</v>
      </c>
      <c r="P143" s="302">
        <v>230</v>
      </c>
      <c r="Q143" s="302">
        <v>6</v>
      </c>
      <c r="R143" s="283" t="s">
        <v>1287</v>
      </c>
      <c r="S143" s="288" t="s">
        <v>8467</v>
      </c>
      <c r="T143" s="284" t="s">
        <v>8363</v>
      </c>
      <c r="U143" s="277">
        <v>44357</v>
      </c>
      <c r="V143" s="277">
        <v>44357</v>
      </c>
      <c r="W143" s="284">
        <v>3617000053</v>
      </c>
      <c r="X143" s="212">
        <v>44377</v>
      </c>
      <c r="Y143" s="157"/>
      <c r="Z143" s="157"/>
      <c r="AA143" s="157"/>
      <c r="AB143" s="157"/>
      <c r="AC143" s="157" t="s">
        <v>4012</v>
      </c>
      <c r="AD143" s="157" t="s">
        <v>7725</v>
      </c>
      <c r="AE143" s="158" t="s">
        <v>8468</v>
      </c>
      <c r="AF143" s="157" t="s">
        <v>7609</v>
      </c>
      <c r="AG143" s="157"/>
      <c r="AH143" s="157"/>
      <c r="AI143" s="157"/>
      <c r="AJ143" s="157"/>
      <c r="AK143" s="285" t="s">
        <v>2661</v>
      </c>
      <c r="AL143" s="285" t="s">
        <v>8304</v>
      </c>
      <c r="AM143" s="285" t="s">
        <v>8305</v>
      </c>
      <c r="AN143" s="286" t="s">
        <v>1996</v>
      </c>
      <c r="AO143" s="146" t="s">
        <v>1996</v>
      </c>
      <c r="AP143" s="144" t="s">
        <v>8449</v>
      </c>
    </row>
    <row r="144" spans="1:42" s="145" customFormat="1" ht="24">
      <c r="A144" s="281" t="s">
        <v>4155</v>
      </c>
      <c r="B144" s="281" t="s">
        <v>4187</v>
      </c>
      <c r="C144" s="281" t="s">
        <v>2495</v>
      </c>
      <c r="D144" s="300">
        <v>399</v>
      </c>
      <c r="E144" s="281" t="s">
        <v>35</v>
      </c>
      <c r="F144" s="281" t="s">
        <v>18</v>
      </c>
      <c r="G144" s="281" t="s">
        <v>19</v>
      </c>
      <c r="H144" s="281" t="s">
        <v>4199</v>
      </c>
      <c r="I144" s="281" t="s">
        <v>760</v>
      </c>
      <c r="J144" s="281" t="s">
        <v>13</v>
      </c>
      <c r="K144" s="281" t="s">
        <v>17</v>
      </c>
      <c r="L144" s="281" t="s">
        <v>4198</v>
      </c>
      <c r="M144" s="281" t="s">
        <v>8469</v>
      </c>
      <c r="N144" s="281" t="s">
        <v>2665</v>
      </c>
      <c r="O144" s="281" t="s">
        <v>2666</v>
      </c>
      <c r="P144" s="302">
        <v>275</v>
      </c>
      <c r="Q144" s="302">
        <v>6</v>
      </c>
      <c r="R144" s="283" t="s">
        <v>2659</v>
      </c>
      <c r="S144" s="288" t="s">
        <v>8303</v>
      </c>
      <c r="T144" s="284" t="s">
        <v>2660</v>
      </c>
      <c r="U144" s="277">
        <v>44368</v>
      </c>
      <c r="V144" s="277">
        <v>44368</v>
      </c>
      <c r="W144" s="284">
        <v>3617000054</v>
      </c>
      <c r="X144" s="212">
        <v>44377</v>
      </c>
      <c r="Y144" s="157"/>
      <c r="Z144" s="157"/>
      <c r="AA144" s="157"/>
      <c r="AB144" s="157"/>
      <c r="AC144" s="157" t="s">
        <v>1547</v>
      </c>
      <c r="AD144" s="157"/>
      <c r="AE144" s="158"/>
      <c r="AF144" s="157"/>
      <c r="AG144" s="157"/>
      <c r="AH144" s="157"/>
      <c r="AI144" s="157"/>
      <c r="AJ144" s="157"/>
      <c r="AK144" s="285" t="s">
        <v>2661</v>
      </c>
      <c r="AL144" s="285" t="s">
        <v>8304</v>
      </c>
      <c r="AM144" s="285" t="s">
        <v>8305</v>
      </c>
      <c r="AN144" s="286" t="s">
        <v>1996</v>
      </c>
      <c r="AO144" s="146" t="s">
        <v>1996</v>
      </c>
      <c r="AP144" s="144"/>
    </row>
    <row r="145" spans="1:42" s="145" customFormat="1" ht="24">
      <c r="A145" s="281" t="s">
        <v>4155</v>
      </c>
      <c r="B145" s="281" t="s">
        <v>4187</v>
      </c>
      <c r="C145" s="281" t="s">
        <v>2495</v>
      </c>
      <c r="D145" s="300" t="s">
        <v>5014</v>
      </c>
      <c r="E145" s="281" t="s">
        <v>35</v>
      </c>
      <c r="F145" s="281" t="s">
        <v>18</v>
      </c>
      <c r="G145" s="281" t="s">
        <v>19</v>
      </c>
      <c r="H145" s="281" t="s">
        <v>4200</v>
      </c>
      <c r="I145" s="281" t="s">
        <v>760</v>
      </c>
      <c r="J145" s="281" t="s">
        <v>13</v>
      </c>
      <c r="K145" s="281" t="s">
        <v>17</v>
      </c>
      <c r="L145" s="281" t="s">
        <v>4198</v>
      </c>
      <c r="M145" s="281" t="s">
        <v>8470</v>
      </c>
      <c r="N145" s="281" t="s">
        <v>2657</v>
      </c>
      <c r="O145" s="281" t="s">
        <v>2658</v>
      </c>
      <c r="P145" s="302">
        <v>240</v>
      </c>
      <c r="Q145" s="302">
        <v>15</v>
      </c>
      <c r="R145" s="283" t="s">
        <v>2659</v>
      </c>
      <c r="S145" s="288" t="s">
        <v>8303</v>
      </c>
      <c r="T145" s="284" t="s">
        <v>2660</v>
      </c>
      <c r="U145" s="277">
        <v>44368</v>
      </c>
      <c r="V145" s="277">
        <v>44368</v>
      </c>
      <c r="W145" s="284">
        <v>3617000055</v>
      </c>
      <c r="X145" s="212">
        <v>44377</v>
      </c>
      <c r="Y145" s="157"/>
      <c r="Z145" s="157"/>
      <c r="AA145" s="157"/>
      <c r="AB145" s="157"/>
      <c r="AC145" s="157" t="s">
        <v>1547</v>
      </c>
      <c r="AD145" s="157"/>
      <c r="AE145" s="158"/>
      <c r="AF145" s="157"/>
      <c r="AG145" s="157"/>
      <c r="AH145" s="157"/>
      <c r="AI145" s="157"/>
      <c r="AJ145" s="157"/>
      <c r="AK145" s="285" t="s">
        <v>2661</v>
      </c>
      <c r="AL145" s="285" t="s">
        <v>8304</v>
      </c>
      <c r="AM145" s="285" t="s">
        <v>8305</v>
      </c>
      <c r="AN145" s="286" t="s">
        <v>1996</v>
      </c>
      <c r="AO145" s="146" t="s">
        <v>1996</v>
      </c>
      <c r="AP145" s="144"/>
    </row>
    <row r="146" spans="1:42" s="145" customFormat="1" ht="24">
      <c r="A146" s="281" t="s">
        <v>4155</v>
      </c>
      <c r="B146" s="281" t="s">
        <v>4187</v>
      </c>
      <c r="C146" s="281" t="s">
        <v>4201</v>
      </c>
      <c r="D146" s="300" t="s">
        <v>4202</v>
      </c>
      <c r="E146" s="281" t="s">
        <v>35</v>
      </c>
      <c r="F146" s="281" t="s">
        <v>18</v>
      </c>
      <c r="G146" s="281" t="s">
        <v>19</v>
      </c>
      <c r="H146" s="281" t="s">
        <v>4203</v>
      </c>
      <c r="I146" s="281" t="s">
        <v>760</v>
      </c>
      <c r="J146" s="281" t="s">
        <v>13</v>
      </c>
      <c r="K146" s="281" t="s">
        <v>17</v>
      </c>
      <c r="L146" s="281" t="s">
        <v>4198</v>
      </c>
      <c r="M146" s="281" t="s">
        <v>8471</v>
      </c>
      <c r="N146" s="281" t="s">
        <v>2665</v>
      </c>
      <c r="O146" s="281" t="s">
        <v>2666</v>
      </c>
      <c r="P146" s="302">
        <v>140</v>
      </c>
      <c r="Q146" s="302">
        <v>8</v>
      </c>
      <c r="R146" s="283" t="s">
        <v>2659</v>
      </c>
      <c r="S146" s="288" t="s">
        <v>8303</v>
      </c>
      <c r="T146" s="284" t="s">
        <v>2660</v>
      </c>
      <c r="U146" s="277">
        <v>44368</v>
      </c>
      <c r="V146" s="277">
        <v>44368</v>
      </c>
      <c r="W146" s="284">
        <v>3617000056</v>
      </c>
      <c r="X146" s="212">
        <v>44377</v>
      </c>
      <c r="Y146" s="157"/>
      <c r="Z146" s="157"/>
      <c r="AA146" s="157"/>
      <c r="AB146" s="157"/>
      <c r="AC146" s="157" t="s">
        <v>1547</v>
      </c>
      <c r="AD146" s="157"/>
      <c r="AE146" s="158"/>
      <c r="AF146" s="157"/>
      <c r="AG146" s="157"/>
      <c r="AH146" s="157"/>
      <c r="AI146" s="157"/>
      <c r="AJ146" s="157"/>
      <c r="AK146" s="285" t="s">
        <v>2661</v>
      </c>
      <c r="AL146" s="285" t="s">
        <v>8304</v>
      </c>
      <c r="AM146" s="285" t="s">
        <v>8305</v>
      </c>
      <c r="AN146" s="286" t="s">
        <v>1996</v>
      </c>
      <c r="AO146" s="146" t="s">
        <v>1996</v>
      </c>
      <c r="AP146" s="144"/>
    </row>
    <row r="147" spans="1:42" s="145" customFormat="1" ht="24">
      <c r="A147" s="281" t="s">
        <v>4155</v>
      </c>
      <c r="B147" s="281" t="s">
        <v>4187</v>
      </c>
      <c r="C147" s="281" t="s">
        <v>4201</v>
      </c>
      <c r="D147" s="300" t="s">
        <v>4202</v>
      </c>
      <c r="E147" s="281" t="s">
        <v>35</v>
      </c>
      <c r="F147" s="281" t="s">
        <v>18</v>
      </c>
      <c r="G147" s="281" t="s">
        <v>19</v>
      </c>
      <c r="H147" s="281" t="s">
        <v>4204</v>
      </c>
      <c r="I147" s="281" t="s">
        <v>760</v>
      </c>
      <c r="J147" s="281" t="s">
        <v>13</v>
      </c>
      <c r="K147" s="281" t="s">
        <v>17</v>
      </c>
      <c r="L147" s="281" t="s">
        <v>4198</v>
      </c>
      <c r="M147" s="281" t="s">
        <v>8471</v>
      </c>
      <c r="N147" s="281" t="s">
        <v>2657</v>
      </c>
      <c r="O147" s="281" t="s">
        <v>2658</v>
      </c>
      <c r="P147" s="302">
        <v>140</v>
      </c>
      <c r="Q147" s="302">
        <v>8</v>
      </c>
      <c r="R147" s="283" t="s">
        <v>2659</v>
      </c>
      <c r="S147" s="288" t="s">
        <v>8303</v>
      </c>
      <c r="T147" s="284" t="s">
        <v>2660</v>
      </c>
      <c r="U147" s="277">
        <v>44368</v>
      </c>
      <c r="V147" s="277">
        <v>44368</v>
      </c>
      <c r="W147" s="284">
        <v>3617000057</v>
      </c>
      <c r="X147" s="212">
        <v>44377</v>
      </c>
      <c r="Y147" s="157"/>
      <c r="Z147" s="157"/>
      <c r="AA147" s="157"/>
      <c r="AB147" s="157"/>
      <c r="AC147" s="157" t="s">
        <v>1547</v>
      </c>
      <c r="AD147" s="157"/>
      <c r="AE147" s="158"/>
      <c r="AF147" s="157"/>
      <c r="AG147" s="157"/>
      <c r="AH147" s="157"/>
      <c r="AI147" s="157"/>
      <c r="AJ147" s="157"/>
      <c r="AK147" s="285" t="s">
        <v>2661</v>
      </c>
      <c r="AL147" s="285" t="s">
        <v>8304</v>
      </c>
      <c r="AM147" s="285" t="s">
        <v>8305</v>
      </c>
      <c r="AN147" s="286" t="s">
        <v>1996</v>
      </c>
      <c r="AO147" s="146" t="s">
        <v>1996</v>
      </c>
      <c r="AP147" s="144"/>
    </row>
    <row r="148" spans="1:42" s="145" customFormat="1" ht="24">
      <c r="A148" s="281" t="s">
        <v>4155</v>
      </c>
      <c r="B148" s="281" t="s">
        <v>4187</v>
      </c>
      <c r="C148" s="281" t="s">
        <v>4189</v>
      </c>
      <c r="D148" s="300" t="s">
        <v>4205</v>
      </c>
      <c r="E148" s="281" t="s">
        <v>35</v>
      </c>
      <c r="F148" s="281" t="s">
        <v>18</v>
      </c>
      <c r="G148" s="281" t="s">
        <v>19</v>
      </c>
      <c r="H148" s="281" t="s">
        <v>4206</v>
      </c>
      <c r="I148" s="281" t="s">
        <v>760</v>
      </c>
      <c r="J148" s="281" t="s">
        <v>13</v>
      </c>
      <c r="K148" s="281" t="s">
        <v>17</v>
      </c>
      <c r="L148" s="281" t="s">
        <v>4198</v>
      </c>
      <c r="M148" s="281" t="s">
        <v>8472</v>
      </c>
      <c r="N148" s="281" t="s">
        <v>2665</v>
      </c>
      <c r="O148" s="281" t="s">
        <v>2666</v>
      </c>
      <c r="P148" s="302">
        <v>70</v>
      </c>
      <c r="Q148" s="302">
        <v>8</v>
      </c>
      <c r="R148" s="283" t="s">
        <v>2659</v>
      </c>
      <c r="S148" s="288" t="s">
        <v>8303</v>
      </c>
      <c r="T148" s="284" t="s">
        <v>2660</v>
      </c>
      <c r="U148" s="277">
        <v>44368</v>
      </c>
      <c r="V148" s="277">
        <v>44368</v>
      </c>
      <c r="W148" s="284">
        <v>3617000058</v>
      </c>
      <c r="X148" s="212">
        <v>44377</v>
      </c>
      <c r="Y148" s="157"/>
      <c r="Z148" s="157"/>
      <c r="AA148" s="157"/>
      <c r="AB148" s="157"/>
      <c r="AC148" s="157" t="s">
        <v>1547</v>
      </c>
      <c r="AD148" s="157"/>
      <c r="AE148" s="158"/>
      <c r="AF148" s="157"/>
      <c r="AG148" s="157"/>
      <c r="AH148" s="157"/>
      <c r="AI148" s="157"/>
      <c r="AJ148" s="157"/>
      <c r="AK148" s="285" t="s">
        <v>2661</v>
      </c>
      <c r="AL148" s="285" t="s">
        <v>8304</v>
      </c>
      <c r="AM148" s="285" t="s">
        <v>8305</v>
      </c>
      <c r="AN148" s="286" t="s">
        <v>1996</v>
      </c>
      <c r="AO148" s="146" t="s">
        <v>1996</v>
      </c>
      <c r="AP148" s="144"/>
    </row>
    <row r="149" spans="1:42" s="145" customFormat="1" ht="24">
      <c r="A149" s="281" t="s">
        <v>4155</v>
      </c>
      <c r="B149" s="281" t="s">
        <v>4187</v>
      </c>
      <c r="C149" s="281" t="s">
        <v>4189</v>
      </c>
      <c r="D149" s="300" t="s">
        <v>4207</v>
      </c>
      <c r="E149" s="281" t="s">
        <v>35</v>
      </c>
      <c r="F149" s="281" t="s">
        <v>18</v>
      </c>
      <c r="G149" s="281" t="s">
        <v>19</v>
      </c>
      <c r="H149" s="281" t="s">
        <v>4208</v>
      </c>
      <c r="I149" s="281" t="s">
        <v>760</v>
      </c>
      <c r="J149" s="281" t="s">
        <v>13</v>
      </c>
      <c r="K149" s="281" t="s">
        <v>17</v>
      </c>
      <c r="L149" s="281" t="s">
        <v>4198</v>
      </c>
      <c r="M149" s="281" t="s">
        <v>8473</v>
      </c>
      <c r="N149" s="281" t="s">
        <v>2665</v>
      </c>
      <c r="O149" s="281" t="s">
        <v>2666</v>
      </c>
      <c r="P149" s="302">
        <v>300</v>
      </c>
      <c r="Q149" s="302">
        <v>5</v>
      </c>
      <c r="R149" s="283" t="s">
        <v>2659</v>
      </c>
      <c r="S149" s="288" t="s">
        <v>8303</v>
      </c>
      <c r="T149" s="284" t="s">
        <v>2660</v>
      </c>
      <c r="U149" s="277">
        <v>44368</v>
      </c>
      <c r="V149" s="277">
        <v>44368</v>
      </c>
      <c r="W149" s="284">
        <v>3617000059</v>
      </c>
      <c r="X149" s="212">
        <v>44377</v>
      </c>
      <c r="Y149" s="157"/>
      <c r="Z149" s="157"/>
      <c r="AA149" s="157"/>
      <c r="AB149" s="157"/>
      <c r="AC149" s="157" t="s">
        <v>1547</v>
      </c>
      <c r="AD149" s="157"/>
      <c r="AE149" s="158"/>
      <c r="AF149" s="157"/>
      <c r="AG149" s="157"/>
      <c r="AH149" s="157"/>
      <c r="AI149" s="157"/>
      <c r="AJ149" s="157"/>
      <c r="AK149" s="285" t="s">
        <v>2661</v>
      </c>
      <c r="AL149" s="285" t="s">
        <v>8304</v>
      </c>
      <c r="AM149" s="285" t="s">
        <v>8305</v>
      </c>
      <c r="AN149" s="286" t="s">
        <v>1996</v>
      </c>
      <c r="AO149" s="146" t="s">
        <v>1996</v>
      </c>
      <c r="AP149" s="144"/>
    </row>
    <row r="150" spans="1:42" s="145" customFormat="1" ht="24">
      <c r="A150" s="281" t="s">
        <v>4155</v>
      </c>
      <c r="B150" s="281" t="s">
        <v>4187</v>
      </c>
      <c r="C150" s="281" t="s">
        <v>4189</v>
      </c>
      <c r="D150" s="300" t="s">
        <v>4207</v>
      </c>
      <c r="E150" s="281" t="s">
        <v>35</v>
      </c>
      <c r="F150" s="281" t="s">
        <v>18</v>
      </c>
      <c r="G150" s="281" t="s">
        <v>19</v>
      </c>
      <c r="H150" s="281" t="s">
        <v>4209</v>
      </c>
      <c r="I150" s="281" t="s">
        <v>760</v>
      </c>
      <c r="J150" s="281" t="s">
        <v>13</v>
      </c>
      <c r="K150" s="281" t="s">
        <v>17</v>
      </c>
      <c r="L150" s="281" t="s">
        <v>4198</v>
      </c>
      <c r="M150" s="281" t="s">
        <v>8473</v>
      </c>
      <c r="N150" s="281" t="s">
        <v>2657</v>
      </c>
      <c r="O150" s="281" t="s">
        <v>2658</v>
      </c>
      <c r="P150" s="302">
        <v>300</v>
      </c>
      <c r="Q150" s="302">
        <v>5</v>
      </c>
      <c r="R150" s="283" t="s">
        <v>2659</v>
      </c>
      <c r="S150" s="288" t="s">
        <v>8303</v>
      </c>
      <c r="T150" s="284" t="s">
        <v>2660</v>
      </c>
      <c r="U150" s="277">
        <v>44368</v>
      </c>
      <c r="V150" s="277">
        <v>44368</v>
      </c>
      <c r="W150" s="284">
        <v>3617000060</v>
      </c>
      <c r="X150" s="212">
        <v>44377</v>
      </c>
      <c r="Y150" s="157"/>
      <c r="Z150" s="157"/>
      <c r="AA150" s="157"/>
      <c r="AB150" s="157"/>
      <c r="AC150" s="157" t="s">
        <v>1547</v>
      </c>
      <c r="AD150" s="157"/>
      <c r="AE150" s="158"/>
      <c r="AF150" s="157"/>
      <c r="AG150" s="157"/>
      <c r="AH150" s="157"/>
      <c r="AI150" s="157"/>
      <c r="AJ150" s="157"/>
      <c r="AK150" s="285" t="s">
        <v>2661</v>
      </c>
      <c r="AL150" s="285" t="s">
        <v>8304</v>
      </c>
      <c r="AM150" s="285" t="s">
        <v>8305</v>
      </c>
      <c r="AN150" s="286" t="s">
        <v>1996</v>
      </c>
      <c r="AO150" s="146" t="s">
        <v>1996</v>
      </c>
      <c r="AP150" s="144"/>
    </row>
    <row r="151" spans="1:42" s="145" customFormat="1" ht="24">
      <c r="A151" s="281" t="s">
        <v>4088</v>
      </c>
      <c r="B151" s="281" t="s">
        <v>4210</v>
      </c>
      <c r="C151" s="281" t="s">
        <v>4211</v>
      </c>
      <c r="D151" s="300" t="s">
        <v>4212</v>
      </c>
      <c r="E151" s="281" t="s">
        <v>35</v>
      </c>
      <c r="F151" s="281" t="s">
        <v>18</v>
      </c>
      <c r="G151" s="281" t="s">
        <v>19</v>
      </c>
      <c r="H151" s="281" t="s">
        <v>4213</v>
      </c>
      <c r="I151" s="281" t="s">
        <v>760</v>
      </c>
      <c r="J151" s="281" t="s">
        <v>13</v>
      </c>
      <c r="K151" s="281" t="s">
        <v>17</v>
      </c>
      <c r="L151" s="281" t="s">
        <v>4214</v>
      </c>
      <c r="M151" s="281" t="s">
        <v>8474</v>
      </c>
      <c r="N151" s="281" t="s">
        <v>2657</v>
      </c>
      <c r="O151" s="281" t="s">
        <v>2658</v>
      </c>
      <c r="P151" s="302">
        <v>140</v>
      </c>
      <c r="Q151" s="302">
        <v>11</v>
      </c>
      <c r="R151" s="283" t="s">
        <v>2659</v>
      </c>
      <c r="S151" s="288" t="s">
        <v>8303</v>
      </c>
      <c r="T151" s="284" t="s">
        <v>2660</v>
      </c>
      <c r="U151" s="277">
        <v>44362</v>
      </c>
      <c r="V151" s="277">
        <v>44362</v>
      </c>
      <c r="W151" s="284">
        <v>4611000067</v>
      </c>
      <c r="X151" s="212">
        <v>44377</v>
      </c>
      <c r="Y151" s="157"/>
      <c r="Z151" s="157"/>
      <c r="AA151" s="157"/>
      <c r="AB151" s="157"/>
      <c r="AC151" s="157" t="s">
        <v>1547</v>
      </c>
      <c r="AD151" s="157"/>
      <c r="AE151" s="158"/>
      <c r="AF151" s="157"/>
      <c r="AG151" s="157"/>
      <c r="AH151" s="157"/>
      <c r="AI151" s="157"/>
      <c r="AJ151" s="157"/>
      <c r="AK151" s="285" t="s">
        <v>2661</v>
      </c>
      <c r="AL151" s="285" t="s">
        <v>8304</v>
      </c>
      <c r="AM151" s="285" t="s">
        <v>8305</v>
      </c>
      <c r="AN151" s="286" t="s">
        <v>1996</v>
      </c>
      <c r="AO151" s="146" t="s">
        <v>1996</v>
      </c>
      <c r="AP151" s="144"/>
    </row>
    <row r="152" spans="1:42" s="145" customFormat="1" ht="24">
      <c r="A152" s="281" t="s">
        <v>4155</v>
      </c>
      <c r="B152" s="281" t="s">
        <v>4215</v>
      </c>
      <c r="C152" s="281" t="s">
        <v>4216</v>
      </c>
      <c r="D152" s="281" t="s">
        <v>4217</v>
      </c>
      <c r="E152" s="281" t="s">
        <v>35</v>
      </c>
      <c r="F152" s="281" t="s">
        <v>18</v>
      </c>
      <c r="G152" s="281" t="s">
        <v>19</v>
      </c>
      <c r="H152" s="281" t="s">
        <v>4218</v>
      </c>
      <c r="I152" s="281" t="s">
        <v>760</v>
      </c>
      <c r="J152" s="281" t="s">
        <v>13</v>
      </c>
      <c r="K152" s="281" t="s">
        <v>17</v>
      </c>
      <c r="L152" s="281" t="s">
        <v>4219</v>
      </c>
      <c r="M152" s="281" t="s">
        <v>8475</v>
      </c>
      <c r="N152" s="281" t="s">
        <v>2657</v>
      </c>
      <c r="O152" s="281" t="s">
        <v>2658</v>
      </c>
      <c r="P152" s="302">
        <v>120</v>
      </c>
      <c r="Q152" s="302">
        <v>5</v>
      </c>
      <c r="R152" s="283" t="s">
        <v>2659</v>
      </c>
      <c r="S152" s="288" t="s">
        <v>8303</v>
      </c>
      <c r="T152" s="284" t="s">
        <v>2660</v>
      </c>
      <c r="U152" s="277">
        <v>44376</v>
      </c>
      <c r="V152" s="277">
        <v>44376</v>
      </c>
      <c r="W152" s="284">
        <v>4684000034</v>
      </c>
      <c r="X152" s="212">
        <v>44382</v>
      </c>
      <c r="Y152" s="157"/>
      <c r="Z152" s="157"/>
      <c r="AA152" s="157"/>
      <c r="AB152" s="157"/>
      <c r="AC152" s="157" t="s">
        <v>1547</v>
      </c>
      <c r="AD152" s="157"/>
      <c r="AE152" s="158"/>
      <c r="AF152" s="157"/>
      <c r="AG152" s="157"/>
      <c r="AH152" s="157"/>
      <c r="AI152" s="157"/>
      <c r="AJ152" s="157"/>
      <c r="AK152" s="285" t="s">
        <v>2661</v>
      </c>
      <c r="AL152" s="285" t="s">
        <v>8304</v>
      </c>
      <c r="AM152" s="285" t="s">
        <v>8305</v>
      </c>
      <c r="AN152" s="286" t="s">
        <v>1996</v>
      </c>
      <c r="AO152" s="146" t="s">
        <v>1996</v>
      </c>
      <c r="AP152" s="144"/>
    </row>
    <row r="153" spans="1:42" s="145" customFormat="1" ht="24">
      <c r="A153" s="281" t="s">
        <v>4155</v>
      </c>
      <c r="B153" s="281" t="s">
        <v>4215</v>
      </c>
      <c r="C153" s="281" t="s">
        <v>4216</v>
      </c>
      <c r="D153" s="281" t="s">
        <v>4220</v>
      </c>
      <c r="E153" s="281" t="s">
        <v>35</v>
      </c>
      <c r="F153" s="281" t="s">
        <v>18</v>
      </c>
      <c r="G153" s="281" t="s">
        <v>19</v>
      </c>
      <c r="H153" s="281" t="s">
        <v>4221</v>
      </c>
      <c r="I153" s="281" t="s">
        <v>760</v>
      </c>
      <c r="J153" s="281" t="s">
        <v>13</v>
      </c>
      <c r="K153" s="281" t="s">
        <v>17</v>
      </c>
      <c r="L153" s="281" t="s">
        <v>4219</v>
      </c>
      <c r="M153" s="281" t="s">
        <v>8476</v>
      </c>
      <c r="N153" s="281" t="s">
        <v>2657</v>
      </c>
      <c r="O153" s="281" t="s">
        <v>2658</v>
      </c>
      <c r="P153" s="302">
        <v>287</v>
      </c>
      <c r="Q153" s="302">
        <v>20</v>
      </c>
      <c r="R153" s="283" t="s">
        <v>2659</v>
      </c>
      <c r="S153" s="288" t="s">
        <v>8303</v>
      </c>
      <c r="T153" s="284" t="s">
        <v>2660</v>
      </c>
      <c r="U153" s="277">
        <v>44376</v>
      </c>
      <c r="V153" s="277">
        <v>44376</v>
      </c>
      <c r="W153" s="284">
        <v>4684000036</v>
      </c>
      <c r="X153" s="212">
        <v>44382</v>
      </c>
      <c r="Y153" s="157"/>
      <c r="Z153" s="157"/>
      <c r="AA153" s="157"/>
      <c r="AB153" s="157"/>
      <c r="AC153" s="157" t="s">
        <v>1547</v>
      </c>
      <c r="AD153" s="157"/>
      <c r="AE153" s="158"/>
      <c r="AF153" s="157"/>
      <c r="AG153" s="157"/>
      <c r="AH153" s="157"/>
      <c r="AI153" s="157"/>
      <c r="AJ153" s="157"/>
      <c r="AK153" s="285" t="s">
        <v>2661</v>
      </c>
      <c r="AL153" s="285" t="s">
        <v>8304</v>
      </c>
      <c r="AM153" s="285" t="s">
        <v>8305</v>
      </c>
      <c r="AN153" s="286" t="s">
        <v>1996</v>
      </c>
      <c r="AO153" s="146" t="s">
        <v>1996</v>
      </c>
      <c r="AP153" s="144"/>
    </row>
    <row r="154" spans="1:42" s="145" customFormat="1" ht="24">
      <c r="A154" s="281" t="s">
        <v>4155</v>
      </c>
      <c r="B154" s="281" t="s">
        <v>4215</v>
      </c>
      <c r="C154" s="281" t="s">
        <v>4216</v>
      </c>
      <c r="D154" s="300" t="s">
        <v>2498</v>
      </c>
      <c r="E154" s="281" t="s">
        <v>35</v>
      </c>
      <c r="F154" s="281" t="s">
        <v>18</v>
      </c>
      <c r="G154" s="281" t="s">
        <v>19</v>
      </c>
      <c r="H154" s="281" t="s">
        <v>4222</v>
      </c>
      <c r="I154" s="281" t="s">
        <v>760</v>
      </c>
      <c r="J154" s="281" t="s">
        <v>13</v>
      </c>
      <c r="K154" s="281" t="s">
        <v>17</v>
      </c>
      <c r="L154" s="281" t="s">
        <v>4223</v>
      </c>
      <c r="M154" s="281" t="s">
        <v>8477</v>
      </c>
      <c r="N154" s="281" t="s">
        <v>2665</v>
      </c>
      <c r="O154" s="281" t="s">
        <v>2666</v>
      </c>
      <c r="P154" s="282">
        <v>370</v>
      </c>
      <c r="Q154" s="282">
        <v>20</v>
      </c>
      <c r="R154" s="283" t="s">
        <v>2659</v>
      </c>
      <c r="S154" s="288" t="s">
        <v>8303</v>
      </c>
      <c r="T154" s="284" t="s">
        <v>2660</v>
      </c>
      <c r="U154" s="277">
        <v>44376</v>
      </c>
      <c r="V154" s="277">
        <v>44376</v>
      </c>
      <c r="W154" s="284">
        <v>4684000037</v>
      </c>
      <c r="X154" s="212">
        <v>44382</v>
      </c>
      <c r="Y154" s="157"/>
      <c r="Z154" s="157"/>
      <c r="AA154" s="157"/>
      <c r="AB154" s="157"/>
      <c r="AC154" s="157" t="s">
        <v>1547</v>
      </c>
      <c r="AD154" s="157"/>
      <c r="AE154" s="158"/>
      <c r="AF154" s="157"/>
      <c r="AG154" s="157"/>
      <c r="AH154" s="157"/>
      <c r="AI154" s="157"/>
      <c r="AJ154" s="157"/>
      <c r="AK154" s="285" t="s">
        <v>2661</v>
      </c>
      <c r="AL154" s="285" t="s">
        <v>8304</v>
      </c>
      <c r="AM154" s="285" t="s">
        <v>8305</v>
      </c>
      <c r="AN154" s="286" t="s">
        <v>1996</v>
      </c>
      <c r="AO154" s="142" t="s">
        <v>1996</v>
      </c>
      <c r="AP154" s="144"/>
    </row>
    <row r="155" spans="1:42" s="145" customFormat="1" ht="24">
      <c r="A155" s="281" t="s">
        <v>4155</v>
      </c>
      <c r="B155" s="281" t="s">
        <v>4215</v>
      </c>
      <c r="C155" s="281" t="s">
        <v>4216</v>
      </c>
      <c r="D155" s="300" t="s">
        <v>4224</v>
      </c>
      <c r="E155" s="281" t="s">
        <v>35</v>
      </c>
      <c r="F155" s="281" t="s">
        <v>18</v>
      </c>
      <c r="G155" s="281" t="s">
        <v>19</v>
      </c>
      <c r="H155" s="281" t="s">
        <v>4225</v>
      </c>
      <c r="I155" s="281" t="s">
        <v>760</v>
      </c>
      <c r="J155" s="281" t="s">
        <v>13</v>
      </c>
      <c r="K155" s="281" t="s">
        <v>17</v>
      </c>
      <c r="L155" s="281" t="s">
        <v>4223</v>
      </c>
      <c r="M155" s="281" t="s">
        <v>8478</v>
      </c>
      <c r="N155" s="281" t="s">
        <v>2665</v>
      </c>
      <c r="O155" s="281" t="s">
        <v>2666</v>
      </c>
      <c r="P155" s="282">
        <v>370</v>
      </c>
      <c r="Q155" s="282">
        <v>12</v>
      </c>
      <c r="R155" s="283" t="s">
        <v>2659</v>
      </c>
      <c r="S155" s="288" t="s">
        <v>8303</v>
      </c>
      <c r="T155" s="284" t="s">
        <v>2660</v>
      </c>
      <c r="U155" s="277">
        <v>44376</v>
      </c>
      <c r="V155" s="277">
        <v>44376</v>
      </c>
      <c r="W155" s="284">
        <v>4684000038</v>
      </c>
      <c r="X155" s="212">
        <v>44382</v>
      </c>
      <c r="Y155" s="157"/>
      <c r="Z155" s="157"/>
      <c r="AA155" s="157"/>
      <c r="AB155" s="157"/>
      <c r="AC155" s="157" t="s">
        <v>1547</v>
      </c>
      <c r="AD155" s="157"/>
      <c r="AE155" s="158"/>
      <c r="AF155" s="157"/>
      <c r="AG155" s="157"/>
      <c r="AH155" s="157"/>
      <c r="AI155" s="157"/>
      <c r="AJ155" s="157"/>
      <c r="AK155" s="285" t="s">
        <v>2661</v>
      </c>
      <c r="AL155" s="285" t="s">
        <v>8304</v>
      </c>
      <c r="AM155" s="285" t="s">
        <v>8305</v>
      </c>
      <c r="AN155" s="286" t="s">
        <v>1996</v>
      </c>
      <c r="AO155" s="142" t="s">
        <v>1996</v>
      </c>
      <c r="AP155" s="144"/>
    </row>
    <row r="156" spans="1:42" s="145" customFormat="1" ht="24">
      <c r="A156" s="281" t="s">
        <v>4155</v>
      </c>
      <c r="B156" s="281" t="s">
        <v>4215</v>
      </c>
      <c r="C156" s="281" t="s">
        <v>4216</v>
      </c>
      <c r="D156" s="300">
        <v>471</v>
      </c>
      <c r="E156" s="281" t="s">
        <v>35</v>
      </c>
      <c r="F156" s="281" t="s">
        <v>18</v>
      </c>
      <c r="G156" s="281" t="s">
        <v>19</v>
      </c>
      <c r="H156" s="281" t="s">
        <v>4226</v>
      </c>
      <c r="I156" s="281" t="s">
        <v>760</v>
      </c>
      <c r="J156" s="281" t="s">
        <v>13</v>
      </c>
      <c r="K156" s="281" t="s">
        <v>17</v>
      </c>
      <c r="L156" s="281" t="s">
        <v>4227</v>
      </c>
      <c r="M156" s="281" t="s">
        <v>8479</v>
      </c>
      <c r="N156" s="281" t="s">
        <v>2657</v>
      </c>
      <c r="O156" s="281" t="s">
        <v>2658</v>
      </c>
      <c r="P156" s="282">
        <v>115</v>
      </c>
      <c r="Q156" s="282">
        <v>10</v>
      </c>
      <c r="R156" s="283" t="s">
        <v>2659</v>
      </c>
      <c r="S156" s="288" t="s">
        <v>8303</v>
      </c>
      <c r="T156" s="284" t="s">
        <v>2660</v>
      </c>
      <c r="U156" s="277">
        <v>44377</v>
      </c>
      <c r="V156" s="277">
        <v>44377</v>
      </c>
      <c r="W156" s="284">
        <v>4684000039</v>
      </c>
      <c r="X156" s="212">
        <v>44382</v>
      </c>
      <c r="Y156" s="157"/>
      <c r="Z156" s="157"/>
      <c r="AA156" s="157"/>
      <c r="AB156" s="157"/>
      <c r="AC156" s="157" t="s">
        <v>1547</v>
      </c>
      <c r="AD156" s="157"/>
      <c r="AE156" s="158"/>
      <c r="AF156" s="157"/>
      <c r="AG156" s="157"/>
      <c r="AH156" s="157"/>
      <c r="AI156" s="157"/>
      <c r="AJ156" s="157"/>
      <c r="AK156" s="285" t="s">
        <v>2661</v>
      </c>
      <c r="AL156" s="285" t="s">
        <v>8304</v>
      </c>
      <c r="AM156" s="285" t="s">
        <v>8305</v>
      </c>
      <c r="AN156" s="286" t="s">
        <v>1996</v>
      </c>
      <c r="AO156" s="142" t="s">
        <v>1996</v>
      </c>
      <c r="AP156" s="144"/>
    </row>
    <row r="157" spans="1:42" s="145" customFormat="1" ht="24">
      <c r="A157" s="281" t="s">
        <v>4155</v>
      </c>
      <c r="B157" s="281" t="s">
        <v>4215</v>
      </c>
      <c r="C157" s="281" t="s">
        <v>4216</v>
      </c>
      <c r="D157" s="300">
        <v>471</v>
      </c>
      <c r="E157" s="281" t="s">
        <v>35</v>
      </c>
      <c r="F157" s="281" t="s">
        <v>18</v>
      </c>
      <c r="G157" s="281" t="s">
        <v>19</v>
      </c>
      <c r="H157" s="281" t="s">
        <v>4228</v>
      </c>
      <c r="I157" s="281" t="s">
        <v>760</v>
      </c>
      <c r="J157" s="281" t="s">
        <v>13</v>
      </c>
      <c r="K157" s="281" t="s">
        <v>17</v>
      </c>
      <c r="L157" s="281" t="s">
        <v>4227</v>
      </c>
      <c r="M157" s="281" t="s">
        <v>8479</v>
      </c>
      <c r="N157" s="281" t="s">
        <v>2665</v>
      </c>
      <c r="O157" s="281" t="s">
        <v>2666</v>
      </c>
      <c r="P157" s="282">
        <v>115</v>
      </c>
      <c r="Q157" s="282">
        <v>15</v>
      </c>
      <c r="R157" s="283" t="s">
        <v>2659</v>
      </c>
      <c r="S157" s="288" t="s">
        <v>8303</v>
      </c>
      <c r="T157" s="284" t="s">
        <v>2660</v>
      </c>
      <c r="U157" s="277">
        <v>44377</v>
      </c>
      <c r="V157" s="277">
        <v>44377</v>
      </c>
      <c r="W157" s="284">
        <v>4684000040</v>
      </c>
      <c r="X157" s="212">
        <v>44382</v>
      </c>
      <c r="Y157" s="157"/>
      <c r="Z157" s="157"/>
      <c r="AA157" s="157"/>
      <c r="AB157" s="157"/>
      <c r="AC157" s="157" t="s">
        <v>1547</v>
      </c>
      <c r="AD157" s="157"/>
      <c r="AE157" s="158"/>
      <c r="AF157" s="157"/>
      <c r="AG157" s="157"/>
      <c r="AH157" s="157"/>
      <c r="AI157" s="157"/>
      <c r="AJ157" s="157"/>
      <c r="AK157" s="285" t="s">
        <v>2661</v>
      </c>
      <c r="AL157" s="285" t="s">
        <v>8304</v>
      </c>
      <c r="AM157" s="285" t="s">
        <v>8305</v>
      </c>
      <c r="AN157" s="286" t="s">
        <v>1996</v>
      </c>
      <c r="AO157" s="142" t="s">
        <v>1996</v>
      </c>
      <c r="AP157" s="144"/>
    </row>
    <row r="158" spans="1:42" s="145" customFormat="1" ht="24">
      <c r="A158" s="281" t="s">
        <v>4088</v>
      </c>
      <c r="B158" s="281" t="s">
        <v>4215</v>
      </c>
      <c r="C158" s="281" t="s">
        <v>4229</v>
      </c>
      <c r="D158" s="300" t="s">
        <v>4230</v>
      </c>
      <c r="E158" s="281" t="s">
        <v>35</v>
      </c>
      <c r="F158" s="281" t="s">
        <v>18</v>
      </c>
      <c r="G158" s="281" t="s">
        <v>19</v>
      </c>
      <c r="H158" s="281" t="s">
        <v>4231</v>
      </c>
      <c r="I158" s="281" t="s">
        <v>760</v>
      </c>
      <c r="J158" s="281" t="s">
        <v>13</v>
      </c>
      <c r="K158" s="281" t="s">
        <v>17</v>
      </c>
      <c r="L158" s="281" t="s">
        <v>4227</v>
      </c>
      <c r="M158" s="281" t="s">
        <v>8480</v>
      </c>
      <c r="N158" s="281" t="s">
        <v>2665</v>
      </c>
      <c r="O158" s="281" t="s">
        <v>2666</v>
      </c>
      <c r="P158" s="282">
        <v>250</v>
      </c>
      <c r="Q158" s="282">
        <v>10</v>
      </c>
      <c r="R158" s="283" t="s">
        <v>2659</v>
      </c>
      <c r="S158" s="288" t="s">
        <v>8303</v>
      </c>
      <c r="T158" s="284" t="s">
        <v>2660</v>
      </c>
      <c r="U158" s="277">
        <v>44377</v>
      </c>
      <c r="V158" s="277">
        <v>44377</v>
      </c>
      <c r="W158" s="284">
        <v>4684000041</v>
      </c>
      <c r="X158" s="212">
        <v>44382</v>
      </c>
      <c r="Y158" s="157"/>
      <c r="Z158" s="157"/>
      <c r="AA158" s="157"/>
      <c r="AB158" s="157"/>
      <c r="AC158" s="157" t="s">
        <v>1547</v>
      </c>
      <c r="AD158" s="157"/>
      <c r="AE158" s="158"/>
      <c r="AF158" s="157"/>
      <c r="AG158" s="157"/>
      <c r="AH158" s="157"/>
      <c r="AI158" s="157"/>
      <c r="AJ158" s="157"/>
      <c r="AK158" s="285" t="s">
        <v>2661</v>
      </c>
      <c r="AL158" s="285" t="s">
        <v>8304</v>
      </c>
      <c r="AM158" s="285" t="s">
        <v>8305</v>
      </c>
      <c r="AN158" s="286" t="s">
        <v>1996</v>
      </c>
      <c r="AO158" s="142" t="s">
        <v>1996</v>
      </c>
      <c r="AP158" s="144"/>
    </row>
    <row r="159" spans="1:42" s="145" customFormat="1" ht="24">
      <c r="A159" s="281" t="s">
        <v>4088</v>
      </c>
      <c r="B159" s="281" t="s">
        <v>4215</v>
      </c>
      <c r="C159" s="281" t="s">
        <v>4232</v>
      </c>
      <c r="D159" s="300">
        <v>207</v>
      </c>
      <c r="E159" s="281" t="s">
        <v>35</v>
      </c>
      <c r="F159" s="281" t="s">
        <v>18</v>
      </c>
      <c r="G159" s="281" t="s">
        <v>19</v>
      </c>
      <c r="H159" s="281" t="s">
        <v>4233</v>
      </c>
      <c r="I159" s="281" t="s">
        <v>760</v>
      </c>
      <c r="J159" s="281" t="s">
        <v>13</v>
      </c>
      <c r="K159" s="281" t="s">
        <v>17</v>
      </c>
      <c r="L159" s="281" t="s">
        <v>4227</v>
      </c>
      <c r="M159" s="281" t="s">
        <v>8481</v>
      </c>
      <c r="N159" s="281" t="s">
        <v>2665</v>
      </c>
      <c r="O159" s="281" t="s">
        <v>2666</v>
      </c>
      <c r="P159" s="282">
        <v>150</v>
      </c>
      <c r="Q159" s="282">
        <v>20</v>
      </c>
      <c r="R159" s="283" t="s">
        <v>2659</v>
      </c>
      <c r="S159" s="288" t="s">
        <v>8303</v>
      </c>
      <c r="T159" s="284" t="s">
        <v>2660</v>
      </c>
      <c r="U159" s="277">
        <v>44377</v>
      </c>
      <c r="V159" s="277">
        <v>44377</v>
      </c>
      <c r="W159" s="284">
        <v>4684000042</v>
      </c>
      <c r="X159" s="212">
        <v>44382</v>
      </c>
      <c r="Y159" s="157"/>
      <c r="Z159" s="157"/>
      <c r="AA159" s="157"/>
      <c r="AB159" s="157"/>
      <c r="AC159" s="157" t="s">
        <v>4012</v>
      </c>
      <c r="AD159" s="157" t="s">
        <v>7725</v>
      </c>
      <c r="AE159" s="158" t="s">
        <v>8482</v>
      </c>
      <c r="AF159" s="157" t="s">
        <v>7609</v>
      </c>
      <c r="AG159" s="157"/>
      <c r="AH159" s="157"/>
      <c r="AI159" s="157"/>
      <c r="AJ159" s="157"/>
      <c r="AK159" s="285" t="s">
        <v>2661</v>
      </c>
      <c r="AL159" s="285" t="s">
        <v>8304</v>
      </c>
      <c r="AM159" s="285" t="s">
        <v>8305</v>
      </c>
      <c r="AN159" s="286" t="s">
        <v>1996</v>
      </c>
      <c r="AO159" s="142" t="s">
        <v>1996</v>
      </c>
      <c r="AP159" s="144" t="s">
        <v>8449</v>
      </c>
    </row>
    <row r="160" spans="1:42" s="145" customFormat="1" ht="24">
      <c r="A160" s="281" t="s">
        <v>4088</v>
      </c>
      <c r="B160" s="281" t="s">
        <v>4215</v>
      </c>
      <c r="C160" s="281" t="s">
        <v>4232</v>
      </c>
      <c r="D160" s="300" t="s">
        <v>4234</v>
      </c>
      <c r="E160" s="281" t="s">
        <v>35</v>
      </c>
      <c r="F160" s="281" t="s">
        <v>18</v>
      </c>
      <c r="G160" s="281" t="s">
        <v>19</v>
      </c>
      <c r="H160" s="281" t="s">
        <v>4235</v>
      </c>
      <c r="I160" s="281" t="s">
        <v>760</v>
      </c>
      <c r="J160" s="281" t="s">
        <v>13</v>
      </c>
      <c r="K160" s="281" t="s">
        <v>17</v>
      </c>
      <c r="L160" s="281" t="s">
        <v>4214</v>
      </c>
      <c r="M160" s="281" t="s">
        <v>8483</v>
      </c>
      <c r="N160" s="281" t="s">
        <v>2657</v>
      </c>
      <c r="O160" s="281" t="s">
        <v>2658</v>
      </c>
      <c r="P160" s="282">
        <v>950</v>
      </c>
      <c r="Q160" s="282">
        <v>20</v>
      </c>
      <c r="R160" s="283" t="s">
        <v>2659</v>
      </c>
      <c r="S160" s="288" t="s">
        <v>8303</v>
      </c>
      <c r="T160" s="284" t="s">
        <v>2660</v>
      </c>
      <c r="U160" s="277">
        <v>44377</v>
      </c>
      <c r="V160" s="277">
        <v>44377</v>
      </c>
      <c r="W160" s="284">
        <v>4684000035</v>
      </c>
      <c r="X160" s="212">
        <v>44382</v>
      </c>
      <c r="Y160" s="157"/>
      <c r="Z160" s="157"/>
      <c r="AA160" s="157"/>
      <c r="AB160" s="157"/>
      <c r="AC160" s="157" t="s">
        <v>1547</v>
      </c>
      <c r="AD160" s="157"/>
      <c r="AE160" s="158"/>
      <c r="AF160" s="157"/>
      <c r="AG160" s="157"/>
      <c r="AH160" s="157"/>
      <c r="AI160" s="157"/>
      <c r="AJ160" s="157"/>
      <c r="AK160" s="285" t="s">
        <v>2661</v>
      </c>
      <c r="AL160" s="285" t="s">
        <v>8304</v>
      </c>
      <c r="AM160" s="285" t="s">
        <v>8305</v>
      </c>
      <c r="AN160" s="286" t="s">
        <v>1996</v>
      </c>
      <c r="AO160" s="142" t="s">
        <v>1996</v>
      </c>
      <c r="AP160" s="144"/>
    </row>
    <row r="161" spans="1:42" s="145" customFormat="1" ht="24">
      <c r="A161" s="281" t="s">
        <v>4155</v>
      </c>
      <c r="B161" s="281" t="s">
        <v>4236</v>
      </c>
      <c r="C161" s="281" t="s">
        <v>4237</v>
      </c>
      <c r="D161" s="300" t="s">
        <v>4238</v>
      </c>
      <c r="E161" s="281" t="s">
        <v>35</v>
      </c>
      <c r="F161" s="281" t="s">
        <v>18</v>
      </c>
      <c r="G161" s="281" t="s">
        <v>19</v>
      </c>
      <c r="H161" s="281" t="s">
        <v>4239</v>
      </c>
      <c r="I161" s="281" t="s">
        <v>760</v>
      </c>
      <c r="J161" s="281" t="s">
        <v>13</v>
      </c>
      <c r="K161" s="281" t="s">
        <v>17</v>
      </c>
      <c r="L161" s="281" t="s">
        <v>4240</v>
      </c>
      <c r="M161" s="281" t="s">
        <v>8484</v>
      </c>
      <c r="N161" s="281" t="s">
        <v>2701</v>
      </c>
      <c r="O161" s="281" t="s">
        <v>2674</v>
      </c>
      <c r="P161" s="282">
        <v>60</v>
      </c>
      <c r="Q161" s="282">
        <v>20</v>
      </c>
      <c r="R161" s="283" t="s">
        <v>2659</v>
      </c>
      <c r="S161" s="288" t="s">
        <v>8454</v>
      </c>
      <c r="T161" s="284" t="s">
        <v>2660</v>
      </c>
      <c r="U161" s="277">
        <v>44354</v>
      </c>
      <c r="V161" s="277">
        <v>44354</v>
      </c>
      <c r="W161" s="284">
        <v>4678000236</v>
      </c>
      <c r="X161" s="212">
        <v>44355</v>
      </c>
      <c r="Y161" s="157"/>
      <c r="Z161" s="157"/>
      <c r="AA161" s="157"/>
      <c r="AB161" s="157"/>
      <c r="AC161" s="157" t="s">
        <v>4012</v>
      </c>
      <c r="AD161" s="157" t="s">
        <v>4013</v>
      </c>
      <c r="AE161" s="158" t="s">
        <v>8485</v>
      </c>
      <c r="AF161" s="157" t="s">
        <v>4014</v>
      </c>
      <c r="AG161" s="157">
        <v>1071</v>
      </c>
      <c r="AH161" s="157" t="s">
        <v>8327</v>
      </c>
      <c r="AI161" s="157" t="s">
        <v>8486</v>
      </c>
      <c r="AJ161" s="157" t="s">
        <v>8487</v>
      </c>
      <c r="AK161" s="285" t="s">
        <v>2661</v>
      </c>
      <c r="AL161" s="285" t="s">
        <v>8424</v>
      </c>
      <c r="AM161" s="285" t="s">
        <v>8425</v>
      </c>
      <c r="AN161" s="286" t="s">
        <v>1996</v>
      </c>
      <c r="AO161" s="142" t="s">
        <v>1996</v>
      </c>
      <c r="AP161" s="144" t="s">
        <v>8488</v>
      </c>
    </row>
    <row r="162" spans="1:42" s="145" customFormat="1" ht="24">
      <c r="A162" s="281" t="s">
        <v>4155</v>
      </c>
      <c r="B162" s="281" t="s">
        <v>4236</v>
      </c>
      <c r="C162" s="281" t="s">
        <v>4237</v>
      </c>
      <c r="D162" s="300" t="s">
        <v>4241</v>
      </c>
      <c r="E162" s="281" t="s">
        <v>35</v>
      </c>
      <c r="F162" s="281" t="s">
        <v>18</v>
      </c>
      <c r="G162" s="281" t="s">
        <v>19</v>
      </c>
      <c r="H162" s="281" t="s">
        <v>4242</v>
      </c>
      <c r="I162" s="281" t="s">
        <v>760</v>
      </c>
      <c r="J162" s="281" t="s">
        <v>13</v>
      </c>
      <c r="K162" s="281" t="s">
        <v>17</v>
      </c>
      <c r="L162" s="281" t="s">
        <v>4240</v>
      </c>
      <c r="M162" s="281" t="s">
        <v>8489</v>
      </c>
      <c r="N162" s="281" t="s">
        <v>2701</v>
      </c>
      <c r="O162" s="281" t="s">
        <v>2666</v>
      </c>
      <c r="P162" s="282">
        <v>130</v>
      </c>
      <c r="Q162" s="282">
        <v>20</v>
      </c>
      <c r="R162" s="283" t="s">
        <v>2659</v>
      </c>
      <c r="S162" s="288" t="s">
        <v>8454</v>
      </c>
      <c r="T162" s="284" t="s">
        <v>2660</v>
      </c>
      <c r="U162" s="277">
        <v>44354</v>
      </c>
      <c r="V162" s="277">
        <v>44354</v>
      </c>
      <c r="W162" s="284">
        <v>4678000237</v>
      </c>
      <c r="X162" s="212">
        <v>44355</v>
      </c>
      <c r="Y162" s="157"/>
      <c r="Z162" s="157"/>
      <c r="AA162" s="157"/>
      <c r="AB162" s="157"/>
      <c r="AC162" s="157" t="s">
        <v>1547</v>
      </c>
      <c r="AD162" s="157"/>
      <c r="AE162" s="158"/>
      <c r="AF162" s="157"/>
      <c r="AG162" s="157"/>
      <c r="AH162" s="157"/>
      <c r="AI162" s="157"/>
      <c r="AJ162" s="157"/>
      <c r="AK162" s="285" t="s">
        <v>2661</v>
      </c>
      <c r="AL162" s="285" t="s">
        <v>8424</v>
      </c>
      <c r="AM162" s="285" t="s">
        <v>8425</v>
      </c>
      <c r="AN162" s="286"/>
      <c r="AO162" s="142" t="s">
        <v>1996</v>
      </c>
      <c r="AP162" s="144"/>
    </row>
    <row r="163" spans="1:42" s="145" customFormat="1" ht="24">
      <c r="A163" s="281" t="s">
        <v>4155</v>
      </c>
      <c r="B163" s="281" t="s">
        <v>4236</v>
      </c>
      <c r="C163" s="281" t="s">
        <v>4237</v>
      </c>
      <c r="D163" s="300" t="s">
        <v>4243</v>
      </c>
      <c r="E163" s="281" t="s">
        <v>35</v>
      </c>
      <c r="F163" s="281" t="s">
        <v>18</v>
      </c>
      <c r="G163" s="281" t="s">
        <v>19</v>
      </c>
      <c r="H163" s="281" t="s">
        <v>4244</v>
      </c>
      <c r="I163" s="281" t="s">
        <v>760</v>
      </c>
      <c r="J163" s="281" t="s">
        <v>13</v>
      </c>
      <c r="K163" s="281" t="s">
        <v>17</v>
      </c>
      <c r="L163" s="281" t="s">
        <v>4245</v>
      </c>
      <c r="M163" s="281" t="s">
        <v>8490</v>
      </c>
      <c r="N163" s="281" t="s">
        <v>2701</v>
      </c>
      <c r="O163" s="281" t="s">
        <v>2658</v>
      </c>
      <c r="P163" s="282">
        <v>100</v>
      </c>
      <c r="Q163" s="282">
        <v>20</v>
      </c>
      <c r="R163" s="283" t="s">
        <v>2659</v>
      </c>
      <c r="S163" s="288" t="s">
        <v>8454</v>
      </c>
      <c r="T163" s="284" t="s">
        <v>2660</v>
      </c>
      <c r="U163" s="277">
        <v>44354</v>
      </c>
      <c r="V163" s="277">
        <v>44354</v>
      </c>
      <c r="W163" s="284">
        <v>4678000238</v>
      </c>
      <c r="X163" s="212">
        <v>44355</v>
      </c>
      <c r="Y163" s="157"/>
      <c r="Z163" s="157"/>
      <c r="AA163" s="157"/>
      <c r="AB163" s="157"/>
      <c r="AC163" s="157" t="s">
        <v>1547</v>
      </c>
      <c r="AD163" s="157"/>
      <c r="AE163" s="158"/>
      <c r="AF163" s="157"/>
      <c r="AG163" s="157"/>
      <c r="AH163" s="157"/>
      <c r="AI163" s="157"/>
      <c r="AJ163" s="157"/>
      <c r="AK163" s="285" t="s">
        <v>2661</v>
      </c>
      <c r="AL163" s="285" t="s">
        <v>8424</v>
      </c>
      <c r="AM163" s="285" t="s">
        <v>8425</v>
      </c>
      <c r="AN163" s="286"/>
      <c r="AO163" s="142" t="s">
        <v>1996</v>
      </c>
      <c r="AP163" s="144"/>
    </row>
    <row r="164" spans="1:42" s="145" customFormat="1" ht="24">
      <c r="A164" s="281" t="s">
        <v>4155</v>
      </c>
      <c r="B164" s="281" t="s">
        <v>4236</v>
      </c>
      <c r="C164" s="281" t="s">
        <v>4237</v>
      </c>
      <c r="D164" s="300" t="s">
        <v>4246</v>
      </c>
      <c r="E164" s="281" t="s">
        <v>35</v>
      </c>
      <c r="F164" s="281" t="s">
        <v>18</v>
      </c>
      <c r="G164" s="281" t="s">
        <v>19</v>
      </c>
      <c r="H164" s="281" t="s">
        <v>4247</v>
      </c>
      <c r="I164" s="281" t="s">
        <v>760</v>
      </c>
      <c r="J164" s="281" t="s">
        <v>13</v>
      </c>
      <c r="K164" s="281" t="s">
        <v>17</v>
      </c>
      <c r="L164" s="281" t="s">
        <v>4245</v>
      </c>
      <c r="M164" s="281" t="s">
        <v>8491</v>
      </c>
      <c r="N164" s="281" t="s">
        <v>2701</v>
      </c>
      <c r="O164" s="281" t="s">
        <v>2658</v>
      </c>
      <c r="P164" s="282">
        <v>50</v>
      </c>
      <c r="Q164" s="282">
        <v>15</v>
      </c>
      <c r="R164" s="283" t="s">
        <v>2659</v>
      </c>
      <c r="S164" s="288" t="s">
        <v>8454</v>
      </c>
      <c r="T164" s="284" t="s">
        <v>2660</v>
      </c>
      <c r="U164" s="277">
        <v>44354</v>
      </c>
      <c r="V164" s="277">
        <v>44354</v>
      </c>
      <c r="W164" s="284">
        <v>4678000239</v>
      </c>
      <c r="X164" s="212">
        <v>44355</v>
      </c>
      <c r="Y164" s="157"/>
      <c r="Z164" s="157"/>
      <c r="AA164" s="157"/>
      <c r="AB164" s="157"/>
      <c r="AC164" s="157" t="s">
        <v>1547</v>
      </c>
      <c r="AD164" s="157"/>
      <c r="AE164" s="158"/>
      <c r="AF164" s="157"/>
      <c r="AG164" s="157"/>
      <c r="AH164" s="157"/>
      <c r="AI164" s="157"/>
      <c r="AJ164" s="157"/>
      <c r="AK164" s="285" t="s">
        <v>2661</v>
      </c>
      <c r="AL164" s="285" t="s">
        <v>8424</v>
      </c>
      <c r="AM164" s="285" t="s">
        <v>8425</v>
      </c>
      <c r="AN164" s="286"/>
      <c r="AO164" s="142" t="s">
        <v>1996</v>
      </c>
      <c r="AP164" s="144"/>
    </row>
    <row r="165" spans="1:42" s="145" customFormat="1" ht="24">
      <c r="A165" s="281" t="s">
        <v>4088</v>
      </c>
      <c r="B165" s="281" t="s">
        <v>4236</v>
      </c>
      <c r="C165" s="281" t="s">
        <v>4248</v>
      </c>
      <c r="D165" s="300" t="s">
        <v>3383</v>
      </c>
      <c r="E165" s="281" t="s">
        <v>35</v>
      </c>
      <c r="F165" s="281" t="s">
        <v>18</v>
      </c>
      <c r="G165" s="281" t="s">
        <v>19</v>
      </c>
      <c r="H165" s="281" t="s">
        <v>4249</v>
      </c>
      <c r="I165" s="281" t="s">
        <v>760</v>
      </c>
      <c r="J165" s="281" t="s">
        <v>13</v>
      </c>
      <c r="K165" s="281" t="s">
        <v>17</v>
      </c>
      <c r="L165" s="281" t="s">
        <v>4250</v>
      </c>
      <c r="M165" s="281" t="s">
        <v>8492</v>
      </c>
      <c r="N165" s="281" t="s">
        <v>2701</v>
      </c>
      <c r="O165" s="281" t="s">
        <v>2658</v>
      </c>
      <c r="P165" s="282">
        <v>200</v>
      </c>
      <c r="Q165" s="282">
        <v>27</v>
      </c>
      <c r="R165" s="283" t="s">
        <v>2659</v>
      </c>
      <c r="S165" s="288" t="s">
        <v>8454</v>
      </c>
      <c r="T165" s="284" t="s">
        <v>2660</v>
      </c>
      <c r="U165" s="277">
        <v>44354</v>
      </c>
      <c r="V165" s="277">
        <v>44354</v>
      </c>
      <c r="W165" s="284">
        <v>4678000254</v>
      </c>
      <c r="X165" s="212">
        <v>44355</v>
      </c>
      <c r="Y165" s="157"/>
      <c r="Z165" s="157"/>
      <c r="AA165" s="157"/>
      <c r="AB165" s="157"/>
      <c r="AC165" s="157" t="s">
        <v>4012</v>
      </c>
      <c r="AD165" s="157" t="s">
        <v>8295</v>
      </c>
      <c r="AE165" s="158" t="s">
        <v>8493</v>
      </c>
      <c r="AF165" s="157" t="s">
        <v>4014</v>
      </c>
      <c r="AG165" s="157">
        <v>464</v>
      </c>
      <c r="AH165" s="157" t="s">
        <v>8327</v>
      </c>
      <c r="AI165" s="157" t="s">
        <v>8486</v>
      </c>
      <c r="AJ165" s="157" t="s">
        <v>8494</v>
      </c>
      <c r="AK165" s="285" t="s">
        <v>2661</v>
      </c>
      <c r="AL165" s="285" t="s">
        <v>8424</v>
      </c>
      <c r="AM165" s="285" t="s">
        <v>8425</v>
      </c>
      <c r="AN165" s="286" t="s">
        <v>1996</v>
      </c>
      <c r="AO165" s="142" t="s">
        <v>1996</v>
      </c>
      <c r="AP165" s="144" t="s">
        <v>8495</v>
      </c>
    </row>
    <row r="166" spans="1:42" s="145" customFormat="1" ht="24">
      <c r="A166" s="281" t="s">
        <v>4155</v>
      </c>
      <c r="B166" s="281" t="s">
        <v>4236</v>
      </c>
      <c r="C166" s="281" t="s">
        <v>4248</v>
      </c>
      <c r="D166" s="300" t="s">
        <v>4251</v>
      </c>
      <c r="E166" s="281" t="s">
        <v>35</v>
      </c>
      <c r="F166" s="281" t="s">
        <v>18</v>
      </c>
      <c r="G166" s="281" t="s">
        <v>19</v>
      </c>
      <c r="H166" s="281" t="s">
        <v>4252</v>
      </c>
      <c r="I166" s="281" t="s">
        <v>760</v>
      </c>
      <c r="J166" s="281" t="s">
        <v>13</v>
      </c>
      <c r="K166" s="281" t="s">
        <v>17</v>
      </c>
      <c r="L166" s="281" t="s">
        <v>4250</v>
      </c>
      <c r="M166" s="281" t="s">
        <v>8496</v>
      </c>
      <c r="N166" s="281" t="s">
        <v>2701</v>
      </c>
      <c r="O166" s="281" t="s">
        <v>2658</v>
      </c>
      <c r="P166" s="282">
        <v>75</v>
      </c>
      <c r="Q166" s="282">
        <v>30</v>
      </c>
      <c r="R166" s="283" t="s">
        <v>2659</v>
      </c>
      <c r="S166" s="288" t="s">
        <v>8454</v>
      </c>
      <c r="T166" s="284" t="s">
        <v>2660</v>
      </c>
      <c r="U166" s="277">
        <v>44354</v>
      </c>
      <c r="V166" s="277">
        <v>44354</v>
      </c>
      <c r="W166" s="284">
        <v>4678000240</v>
      </c>
      <c r="X166" s="212">
        <v>44355</v>
      </c>
      <c r="Y166" s="157"/>
      <c r="Z166" s="157"/>
      <c r="AA166" s="157"/>
      <c r="AB166" s="157"/>
      <c r="AC166" s="157" t="s">
        <v>1547</v>
      </c>
      <c r="AD166" s="157"/>
      <c r="AE166" s="158"/>
      <c r="AF166" s="157"/>
      <c r="AG166" s="157"/>
      <c r="AH166" s="157"/>
      <c r="AI166" s="157"/>
      <c r="AJ166" s="157"/>
      <c r="AK166" s="285" t="s">
        <v>2661</v>
      </c>
      <c r="AL166" s="285" t="s">
        <v>8424</v>
      </c>
      <c r="AM166" s="285" t="s">
        <v>8425</v>
      </c>
      <c r="AN166" s="286"/>
      <c r="AO166" s="142" t="s">
        <v>1996</v>
      </c>
      <c r="AP166" s="144"/>
    </row>
    <row r="167" spans="1:42" s="145" customFormat="1" ht="24">
      <c r="A167" s="281" t="s">
        <v>4155</v>
      </c>
      <c r="B167" s="281" t="s">
        <v>4236</v>
      </c>
      <c r="C167" s="281" t="s">
        <v>4248</v>
      </c>
      <c r="D167" s="281" t="s">
        <v>4251</v>
      </c>
      <c r="E167" s="281" t="s">
        <v>35</v>
      </c>
      <c r="F167" s="281" t="s">
        <v>18</v>
      </c>
      <c r="G167" s="281" t="s">
        <v>19</v>
      </c>
      <c r="H167" s="281" t="s">
        <v>4253</v>
      </c>
      <c r="I167" s="281" t="s">
        <v>760</v>
      </c>
      <c r="J167" s="281" t="s">
        <v>13</v>
      </c>
      <c r="K167" s="281" t="s">
        <v>17</v>
      </c>
      <c r="L167" s="281" t="s">
        <v>4250</v>
      </c>
      <c r="M167" s="281" t="s">
        <v>8497</v>
      </c>
      <c r="N167" s="281" t="s">
        <v>2701</v>
      </c>
      <c r="O167" s="281" t="s">
        <v>2666</v>
      </c>
      <c r="P167" s="282">
        <v>25</v>
      </c>
      <c r="Q167" s="282">
        <v>30</v>
      </c>
      <c r="R167" s="283" t="s">
        <v>2659</v>
      </c>
      <c r="S167" s="288" t="s">
        <v>8454</v>
      </c>
      <c r="T167" s="284" t="s">
        <v>2660</v>
      </c>
      <c r="U167" s="277">
        <v>44354</v>
      </c>
      <c r="V167" s="277">
        <v>44354</v>
      </c>
      <c r="W167" s="284">
        <v>4678000241</v>
      </c>
      <c r="X167" s="212">
        <v>44355</v>
      </c>
      <c r="Y167" s="157"/>
      <c r="Z167" s="157"/>
      <c r="AA167" s="157"/>
      <c r="AB167" s="157"/>
      <c r="AC167" s="157" t="s">
        <v>1547</v>
      </c>
      <c r="AD167" s="157"/>
      <c r="AE167" s="158"/>
      <c r="AF167" s="157"/>
      <c r="AG167" s="157"/>
      <c r="AH167" s="157"/>
      <c r="AI167" s="157"/>
      <c r="AJ167" s="157"/>
      <c r="AK167" s="285" t="s">
        <v>2661</v>
      </c>
      <c r="AL167" s="285" t="s">
        <v>8424</v>
      </c>
      <c r="AM167" s="285" t="s">
        <v>8425</v>
      </c>
      <c r="AN167" s="286"/>
      <c r="AO167" s="142" t="s">
        <v>1996</v>
      </c>
      <c r="AP167" s="144"/>
    </row>
    <row r="168" spans="1:42" s="145" customFormat="1" ht="24">
      <c r="A168" s="281" t="s">
        <v>4155</v>
      </c>
      <c r="B168" s="281" t="s">
        <v>4236</v>
      </c>
      <c r="C168" s="281" t="s">
        <v>4248</v>
      </c>
      <c r="D168" s="281" t="s">
        <v>4254</v>
      </c>
      <c r="E168" s="281" t="s">
        <v>35</v>
      </c>
      <c r="F168" s="281" t="s">
        <v>18</v>
      </c>
      <c r="G168" s="281" t="s">
        <v>19</v>
      </c>
      <c r="H168" s="281" t="s">
        <v>4255</v>
      </c>
      <c r="I168" s="281" t="s">
        <v>760</v>
      </c>
      <c r="J168" s="281" t="s">
        <v>13</v>
      </c>
      <c r="K168" s="281" t="s">
        <v>17</v>
      </c>
      <c r="L168" s="281" t="s">
        <v>4250</v>
      </c>
      <c r="M168" s="281" t="s">
        <v>4256</v>
      </c>
      <c r="N168" s="281" t="s">
        <v>2701</v>
      </c>
      <c r="O168" s="281" t="s">
        <v>2658</v>
      </c>
      <c r="P168" s="282">
        <v>50</v>
      </c>
      <c r="Q168" s="282">
        <v>45</v>
      </c>
      <c r="R168" s="283" t="s">
        <v>2659</v>
      </c>
      <c r="S168" s="288" t="s">
        <v>8454</v>
      </c>
      <c r="T168" s="284" t="s">
        <v>2660</v>
      </c>
      <c r="U168" s="277">
        <v>44354</v>
      </c>
      <c r="V168" s="277">
        <v>44354</v>
      </c>
      <c r="W168" s="284">
        <v>4678000242</v>
      </c>
      <c r="X168" s="212">
        <v>44355</v>
      </c>
      <c r="Y168" s="157"/>
      <c r="Z168" s="157"/>
      <c r="AA168" s="157"/>
      <c r="AB168" s="157"/>
      <c r="AC168" s="157" t="s">
        <v>1547</v>
      </c>
      <c r="AD168" s="157"/>
      <c r="AE168" s="289"/>
      <c r="AF168" s="157"/>
      <c r="AG168" s="157"/>
      <c r="AH168" s="157"/>
      <c r="AI168" s="157"/>
      <c r="AJ168" s="157"/>
      <c r="AK168" s="285" t="s">
        <v>2661</v>
      </c>
      <c r="AL168" s="285" t="s">
        <v>8424</v>
      </c>
      <c r="AM168" s="285" t="s">
        <v>8425</v>
      </c>
      <c r="AN168" s="286"/>
      <c r="AO168" s="142" t="s">
        <v>1996</v>
      </c>
      <c r="AP168" s="144"/>
    </row>
    <row r="169" spans="1:42" s="145" customFormat="1" ht="24">
      <c r="A169" s="281" t="s">
        <v>4155</v>
      </c>
      <c r="B169" s="281" t="s">
        <v>4236</v>
      </c>
      <c r="C169" s="281" t="s">
        <v>4248</v>
      </c>
      <c r="D169" s="300" t="s">
        <v>4257</v>
      </c>
      <c r="E169" s="281" t="s">
        <v>35</v>
      </c>
      <c r="F169" s="281" t="s">
        <v>18</v>
      </c>
      <c r="G169" s="281" t="s">
        <v>19</v>
      </c>
      <c r="H169" s="281" t="s">
        <v>4258</v>
      </c>
      <c r="I169" s="281" t="s">
        <v>760</v>
      </c>
      <c r="J169" s="281" t="s">
        <v>13</v>
      </c>
      <c r="K169" s="281" t="s">
        <v>17</v>
      </c>
      <c r="L169" s="281" t="s">
        <v>4250</v>
      </c>
      <c r="M169" s="281" t="s">
        <v>8498</v>
      </c>
      <c r="N169" s="281" t="s">
        <v>2701</v>
      </c>
      <c r="O169" s="281" t="s">
        <v>2658</v>
      </c>
      <c r="P169" s="303">
        <v>50</v>
      </c>
      <c r="Q169" s="282">
        <v>60</v>
      </c>
      <c r="R169" s="283" t="s">
        <v>2659</v>
      </c>
      <c r="S169" s="288" t="s">
        <v>8454</v>
      </c>
      <c r="T169" s="284" t="s">
        <v>2660</v>
      </c>
      <c r="U169" s="277">
        <v>44354</v>
      </c>
      <c r="V169" s="277">
        <v>44354</v>
      </c>
      <c r="W169" s="284">
        <v>4678000243</v>
      </c>
      <c r="X169" s="212">
        <v>44355</v>
      </c>
      <c r="Y169" s="157"/>
      <c r="Z169" s="157"/>
      <c r="AA169" s="157"/>
      <c r="AB169" s="157"/>
      <c r="AC169" s="157" t="s">
        <v>1547</v>
      </c>
      <c r="AD169" s="157"/>
      <c r="AE169" s="158"/>
      <c r="AF169" s="157"/>
      <c r="AG169" s="157"/>
      <c r="AH169" s="157"/>
      <c r="AI169" s="157"/>
      <c r="AJ169" s="157"/>
      <c r="AK169" s="285" t="s">
        <v>2661</v>
      </c>
      <c r="AL169" s="285" t="s">
        <v>8424</v>
      </c>
      <c r="AM169" s="285" t="s">
        <v>8425</v>
      </c>
      <c r="AN169" s="286"/>
      <c r="AO169" s="142" t="s">
        <v>1996</v>
      </c>
      <c r="AP169" s="144"/>
    </row>
    <row r="170" spans="1:42" s="145" customFormat="1" ht="24">
      <c r="A170" s="281" t="s">
        <v>4088</v>
      </c>
      <c r="B170" s="281" t="s">
        <v>4236</v>
      </c>
      <c r="C170" s="281" t="s">
        <v>4248</v>
      </c>
      <c r="D170" s="300" t="s">
        <v>4259</v>
      </c>
      <c r="E170" s="281" t="s">
        <v>35</v>
      </c>
      <c r="F170" s="281" t="s">
        <v>18</v>
      </c>
      <c r="G170" s="281" t="s">
        <v>19</v>
      </c>
      <c r="H170" s="281" t="s">
        <v>4260</v>
      </c>
      <c r="I170" s="281" t="s">
        <v>760</v>
      </c>
      <c r="J170" s="281" t="s">
        <v>13</v>
      </c>
      <c r="K170" s="281" t="s">
        <v>17</v>
      </c>
      <c r="L170" s="281" t="s">
        <v>4250</v>
      </c>
      <c r="M170" s="281" t="s">
        <v>8499</v>
      </c>
      <c r="N170" s="281" t="s">
        <v>2701</v>
      </c>
      <c r="O170" s="281" t="s">
        <v>2658</v>
      </c>
      <c r="P170" s="282">
        <v>100</v>
      </c>
      <c r="Q170" s="282">
        <v>22</v>
      </c>
      <c r="R170" s="283" t="s">
        <v>2659</v>
      </c>
      <c r="S170" s="288" t="s">
        <v>8454</v>
      </c>
      <c r="T170" s="284" t="s">
        <v>2660</v>
      </c>
      <c r="U170" s="277">
        <v>44354</v>
      </c>
      <c r="V170" s="277">
        <v>44354</v>
      </c>
      <c r="W170" s="284">
        <v>4678000255</v>
      </c>
      <c r="X170" s="212">
        <v>44355</v>
      </c>
      <c r="Y170" s="157"/>
      <c r="Z170" s="157"/>
      <c r="AA170" s="157"/>
      <c r="AB170" s="157"/>
      <c r="AC170" s="157" t="s">
        <v>4012</v>
      </c>
      <c r="AD170" s="157" t="s">
        <v>4013</v>
      </c>
      <c r="AE170" s="158" t="s">
        <v>8500</v>
      </c>
      <c r="AF170" s="157" t="s">
        <v>7609</v>
      </c>
      <c r="AG170" s="157">
        <v>638</v>
      </c>
      <c r="AH170" s="157" t="s">
        <v>8327</v>
      </c>
      <c r="AI170" s="157" t="s">
        <v>8360</v>
      </c>
      <c r="AJ170" s="157" t="s">
        <v>8443</v>
      </c>
      <c r="AK170" s="285" t="s">
        <v>2661</v>
      </c>
      <c r="AL170" s="285" t="s">
        <v>8424</v>
      </c>
      <c r="AM170" s="285" t="s">
        <v>8425</v>
      </c>
      <c r="AN170" s="286" t="s">
        <v>1996</v>
      </c>
      <c r="AO170" s="142" t="s">
        <v>1996</v>
      </c>
      <c r="AP170" s="144" t="s">
        <v>8501</v>
      </c>
    </row>
    <row r="171" spans="1:42" s="145" customFormat="1" ht="24">
      <c r="A171" s="281" t="s">
        <v>4155</v>
      </c>
      <c r="B171" s="281" t="s">
        <v>4236</v>
      </c>
      <c r="C171" s="281" t="s">
        <v>4248</v>
      </c>
      <c r="D171" s="300" t="s">
        <v>4261</v>
      </c>
      <c r="E171" s="281" t="s">
        <v>35</v>
      </c>
      <c r="F171" s="281" t="s">
        <v>18</v>
      </c>
      <c r="G171" s="281" t="s">
        <v>19</v>
      </c>
      <c r="H171" s="281" t="s">
        <v>4262</v>
      </c>
      <c r="I171" s="281" t="s">
        <v>760</v>
      </c>
      <c r="J171" s="281" t="s">
        <v>13</v>
      </c>
      <c r="K171" s="281" t="s">
        <v>17</v>
      </c>
      <c r="L171" s="281" t="s">
        <v>4250</v>
      </c>
      <c r="M171" s="281" t="s">
        <v>8502</v>
      </c>
      <c r="N171" s="281" t="s">
        <v>2701</v>
      </c>
      <c r="O171" s="281" t="s">
        <v>2658</v>
      </c>
      <c r="P171" s="282">
        <v>70</v>
      </c>
      <c r="Q171" s="282">
        <v>35</v>
      </c>
      <c r="R171" s="283" t="s">
        <v>2659</v>
      </c>
      <c r="S171" s="288" t="s">
        <v>8454</v>
      </c>
      <c r="T171" s="284" t="s">
        <v>2660</v>
      </c>
      <c r="U171" s="277">
        <v>44354</v>
      </c>
      <c r="V171" s="277">
        <v>44354</v>
      </c>
      <c r="W171" s="284">
        <v>4678000244</v>
      </c>
      <c r="X171" s="212">
        <v>44355</v>
      </c>
      <c r="Y171" s="157"/>
      <c r="Z171" s="157"/>
      <c r="AA171" s="157"/>
      <c r="AB171" s="157"/>
      <c r="AC171" s="157" t="s">
        <v>1547</v>
      </c>
      <c r="AD171" s="157"/>
      <c r="AE171" s="158"/>
      <c r="AF171" s="157"/>
      <c r="AG171" s="157"/>
      <c r="AH171" s="157"/>
      <c r="AI171" s="157"/>
      <c r="AJ171" s="157"/>
      <c r="AK171" s="285" t="s">
        <v>2661</v>
      </c>
      <c r="AL171" s="285" t="s">
        <v>8424</v>
      </c>
      <c r="AM171" s="285" t="s">
        <v>8425</v>
      </c>
      <c r="AN171" s="286"/>
      <c r="AO171" s="142" t="s">
        <v>1996</v>
      </c>
      <c r="AP171" s="144"/>
    </row>
    <row r="172" spans="1:42" s="145" customFormat="1" ht="24">
      <c r="A172" s="281" t="s">
        <v>4155</v>
      </c>
      <c r="B172" s="281" t="s">
        <v>4236</v>
      </c>
      <c r="C172" s="281" t="s">
        <v>4248</v>
      </c>
      <c r="D172" s="300" t="s">
        <v>4263</v>
      </c>
      <c r="E172" s="281" t="s">
        <v>35</v>
      </c>
      <c r="F172" s="281" t="s">
        <v>18</v>
      </c>
      <c r="G172" s="281" t="s">
        <v>19</v>
      </c>
      <c r="H172" s="281" t="s">
        <v>4264</v>
      </c>
      <c r="I172" s="281" t="s">
        <v>760</v>
      </c>
      <c r="J172" s="281" t="s">
        <v>13</v>
      </c>
      <c r="K172" s="281" t="s">
        <v>17</v>
      </c>
      <c r="L172" s="281" t="s">
        <v>4250</v>
      </c>
      <c r="M172" s="281" t="s">
        <v>4265</v>
      </c>
      <c r="N172" s="281" t="s">
        <v>2701</v>
      </c>
      <c r="O172" s="281" t="s">
        <v>2658</v>
      </c>
      <c r="P172" s="282">
        <v>50</v>
      </c>
      <c r="Q172" s="282">
        <v>50</v>
      </c>
      <c r="R172" s="283" t="s">
        <v>2659</v>
      </c>
      <c r="S172" s="288" t="s">
        <v>8454</v>
      </c>
      <c r="T172" s="284" t="s">
        <v>2660</v>
      </c>
      <c r="U172" s="277">
        <v>44354</v>
      </c>
      <c r="V172" s="277">
        <v>44354</v>
      </c>
      <c r="W172" s="284">
        <v>4678000245</v>
      </c>
      <c r="X172" s="212">
        <v>44355</v>
      </c>
      <c r="Y172" s="157"/>
      <c r="Z172" s="157"/>
      <c r="AA172" s="157"/>
      <c r="AB172" s="157"/>
      <c r="AC172" s="157" t="s">
        <v>1547</v>
      </c>
      <c r="AD172" s="157"/>
      <c r="AE172" s="158"/>
      <c r="AF172" s="157"/>
      <c r="AG172" s="157"/>
      <c r="AH172" s="157"/>
      <c r="AI172" s="157"/>
      <c r="AJ172" s="157"/>
      <c r="AK172" s="285" t="s">
        <v>2661</v>
      </c>
      <c r="AL172" s="285" t="s">
        <v>8424</v>
      </c>
      <c r="AM172" s="285" t="s">
        <v>8425</v>
      </c>
      <c r="AN172" s="286"/>
      <c r="AO172" s="142" t="s">
        <v>1996</v>
      </c>
      <c r="AP172" s="144"/>
    </row>
    <row r="173" spans="1:42" s="145" customFormat="1" ht="24">
      <c r="A173" s="281" t="s">
        <v>4155</v>
      </c>
      <c r="B173" s="281" t="s">
        <v>4236</v>
      </c>
      <c r="C173" s="281" t="s">
        <v>4248</v>
      </c>
      <c r="D173" s="300" t="s">
        <v>4266</v>
      </c>
      <c r="E173" s="281" t="s">
        <v>35</v>
      </c>
      <c r="F173" s="281" t="s">
        <v>18</v>
      </c>
      <c r="G173" s="281" t="s">
        <v>19</v>
      </c>
      <c r="H173" s="281" t="s">
        <v>4267</v>
      </c>
      <c r="I173" s="281" t="s">
        <v>760</v>
      </c>
      <c r="J173" s="281" t="s">
        <v>13</v>
      </c>
      <c r="K173" s="281" t="s">
        <v>17</v>
      </c>
      <c r="L173" s="281" t="s">
        <v>4250</v>
      </c>
      <c r="M173" s="281" t="s">
        <v>8503</v>
      </c>
      <c r="N173" s="281" t="s">
        <v>2701</v>
      </c>
      <c r="O173" s="281" t="s">
        <v>2658</v>
      </c>
      <c r="P173" s="282">
        <v>80</v>
      </c>
      <c r="Q173" s="282">
        <v>60</v>
      </c>
      <c r="R173" s="283" t="s">
        <v>2659</v>
      </c>
      <c r="S173" s="288" t="s">
        <v>8454</v>
      </c>
      <c r="T173" s="284" t="s">
        <v>2660</v>
      </c>
      <c r="U173" s="277">
        <v>44354</v>
      </c>
      <c r="V173" s="277">
        <v>44354</v>
      </c>
      <c r="W173" s="284">
        <v>4678000246</v>
      </c>
      <c r="X173" s="212">
        <v>44355</v>
      </c>
      <c r="Y173" s="157"/>
      <c r="Z173" s="157"/>
      <c r="AA173" s="157"/>
      <c r="AB173" s="157"/>
      <c r="AC173" s="157" t="s">
        <v>1547</v>
      </c>
      <c r="AD173" s="157"/>
      <c r="AE173" s="158"/>
      <c r="AF173" s="157"/>
      <c r="AG173" s="157"/>
      <c r="AH173" s="157"/>
      <c r="AI173" s="157"/>
      <c r="AJ173" s="157"/>
      <c r="AK173" s="285" t="s">
        <v>2661</v>
      </c>
      <c r="AL173" s="285" t="s">
        <v>8424</v>
      </c>
      <c r="AM173" s="285" t="s">
        <v>8425</v>
      </c>
      <c r="AN173" s="286"/>
      <c r="AO173" s="142" t="s">
        <v>1996</v>
      </c>
      <c r="AP173" s="144"/>
    </row>
    <row r="174" spans="1:42" s="145" customFormat="1" ht="24">
      <c r="A174" s="281" t="s">
        <v>4155</v>
      </c>
      <c r="B174" s="281" t="s">
        <v>4236</v>
      </c>
      <c r="C174" s="281" t="s">
        <v>4248</v>
      </c>
      <c r="D174" s="300" t="s">
        <v>3625</v>
      </c>
      <c r="E174" s="281" t="s">
        <v>35</v>
      </c>
      <c r="F174" s="281" t="s">
        <v>18</v>
      </c>
      <c r="G174" s="281" t="s">
        <v>19</v>
      </c>
      <c r="H174" s="281" t="s">
        <v>4268</v>
      </c>
      <c r="I174" s="281" t="s">
        <v>760</v>
      </c>
      <c r="J174" s="281" t="s">
        <v>13</v>
      </c>
      <c r="K174" s="281" t="s">
        <v>17</v>
      </c>
      <c r="L174" s="281" t="s">
        <v>4250</v>
      </c>
      <c r="M174" s="281" t="s">
        <v>8504</v>
      </c>
      <c r="N174" s="281" t="s">
        <v>2701</v>
      </c>
      <c r="O174" s="281" t="s">
        <v>2658</v>
      </c>
      <c r="P174" s="282">
        <v>40</v>
      </c>
      <c r="Q174" s="282">
        <v>50</v>
      </c>
      <c r="R174" s="283" t="s">
        <v>2659</v>
      </c>
      <c r="S174" s="288" t="s">
        <v>8454</v>
      </c>
      <c r="T174" s="284" t="s">
        <v>2660</v>
      </c>
      <c r="U174" s="277">
        <v>44354</v>
      </c>
      <c r="V174" s="277">
        <v>44354</v>
      </c>
      <c r="W174" s="284">
        <v>4678000247</v>
      </c>
      <c r="X174" s="212">
        <v>44355</v>
      </c>
      <c r="Y174" s="157"/>
      <c r="Z174" s="157"/>
      <c r="AA174" s="157"/>
      <c r="AB174" s="157"/>
      <c r="AC174" s="157" t="s">
        <v>1547</v>
      </c>
      <c r="AD174" s="157"/>
      <c r="AE174" s="158"/>
      <c r="AF174" s="157"/>
      <c r="AG174" s="157"/>
      <c r="AH174" s="157"/>
      <c r="AI174" s="157"/>
      <c r="AJ174" s="157"/>
      <c r="AK174" s="285" t="s">
        <v>2661</v>
      </c>
      <c r="AL174" s="285" t="s">
        <v>8424</v>
      </c>
      <c r="AM174" s="285" t="s">
        <v>8425</v>
      </c>
      <c r="AN174" s="286"/>
      <c r="AO174" s="142" t="s">
        <v>1996</v>
      </c>
      <c r="AP174" s="144"/>
    </row>
    <row r="175" spans="1:42" s="145" customFormat="1" ht="24">
      <c r="A175" s="281" t="s">
        <v>4155</v>
      </c>
      <c r="B175" s="281" t="s">
        <v>4236</v>
      </c>
      <c r="C175" s="281" t="s">
        <v>4248</v>
      </c>
      <c r="D175" s="300" t="s">
        <v>4269</v>
      </c>
      <c r="E175" s="281" t="s">
        <v>35</v>
      </c>
      <c r="F175" s="281" t="s">
        <v>18</v>
      </c>
      <c r="G175" s="281" t="s">
        <v>19</v>
      </c>
      <c r="H175" s="281" t="s">
        <v>4270</v>
      </c>
      <c r="I175" s="281" t="s">
        <v>760</v>
      </c>
      <c r="J175" s="281" t="s">
        <v>13</v>
      </c>
      <c r="K175" s="281" t="s">
        <v>17</v>
      </c>
      <c r="L175" s="281" t="s">
        <v>4250</v>
      </c>
      <c r="M175" s="281" t="s">
        <v>4271</v>
      </c>
      <c r="N175" s="281" t="s">
        <v>2701</v>
      </c>
      <c r="O175" s="281" t="s">
        <v>2658</v>
      </c>
      <c r="P175" s="282">
        <v>50</v>
      </c>
      <c r="Q175" s="282">
        <v>5</v>
      </c>
      <c r="R175" s="283" t="s">
        <v>2659</v>
      </c>
      <c r="S175" s="288" t="s">
        <v>8454</v>
      </c>
      <c r="T175" s="284" t="s">
        <v>2660</v>
      </c>
      <c r="U175" s="277">
        <v>44354</v>
      </c>
      <c r="V175" s="277">
        <v>44354</v>
      </c>
      <c r="W175" s="284">
        <v>4678000248</v>
      </c>
      <c r="X175" s="212">
        <v>44355</v>
      </c>
      <c r="Y175" s="157"/>
      <c r="Z175" s="157"/>
      <c r="AA175" s="157"/>
      <c r="AB175" s="157"/>
      <c r="AC175" s="157" t="s">
        <v>1547</v>
      </c>
      <c r="AD175" s="157"/>
      <c r="AE175" s="158"/>
      <c r="AF175" s="157"/>
      <c r="AG175" s="157"/>
      <c r="AH175" s="157"/>
      <c r="AI175" s="157"/>
      <c r="AJ175" s="157"/>
      <c r="AK175" s="285" t="s">
        <v>2661</v>
      </c>
      <c r="AL175" s="285" t="s">
        <v>8424</v>
      </c>
      <c r="AM175" s="285" t="s">
        <v>8425</v>
      </c>
      <c r="AN175" s="286"/>
      <c r="AO175" s="142" t="s">
        <v>1996</v>
      </c>
      <c r="AP175" s="144"/>
    </row>
    <row r="176" spans="1:42" s="145" customFormat="1" ht="24">
      <c r="A176" s="281" t="s">
        <v>4155</v>
      </c>
      <c r="B176" s="281" t="s">
        <v>4236</v>
      </c>
      <c r="C176" s="281" t="s">
        <v>4272</v>
      </c>
      <c r="D176" s="300" t="s">
        <v>4273</v>
      </c>
      <c r="E176" s="281" t="s">
        <v>35</v>
      </c>
      <c r="F176" s="281" t="s">
        <v>18</v>
      </c>
      <c r="G176" s="281" t="s">
        <v>19</v>
      </c>
      <c r="H176" s="281" t="s">
        <v>4274</v>
      </c>
      <c r="I176" s="281" t="s">
        <v>760</v>
      </c>
      <c r="J176" s="281" t="s">
        <v>13</v>
      </c>
      <c r="K176" s="281" t="s">
        <v>17</v>
      </c>
      <c r="L176" s="281" t="s">
        <v>4250</v>
      </c>
      <c r="M176" s="281" t="s">
        <v>8505</v>
      </c>
      <c r="N176" s="281" t="s">
        <v>2701</v>
      </c>
      <c r="O176" s="281" t="s">
        <v>2658</v>
      </c>
      <c r="P176" s="282">
        <v>310</v>
      </c>
      <c r="Q176" s="282">
        <v>5</v>
      </c>
      <c r="R176" s="283" t="s">
        <v>2659</v>
      </c>
      <c r="S176" s="288" t="s">
        <v>8454</v>
      </c>
      <c r="T176" s="284" t="s">
        <v>2660</v>
      </c>
      <c r="U176" s="277">
        <v>44354</v>
      </c>
      <c r="V176" s="277">
        <v>44354</v>
      </c>
      <c r="W176" s="284">
        <v>4678000249</v>
      </c>
      <c r="X176" s="212">
        <v>44355</v>
      </c>
      <c r="Y176" s="157"/>
      <c r="Z176" s="157"/>
      <c r="AA176" s="157"/>
      <c r="AB176" s="157"/>
      <c r="AC176" s="157" t="s">
        <v>1547</v>
      </c>
      <c r="AD176" s="157"/>
      <c r="AE176" s="158"/>
      <c r="AF176" s="157"/>
      <c r="AG176" s="157"/>
      <c r="AH176" s="157"/>
      <c r="AI176" s="157"/>
      <c r="AJ176" s="157"/>
      <c r="AK176" s="285" t="s">
        <v>2661</v>
      </c>
      <c r="AL176" s="285" t="s">
        <v>8424</v>
      </c>
      <c r="AM176" s="285" t="s">
        <v>8425</v>
      </c>
      <c r="AN176" s="286"/>
      <c r="AO176" s="142" t="s">
        <v>1996</v>
      </c>
      <c r="AP176" s="144"/>
    </row>
    <row r="177" spans="1:42" s="145" customFormat="1" ht="24">
      <c r="A177" s="281" t="s">
        <v>4155</v>
      </c>
      <c r="B177" s="281" t="s">
        <v>4236</v>
      </c>
      <c r="C177" s="281" t="s">
        <v>4272</v>
      </c>
      <c r="D177" s="300" t="s">
        <v>4275</v>
      </c>
      <c r="E177" s="281" t="s">
        <v>35</v>
      </c>
      <c r="F177" s="281" t="s">
        <v>18</v>
      </c>
      <c r="G177" s="281" t="s">
        <v>19</v>
      </c>
      <c r="H177" s="281" t="s">
        <v>4276</v>
      </c>
      <c r="I177" s="281" t="s">
        <v>760</v>
      </c>
      <c r="J177" s="281" t="s">
        <v>13</v>
      </c>
      <c r="K177" s="281" t="s">
        <v>17</v>
      </c>
      <c r="L177" s="281" t="s">
        <v>4250</v>
      </c>
      <c r="M177" s="281" t="s">
        <v>8506</v>
      </c>
      <c r="N177" s="281" t="s">
        <v>2701</v>
      </c>
      <c r="O177" s="281" t="s">
        <v>2658</v>
      </c>
      <c r="P177" s="282">
        <v>330</v>
      </c>
      <c r="Q177" s="282">
        <v>5</v>
      </c>
      <c r="R177" s="283" t="s">
        <v>2659</v>
      </c>
      <c r="S177" s="288" t="s">
        <v>8454</v>
      </c>
      <c r="T177" s="284" t="s">
        <v>2660</v>
      </c>
      <c r="U177" s="277">
        <v>44354</v>
      </c>
      <c r="V177" s="277">
        <v>44354</v>
      </c>
      <c r="W177" s="284">
        <v>4678000250</v>
      </c>
      <c r="X177" s="212">
        <v>44355</v>
      </c>
      <c r="Y177" s="157"/>
      <c r="Z177" s="157"/>
      <c r="AA177" s="157"/>
      <c r="AB177" s="157"/>
      <c r="AC177" s="157" t="s">
        <v>1547</v>
      </c>
      <c r="AD177" s="157"/>
      <c r="AE177" s="158"/>
      <c r="AF177" s="157"/>
      <c r="AG177" s="157"/>
      <c r="AH177" s="157"/>
      <c r="AI177" s="157"/>
      <c r="AJ177" s="157"/>
      <c r="AK177" s="285" t="s">
        <v>2661</v>
      </c>
      <c r="AL177" s="285" t="s">
        <v>8424</v>
      </c>
      <c r="AM177" s="285" t="s">
        <v>8425</v>
      </c>
      <c r="AN177" s="286"/>
      <c r="AO177" s="142" t="s">
        <v>1996</v>
      </c>
      <c r="AP177" s="144"/>
    </row>
    <row r="178" spans="1:42" s="145" customFormat="1" ht="24">
      <c r="A178" s="281" t="s">
        <v>4155</v>
      </c>
      <c r="B178" s="281" t="s">
        <v>4236</v>
      </c>
      <c r="C178" s="281" t="s">
        <v>4277</v>
      </c>
      <c r="D178" s="300" t="s">
        <v>4278</v>
      </c>
      <c r="E178" s="281" t="s">
        <v>35</v>
      </c>
      <c r="F178" s="281" t="s">
        <v>18</v>
      </c>
      <c r="G178" s="281" t="s">
        <v>19</v>
      </c>
      <c r="H178" s="281" t="s">
        <v>4279</v>
      </c>
      <c r="I178" s="281" t="s">
        <v>760</v>
      </c>
      <c r="J178" s="281" t="s">
        <v>13</v>
      </c>
      <c r="K178" s="281" t="s">
        <v>17</v>
      </c>
      <c r="L178" s="281" t="s">
        <v>4250</v>
      </c>
      <c r="M178" s="281" t="s">
        <v>8507</v>
      </c>
      <c r="N178" s="281" t="s">
        <v>2701</v>
      </c>
      <c r="O178" s="281" t="s">
        <v>2658</v>
      </c>
      <c r="P178" s="282">
        <v>110</v>
      </c>
      <c r="Q178" s="282">
        <v>5</v>
      </c>
      <c r="R178" s="283" t="s">
        <v>2659</v>
      </c>
      <c r="S178" s="288" t="s">
        <v>8454</v>
      </c>
      <c r="T178" s="284" t="s">
        <v>2660</v>
      </c>
      <c r="U178" s="277">
        <v>44354</v>
      </c>
      <c r="V178" s="277">
        <v>44354</v>
      </c>
      <c r="W178" s="284">
        <v>4678000251</v>
      </c>
      <c r="X178" s="212">
        <v>44355</v>
      </c>
      <c r="Y178" s="157"/>
      <c r="Z178" s="157"/>
      <c r="AA178" s="157"/>
      <c r="AB178" s="157"/>
      <c r="AC178" s="157" t="s">
        <v>1547</v>
      </c>
      <c r="AD178" s="157"/>
      <c r="AE178" s="158"/>
      <c r="AF178" s="157"/>
      <c r="AG178" s="157"/>
      <c r="AH178" s="157"/>
      <c r="AI178" s="157"/>
      <c r="AJ178" s="157"/>
      <c r="AK178" s="285" t="s">
        <v>2661</v>
      </c>
      <c r="AL178" s="285" t="s">
        <v>8424</v>
      </c>
      <c r="AM178" s="285" t="s">
        <v>8425</v>
      </c>
      <c r="AN178" s="286"/>
      <c r="AO178" s="142" t="s">
        <v>1996</v>
      </c>
      <c r="AP178" s="144"/>
    </row>
    <row r="179" spans="1:42" s="145" customFormat="1" ht="24">
      <c r="A179" s="281" t="s">
        <v>4155</v>
      </c>
      <c r="B179" s="281" t="s">
        <v>4236</v>
      </c>
      <c r="C179" s="281" t="s">
        <v>4277</v>
      </c>
      <c r="D179" s="300" t="s">
        <v>4280</v>
      </c>
      <c r="E179" s="281" t="s">
        <v>35</v>
      </c>
      <c r="F179" s="281" t="s">
        <v>18</v>
      </c>
      <c r="G179" s="281" t="s">
        <v>19</v>
      </c>
      <c r="H179" s="281" t="s">
        <v>4281</v>
      </c>
      <c r="I179" s="281" t="s">
        <v>760</v>
      </c>
      <c r="J179" s="281" t="s">
        <v>13</v>
      </c>
      <c r="K179" s="281" t="s">
        <v>17</v>
      </c>
      <c r="L179" s="281" t="s">
        <v>4282</v>
      </c>
      <c r="M179" s="281" t="s">
        <v>8508</v>
      </c>
      <c r="N179" s="281" t="s">
        <v>2701</v>
      </c>
      <c r="O179" s="281" t="s">
        <v>2658</v>
      </c>
      <c r="P179" s="282">
        <v>140</v>
      </c>
      <c r="Q179" s="282">
        <v>5</v>
      </c>
      <c r="R179" s="283" t="s">
        <v>2659</v>
      </c>
      <c r="S179" s="288" t="s">
        <v>8454</v>
      </c>
      <c r="T179" s="284" t="s">
        <v>2660</v>
      </c>
      <c r="U179" s="277">
        <v>44354</v>
      </c>
      <c r="V179" s="277">
        <v>44354</v>
      </c>
      <c r="W179" s="284">
        <v>4678000252</v>
      </c>
      <c r="X179" s="212">
        <v>44355</v>
      </c>
      <c r="Y179" s="157"/>
      <c r="Z179" s="157"/>
      <c r="AA179" s="157"/>
      <c r="AB179" s="157"/>
      <c r="AC179" s="157" t="s">
        <v>1547</v>
      </c>
      <c r="AD179" s="157"/>
      <c r="AE179" s="158"/>
      <c r="AF179" s="157"/>
      <c r="AG179" s="157"/>
      <c r="AH179" s="157"/>
      <c r="AI179" s="157"/>
      <c r="AJ179" s="157"/>
      <c r="AK179" s="285" t="s">
        <v>2661</v>
      </c>
      <c r="AL179" s="285" t="s">
        <v>8424</v>
      </c>
      <c r="AM179" s="285" t="s">
        <v>8425</v>
      </c>
      <c r="AN179" s="286"/>
      <c r="AO179" s="142" t="s">
        <v>1996</v>
      </c>
      <c r="AP179" s="144"/>
    </row>
    <row r="180" spans="1:42" s="145" customFormat="1" ht="24">
      <c r="A180" s="281" t="s">
        <v>4088</v>
      </c>
      <c r="B180" s="281" t="s">
        <v>4236</v>
      </c>
      <c r="C180" s="281" t="s">
        <v>4283</v>
      </c>
      <c r="D180" s="300" t="s">
        <v>3912</v>
      </c>
      <c r="E180" s="281" t="s">
        <v>35</v>
      </c>
      <c r="F180" s="281" t="s">
        <v>18</v>
      </c>
      <c r="G180" s="281" t="s">
        <v>19</v>
      </c>
      <c r="H180" s="281" t="s">
        <v>4284</v>
      </c>
      <c r="I180" s="281" t="s">
        <v>760</v>
      </c>
      <c r="J180" s="281" t="s">
        <v>13</v>
      </c>
      <c r="K180" s="281" t="s">
        <v>17</v>
      </c>
      <c r="L180" s="281" t="s">
        <v>4282</v>
      </c>
      <c r="M180" s="281" t="s">
        <v>8509</v>
      </c>
      <c r="N180" s="281" t="s">
        <v>2701</v>
      </c>
      <c r="O180" s="281" t="s">
        <v>2666</v>
      </c>
      <c r="P180" s="282">
        <v>150</v>
      </c>
      <c r="Q180" s="282">
        <v>20</v>
      </c>
      <c r="R180" s="283" t="s">
        <v>2659</v>
      </c>
      <c r="S180" s="288" t="s">
        <v>8454</v>
      </c>
      <c r="T180" s="284" t="s">
        <v>2660</v>
      </c>
      <c r="U180" s="277">
        <v>44354</v>
      </c>
      <c r="V180" s="277">
        <v>44354</v>
      </c>
      <c r="W180" s="284">
        <v>4678000256</v>
      </c>
      <c r="X180" s="212">
        <v>44355</v>
      </c>
      <c r="Y180" s="157"/>
      <c r="Z180" s="157"/>
      <c r="AA180" s="157"/>
      <c r="AB180" s="157"/>
      <c r="AC180" s="157" t="s">
        <v>4012</v>
      </c>
      <c r="AD180" s="157" t="s">
        <v>4013</v>
      </c>
      <c r="AE180" s="158" t="s">
        <v>8510</v>
      </c>
      <c r="AF180" s="157" t="s">
        <v>7609</v>
      </c>
      <c r="AG180" s="157">
        <v>330</v>
      </c>
      <c r="AH180" s="157" t="s">
        <v>8327</v>
      </c>
      <c r="AI180" s="157" t="s">
        <v>8360</v>
      </c>
      <c r="AJ180" s="157" t="s">
        <v>8443</v>
      </c>
      <c r="AK180" s="285" t="s">
        <v>2661</v>
      </c>
      <c r="AL180" s="285" t="s">
        <v>8424</v>
      </c>
      <c r="AM180" s="285" t="s">
        <v>8425</v>
      </c>
      <c r="AN180" s="286" t="s">
        <v>1996</v>
      </c>
      <c r="AO180" s="142" t="s">
        <v>1996</v>
      </c>
      <c r="AP180" s="144" t="s">
        <v>8511</v>
      </c>
    </row>
    <row r="181" spans="1:42" s="145" customFormat="1" ht="24">
      <c r="A181" s="281" t="s">
        <v>4155</v>
      </c>
      <c r="B181" s="281" t="s">
        <v>4236</v>
      </c>
      <c r="C181" s="281" t="s">
        <v>4283</v>
      </c>
      <c r="D181" s="300" t="s">
        <v>4285</v>
      </c>
      <c r="E181" s="281" t="s">
        <v>35</v>
      </c>
      <c r="F181" s="281" t="s">
        <v>18</v>
      </c>
      <c r="G181" s="281" t="s">
        <v>19</v>
      </c>
      <c r="H181" s="281" t="s">
        <v>4286</v>
      </c>
      <c r="I181" s="281" t="s">
        <v>760</v>
      </c>
      <c r="J181" s="281" t="s">
        <v>13</v>
      </c>
      <c r="K181" s="281" t="s">
        <v>17</v>
      </c>
      <c r="L181" s="281" t="s">
        <v>4287</v>
      </c>
      <c r="M181" s="281" t="s">
        <v>8512</v>
      </c>
      <c r="N181" s="281" t="s">
        <v>2701</v>
      </c>
      <c r="O181" s="281" t="s">
        <v>2658</v>
      </c>
      <c r="P181" s="282">
        <v>96</v>
      </c>
      <c r="Q181" s="282">
        <v>20</v>
      </c>
      <c r="R181" s="283" t="s">
        <v>2659</v>
      </c>
      <c r="S181" s="288" t="s">
        <v>8454</v>
      </c>
      <c r="T181" s="284" t="s">
        <v>2660</v>
      </c>
      <c r="U181" s="277">
        <v>44354</v>
      </c>
      <c r="V181" s="277">
        <v>44354</v>
      </c>
      <c r="W181" s="284">
        <v>4678000253</v>
      </c>
      <c r="X181" s="212">
        <v>44355</v>
      </c>
      <c r="Y181" s="157"/>
      <c r="Z181" s="157"/>
      <c r="AA181" s="157"/>
      <c r="AB181" s="157"/>
      <c r="AC181" s="157" t="s">
        <v>4012</v>
      </c>
      <c r="AD181" s="157" t="s">
        <v>4013</v>
      </c>
      <c r="AE181" s="158" t="s">
        <v>8510</v>
      </c>
      <c r="AF181" s="157" t="s">
        <v>7609</v>
      </c>
      <c r="AG181" s="157">
        <v>310</v>
      </c>
      <c r="AH181" s="157" t="s">
        <v>8327</v>
      </c>
      <c r="AI181" s="157" t="s">
        <v>8360</v>
      </c>
      <c r="AJ181" s="157" t="s">
        <v>8443</v>
      </c>
      <c r="AK181" s="285" t="s">
        <v>2661</v>
      </c>
      <c r="AL181" s="285" t="s">
        <v>8424</v>
      </c>
      <c r="AM181" s="285" t="s">
        <v>8425</v>
      </c>
      <c r="AN181" s="286" t="s">
        <v>1996</v>
      </c>
      <c r="AO181" s="142" t="s">
        <v>1996</v>
      </c>
      <c r="AP181" s="144" t="s">
        <v>8513</v>
      </c>
    </row>
    <row r="182" spans="1:42" s="145" customFormat="1" ht="24">
      <c r="A182" s="281" t="s">
        <v>4088</v>
      </c>
      <c r="B182" s="281" t="s">
        <v>4288</v>
      </c>
      <c r="C182" s="281" t="s">
        <v>4290</v>
      </c>
      <c r="D182" s="300" t="s">
        <v>4291</v>
      </c>
      <c r="E182" s="281" t="s">
        <v>35</v>
      </c>
      <c r="F182" s="281" t="s">
        <v>18</v>
      </c>
      <c r="G182" s="281" t="s">
        <v>19</v>
      </c>
      <c r="H182" s="281" t="s">
        <v>4292</v>
      </c>
      <c r="I182" s="281" t="s">
        <v>760</v>
      </c>
      <c r="J182" s="281" t="s">
        <v>13</v>
      </c>
      <c r="K182" s="281" t="s">
        <v>17</v>
      </c>
      <c r="L182" s="281" t="s">
        <v>4293</v>
      </c>
      <c r="M182" s="281" t="s">
        <v>8514</v>
      </c>
      <c r="N182" s="281" t="s">
        <v>2665</v>
      </c>
      <c r="O182" s="281" t="s">
        <v>2666</v>
      </c>
      <c r="P182" s="282">
        <v>120</v>
      </c>
      <c r="Q182" s="282">
        <v>10</v>
      </c>
      <c r="R182" s="283" t="s">
        <v>2659</v>
      </c>
      <c r="S182" s="288" t="s">
        <v>8454</v>
      </c>
      <c r="T182" s="284" t="s">
        <v>2660</v>
      </c>
      <c r="U182" s="277">
        <v>44361</v>
      </c>
      <c r="V182" s="277">
        <v>44361</v>
      </c>
      <c r="W182" s="284">
        <v>4615000117</v>
      </c>
      <c r="X182" s="212">
        <v>44362</v>
      </c>
      <c r="Y182" s="157"/>
      <c r="Z182" s="157"/>
      <c r="AA182" s="157"/>
      <c r="AB182" s="157"/>
      <c r="AC182" s="157" t="s">
        <v>1547</v>
      </c>
      <c r="AD182" s="157"/>
      <c r="AE182" s="158"/>
      <c r="AF182" s="157"/>
      <c r="AG182" s="157"/>
      <c r="AH182" s="157"/>
      <c r="AI182" s="157"/>
      <c r="AJ182" s="157"/>
      <c r="AK182" s="285" t="s">
        <v>2661</v>
      </c>
      <c r="AL182" s="285" t="s">
        <v>8424</v>
      </c>
      <c r="AM182" s="285" t="s">
        <v>8425</v>
      </c>
      <c r="AN182" s="286" t="s">
        <v>1996</v>
      </c>
      <c r="AO182" s="142" t="s">
        <v>1996</v>
      </c>
      <c r="AP182" s="144"/>
    </row>
    <row r="183" spans="1:42" s="145" customFormat="1" ht="24">
      <c r="A183" s="281" t="s">
        <v>4088</v>
      </c>
      <c r="B183" s="281" t="s">
        <v>4288</v>
      </c>
      <c r="C183" s="281" t="s">
        <v>4290</v>
      </c>
      <c r="D183" s="300" t="s">
        <v>4294</v>
      </c>
      <c r="E183" s="281" t="s">
        <v>35</v>
      </c>
      <c r="F183" s="281" t="s">
        <v>18</v>
      </c>
      <c r="G183" s="281" t="s">
        <v>19</v>
      </c>
      <c r="H183" s="281" t="s">
        <v>4295</v>
      </c>
      <c r="I183" s="281" t="s">
        <v>760</v>
      </c>
      <c r="J183" s="281" t="s">
        <v>13</v>
      </c>
      <c r="K183" s="281" t="s">
        <v>17</v>
      </c>
      <c r="L183" s="281" t="s">
        <v>4293</v>
      </c>
      <c r="M183" s="281" t="s">
        <v>8515</v>
      </c>
      <c r="N183" s="281" t="s">
        <v>2665</v>
      </c>
      <c r="O183" s="281" t="s">
        <v>2666</v>
      </c>
      <c r="P183" s="282">
        <v>140</v>
      </c>
      <c r="Q183" s="282">
        <v>25</v>
      </c>
      <c r="R183" s="283" t="s">
        <v>2659</v>
      </c>
      <c r="S183" s="288" t="s">
        <v>8454</v>
      </c>
      <c r="T183" s="284" t="s">
        <v>2660</v>
      </c>
      <c r="U183" s="277">
        <v>44361</v>
      </c>
      <c r="V183" s="277">
        <v>44361</v>
      </c>
      <c r="W183" s="284">
        <v>4615000118</v>
      </c>
      <c r="X183" s="212">
        <v>44362</v>
      </c>
      <c r="Y183" s="157"/>
      <c r="Z183" s="157"/>
      <c r="AA183" s="157"/>
      <c r="AB183" s="157"/>
      <c r="AC183" s="157" t="s">
        <v>1547</v>
      </c>
      <c r="AD183" s="157"/>
      <c r="AE183" s="158"/>
      <c r="AF183" s="157"/>
      <c r="AG183" s="157"/>
      <c r="AH183" s="157"/>
      <c r="AI183" s="157"/>
      <c r="AJ183" s="157"/>
      <c r="AK183" s="285" t="s">
        <v>2661</v>
      </c>
      <c r="AL183" s="285" t="s">
        <v>8424</v>
      </c>
      <c r="AM183" s="285" t="s">
        <v>8425</v>
      </c>
      <c r="AN183" s="286" t="s">
        <v>1996</v>
      </c>
      <c r="AO183" s="142" t="s">
        <v>1996</v>
      </c>
      <c r="AP183" s="144"/>
    </row>
    <row r="184" spans="1:42" s="145" customFormat="1" ht="24">
      <c r="A184" s="281" t="s">
        <v>4088</v>
      </c>
      <c r="B184" s="281" t="s">
        <v>4288</v>
      </c>
      <c r="C184" s="281" t="s">
        <v>4290</v>
      </c>
      <c r="D184" s="300" t="s">
        <v>4296</v>
      </c>
      <c r="E184" s="281" t="s">
        <v>35</v>
      </c>
      <c r="F184" s="281" t="s">
        <v>18</v>
      </c>
      <c r="G184" s="281" t="s">
        <v>19</v>
      </c>
      <c r="H184" s="281" t="s">
        <v>4297</v>
      </c>
      <c r="I184" s="281" t="s">
        <v>760</v>
      </c>
      <c r="J184" s="281" t="s">
        <v>13</v>
      </c>
      <c r="K184" s="281" t="s">
        <v>17</v>
      </c>
      <c r="L184" s="281" t="s">
        <v>4293</v>
      </c>
      <c r="M184" s="281" t="s">
        <v>8516</v>
      </c>
      <c r="N184" s="281" t="s">
        <v>2665</v>
      </c>
      <c r="O184" s="281" t="s">
        <v>2666</v>
      </c>
      <c r="P184" s="282">
        <v>370</v>
      </c>
      <c r="Q184" s="282">
        <v>27</v>
      </c>
      <c r="R184" s="283" t="s">
        <v>2659</v>
      </c>
      <c r="S184" s="288" t="s">
        <v>8454</v>
      </c>
      <c r="T184" s="284" t="s">
        <v>2660</v>
      </c>
      <c r="U184" s="277">
        <v>44361</v>
      </c>
      <c r="V184" s="277">
        <v>44361</v>
      </c>
      <c r="W184" s="284">
        <v>4615000109</v>
      </c>
      <c r="X184" s="212">
        <v>44362</v>
      </c>
      <c r="Y184" s="157"/>
      <c r="Z184" s="157"/>
      <c r="AA184" s="157"/>
      <c r="AB184" s="157"/>
      <c r="AC184" s="157" t="s">
        <v>4012</v>
      </c>
      <c r="AD184" s="157" t="s">
        <v>4013</v>
      </c>
      <c r="AE184" s="158" t="s">
        <v>8500</v>
      </c>
      <c r="AF184" s="157" t="s">
        <v>7609</v>
      </c>
      <c r="AG184" s="157">
        <v>601</v>
      </c>
      <c r="AH184" s="157" t="s">
        <v>8327</v>
      </c>
      <c r="AI184" s="157" t="s">
        <v>8360</v>
      </c>
      <c r="AJ184" s="157" t="s">
        <v>8443</v>
      </c>
      <c r="AK184" s="285" t="s">
        <v>2661</v>
      </c>
      <c r="AL184" s="285" t="s">
        <v>8424</v>
      </c>
      <c r="AM184" s="285" t="s">
        <v>8425</v>
      </c>
      <c r="AN184" s="286" t="s">
        <v>1996</v>
      </c>
      <c r="AO184" s="142" t="s">
        <v>1996</v>
      </c>
      <c r="AP184" s="144" t="s">
        <v>8517</v>
      </c>
    </row>
    <row r="185" spans="1:42" s="145" customFormat="1" ht="24">
      <c r="A185" s="281" t="s">
        <v>4088</v>
      </c>
      <c r="B185" s="281" t="s">
        <v>4288</v>
      </c>
      <c r="C185" s="281" t="s">
        <v>4290</v>
      </c>
      <c r="D185" s="300" t="s">
        <v>4298</v>
      </c>
      <c r="E185" s="281" t="s">
        <v>35</v>
      </c>
      <c r="F185" s="281" t="s">
        <v>18</v>
      </c>
      <c r="G185" s="281" t="s">
        <v>19</v>
      </c>
      <c r="H185" s="281" t="s">
        <v>4299</v>
      </c>
      <c r="I185" s="281" t="s">
        <v>760</v>
      </c>
      <c r="J185" s="281" t="s">
        <v>13</v>
      </c>
      <c r="K185" s="281" t="s">
        <v>17</v>
      </c>
      <c r="L185" s="281" t="s">
        <v>4300</v>
      </c>
      <c r="M185" s="281" t="s">
        <v>8518</v>
      </c>
      <c r="N185" s="281" t="s">
        <v>2665</v>
      </c>
      <c r="O185" s="281" t="s">
        <v>2666</v>
      </c>
      <c r="P185" s="281">
        <v>120</v>
      </c>
      <c r="Q185" s="281">
        <v>20</v>
      </c>
      <c r="R185" s="283" t="s">
        <v>2659</v>
      </c>
      <c r="S185" s="288" t="s">
        <v>8454</v>
      </c>
      <c r="T185" s="284" t="s">
        <v>2660</v>
      </c>
      <c r="U185" s="277">
        <v>44361</v>
      </c>
      <c r="V185" s="277">
        <v>44361</v>
      </c>
      <c r="W185" s="284">
        <v>4615000119</v>
      </c>
      <c r="X185" s="212">
        <v>44362</v>
      </c>
      <c r="Y185" s="157"/>
      <c r="Z185" s="157"/>
      <c r="AA185" s="157"/>
      <c r="AB185" s="157"/>
      <c r="AC185" s="157" t="s">
        <v>1547</v>
      </c>
      <c r="AD185" s="157"/>
      <c r="AE185" s="158"/>
      <c r="AF185" s="157"/>
      <c r="AG185" s="157"/>
      <c r="AH185" s="157"/>
      <c r="AI185" s="157"/>
      <c r="AJ185" s="157"/>
      <c r="AK185" s="285" t="s">
        <v>2661</v>
      </c>
      <c r="AL185" s="285" t="s">
        <v>8424</v>
      </c>
      <c r="AM185" s="285" t="s">
        <v>8425</v>
      </c>
      <c r="AN185" s="286" t="s">
        <v>1996</v>
      </c>
      <c r="AO185" s="142" t="s">
        <v>1996</v>
      </c>
      <c r="AP185" s="144"/>
    </row>
    <row r="186" spans="1:42" s="145" customFormat="1" ht="24">
      <c r="A186" s="281" t="s">
        <v>4088</v>
      </c>
      <c r="B186" s="281" t="s">
        <v>4288</v>
      </c>
      <c r="C186" s="281" t="s">
        <v>4290</v>
      </c>
      <c r="D186" s="300" t="s">
        <v>4301</v>
      </c>
      <c r="E186" s="281" t="s">
        <v>35</v>
      </c>
      <c r="F186" s="281" t="s">
        <v>18</v>
      </c>
      <c r="G186" s="281" t="s">
        <v>19</v>
      </c>
      <c r="H186" s="281" t="s">
        <v>4302</v>
      </c>
      <c r="I186" s="281" t="s">
        <v>760</v>
      </c>
      <c r="J186" s="281" t="s">
        <v>13</v>
      </c>
      <c r="K186" s="281" t="s">
        <v>17</v>
      </c>
      <c r="L186" s="281" t="s">
        <v>4300</v>
      </c>
      <c r="M186" s="281" t="s">
        <v>8518</v>
      </c>
      <c r="N186" s="281" t="s">
        <v>2657</v>
      </c>
      <c r="O186" s="281" t="s">
        <v>2658</v>
      </c>
      <c r="P186" s="281">
        <v>120</v>
      </c>
      <c r="Q186" s="281">
        <v>20</v>
      </c>
      <c r="R186" s="283" t="s">
        <v>2659</v>
      </c>
      <c r="S186" s="288" t="s">
        <v>8454</v>
      </c>
      <c r="T186" s="284" t="s">
        <v>2660</v>
      </c>
      <c r="U186" s="277">
        <v>44361</v>
      </c>
      <c r="V186" s="277">
        <v>44361</v>
      </c>
      <c r="W186" s="284">
        <v>4615000120</v>
      </c>
      <c r="X186" s="212">
        <v>44362</v>
      </c>
      <c r="Y186" s="157"/>
      <c r="Z186" s="157"/>
      <c r="AA186" s="157"/>
      <c r="AB186" s="157"/>
      <c r="AC186" s="157" t="s">
        <v>1547</v>
      </c>
      <c r="AD186" s="157"/>
      <c r="AE186" s="158"/>
      <c r="AF186" s="157"/>
      <c r="AG186" s="157"/>
      <c r="AH186" s="157"/>
      <c r="AI186" s="157"/>
      <c r="AJ186" s="157"/>
      <c r="AK186" s="285" t="s">
        <v>2661</v>
      </c>
      <c r="AL186" s="285" t="s">
        <v>8424</v>
      </c>
      <c r="AM186" s="285" t="s">
        <v>8425</v>
      </c>
      <c r="AN186" s="286" t="s">
        <v>1996</v>
      </c>
      <c r="AO186" s="142" t="s">
        <v>1996</v>
      </c>
      <c r="AP186" s="144"/>
    </row>
    <row r="187" spans="1:42" s="145" customFormat="1" ht="24">
      <c r="A187" s="281" t="s">
        <v>4088</v>
      </c>
      <c r="B187" s="281" t="s">
        <v>4288</v>
      </c>
      <c r="C187" s="281" t="s">
        <v>4290</v>
      </c>
      <c r="D187" s="300" t="s">
        <v>4303</v>
      </c>
      <c r="E187" s="281" t="s">
        <v>35</v>
      </c>
      <c r="F187" s="281" t="s">
        <v>18</v>
      </c>
      <c r="G187" s="281" t="s">
        <v>19</v>
      </c>
      <c r="H187" s="281" t="s">
        <v>4304</v>
      </c>
      <c r="I187" s="281" t="s">
        <v>760</v>
      </c>
      <c r="J187" s="281" t="s">
        <v>13</v>
      </c>
      <c r="K187" s="281" t="s">
        <v>17</v>
      </c>
      <c r="L187" s="281" t="s">
        <v>4300</v>
      </c>
      <c r="M187" s="281" t="s">
        <v>8519</v>
      </c>
      <c r="N187" s="281" t="s">
        <v>2657</v>
      </c>
      <c r="O187" s="281" t="s">
        <v>2658</v>
      </c>
      <c r="P187" s="281">
        <v>95</v>
      </c>
      <c r="Q187" s="281">
        <v>40</v>
      </c>
      <c r="R187" s="283" t="s">
        <v>2659</v>
      </c>
      <c r="S187" s="288" t="s">
        <v>8454</v>
      </c>
      <c r="T187" s="284" t="s">
        <v>2660</v>
      </c>
      <c r="U187" s="277">
        <v>44361</v>
      </c>
      <c r="V187" s="277">
        <v>44361</v>
      </c>
      <c r="W187" s="284">
        <v>4615000121</v>
      </c>
      <c r="X187" s="212">
        <v>44362</v>
      </c>
      <c r="Y187" s="157"/>
      <c r="Z187" s="157"/>
      <c r="AA187" s="157"/>
      <c r="AB187" s="157"/>
      <c r="AC187" s="157" t="s">
        <v>1547</v>
      </c>
      <c r="AD187" s="157"/>
      <c r="AE187" s="158"/>
      <c r="AF187" s="157"/>
      <c r="AG187" s="157"/>
      <c r="AH187" s="157"/>
      <c r="AI187" s="157"/>
      <c r="AJ187" s="157"/>
      <c r="AK187" s="285" t="s">
        <v>2661</v>
      </c>
      <c r="AL187" s="285" t="s">
        <v>8424</v>
      </c>
      <c r="AM187" s="285" t="s">
        <v>8425</v>
      </c>
      <c r="AN187" s="286" t="s">
        <v>1996</v>
      </c>
      <c r="AO187" s="142" t="s">
        <v>1996</v>
      </c>
      <c r="AP187" s="144"/>
    </row>
    <row r="188" spans="1:42" s="145" customFormat="1" ht="24">
      <c r="A188" s="281" t="s">
        <v>4088</v>
      </c>
      <c r="B188" s="281" t="s">
        <v>4288</v>
      </c>
      <c r="C188" s="281" t="s">
        <v>21</v>
      </c>
      <c r="D188" s="300" t="s">
        <v>3911</v>
      </c>
      <c r="E188" s="281" t="s">
        <v>35</v>
      </c>
      <c r="F188" s="281" t="s">
        <v>18</v>
      </c>
      <c r="G188" s="281" t="s">
        <v>19</v>
      </c>
      <c r="H188" s="281" t="s">
        <v>4305</v>
      </c>
      <c r="I188" s="281" t="s">
        <v>760</v>
      </c>
      <c r="J188" s="281" t="s">
        <v>13</v>
      </c>
      <c r="K188" s="281" t="s">
        <v>17</v>
      </c>
      <c r="L188" s="281" t="s">
        <v>4306</v>
      </c>
      <c r="M188" s="281" t="s">
        <v>8520</v>
      </c>
      <c r="N188" s="281" t="s">
        <v>2657</v>
      </c>
      <c r="O188" s="281" t="s">
        <v>2658</v>
      </c>
      <c r="P188" s="281">
        <v>94</v>
      </c>
      <c r="Q188" s="281">
        <v>30</v>
      </c>
      <c r="R188" s="283" t="s">
        <v>2659</v>
      </c>
      <c r="S188" s="288" t="s">
        <v>8454</v>
      </c>
      <c r="T188" s="284" t="s">
        <v>2660</v>
      </c>
      <c r="U188" s="277">
        <v>44361</v>
      </c>
      <c r="V188" s="277">
        <v>44361</v>
      </c>
      <c r="W188" s="284">
        <v>4615000122</v>
      </c>
      <c r="X188" s="212">
        <v>44362</v>
      </c>
      <c r="Y188" s="157"/>
      <c r="Z188" s="157"/>
      <c r="AA188" s="157"/>
      <c r="AB188" s="157"/>
      <c r="AC188" s="157" t="s">
        <v>1547</v>
      </c>
      <c r="AD188" s="157"/>
      <c r="AE188" s="158"/>
      <c r="AF188" s="157"/>
      <c r="AG188" s="157"/>
      <c r="AH188" s="157"/>
      <c r="AI188" s="157"/>
      <c r="AJ188" s="157"/>
      <c r="AK188" s="285" t="s">
        <v>2661</v>
      </c>
      <c r="AL188" s="285" t="s">
        <v>8424</v>
      </c>
      <c r="AM188" s="285" t="s">
        <v>8425</v>
      </c>
      <c r="AN188" s="286" t="s">
        <v>1996</v>
      </c>
      <c r="AO188" s="142" t="s">
        <v>1996</v>
      </c>
      <c r="AP188" s="144"/>
    </row>
    <row r="189" spans="1:42" s="145" customFormat="1" ht="24">
      <c r="A189" s="281" t="s">
        <v>4088</v>
      </c>
      <c r="B189" s="281" t="s">
        <v>4288</v>
      </c>
      <c r="C189" s="281" t="s">
        <v>21</v>
      </c>
      <c r="D189" s="300" t="s">
        <v>3360</v>
      </c>
      <c r="E189" s="281" t="s">
        <v>35</v>
      </c>
      <c r="F189" s="281" t="s">
        <v>18</v>
      </c>
      <c r="G189" s="281" t="s">
        <v>19</v>
      </c>
      <c r="H189" s="281" t="s">
        <v>4307</v>
      </c>
      <c r="I189" s="281" t="s">
        <v>760</v>
      </c>
      <c r="J189" s="281" t="s">
        <v>13</v>
      </c>
      <c r="K189" s="281" t="s">
        <v>17</v>
      </c>
      <c r="L189" s="281" t="s">
        <v>4306</v>
      </c>
      <c r="M189" s="281" t="s">
        <v>8521</v>
      </c>
      <c r="N189" s="281" t="s">
        <v>2657</v>
      </c>
      <c r="O189" s="281" t="s">
        <v>2658</v>
      </c>
      <c r="P189" s="281">
        <v>83</v>
      </c>
      <c r="Q189" s="281">
        <v>20</v>
      </c>
      <c r="R189" s="283" t="s">
        <v>2659</v>
      </c>
      <c r="S189" s="288" t="s">
        <v>8454</v>
      </c>
      <c r="T189" s="284" t="s">
        <v>2660</v>
      </c>
      <c r="U189" s="277">
        <v>44361</v>
      </c>
      <c r="V189" s="277">
        <v>44361</v>
      </c>
      <c r="W189" s="284">
        <v>4615000123</v>
      </c>
      <c r="X189" s="212">
        <v>44362</v>
      </c>
      <c r="Y189" s="157"/>
      <c r="Z189" s="157"/>
      <c r="AA189" s="157"/>
      <c r="AB189" s="157"/>
      <c r="AC189" s="157" t="s">
        <v>1547</v>
      </c>
      <c r="AD189" s="157"/>
      <c r="AE189" s="158"/>
      <c r="AF189" s="157"/>
      <c r="AG189" s="157"/>
      <c r="AH189" s="157"/>
      <c r="AI189" s="157"/>
      <c r="AJ189" s="157"/>
      <c r="AK189" s="285" t="s">
        <v>2661</v>
      </c>
      <c r="AL189" s="285" t="s">
        <v>8424</v>
      </c>
      <c r="AM189" s="285" t="s">
        <v>8425</v>
      </c>
      <c r="AN189" s="286" t="s">
        <v>1996</v>
      </c>
      <c r="AO189" s="142" t="s">
        <v>1996</v>
      </c>
      <c r="AP189" s="144"/>
    </row>
    <row r="190" spans="1:42" s="145" customFormat="1" ht="24">
      <c r="A190" s="281" t="s">
        <v>4088</v>
      </c>
      <c r="B190" s="281" t="s">
        <v>4288</v>
      </c>
      <c r="C190" s="281" t="s">
        <v>21</v>
      </c>
      <c r="D190" s="300" t="s">
        <v>4308</v>
      </c>
      <c r="E190" s="281" t="s">
        <v>35</v>
      </c>
      <c r="F190" s="281" t="s">
        <v>18</v>
      </c>
      <c r="G190" s="281" t="s">
        <v>19</v>
      </c>
      <c r="H190" s="281" t="s">
        <v>4309</v>
      </c>
      <c r="I190" s="281" t="s">
        <v>760</v>
      </c>
      <c r="J190" s="281" t="s">
        <v>13</v>
      </c>
      <c r="K190" s="281" t="s">
        <v>17</v>
      </c>
      <c r="L190" s="281" t="s">
        <v>4306</v>
      </c>
      <c r="M190" s="281" t="s">
        <v>8522</v>
      </c>
      <c r="N190" s="281" t="s">
        <v>2657</v>
      </c>
      <c r="O190" s="281" t="s">
        <v>2658</v>
      </c>
      <c r="P190" s="281">
        <v>110</v>
      </c>
      <c r="Q190" s="281">
        <v>20</v>
      </c>
      <c r="R190" s="283" t="s">
        <v>2659</v>
      </c>
      <c r="S190" s="288" t="s">
        <v>8454</v>
      </c>
      <c r="T190" s="284" t="s">
        <v>2660</v>
      </c>
      <c r="U190" s="277">
        <v>44361</v>
      </c>
      <c r="V190" s="277">
        <v>44361</v>
      </c>
      <c r="W190" s="284">
        <v>4615000124</v>
      </c>
      <c r="X190" s="212">
        <v>44362</v>
      </c>
      <c r="Y190" s="157"/>
      <c r="Z190" s="157"/>
      <c r="AA190" s="157"/>
      <c r="AB190" s="157"/>
      <c r="AC190" s="157" t="s">
        <v>1547</v>
      </c>
      <c r="AD190" s="157"/>
      <c r="AE190" s="158"/>
      <c r="AF190" s="157"/>
      <c r="AG190" s="157"/>
      <c r="AH190" s="157"/>
      <c r="AI190" s="157"/>
      <c r="AJ190" s="157"/>
      <c r="AK190" s="285" t="s">
        <v>2661</v>
      </c>
      <c r="AL190" s="285" t="s">
        <v>8424</v>
      </c>
      <c r="AM190" s="285" t="s">
        <v>8425</v>
      </c>
      <c r="AN190" s="286" t="s">
        <v>1996</v>
      </c>
      <c r="AO190" s="142" t="s">
        <v>1996</v>
      </c>
      <c r="AP190" s="144"/>
    </row>
    <row r="191" spans="1:42" s="145" customFormat="1" ht="24">
      <c r="A191" s="281" t="s">
        <v>4088</v>
      </c>
      <c r="B191" s="281" t="s">
        <v>4288</v>
      </c>
      <c r="C191" s="281" t="s">
        <v>4289</v>
      </c>
      <c r="D191" s="300" t="s">
        <v>4310</v>
      </c>
      <c r="E191" s="281" t="s">
        <v>35</v>
      </c>
      <c r="F191" s="281" t="s">
        <v>18</v>
      </c>
      <c r="G191" s="281" t="s">
        <v>19</v>
      </c>
      <c r="H191" s="281" t="s">
        <v>4311</v>
      </c>
      <c r="I191" s="281" t="s">
        <v>760</v>
      </c>
      <c r="J191" s="281" t="s">
        <v>13</v>
      </c>
      <c r="K191" s="281" t="s">
        <v>17</v>
      </c>
      <c r="L191" s="281" t="s">
        <v>4312</v>
      </c>
      <c r="M191" s="281" t="s">
        <v>4313</v>
      </c>
      <c r="N191" s="281" t="s">
        <v>2657</v>
      </c>
      <c r="O191" s="281" t="s">
        <v>2658</v>
      </c>
      <c r="P191" s="281">
        <v>170</v>
      </c>
      <c r="Q191" s="281">
        <v>25</v>
      </c>
      <c r="R191" s="283" t="s">
        <v>2659</v>
      </c>
      <c r="S191" s="288" t="s">
        <v>8454</v>
      </c>
      <c r="T191" s="284" t="s">
        <v>2660</v>
      </c>
      <c r="U191" s="277">
        <v>44361</v>
      </c>
      <c r="V191" s="277">
        <v>44361</v>
      </c>
      <c r="W191" s="284">
        <v>4615000110</v>
      </c>
      <c r="X191" s="212">
        <v>44362</v>
      </c>
      <c r="Y191" s="157"/>
      <c r="Z191" s="157"/>
      <c r="AA191" s="157"/>
      <c r="AB191" s="157"/>
      <c r="AC191" s="157" t="s">
        <v>1547</v>
      </c>
      <c r="AD191" s="157"/>
      <c r="AE191" s="158"/>
      <c r="AF191" s="157"/>
      <c r="AG191" s="157"/>
      <c r="AH191" s="157"/>
      <c r="AI191" s="157"/>
      <c r="AJ191" s="157"/>
      <c r="AK191" s="285" t="s">
        <v>2661</v>
      </c>
      <c r="AL191" s="285" t="s">
        <v>8424</v>
      </c>
      <c r="AM191" s="285" t="s">
        <v>8425</v>
      </c>
      <c r="AN191" s="286" t="s">
        <v>1996</v>
      </c>
      <c r="AO191" s="142" t="s">
        <v>1996</v>
      </c>
      <c r="AP191" s="144"/>
    </row>
    <row r="192" spans="1:42" s="145" customFormat="1" ht="24">
      <c r="A192" s="281" t="s">
        <v>4088</v>
      </c>
      <c r="B192" s="281" t="s">
        <v>4288</v>
      </c>
      <c r="C192" s="281" t="s">
        <v>4289</v>
      </c>
      <c r="D192" s="300" t="s">
        <v>2724</v>
      </c>
      <c r="E192" s="281" t="s">
        <v>35</v>
      </c>
      <c r="F192" s="281" t="s">
        <v>18</v>
      </c>
      <c r="G192" s="281" t="s">
        <v>19</v>
      </c>
      <c r="H192" s="281" t="s">
        <v>4314</v>
      </c>
      <c r="I192" s="281" t="s">
        <v>760</v>
      </c>
      <c r="J192" s="281" t="s">
        <v>13</v>
      </c>
      <c r="K192" s="281" t="s">
        <v>17</v>
      </c>
      <c r="L192" s="281" t="s">
        <v>4312</v>
      </c>
      <c r="M192" s="281" t="s">
        <v>8523</v>
      </c>
      <c r="N192" s="281" t="s">
        <v>2657</v>
      </c>
      <c r="O192" s="281" t="s">
        <v>2658</v>
      </c>
      <c r="P192" s="281">
        <v>75</v>
      </c>
      <c r="Q192" s="281">
        <v>32</v>
      </c>
      <c r="R192" s="283" t="s">
        <v>2659</v>
      </c>
      <c r="S192" s="288" t="s">
        <v>8454</v>
      </c>
      <c r="T192" s="284" t="s">
        <v>2660</v>
      </c>
      <c r="U192" s="277">
        <v>44361</v>
      </c>
      <c r="V192" s="277">
        <v>44361</v>
      </c>
      <c r="W192" s="284">
        <v>4615000125</v>
      </c>
      <c r="X192" s="212">
        <v>44362</v>
      </c>
      <c r="Y192" s="157"/>
      <c r="Z192" s="157"/>
      <c r="AA192" s="157"/>
      <c r="AB192" s="157"/>
      <c r="AC192" s="157" t="s">
        <v>1547</v>
      </c>
      <c r="AD192" s="157"/>
      <c r="AE192" s="158"/>
      <c r="AF192" s="157"/>
      <c r="AG192" s="157"/>
      <c r="AH192" s="157"/>
      <c r="AI192" s="157"/>
      <c r="AJ192" s="157"/>
      <c r="AK192" s="285" t="s">
        <v>2661</v>
      </c>
      <c r="AL192" s="285" t="s">
        <v>8424</v>
      </c>
      <c r="AM192" s="285" t="s">
        <v>8425</v>
      </c>
      <c r="AN192" s="286" t="s">
        <v>1996</v>
      </c>
      <c r="AO192" s="142" t="s">
        <v>1996</v>
      </c>
      <c r="AP192" s="144"/>
    </row>
    <row r="193" spans="1:42" s="145" customFormat="1" ht="24">
      <c r="A193" s="281" t="s">
        <v>4088</v>
      </c>
      <c r="B193" s="281" t="s">
        <v>4288</v>
      </c>
      <c r="C193" s="281" t="s">
        <v>4315</v>
      </c>
      <c r="D193" s="300" t="s">
        <v>4154</v>
      </c>
      <c r="E193" s="281" t="s">
        <v>35</v>
      </c>
      <c r="F193" s="281" t="s">
        <v>18</v>
      </c>
      <c r="G193" s="281" t="s">
        <v>19</v>
      </c>
      <c r="H193" s="281" t="s">
        <v>4316</v>
      </c>
      <c r="I193" s="281" t="s">
        <v>760</v>
      </c>
      <c r="J193" s="281" t="s">
        <v>13</v>
      </c>
      <c r="K193" s="281" t="s">
        <v>17</v>
      </c>
      <c r="L193" s="281" t="s">
        <v>4317</v>
      </c>
      <c r="M193" s="281" t="s">
        <v>8524</v>
      </c>
      <c r="N193" s="281" t="s">
        <v>2665</v>
      </c>
      <c r="O193" s="281" t="s">
        <v>2666</v>
      </c>
      <c r="P193" s="281">
        <v>140</v>
      </c>
      <c r="Q193" s="281">
        <v>27</v>
      </c>
      <c r="R193" s="283" t="s">
        <v>2659</v>
      </c>
      <c r="S193" s="288" t="s">
        <v>8454</v>
      </c>
      <c r="T193" s="284" t="s">
        <v>2660</v>
      </c>
      <c r="U193" s="277">
        <v>44361</v>
      </c>
      <c r="V193" s="277">
        <v>44361</v>
      </c>
      <c r="W193" s="284">
        <v>4615000126</v>
      </c>
      <c r="X193" s="212">
        <v>44362</v>
      </c>
      <c r="Y193" s="157"/>
      <c r="Z193" s="157"/>
      <c r="AA193" s="157"/>
      <c r="AB193" s="157"/>
      <c r="AC193" s="157" t="s">
        <v>1547</v>
      </c>
      <c r="AD193" s="157"/>
      <c r="AE193" s="158"/>
      <c r="AF193" s="157"/>
      <c r="AG193" s="157"/>
      <c r="AH193" s="157"/>
      <c r="AI193" s="157"/>
      <c r="AJ193" s="157"/>
      <c r="AK193" s="285" t="s">
        <v>2661</v>
      </c>
      <c r="AL193" s="285" t="s">
        <v>8424</v>
      </c>
      <c r="AM193" s="285" t="s">
        <v>8425</v>
      </c>
      <c r="AN193" s="286" t="s">
        <v>1996</v>
      </c>
      <c r="AO193" s="142" t="s">
        <v>1996</v>
      </c>
      <c r="AP193" s="144"/>
    </row>
    <row r="194" spans="1:42" s="145" customFormat="1" ht="24">
      <c r="A194" s="281" t="s">
        <v>4088</v>
      </c>
      <c r="B194" s="281" t="s">
        <v>4288</v>
      </c>
      <c r="C194" s="281" t="s">
        <v>4315</v>
      </c>
      <c r="D194" s="300" t="s">
        <v>4318</v>
      </c>
      <c r="E194" s="281" t="s">
        <v>35</v>
      </c>
      <c r="F194" s="281" t="s">
        <v>18</v>
      </c>
      <c r="G194" s="281" t="s">
        <v>19</v>
      </c>
      <c r="H194" s="281" t="s">
        <v>4319</v>
      </c>
      <c r="I194" s="281" t="s">
        <v>760</v>
      </c>
      <c r="J194" s="281" t="s">
        <v>13</v>
      </c>
      <c r="K194" s="281" t="s">
        <v>17</v>
      </c>
      <c r="L194" s="281" t="s">
        <v>4317</v>
      </c>
      <c r="M194" s="281" t="s">
        <v>8525</v>
      </c>
      <c r="N194" s="281" t="s">
        <v>2657</v>
      </c>
      <c r="O194" s="281" t="s">
        <v>2658</v>
      </c>
      <c r="P194" s="281">
        <v>340</v>
      </c>
      <c r="Q194" s="281">
        <v>27</v>
      </c>
      <c r="R194" s="283" t="s">
        <v>2659</v>
      </c>
      <c r="S194" s="288" t="s">
        <v>8454</v>
      </c>
      <c r="T194" s="284" t="s">
        <v>2660</v>
      </c>
      <c r="U194" s="277">
        <v>44361</v>
      </c>
      <c r="V194" s="277">
        <v>44361</v>
      </c>
      <c r="W194" s="284">
        <v>4615000127</v>
      </c>
      <c r="X194" s="212">
        <v>44362</v>
      </c>
      <c r="Y194" s="157"/>
      <c r="Z194" s="157"/>
      <c r="AA194" s="157"/>
      <c r="AB194" s="157"/>
      <c r="AC194" s="157" t="s">
        <v>1547</v>
      </c>
      <c r="AD194" s="157"/>
      <c r="AE194" s="158"/>
      <c r="AF194" s="157"/>
      <c r="AG194" s="157"/>
      <c r="AH194" s="157"/>
      <c r="AI194" s="157"/>
      <c r="AJ194" s="157"/>
      <c r="AK194" s="285" t="s">
        <v>2661</v>
      </c>
      <c r="AL194" s="285" t="s">
        <v>8424</v>
      </c>
      <c r="AM194" s="285" t="s">
        <v>8425</v>
      </c>
      <c r="AN194" s="286" t="s">
        <v>1996</v>
      </c>
      <c r="AO194" s="142" t="s">
        <v>1996</v>
      </c>
      <c r="AP194" s="144"/>
    </row>
    <row r="195" spans="1:42" s="145" customFormat="1" ht="24">
      <c r="A195" s="281" t="s">
        <v>4088</v>
      </c>
      <c r="B195" s="281" t="s">
        <v>4288</v>
      </c>
      <c r="C195" s="281" t="s">
        <v>4315</v>
      </c>
      <c r="D195" s="300" t="s">
        <v>4320</v>
      </c>
      <c r="E195" s="281" t="s">
        <v>35</v>
      </c>
      <c r="F195" s="281" t="s">
        <v>18</v>
      </c>
      <c r="G195" s="281" t="s">
        <v>19</v>
      </c>
      <c r="H195" s="281" t="s">
        <v>4321</v>
      </c>
      <c r="I195" s="281" t="s">
        <v>760</v>
      </c>
      <c r="J195" s="281" t="s">
        <v>13</v>
      </c>
      <c r="K195" s="281" t="s">
        <v>17</v>
      </c>
      <c r="L195" s="281" t="s">
        <v>4317</v>
      </c>
      <c r="M195" s="281" t="s">
        <v>8526</v>
      </c>
      <c r="N195" s="281" t="s">
        <v>2665</v>
      </c>
      <c r="O195" s="281" t="s">
        <v>2666</v>
      </c>
      <c r="P195" s="281">
        <v>180</v>
      </c>
      <c r="Q195" s="281">
        <v>14</v>
      </c>
      <c r="R195" s="283" t="s">
        <v>2659</v>
      </c>
      <c r="S195" s="288" t="s">
        <v>8454</v>
      </c>
      <c r="T195" s="284" t="s">
        <v>2660</v>
      </c>
      <c r="U195" s="277">
        <v>44361</v>
      </c>
      <c r="V195" s="277">
        <v>44361</v>
      </c>
      <c r="W195" s="284">
        <v>4615000111</v>
      </c>
      <c r="X195" s="212">
        <v>44362</v>
      </c>
      <c r="Y195" s="157"/>
      <c r="Z195" s="157"/>
      <c r="AA195" s="157"/>
      <c r="AB195" s="157"/>
      <c r="AC195" s="157" t="s">
        <v>1547</v>
      </c>
      <c r="AD195" s="157"/>
      <c r="AE195" s="158"/>
      <c r="AF195" s="157"/>
      <c r="AG195" s="157"/>
      <c r="AH195" s="157"/>
      <c r="AI195" s="157"/>
      <c r="AJ195" s="157"/>
      <c r="AK195" s="285" t="s">
        <v>2661</v>
      </c>
      <c r="AL195" s="285" t="s">
        <v>8424</v>
      </c>
      <c r="AM195" s="285" t="s">
        <v>8425</v>
      </c>
      <c r="AN195" s="286" t="s">
        <v>1996</v>
      </c>
      <c r="AO195" s="142" t="s">
        <v>1996</v>
      </c>
      <c r="AP195" s="144"/>
    </row>
    <row r="196" spans="1:42" s="145" customFormat="1" ht="24">
      <c r="A196" s="281" t="s">
        <v>4155</v>
      </c>
      <c r="B196" s="281" t="s">
        <v>4288</v>
      </c>
      <c r="C196" s="281" t="s">
        <v>4322</v>
      </c>
      <c r="D196" s="300" t="s">
        <v>4323</v>
      </c>
      <c r="E196" s="281" t="s">
        <v>35</v>
      </c>
      <c r="F196" s="281" t="s">
        <v>18</v>
      </c>
      <c r="G196" s="281" t="s">
        <v>19</v>
      </c>
      <c r="H196" s="281" t="s">
        <v>4324</v>
      </c>
      <c r="I196" s="281" t="s">
        <v>760</v>
      </c>
      <c r="J196" s="281" t="s">
        <v>13</v>
      </c>
      <c r="K196" s="281" t="s">
        <v>17</v>
      </c>
      <c r="L196" s="281" t="s">
        <v>4325</v>
      </c>
      <c r="M196" s="281" t="s">
        <v>8527</v>
      </c>
      <c r="N196" s="281" t="s">
        <v>2701</v>
      </c>
      <c r="O196" s="281" t="s">
        <v>2666</v>
      </c>
      <c r="P196" s="281">
        <v>80</v>
      </c>
      <c r="Q196" s="281">
        <v>8</v>
      </c>
      <c r="R196" s="283" t="s">
        <v>2659</v>
      </c>
      <c r="S196" s="288" t="s">
        <v>8454</v>
      </c>
      <c r="T196" s="284" t="s">
        <v>2660</v>
      </c>
      <c r="U196" s="277">
        <v>44361</v>
      </c>
      <c r="V196" s="277">
        <v>44361</v>
      </c>
      <c r="W196" s="284">
        <v>4615000128</v>
      </c>
      <c r="X196" s="212">
        <v>44362</v>
      </c>
      <c r="Y196" s="157"/>
      <c r="Z196" s="157"/>
      <c r="AA196" s="157"/>
      <c r="AB196" s="157"/>
      <c r="AC196" s="157" t="s">
        <v>1547</v>
      </c>
      <c r="AD196" s="157"/>
      <c r="AE196" s="158"/>
      <c r="AF196" s="157"/>
      <c r="AG196" s="157"/>
      <c r="AH196" s="157"/>
      <c r="AI196" s="157"/>
      <c r="AJ196" s="157"/>
      <c r="AK196" s="285" t="s">
        <v>2661</v>
      </c>
      <c r="AL196" s="285" t="s">
        <v>8424</v>
      </c>
      <c r="AM196" s="285" t="s">
        <v>8425</v>
      </c>
      <c r="AN196" s="286" t="s">
        <v>1996</v>
      </c>
      <c r="AO196" s="142" t="s">
        <v>1996</v>
      </c>
      <c r="AP196" s="144"/>
    </row>
    <row r="197" spans="1:42" s="145" customFormat="1" ht="24">
      <c r="A197" s="281" t="s">
        <v>4155</v>
      </c>
      <c r="B197" s="281" t="s">
        <v>4288</v>
      </c>
      <c r="C197" s="281" t="s">
        <v>4322</v>
      </c>
      <c r="D197" s="300" t="s">
        <v>4326</v>
      </c>
      <c r="E197" s="281" t="s">
        <v>35</v>
      </c>
      <c r="F197" s="281" t="s">
        <v>18</v>
      </c>
      <c r="G197" s="281" t="s">
        <v>19</v>
      </c>
      <c r="H197" s="281" t="s">
        <v>4327</v>
      </c>
      <c r="I197" s="281" t="s">
        <v>760</v>
      </c>
      <c r="J197" s="281" t="s">
        <v>13</v>
      </c>
      <c r="K197" s="281" t="s">
        <v>17</v>
      </c>
      <c r="L197" s="281" t="s">
        <v>4325</v>
      </c>
      <c r="M197" s="281" t="s">
        <v>8528</v>
      </c>
      <c r="N197" s="281" t="s">
        <v>2701</v>
      </c>
      <c r="O197" s="281" t="s">
        <v>2658</v>
      </c>
      <c r="P197" s="281">
        <v>50</v>
      </c>
      <c r="Q197" s="281">
        <v>8</v>
      </c>
      <c r="R197" s="283" t="s">
        <v>2659</v>
      </c>
      <c r="S197" s="288" t="s">
        <v>8454</v>
      </c>
      <c r="T197" s="284" t="s">
        <v>2660</v>
      </c>
      <c r="U197" s="277">
        <v>44361</v>
      </c>
      <c r="V197" s="277">
        <v>44361</v>
      </c>
      <c r="W197" s="284">
        <v>4615000129</v>
      </c>
      <c r="X197" s="212">
        <v>44362</v>
      </c>
      <c r="Y197" s="157"/>
      <c r="Z197" s="157"/>
      <c r="AA197" s="157"/>
      <c r="AB197" s="157"/>
      <c r="AC197" s="157" t="s">
        <v>1547</v>
      </c>
      <c r="AD197" s="157"/>
      <c r="AE197" s="158"/>
      <c r="AF197" s="157"/>
      <c r="AG197" s="157"/>
      <c r="AH197" s="157"/>
      <c r="AI197" s="157"/>
      <c r="AJ197" s="157"/>
      <c r="AK197" s="285" t="s">
        <v>2661</v>
      </c>
      <c r="AL197" s="285" t="s">
        <v>8424</v>
      </c>
      <c r="AM197" s="285" t="s">
        <v>8425</v>
      </c>
      <c r="AN197" s="286" t="s">
        <v>1996</v>
      </c>
      <c r="AO197" s="142" t="s">
        <v>1996</v>
      </c>
      <c r="AP197" s="144"/>
    </row>
    <row r="198" spans="1:42" s="145" customFormat="1" ht="24">
      <c r="A198" s="281" t="s">
        <v>4155</v>
      </c>
      <c r="B198" s="281" t="s">
        <v>4288</v>
      </c>
      <c r="C198" s="281" t="s">
        <v>4328</v>
      </c>
      <c r="D198" s="300" t="s">
        <v>4329</v>
      </c>
      <c r="E198" s="281" t="s">
        <v>35</v>
      </c>
      <c r="F198" s="281" t="s">
        <v>18</v>
      </c>
      <c r="G198" s="281" t="s">
        <v>19</v>
      </c>
      <c r="H198" s="281" t="s">
        <v>4330</v>
      </c>
      <c r="I198" s="281" t="s">
        <v>760</v>
      </c>
      <c r="J198" s="281" t="s">
        <v>13</v>
      </c>
      <c r="K198" s="281" t="s">
        <v>17</v>
      </c>
      <c r="L198" s="281" t="s">
        <v>4325</v>
      </c>
      <c r="M198" s="281" t="s">
        <v>8529</v>
      </c>
      <c r="N198" s="281" t="s">
        <v>2701</v>
      </c>
      <c r="O198" s="281" t="s">
        <v>2658</v>
      </c>
      <c r="P198" s="281">
        <v>325</v>
      </c>
      <c r="Q198" s="281">
        <v>20</v>
      </c>
      <c r="R198" s="283" t="s">
        <v>2659</v>
      </c>
      <c r="S198" s="288" t="s">
        <v>8454</v>
      </c>
      <c r="T198" s="284" t="s">
        <v>2660</v>
      </c>
      <c r="U198" s="277">
        <v>44361</v>
      </c>
      <c r="V198" s="277">
        <v>44361</v>
      </c>
      <c r="W198" s="284">
        <v>4615000130</v>
      </c>
      <c r="X198" s="212">
        <v>44362</v>
      </c>
      <c r="Y198" s="157"/>
      <c r="Z198" s="157"/>
      <c r="AA198" s="157"/>
      <c r="AB198" s="157"/>
      <c r="AC198" s="157" t="s">
        <v>1547</v>
      </c>
      <c r="AD198" s="157"/>
      <c r="AE198" s="158"/>
      <c r="AF198" s="157"/>
      <c r="AG198" s="157"/>
      <c r="AH198" s="157"/>
      <c r="AI198" s="157"/>
      <c r="AJ198" s="157"/>
      <c r="AK198" s="285" t="s">
        <v>2661</v>
      </c>
      <c r="AL198" s="285" t="s">
        <v>8424</v>
      </c>
      <c r="AM198" s="285" t="s">
        <v>8425</v>
      </c>
      <c r="AN198" s="286" t="s">
        <v>1996</v>
      </c>
      <c r="AO198" s="142" t="s">
        <v>1996</v>
      </c>
      <c r="AP198" s="144"/>
    </row>
    <row r="199" spans="1:42" s="145" customFormat="1" ht="24">
      <c r="A199" s="281" t="s">
        <v>4155</v>
      </c>
      <c r="B199" s="281" t="s">
        <v>4288</v>
      </c>
      <c r="C199" s="281" t="s">
        <v>4328</v>
      </c>
      <c r="D199" s="300" t="s">
        <v>4329</v>
      </c>
      <c r="E199" s="281" t="s">
        <v>35</v>
      </c>
      <c r="F199" s="281" t="s">
        <v>18</v>
      </c>
      <c r="G199" s="281" t="s">
        <v>19</v>
      </c>
      <c r="H199" s="281" t="s">
        <v>4331</v>
      </c>
      <c r="I199" s="281" t="s">
        <v>760</v>
      </c>
      <c r="J199" s="281" t="s">
        <v>13</v>
      </c>
      <c r="K199" s="281" t="s">
        <v>17</v>
      </c>
      <c r="L199" s="281" t="s">
        <v>4325</v>
      </c>
      <c r="M199" s="281" t="s">
        <v>8529</v>
      </c>
      <c r="N199" s="281" t="s">
        <v>2701</v>
      </c>
      <c r="O199" s="281" t="s">
        <v>2666</v>
      </c>
      <c r="P199" s="281">
        <v>325</v>
      </c>
      <c r="Q199" s="281">
        <v>25</v>
      </c>
      <c r="R199" s="283" t="s">
        <v>2659</v>
      </c>
      <c r="S199" s="288" t="s">
        <v>8454</v>
      </c>
      <c r="T199" s="284" t="s">
        <v>2660</v>
      </c>
      <c r="U199" s="277">
        <v>44361</v>
      </c>
      <c r="V199" s="277">
        <v>44361</v>
      </c>
      <c r="W199" s="284">
        <v>4615000131</v>
      </c>
      <c r="X199" s="212">
        <v>44362</v>
      </c>
      <c r="Y199" s="157"/>
      <c r="Z199" s="157"/>
      <c r="AA199" s="157"/>
      <c r="AB199" s="157"/>
      <c r="AC199" s="157" t="s">
        <v>1547</v>
      </c>
      <c r="AD199" s="157"/>
      <c r="AE199" s="158"/>
      <c r="AF199" s="157"/>
      <c r="AG199" s="157"/>
      <c r="AH199" s="157"/>
      <c r="AI199" s="157"/>
      <c r="AJ199" s="157"/>
      <c r="AK199" s="285" t="s">
        <v>2661</v>
      </c>
      <c r="AL199" s="285" t="s">
        <v>8424</v>
      </c>
      <c r="AM199" s="285" t="s">
        <v>8425</v>
      </c>
      <c r="AN199" s="286" t="s">
        <v>1996</v>
      </c>
      <c r="AO199" s="142" t="s">
        <v>1996</v>
      </c>
      <c r="AP199" s="144"/>
    </row>
    <row r="200" spans="1:42" s="145" customFormat="1" ht="24">
      <c r="A200" s="281" t="s">
        <v>4155</v>
      </c>
      <c r="B200" s="281" t="s">
        <v>4288</v>
      </c>
      <c r="C200" s="281" t="s">
        <v>4328</v>
      </c>
      <c r="D200" s="300" t="s">
        <v>4332</v>
      </c>
      <c r="E200" s="281" t="s">
        <v>35</v>
      </c>
      <c r="F200" s="281" t="s">
        <v>18</v>
      </c>
      <c r="G200" s="281" t="s">
        <v>19</v>
      </c>
      <c r="H200" s="281" t="s">
        <v>4333</v>
      </c>
      <c r="I200" s="281" t="s">
        <v>760</v>
      </c>
      <c r="J200" s="281" t="s">
        <v>13</v>
      </c>
      <c r="K200" s="281" t="s">
        <v>17</v>
      </c>
      <c r="L200" s="281" t="s">
        <v>4325</v>
      </c>
      <c r="M200" s="281" t="s">
        <v>8530</v>
      </c>
      <c r="N200" s="281" t="s">
        <v>2701</v>
      </c>
      <c r="O200" s="281" t="s">
        <v>2658</v>
      </c>
      <c r="P200" s="281">
        <v>200</v>
      </c>
      <c r="Q200" s="281">
        <v>15</v>
      </c>
      <c r="R200" s="283" t="s">
        <v>2659</v>
      </c>
      <c r="S200" s="288" t="s">
        <v>8454</v>
      </c>
      <c r="T200" s="284" t="s">
        <v>2660</v>
      </c>
      <c r="U200" s="277">
        <v>44361</v>
      </c>
      <c r="V200" s="277">
        <v>44361</v>
      </c>
      <c r="W200" s="284">
        <v>4615000132</v>
      </c>
      <c r="X200" s="212">
        <v>44362</v>
      </c>
      <c r="Y200" s="157"/>
      <c r="Z200" s="157"/>
      <c r="AA200" s="157"/>
      <c r="AB200" s="157"/>
      <c r="AC200" s="157" t="s">
        <v>1547</v>
      </c>
      <c r="AD200" s="157"/>
      <c r="AE200" s="158"/>
      <c r="AF200" s="157"/>
      <c r="AG200" s="157"/>
      <c r="AH200" s="157"/>
      <c r="AI200" s="157"/>
      <c r="AJ200" s="157"/>
      <c r="AK200" s="285" t="s">
        <v>2661</v>
      </c>
      <c r="AL200" s="285" t="s">
        <v>8424</v>
      </c>
      <c r="AM200" s="285" t="s">
        <v>8425</v>
      </c>
      <c r="AN200" s="286" t="s">
        <v>1996</v>
      </c>
      <c r="AO200" s="142" t="s">
        <v>1996</v>
      </c>
      <c r="AP200" s="144"/>
    </row>
    <row r="201" spans="1:42" s="145" customFormat="1" ht="24">
      <c r="A201" s="281" t="s">
        <v>4155</v>
      </c>
      <c r="B201" s="281" t="s">
        <v>4288</v>
      </c>
      <c r="C201" s="281" t="s">
        <v>4328</v>
      </c>
      <c r="D201" s="300" t="s">
        <v>4334</v>
      </c>
      <c r="E201" s="281" t="s">
        <v>35</v>
      </c>
      <c r="F201" s="281" t="s">
        <v>18</v>
      </c>
      <c r="G201" s="281" t="s">
        <v>19</v>
      </c>
      <c r="H201" s="281" t="s">
        <v>4335</v>
      </c>
      <c r="I201" s="281" t="s">
        <v>760</v>
      </c>
      <c r="J201" s="281" t="s">
        <v>13</v>
      </c>
      <c r="K201" s="281" t="s">
        <v>17</v>
      </c>
      <c r="L201" s="281" t="s">
        <v>4240</v>
      </c>
      <c r="M201" s="281" t="s">
        <v>8531</v>
      </c>
      <c r="N201" s="281" t="s">
        <v>2701</v>
      </c>
      <c r="O201" s="281" t="s">
        <v>2666</v>
      </c>
      <c r="P201" s="281">
        <v>65</v>
      </c>
      <c r="Q201" s="281">
        <v>20</v>
      </c>
      <c r="R201" s="283" t="s">
        <v>2659</v>
      </c>
      <c r="S201" s="288" t="s">
        <v>8454</v>
      </c>
      <c r="T201" s="288" t="s">
        <v>2660</v>
      </c>
      <c r="U201" s="277">
        <v>44361</v>
      </c>
      <c r="V201" s="277">
        <v>44361</v>
      </c>
      <c r="W201" s="284">
        <v>4615000133</v>
      </c>
      <c r="X201" s="212">
        <v>44362</v>
      </c>
      <c r="Y201" s="157"/>
      <c r="Z201" s="157"/>
      <c r="AA201" s="157"/>
      <c r="AB201" s="157"/>
      <c r="AC201" s="157" t="s">
        <v>1547</v>
      </c>
      <c r="AD201" s="157"/>
      <c r="AE201" s="158"/>
      <c r="AF201" s="157"/>
      <c r="AG201" s="157"/>
      <c r="AH201" s="157"/>
      <c r="AI201" s="157"/>
      <c r="AJ201" s="157"/>
      <c r="AK201" s="285" t="s">
        <v>2661</v>
      </c>
      <c r="AL201" s="285" t="s">
        <v>8424</v>
      </c>
      <c r="AM201" s="285" t="s">
        <v>8425</v>
      </c>
      <c r="AN201" s="286" t="s">
        <v>1996</v>
      </c>
      <c r="AO201" s="142" t="s">
        <v>1996</v>
      </c>
      <c r="AP201" s="144"/>
    </row>
    <row r="202" spans="1:42" s="145" customFormat="1" ht="24">
      <c r="A202" s="281" t="s">
        <v>4155</v>
      </c>
      <c r="B202" s="281" t="s">
        <v>4288</v>
      </c>
      <c r="C202" s="281" t="s">
        <v>4328</v>
      </c>
      <c r="D202" s="300" t="s">
        <v>4336</v>
      </c>
      <c r="E202" s="281" t="s">
        <v>35</v>
      </c>
      <c r="F202" s="281" t="s">
        <v>18</v>
      </c>
      <c r="G202" s="281" t="s">
        <v>19</v>
      </c>
      <c r="H202" s="281" t="s">
        <v>4337</v>
      </c>
      <c r="I202" s="281" t="s">
        <v>760</v>
      </c>
      <c r="J202" s="281" t="s">
        <v>13</v>
      </c>
      <c r="K202" s="281" t="s">
        <v>17</v>
      </c>
      <c r="L202" s="281" t="s">
        <v>4338</v>
      </c>
      <c r="M202" s="281" t="s">
        <v>4339</v>
      </c>
      <c r="N202" s="281" t="s">
        <v>2701</v>
      </c>
      <c r="O202" s="281" t="s">
        <v>2666</v>
      </c>
      <c r="P202" s="281">
        <v>100</v>
      </c>
      <c r="Q202" s="281">
        <v>10</v>
      </c>
      <c r="R202" s="283" t="s">
        <v>2659</v>
      </c>
      <c r="S202" s="288" t="s">
        <v>8454</v>
      </c>
      <c r="T202" s="288" t="s">
        <v>2660</v>
      </c>
      <c r="U202" s="277">
        <v>44361</v>
      </c>
      <c r="V202" s="277">
        <v>44361</v>
      </c>
      <c r="W202" s="284">
        <v>4615000134</v>
      </c>
      <c r="X202" s="212">
        <v>44362</v>
      </c>
      <c r="Y202" s="157"/>
      <c r="Z202" s="157"/>
      <c r="AA202" s="157"/>
      <c r="AB202" s="157"/>
      <c r="AC202" s="157" t="s">
        <v>1547</v>
      </c>
      <c r="AD202" s="157"/>
      <c r="AE202" s="158"/>
      <c r="AF202" s="157"/>
      <c r="AG202" s="157"/>
      <c r="AH202" s="157"/>
      <c r="AI202" s="157"/>
      <c r="AJ202" s="157"/>
      <c r="AK202" s="285" t="s">
        <v>2661</v>
      </c>
      <c r="AL202" s="285" t="s">
        <v>8424</v>
      </c>
      <c r="AM202" s="285" t="s">
        <v>8425</v>
      </c>
      <c r="AN202" s="286" t="s">
        <v>1996</v>
      </c>
      <c r="AO202" s="142" t="s">
        <v>1996</v>
      </c>
      <c r="AP202" s="144"/>
    </row>
    <row r="203" spans="1:42" s="145" customFormat="1" ht="24">
      <c r="A203" s="281" t="s">
        <v>4155</v>
      </c>
      <c r="B203" s="281" t="s">
        <v>4288</v>
      </c>
      <c r="C203" s="281" t="s">
        <v>4328</v>
      </c>
      <c r="D203" s="300" t="s">
        <v>4336</v>
      </c>
      <c r="E203" s="281" t="s">
        <v>35</v>
      </c>
      <c r="F203" s="281" t="s">
        <v>18</v>
      </c>
      <c r="G203" s="281" t="s">
        <v>19</v>
      </c>
      <c r="H203" s="281" t="s">
        <v>4340</v>
      </c>
      <c r="I203" s="281" t="s">
        <v>760</v>
      </c>
      <c r="J203" s="281" t="s">
        <v>13</v>
      </c>
      <c r="K203" s="281" t="s">
        <v>17</v>
      </c>
      <c r="L203" s="281" t="s">
        <v>4240</v>
      </c>
      <c r="M203" s="281" t="s">
        <v>4339</v>
      </c>
      <c r="N203" s="281" t="s">
        <v>2701</v>
      </c>
      <c r="O203" s="281" t="s">
        <v>2658</v>
      </c>
      <c r="P203" s="281">
        <v>100</v>
      </c>
      <c r="Q203" s="281">
        <v>10</v>
      </c>
      <c r="R203" s="283" t="s">
        <v>2659</v>
      </c>
      <c r="S203" s="288" t="s">
        <v>8454</v>
      </c>
      <c r="T203" s="288" t="s">
        <v>2660</v>
      </c>
      <c r="U203" s="277">
        <v>44361</v>
      </c>
      <c r="V203" s="277">
        <v>44361</v>
      </c>
      <c r="W203" s="284">
        <v>4615000135</v>
      </c>
      <c r="X203" s="212">
        <v>44362</v>
      </c>
      <c r="Y203" s="157"/>
      <c r="Z203" s="157"/>
      <c r="AA203" s="157"/>
      <c r="AB203" s="157"/>
      <c r="AC203" s="157" t="s">
        <v>1547</v>
      </c>
      <c r="AD203" s="157"/>
      <c r="AE203" s="158"/>
      <c r="AF203" s="157"/>
      <c r="AG203" s="157"/>
      <c r="AH203" s="157"/>
      <c r="AI203" s="157"/>
      <c r="AJ203" s="157"/>
      <c r="AK203" s="285" t="s">
        <v>2661</v>
      </c>
      <c r="AL203" s="285" t="s">
        <v>8424</v>
      </c>
      <c r="AM203" s="285" t="s">
        <v>8425</v>
      </c>
      <c r="AN203" s="286" t="s">
        <v>1996</v>
      </c>
      <c r="AO203" s="142" t="s">
        <v>1996</v>
      </c>
      <c r="AP203" s="144"/>
    </row>
    <row r="204" spans="1:42" s="145" customFormat="1" ht="24">
      <c r="A204" s="281" t="s">
        <v>4155</v>
      </c>
      <c r="B204" s="281" t="s">
        <v>4288</v>
      </c>
      <c r="C204" s="281" t="s">
        <v>4328</v>
      </c>
      <c r="D204" s="300" t="s">
        <v>4341</v>
      </c>
      <c r="E204" s="281" t="s">
        <v>35</v>
      </c>
      <c r="F204" s="281" t="s">
        <v>18</v>
      </c>
      <c r="G204" s="281" t="s">
        <v>19</v>
      </c>
      <c r="H204" s="281" t="s">
        <v>4342</v>
      </c>
      <c r="I204" s="281" t="s">
        <v>760</v>
      </c>
      <c r="J204" s="281" t="s">
        <v>13</v>
      </c>
      <c r="K204" s="281" t="s">
        <v>17</v>
      </c>
      <c r="L204" s="281" t="s">
        <v>4240</v>
      </c>
      <c r="M204" s="281" t="s">
        <v>8532</v>
      </c>
      <c r="N204" s="281" t="s">
        <v>2701</v>
      </c>
      <c r="O204" s="281" t="s">
        <v>2666</v>
      </c>
      <c r="P204" s="281">
        <v>180</v>
      </c>
      <c r="Q204" s="281">
        <v>20</v>
      </c>
      <c r="R204" s="283" t="s">
        <v>2659</v>
      </c>
      <c r="S204" s="288" t="s">
        <v>8454</v>
      </c>
      <c r="T204" s="288" t="s">
        <v>2660</v>
      </c>
      <c r="U204" s="277">
        <v>44361</v>
      </c>
      <c r="V204" s="277">
        <v>44361</v>
      </c>
      <c r="W204" s="284">
        <v>4615000136</v>
      </c>
      <c r="X204" s="212">
        <v>44362</v>
      </c>
      <c r="Y204" s="157"/>
      <c r="Z204" s="157"/>
      <c r="AA204" s="157"/>
      <c r="AB204" s="157"/>
      <c r="AC204" s="157" t="s">
        <v>1547</v>
      </c>
      <c r="AD204" s="157"/>
      <c r="AE204" s="158"/>
      <c r="AF204" s="157"/>
      <c r="AG204" s="157"/>
      <c r="AH204" s="157"/>
      <c r="AI204" s="157"/>
      <c r="AJ204" s="157"/>
      <c r="AK204" s="285" t="s">
        <v>2661</v>
      </c>
      <c r="AL204" s="285" t="s">
        <v>8424</v>
      </c>
      <c r="AM204" s="285" t="s">
        <v>8425</v>
      </c>
      <c r="AN204" s="286" t="s">
        <v>1996</v>
      </c>
      <c r="AO204" s="142" t="s">
        <v>1996</v>
      </c>
      <c r="AP204" s="144"/>
    </row>
    <row r="205" spans="1:42" s="145" customFormat="1" ht="24">
      <c r="A205" s="281" t="s">
        <v>4088</v>
      </c>
      <c r="B205" s="281" t="s">
        <v>4343</v>
      </c>
      <c r="C205" s="281" t="s">
        <v>4344</v>
      </c>
      <c r="D205" s="300" t="s">
        <v>4346</v>
      </c>
      <c r="E205" s="281" t="s">
        <v>35</v>
      </c>
      <c r="F205" s="281" t="s">
        <v>18</v>
      </c>
      <c r="G205" s="281" t="s">
        <v>19</v>
      </c>
      <c r="H205" s="281" t="s">
        <v>4347</v>
      </c>
      <c r="I205" s="281" t="s">
        <v>760</v>
      </c>
      <c r="J205" s="281" t="s">
        <v>13</v>
      </c>
      <c r="K205" s="281" t="s">
        <v>17</v>
      </c>
      <c r="L205" s="281" t="s">
        <v>4348</v>
      </c>
      <c r="M205" s="281" t="s">
        <v>8533</v>
      </c>
      <c r="N205" s="281" t="s">
        <v>2657</v>
      </c>
      <c r="O205" s="281" t="s">
        <v>2658</v>
      </c>
      <c r="P205" s="281">
        <v>80</v>
      </c>
      <c r="Q205" s="281">
        <v>10</v>
      </c>
      <c r="R205" s="283" t="s">
        <v>2659</v>
      </c>
      <c r="S205" s="288" t="s">
        <v>8454</v>
      </c>
      <c r="T205" s="288" t="s">
        <v>2660</v>
      </c>
      <c r="U205" s="277">
        <v>44365</v>
      </c>
      <c r="V205" s="277">
        <v>44365</v>
      </c>
      <c r="W205" s="284">
        <v>4613000100</v>
      </c>
      <c r="X205" s="212">
        <v>44371</v>
      </c>
      <c r="Y205" s="157"/>
      <c r="Z205" s="157"/>
      <c r="AA205" s="157"/>
      <c r="AB205" s="157"/>
      <c r="AC205" s="157" t="s">
        <v>1547</v>
      </c>
      <c r="AD205" s="157"/>
      <c r="AE205" s="158"/>
      <c r="AF205" s="157"/>
      <c r="AG205" s="157"/>
      <c r="AH205" s="157"/>
      <c r="AI205" s="157"/>
      <c r="AJ205" s="157"/>
      <c r="AK205" s="285" t="s">
        <v>2661</v>
      </c>
      <c r="AL205" s="285" t="s">
        <v>8424</v>
      </c>
      <c r="AM205" s="285" t="s">
        <v>8425</v>
      </c>
      <c r="AN205" s="286" t="s">
        <v>1996</v>
      </c>
      <c r="AO205" s="142" t="s">
        <v>1996</v>
      </c>
      <c r="AP205" s="144"/>
    </row>
    <row r="206" spans="1:42" s="145" customFormat="1" ht="24">
      <c r="A206" s="281" t="s">
        <v>4088</v>
      </c>
      <c r="B206" s="281" t="s">
        <v>4343</v>
      </c>
      <c r="C206" s="281" t="s">
        <v>4349</v>
      </c>
      <c r="D206" s="300" t="s">
        <v>4350</v>
      </c>
      <c r="E206" s="281" t="s">
        <v>35</v>
      </c>
      <c r="F206" s="281" t="s">
        <v>18</v>
      </c>
      <c r="G206" s="281" t="s">
        <v>19</v>
      </c>
      <c r="H206" s="281" t="s">
        <v>8534</v>
      </c>
      <c r="I206" s="281" t="s">
        <v>760</v>
      </c>
      <c r="J206" s="281" t="s">
        <v>13</v>
      </c>
      <c r="K206" s="281" t="s">
        <v>17</v>
      </c>
      <c r="L206" s="281" t="s">
        <v>4348</v>
      </c>
      <c r="M206" s="281" t="s">
        <v>8535</v>
      </c>
      <c r="N206" s="281" t="s">
        <v>2657</v>
      </c>
      <c r="O206" s="281" t="s">
        <v>2658</v>
      </c>
      <c r="P206" s="281">
        <v>30</v>
      </c>
      <c r="Q206" s="281">
        <v>13</v>
      </c>
      <c r="R206" s="283" t="s">
        <v>2659</v>
      </c>
      <c r="S206" s="288" t="s">
        <v>8454</v>
      </c>
      <c r="T206" s="288" t="s">
        <v>2660</v>
      </c>
      <c r="U206" s="277">
        <v>44365</v>
      </c>
      <c r="V206" s="277">
        <v>44365</v>
      </c>
      <c r="W206" s="284">
        <v>4613000101</v>
      </c>
      <c r="X206" s="212">
        <v>44371</v>
      </c>
      <c r="Y206" s="157"/>
      <c r="Z206" s="157"/>
      <c r="AA206" s="157"/>
      <c r="AB206" s="157"/>
      <c r="AC206" s="157" t="s">
        <v>1547</v>
      </c>
      <c r="AD206" s="157"/>
      <c r="AE206" s="158"/>
      <c r="AF206" s="157"/>
      <c r="AG206" s="157"/>
      <c r="AH206" s="157"/>
      <c r="AI206" s="157"/>
      <c r="AJ206" s="157"/>
      <c r="AK206" s="285" t="s">
        <v>2661</v>
      </c>
      <c r="AL206" s="285" t="s">
        <v>8424</v>
      </c>
      <c r="AM206" s="285" t="s">
        <v>8425</v>
      </c>
      <c r="AN206" s="286" t="s">
        <v>1996</v>
      </c>
      <c r="AO206" s="142" t="s">
        <v>1996</v>
      </c>
      <c r="AP206" s="144"/>
    </row>
    <row r="207" spans="1:42" s="145" customFormat="1" ht="24">
      <c r="A207" s="281" t="s">
        <v>4088</v>
      </c>
      <c r="B207" s="281" t="s">
        <v>4343</v>
      </c>
      <c r="C207" s="281" t="s">
        <v>4349</v>
      </c>
      <c r="D207" s="300" t="s">
        <v>4351</v>
      </c>
      <c r="E207" s="281" t="s">
        <v>35</v>
      </c>
      <c r="F207" s="281" t="s">
        <v>18</v>
      </c>
      <c r="G207" s="281" t="s">
        <v>19</v>
      </c>
      <c r="H207" s="281" t="s">
        <v>4352</v>
      </c>
      <c r="I207" s="281" t="s">
        <v>760</v>
      </c>
      <c r="J207" s="281" t="s">
        <v>13</v>
      </c>
      <c r="K207" s="281" t="s">
        <v>17</v>
      </c>
      <c r="L207" s="281" t="s">
        <v>4348</v>
      </c>
      <c r="M207" s="281" t="s">
        <v>8536</v>
      </c>
      <c r="N207" s="281" t="s">
        <v>2665</v>
      </c>
      <c r="O207" s="281" t="s">
        <v>2666</v>
      </c>
      <c r="P207" s="281">
        <v>30</v>
      </c>
      <c r="Q207" s="281">
        <v>12</v>
      </c>
      <c r="R207" s="283" t="s">
        <v>2659</v>
      </c>
      <c r="S207" s="288" t="s">
        <v>8454</v>
      </c>
      <c r="T207" s="288" t="s">
        <v>2660</v>
      </c>
      <c r="U207" s="277">
        <v>44365</v>
      </c>
      <c r="V207" s="277">
        <v>44365</v>
      </c>
      <c r="W207" s="284">
        <v>4613000102</v>
      </c>
      <c r="X207" s="212">
        <v>44371</v>
      </c>
      <c r="Y207" s="157"/>
      <c r="Z207" s="157"/>
      <c r="AA207" s="157"/>
      <c r="AB207" s="157"/>
      <c r="AC207" s="157" t="s">
        <v>1547</v>
      </c>
      <c r="AD207" s="157"/>
      <c r="AE207" s="158"/>
      <c r="AF207" s="157"/>
      <c r="AG207" s="157"/>
      <c r="AH207" s="157"/>
      <c r="AI207" s="157"/>
      <c r="AJ207" s="157"/>
      <c r="AK207" s="285" t="s">
        <v>2661</v>
      </c>
      <c r="AL207" s="285" t="s">
        <v>8424</v>
      </c>
      <c r="AM207" s="285" t="s">
        <v>8425</v>
      </c>
      <c r="AN207" s="286" t="s">
        <v>1996</v>
      </c>
      <c r="AO207" s="142" t="s">
        <v>1996</v>
      </c>
      <c r="AP207" s="144"/>
    </row>
    <row r="208" spans="1:42" s="145" customFormat="1" ht="24">
      <c r="A208" s="281" t="s">
        <v>4088</v>
      </c>
      <c r="B208" s="281" t="s">
        <v>4343</v>
      </c>
      <c r="C208" s="281" t="s">
        <v>4353</v>
      </c>
      <c r="D208" s="300" t="s">
        <v>4354</v>
      </c>
      <c r="E208" s="281" t="s">
        <v>35</v>
      </c>
      <c r="F208" s="281" t="s">
        <v>18</v>
      </c>
      <c r="G208" s="281" t="s">
        <v>19</v>
      </c>
      <c r="H208" s="281" t="s">
        <v>4355</v>
      </c>
      <c r="I208" s="281" t="s">
        <v>760</v>
      </c>
      <c r="J208" s="281" t="s">
        <v>13</v>
      </c>
      <c r="K208" s="281" t="s">
        <v>17</v>
      </c>
      <c r="L208" s="281" t="s">
        <v>4348</v>
      </c>
      <c r="M208" s="281" t="s">
        <v>8537</v>
      </c>
      <c r="N208" s="281" t="s">
        <v>2665</v>
      </c>
      <c r="O208" s="281" t="s">
        <v>2666</v>
      </c>
      <c r="P208" s="281">
        <v>220</v>
      </c>
      <c r="Q208" s="281">
        <v>13</v>
      </c>
      <c r="R208" s="281" t="s">
        <v>2659</v>
      </c>
      <c r="S208" s="288" t="s">
        <v>8454</v>
      </c>
      <c r="T208" s="288" t="s">
        <v>2660</v>
      </c>
      <c r="U208" s="277">
        <v>44365</v>
      </c>
      <c r="V208" s="277">
        <v>44365</v>
      </c>
      <c r="W208" s="284">
        <v>4613000103</v>
      </c>
      <c r="X208" s="212">
        <v>44371</v>
      </c>
      <c r="Y208" s="157"/>
      <c r="Z208" s="157"/>
      <c r="AA208" s="157"/>
      <c r="AB208" s="157"/>
      <c r="AC208" s="157" t="s">
        <v>1547</v>
      </c>
      <c r="AD208" s="157"/>
      <c r="AE208" s="158"/>
      <c r="AF208" s="157"/>
      <c r="AG208" s="157"/>
      <c r="AH208" s="157"/>
      <c r="AI208" s="157"/>
      <c r="AJ208" s="157"/>
      <c r="AK208" s="285" t="s">
        <v>2661</v>
      </c>
      <c r="AL208" s="285" t="s">
        <v>8424</v>
      </c>
      <c r="AM208" s="285" t="s">
        <v>8425</v>
      </c>
      <c r="AN208" s="286" t="s">
        <v>1996</v>
      </c>
      <c r="AO208" s="142" t="s">
        <v>1996</v>
      </c>
      <c r="AP208" s="144"/>
    </row>
    <row r="209" spans="1:42" s="145" customFormat="1" ht="24">
      <c r="A209" s="281" t="s">
        <v>4088</v>
      </c>
      <c r="B209" s="281" t="s">
        <v>4343</v>
      </c>
      <c r="C209" s="281" t="s">
        <v>2816</v>
      </c>
      <c r="D209" s="300" t="s">
        <v>3358</v>
      </c>
      <c r="E209" s="281" t="s">
        <v>35</v>
      </c>
      <c r="F209" s="281" t="s">
        <v>18</v>
      </c>
      <c r="G209" s="281" t="s">
        <v>19</v>
      </c>
      <c r="H209" s="281" t="s">
        <v>4356</v>
      </c>
      <c r="I209" s="281" t="s">
        <v>760</v>
      </c>
      <c r="J209" s="281" t="s">
        <v>13</v>
      </c>
      <c r="K209" s="281" t="s">
        <v>17</v>
      </c>
      <c r="L209" s="281" t="s">
        <v>4357</v>
      </c>
      <c r="M209" s="281" t="s">
        <v>8538</v>
      </c>
      <c r="N209" s="281" t="s">
        <v>2665</v>
      </c>
      <c r="O209" s="281" t="s">
        <v>2666</v>
      </c>
      <c r="P209" s="281">
        <v>180</v>
      </c>
      <c r="Q209" s="281">
        <v>13</v>
      </c>
      <c r="R209" s="281" t="s">
        <v>2659</v>
      </c>
      <c r="S209" s="288" t="s">
        <v>8454</v>
      </c>
      <c r="T209" s="288" t="s">
        <v>2660</v>
      </c>
      <c r="U209" s="277">
        <v>44365</v>
      </c>
      <c r="V209" s="277">
        <v>44365</v>
      </c>
      <c r="W209" s="284">
        <v>4613000104</v>
      </c>
      <c r="X209" s="212">
        <v>44371</v>
      </c>
      <c r="Y209" s="157"/>
      <c r="Z209" s="157"/>
      <c r="AA209" s="157"/>
      <c r="AB209" s="157"/>
      <c r="AC209" s="157" t="s">
        <v>1547</v>
      </c>
      <c r="AD209" s="157"/>
      <c r="AE209" s="158"/>
      <c r="AF209" s="157"/>
      <c r="AG209" s="157"/>
      <c r="AH209" s="157"/>
      <c r="AI209" s="157"/>
      <c r="AJ209" s="157"/>
      <c r="AK209" s="285" t="s">
        <v>2661</v>
      </c>
      <c r="AL209" s="285" t="s">
        <v>8424</v>
      </c>
      <c r="AM209" s="285" t="s">
        <v>8425</v>
      </c>
      <c r="AN209" s="286" t="s">
        <v>1996</v>
      </c>
      <c r="AO209" s="142" t="s">
        <v>1996</v>
      </c>
      <c r="AP209" s="144"/>
    </row>
    <row r="210" spans="1:42" s="145" customFormat="1" ht="24">
      <c r="A210" s="281" t="s">
        <v>4088</v>
      </c>
      <c r="B210" s="281" t="s">
        <v>4343</v>
      </c>
      <c r="C210" s="281" t="s">
        <v>2816</v>
      </c>
      <c r="D210" s="300" t="s">
        <v>4358</v>
      </c>
      <c r="E210" s="281" t="s">
        <v>35</v>
      </c>
      <c r="F210" s="281" t="s">
        <v>18</v>
      </c>
      <c r="G210" s="281" t="s">
        <v>19</v>
      </c>
      <c r="H210" s="281" t="s">
        <v>4359</v>
      </c>
      <c r="I210" s="281" t="s">
        <v>760</v>
      </c>
      <c r="J210" s="281" t="s">
        <v>13</v>
      </c>
      <c r="K210" s="281" t="s">
        <v>17</v>
      </c>
      <c r="L210" s="281" t="s">
        <v>4357</v>
      </c>
      <c r="M210" s="281" t="s">
        <v>8539</v>
      </c>
      <c r="N210" s="281" t="s">
        <v>2657</v>
      </c>
      <c r="O210" s="281" t="s">
        <v>2658</v>
      </c>
      <c r="P210" s="281">
        <v>120</v>
      </c>
      <c r="Q210" s="281">
        <v>10</v>
      </c>
      <c r="R210" s="281" t="s">
        <v>2659</v>
      </c>
      <c r="S210" s="288" t="s">
        <v>8454</v>
      </c>
      <c r="T210" s="288" t="s">
        <v>2660</v>
      </c>
      <c r="U210" s="277">
        <v>44365</v>
      </c>
      <c r="V210" s="277">
        <v>44365</v>
      </c>
      <c r="W210" s="284">
        <v>4613000105</v>
      </c>
      <c r="X210" s="212">
        <v>44371</v>
      </c>
      <c r="Y210" s="157"/>
      <c r="Z210" s="157"/>
      <c r="AA210" s="157"/>
      <c r="AB210" s="157"/>
      <c r="AC210" s="157" t="s">
        <v>1547</v>
      </c>
      <c r="AD210" s="157"/>
      <c r="AE210" s="158"/>
      <c r="AF210" s="157"/>
      <c r="AG210" s="157"/>
      <c r="AH210" s="157"/>
      <c r="AI210" s="157"/>
      <c r="AJ210" s="157"/>
      <c r="AK210" s="285" t="s">
        <v>2661</v>
      </c>
      <c r="AL210" s="285" t="s">
        <v>8424</v>
      </c>
      <c r="AM210" s="285" t="s">
        <v>8425</v>
      </c>
      <c r="AN210" s="286" t="s">
        <v>1996</v>
      </c>
      <c r="AO210" s="142" t="s">
        <v>1996</v>
      </c>
      <c r="AP210" s="144"/>
    </row>
    <row r="211" spans="1:42" s="145" customFormat="1" ht="24">
      <c r="A211" s="281" t="s">
        <v>4088</v>
      </c>
      <c r="B211" s="281" t="s">
        <v>4343</v>
      </c>
      <c r="C211" s="281" t="s">
        <v>4360</v>
      </c>
      <c r="D211" s="300" t="s">
        <v>4361</v>
      </c>
      <c r="E211" s="281" t="s">
        <v>35</v>
      </c>
      <c r="F211" s="281" t="s">
        <v>18</v>
      </c>
      <c r="G211" s="281" t="s">
        <v>19</v>
      </c>
      <c r="H211" s="281" t="s">
        <v>4362</v>
      </c>
      <c r="I211" s="281" t="s">
        <v>760</v>
      </c>
      <c r="J211" s="281" t="s">
        <v>13</v>
      </c>
      <c r="K211" s="281" t="s">
        <v>17</v>
      </c>
      <c r="L211" s="281" t="s">
        <v>4357</v>
      </c>
      <c r="M211" s="281" t="s">
        <v>8540</v>
      </c>
      <c r="N211" s="281" t="s">
        <v>2665</v>
      </c>
      <c r="O211" s="281" t="s">
        <v>2666</v>
      </c>
      <c r="P211" s="281">
        <v>32</v>
      </c>
      <c r="Q211" s="281">
        <v>22</v>
      </c>
      <c r="R211" s="281" t="s">
        <v>2659</v>
      </c>
      <c r="S211" s="288" t="s">
        <v>8454</v>
      </c>
      <c r="T211" s="288" t="s">
        <v>2660</v>
      </c>
      <c r="U211" s="277">
        <v>44365</v>
      </c>
      <c r="V211" s="277">
        <v>44365</v>
      </c>
      <c r="W211" s="284">
        <v>4613000106</v>
      </c>
      <c r="X211" s="212">
        <v>44371</v>
      </c>
      <c r="Y211" s="157"/>
      <c r="Z211" s="157"/>
      <c r="AA211" s="157"/>
      <c r="AB211" s="157"/>
      <c r="AC211" s="157" t="s">
        <v>1547</v>
      </c>
      <c r="AD211" s="157"/>
      <c r="AE211" s="158"/>
      <c r="AF211" s="157"/>
      <c r="AG211" s="157"/>
      <c r="AH211" s="157"/>
      <c r="AI211" s="157"/>
      <c r="AJ211" s="157"/>
      <c r="AK211" s="285" t="s">
        <v>2661</v>
      </c>
      <c r="AL211" s="285" t="s">
        <v>8424</v>
      </c>
      <c r="AM211" s="285" t="s">
        <v>8425</v>
      </c>
      <c r="AN211" s="286" t="s">
        <v>1996</v>
      </c>
      <c r="AO211" s="142" t="s">
        <v>1996</v>
      </c>
      <c r="AP211" s="144"/>
    </row>
    <row r="212" spans="1:42" s="145" customFormat="1" ht="24">
      <c r="A212" s="281" t="s">
        <v>4088</v>
      </c>
      <c r="B212" s="281" t="s">
        <v>4343</v>
      </c>
      <c r="C212" s="281" t="s">
        <v>4349</v>
      </c>
      <c r="D212" s="300" t="s">
        <v>4363</v>
      </c>
      <c r="E212" s="281" t="s">
        <v>35</v>
      </c>
      <c r="F212" s="281" t="s">
        <v>18</v>
      </c>
      <c r="G212" s="281" t="s">
        <v>19</v>
      </c>
      <c r="H212" s="281" t="s">
        <v>4364</v>
      </c>
      <c r="I212" s="281" t="s">
        <v>760</v>
      </c>
      <c r="J212" s="281" t="s">
        <v>13</v>
      </c>
      <c r="K212" s="281" t="s">
        <v>17</v>
      </c>
      <c r="L212" s="281" t="s">
        <v>4365</v>
      </c>
      <c r="M212" s="281" t="s">
        <v>8541</v>
      </c>
      <c r="N212" s="281" t="s">
        <v>2701</v>
      </c>
      <c r="O212" s="281" t="s">
        <v>2666</v>
      </c>
      <c r="P212" s="281">
        <v>75</v>
      </c>
      <c r="Q212" s="281">
        <v>5</v>
      </c>
      <c r="R212" s="281" t="s">
        <v>2659</v>
      </c>
      <c r="S212" s="288" t="s">
        <v>8454</v>
      </c>
      <c r="T212" s="288" t="s">
        <v>2660</v>
      </c>
      <c r="U212" s="277">
        <v>44365</v>
      </c>
      <c r="V212" s="277">
        <v>44365</v>
      </c>
      <c r="W212" s="284">
        <v>4613000087</v>
      </c>
      <c r="X212" s="212">
        <v>44371</v>
      </c>
      <c r="Y212" s="157"/>
      <c r="Z212" s="157"/>
      <c r="AA212" s="157"/>
      <c r="AB212" s="157"/>
      <c r="AC212" s="157" t="s">
        <v>1547</v>
      </c>
      <c r="AD212" s="157"/>
      <c r="AE212" s="158"/>
      <c r="AF212" s="157"/>
      <c r="AG212" s="157"/>
      <c r="AH212" s="157"/>
      <c r="AI212" s="157"/>
      <c r="AJ212" s="157"/>
      <c r="AK212" s="285" t="s">
        <v>2661</v>
      </c>
      <c r="AL212" s="285" t="s">
        <v>8424</v>
      </c>
      <c r="AM212" s="285" t="s">
        <v>8425</v>
      </c>
      <c r="AN212" s="286" t="s">
        <v>1996</v>
      </c>
      <c r="AO212" s="142" t="s">
        <v>1996</v>
      </c>
      <c r="AP212" s="144"/>
    </row>
    <row r="213" spans="1:42" s="145" customFormat="1" ht="24">
      <c r="A213" s="281" t="s">
        <v>4088</v>
      </c>
      <c r="B213" s="281" t="s">
        <v>4343</v>
      </c>
      <c r="C213" s="281" t="s">
        <v>4366</v>
      </c>
      <c r="D213" s="300" t="s">
        <v>4367</v>
      </c>
      <c r="E213" s="281" t="s">
        <v>35</v>
      </c>
      <c r="F213" s="281" t="s">
        <v>18</v>
      </c>
      <c r="G213" s="281" t="s">
        <v>19</v>
      </c>
      <c r="H213" s="281" t="s">
        <v>4368</v>
      </c>
      <c r="I213" s="281" t="s">
        <v>760</v>
      </c>
      <c r="J213" s="281" t="s">
        <v>13</v>
      </c>
      <c r="K213" s="281" t="s">
        <v>17</v>
      </c>
      <c r="L213" s="281" t="s">
        <v>4365</v>
      </c>
      <c r="M213" s="281" t="s">
        <v>8542</v>
      </c>
      <c r="N213" s="281" t="s">
        <v>2701</v>
      </c>
      <c r="O213" s="281" t="s">
        <v>2658</v>
      </c>
      <c r="P213" s="281">
        <v>70</v>
      </c>
      <c r="Q213" s="281">
        <v>10</v>
      </c>
      <c r="R213" s="281" t="s">
        <v>2659</v>
      </c>
      <c r="S213" s="288" t="s">
        <v>8454</v>
      </c>
      <c r="T213" s="288" t="s">
        <v>2660</v>
      </c>
      <c r="U213" s="277">
        <v>44365</v>
      </c>
      <c r="V213" s="277">
        <v>44365</v>
      </c>
      <c r="W213" s="284">
        <v>4613000088</v>
      </c>
      <c r="X213" s="212">
        <v>44371</v>
      </c>
      <c r="Y213" s="157"/>
      <c r="Z213" s="157"/>
      <c r="AA213" s="157"/>
      <c r="AB213" s="157"/>
      <c r="AC213" s="157" t="s">
        <v>4012</v>
      </c>
      <c r="AD213" s="157" t="s">
        <v>4013</v>
      </c>
      <c r="AE213" s="158" t="s">
        <v>8543</v>
      </c>
      <c r="AF213" s="157" t="s">
        <v>7609</v>
      </c>
      <c r="AG213" s="157"/>
      <c r="AH213" s="157"/>
      <c r="AI213" s="157"/>
      <c r="AJ213" s="157"/>
      <c r="AK213" s="285" t="s">
        <v>2661</v>
      </c>
      <c r="AL213" s="285" t="s">
        <v>8424</v>
      </c>
      <c r="AM213" s="285" t="s">
        <v>8425</v>
      </c>
      <c r="AN213" s="286" t="s">
        <v>1996</v>
      </c>
      <c r="AO213" s="142" t="s">
        <v>1996</v>
      </c>
      <c r="AP213" s="144" t="s">
        <v>8544</v>
      </c>
    </row>
    <row r="214" spans="1:42" s="145" customFormat="1" ht="24">
      <c r="A214" s="281" t="s">
        <v>4088</v>
      </c>
      <c r="B214" s="281" t="s">
        <v>4343</v>
      </c>
      <c r="C214" s="281" t="s">
        <v>4366</v>
      </c>
      <c r="D214" s="300" t="s">
        <v>4367</v>
      </c>
      <c r="E214" s="281" t="s">
        <v>35</v>
      </c>
      <c r="F214" s="281" t="s">
        <v>18</v>
      </c>
      <c r="G214" s="281" t="s">
        <v>19</v>
      </c>
      <c r="H214" s="281" t="s">
        <v>4369</v>
      </c>
      <c r="I214" s="281" t="s">
        <v>760</v>
      </c>
      <c r="J214" s="281" t="s">
        <v>13</v>
      </c>
      <c r="K214" s="281" t="s">
        <v>14</v>
      </c>
      <c r="L214" s="281" t="s">
        <v>4365</v>
      </c>
      <c r="M214" s="281" t="s">
        <v>8542</v>
      </c>
      <c r="N214" s="281" t="s">
        <v>2701</v>
      </c>
      <c r="O214" s="281" t="s">
        <v>2666</v>
      </c>
      <c r="P214" s="281">
        <v>70</v>
      </c>
      <c r="Q214" s="281">
        <v>15</v>
      </c>
      <c r="R214" s="281" t="s">
        <v>2659</v>
      </c>
      <c r="S214" s="288" t="s">
        <v>8454</v>
      </c>
      <c r="T214" s="288" t="s">
        <v>2660</v>
      </c>
      <c r="U214" s="277">
        <v>44365</v>
      </c>
      <c r="V214" s="277">
        <v>44365</v>
      </c>
      <c r="W214" s="284">
        <v>4613000094</v>
      </c>
      <c r="X214" s="212">
        <v>44371</v>
      </c>
      <c r="Y214" s="157"/>
      <c r="Z214" s="157"/>
      <c r="AA214" s="157"/>
      <c r="AB214" s="157"/>
      <c r="AC214" s="157" t="s">
        <v>4012</v>
      </c>
      <c r="AD214" s="157" t="s">
        <v>4013</v>
      </c>
      <c r="AE214" s="158" t="s">
        <v>8543</v>
      </c>
      <c r="AF214" s="157" t="s">
        <v>7609</v>
      </c>
      <c r="AG214" s="157"/>
      <c r="AH214" s="157"/>
      <c r="AI214" s="157"/>
      <c r="AJ214" s="157"/>
      <c r="AK214" s="285" t="s">
        <v>2661</v>
      </c>
      <c r="AL214" s="285" t="s">
        <v>8424</v>
      </c>
      <c r="AM214" s="285" t="s">
        <v>8425</v>
      </c>
      <c r="AN214" s="286" t="s">
        <v>1996</v>
      </c>
      <c r="AO214" s="142" t="s">
        <v>1996</v>
      </c>
      <c r="AP214" s="144" t="s">
        <v>8544</v>
      </c>
    </row>
    <row r="215" spans="1:42" s="145" customFormat="1" ht="24">
      <c r="A215" s="281" t="s">
        <v>4088</v>
      </c>
      <c r="B215" s="281" t="s">
        <v>4343</v>
      </c>
      <c r="C215" s="281" t="s">
        <v>4371</v>
      </c>
      <c r="D215" s="300" t="s">
        <v>4372</v>
      </c>
      <c r="E215" s="281" t="s">
        <v>35</v>
      </c>
      <c r="F215" s="281" t="s">
        <v>18</v>
      </c>
      <c r="G215" s="281" t="s">
        <v>19</v>
      </c>
      <c r="H215" s="281" t="s">
        <v>4373</v>
      </c>
      <c r="I215" s="281" t="s">
        <v>760</v>
      </c>
      <c r="J215" s="281" t="s">
        <v>13</v>
      </c>
      <c r="K215" s="281" t="s">
        <v>17</v>
      </c>
      <c r="L215" s="281" t="s">
        <v>4370</v>
      </c>
      <c r="M215" s="281" t="s">
        <v>8545</v>
      </c>
      <c r="N215" s="281" t="s">
        <v>2701</v>
      </c>
      <c r="O215" s="281" t="s">
        <v>2666</v>
      </c>
      <c r="P215" s="281">
        <v>325</v>
      </c>
      <c r="Q215" s="281">
        <v>25</v>
      </c>
      <c r="R215" s="281" t="s">
        <v>2659</v>
      </c>
      <c r="S215" s="288" t="s">
        <v>8454</v>
      </c>
      <c r="T215" s="288" t="s">
        <v>2660</v>
      </c>
      <c r="U215" s="277">
        <v>44368</v>
      </c>
      <c r="V215" s="277">
        <v>44368</v>
      </c>
      <c r="W215" s="284">
        <v>4613000081</v>
      </c>
      <c r="X215" s="212">
        <v>44371</v>
      </c>
      <c r="Y215" s="157"/>
      <c r="Z215" s="157"/>
      <c r="AA215" s="157"/>
      <c r="AB215" s="157"/>
      <c r="AC215" s="157" t="s">
        <v>1547</v>
      </c>
      <c r="AD215" s="157"/>
      <c r="AE215" s="158" t="s">
        <v>8546</v>
      </c>
      <c r="AF215" s="157"/>
      <c r="AG215" s="157"/>
      <c r="AH215" s="157"/>
      <c r="AI215" s="157"/>
      <c r="AJ215" s="157"/>
      <c r="AK215" s="285" t="s">
        <v>2661</v>
      </c>
      <c r="AL215" s="285" t="s">
        <v>8424</v>
      </c>
      <c r="AM215" s="285" t="s">
        <v>8425</v>
      </c>
      <c r="AN215" s="286" t="s">
        <v>1996</v>
      </c>
      <c r="AO215" s="142" t="s">
        <v>1996</v>
      </c>
      <c r="AP215" s="144" t="s">
        <v>8547</v>
      </c>
    </row>
    <row r="216" spans="1:42" ht="24">
      <c r="A216" s="304" t="s">
        <v>4088</v>
      </c>
      <c r="B216" s="304" t="s">
        <v>4343</v>
      </c>
      <c r="C216" s="304" t="s">
        <v>4374</v>
      </c>
      <c r="D216" s="305" t="s">
        <v>4375</v>
      </c>
      <c r="E216" s="281" t="s">
        <v>35</v>
      </c>
      <c r="F216" s="281" t="s">
        <v>18</v>
      </c>
      <c r="G216" s="281" t="s">
        <v>19</v>
      </c>
      <c r="H216" s="281" t="s">
        <v>4376</v>
      </c>
      <c r="I216" s="281" t="s">
        <v>760</v>
      </c>
      <c r="J216" s="281" t="s">
        <v>13</v>
      </c>
      <c r="K216" s="281" t="s">
        <v>17</v>
      </c>
      <c r="L216" s="281" t="s">
        <v>4370</v>
      </c>
      <c r="M216" s="306" t="s">
        <v>8548</v>
      </c>
      <c r="N216" s="281" t="s">
        <v>2701</v>
      </c>
      <c r="O216" s="281" t="s">
        <v>2666</v>
      </c>
      <c r="P216" s="307">
        <v>245</v>
      </c>
      <c r="Q216" s="307">
        <v>20</v>
      </c>
      <c r="R216" s="178" t="s">
        <v>2659</v>
      </c>
      <c r="S216" s="288" t="s">
        <v>8454</v>
      </c>
      <c r="T216" s="183" t="s">
        <v>2660</v>
      </c>
      <c r="U216" s="277">
        <v>44368</v>
      </c>
      <c r="V216" s="277">
        <v>44368</v>
      </c>
      <c r="W216" s="308">
        <v>4613000090</v>
      </c>
      <c r="X216" s="183">
        <v>44371</v>
      </c>
      <c r="Y216" s="178"/>
      <c r="Z216" s="178"/>
      <c r="AA216" s="178"/>
      <c r="AB216" s="178"/>
      <c r="AC216" s="178" t="s">
        <v>1547</v>
      </c>
      <c r="AD216" s="178"/>
      <c r="AE216" s="309"/>
      <c r="AF216" s="178"/>
      <c r="AG216" s="178"/>
      <c r="AH216" s="178"/>
      <c r="AI216" s="178"/>
      <c r="AJ216" s="178"/>
      <c r="AK216" s="285" t="s">
        <v>2661</v>
      </c>
      <c r="AL216" s="285" t="s">
        <v>8424</v>
      </c>
      <c r="AM216" s="285" t="s">
        <v>8425</v>
      </c>
      <c r="AN216" s="178" t="s">
        <v>1996</v>
      </c>
      <c r="AO216" t="s">
        <v>1996</v>
      </c>
    </row>
    <row r="217" spans="1:42" ht="24">
      <c r="A217" s="304" t="s">
        <v>4088</v>
      </c>
      <c r="B217" s="304" t="s">
        <v>4343</v>
      </c>
      <c r="C217" s="304" t="s">
        <v>4374</v>
      </c>
      <c r="D217" s="310">
        <v>1675</v>
      </c>
      <c r="E217" s="281" t="s">
        <v>35</v>
      </c>
      <c r="F217" s="281" t="s">
        <v>18</v>
      </c>
      <c r="G217" s="281" t="s">
        <v>19</v>
      </c>
      <c r="H217" s="281" t="s">
        <v>4377</v>
      </c>
      <c r="I217" s="281" t="s">
        <v>760</v>
      </c>
      <c r="J217" s="281" t="s">
        <v>13</v>
      </c>
      <c r="K217" s="281" t="s">
        <v>17</v>
      </c>
      <c r="L217" s="281" t="s">
        <v>4370</v>
      </c>
      <c r="M217" s="306" t="s">
        <v>4378</v>
      </c>
      <c r="N217" s="281" t="s">
        <v>2701</v>
      </c>
      <c r="O217" s="281" t="s">
        <v>2658</v>
      </c>
      <c r="P217" s="307">
        <v>139</v>
      </c>
      <c r="Q217" s="307">
        <v>10</v>
      </c>
      <c r="R217" s="178" t="s">
        <v>2659</v>
      </c>
      <c r="S217" s="288" t="s">
        <v>8454</v>
      </c>
      <c r="T217" s="183" t="s">
        <v>2660</v>
      </c>
      <c r="U217" s="277">
        <v>44368</v>
      </c>
      <c r="V217" s="277">
        <v>44368</v>
      </c>
      <c r="W217" s="308">
        <v>4613000082</v>
      </c>
      <c r="X217" s="183">
        <v>44371</v>
      </c>
      <c r="Y217" s="178"/>
      <c r="Z217" s="178"/>
      <c r="AA217" s="178"/>
      <c r="AB217" s="178"/>
      <c r="AC217" s="178" t="s">
        <v>1547</v>
      </c>
      <c r="AD217" s="178"/>
      <c r="AE217" s="309"/>
      <c r="AF217" s="178"/>
      <c r="AG217" s="178"/>
      <c r="AH217" s="178"/>
      <c r="AI217" s="178"/>
      <c r="AJ217" s="178"/>
      <c r="AK217" s="285" t="s">
        <v>2661</v>
      </c>
      <c r="AL217" s="285" t="s">
        <v>8424</v>
      </c>
      <c r="AM217" s="285" t="s">
        <v>8425</v>
      </c>
      <c r="AN217" s="178" t="s">
        <v>1996</v>
      </c>
      <c r="AO217" t="s">
        <v>1996</v>
      </c>
    </row>
    <row r="218" spans="1:42" ht="24">
      <c r="A218" s="304" t="s">
        <v>4088</v>
      </c>
      <c r="B218" s="304" t="s">
        <v>4343</v>
      </c>
      <c r="C218" s="304" t="s">
        <v>4374</v>
      </c>
      <c r="D218" s="310">
        <v>1420</v>
      </c>
      <c r="E218" s="281" t="s">
        <v>35</v>
      </c>
      <c r="F218" s="281" t="s">
        <v>18</v>
      </c>
      <c r="G218" s="281" t="s">
        <v>19</v>
      </c>
      <c r="H218" s="281" t="s">
        <v>4379</v>
      </c>
      <c r="I218" s="281" t="s">
        <v>760</v>
      </c>
      <c r="J218" s="281" t="s">
        <v>13</v>
      </c>
      <c r="K218" s="281" t="s">
        <v>17</v>
      </c>
      <c r="L218" s="281" t="s">
        <v>4370</v>
      </c>
      <c r="M218" s="306" t="s">
        <v>8549</v>
      </c>
      <c r="N218" s="281" t="s">
        <v>2701</v>
      </c>
      <c r="O218" s="281" t="s">
        <v>2666</v>
      </c>
      <c r="P218" s="307">
        <v>295</v>
      </c>
      <c r="Q218" s="307">
        <v>22</v>
      </c>
      <c r="R218" s="178" t="s">
        <v>2659</v>
      </c>
      <c r="S218" s="288" t="s">
        <v>8454</v>
      </c>
      <c r="T218" s="183" t="s">
        <v>2660</v>
      </c>
      <c r="U218" s="277">
        <v>44368</v>
      </c>
      <c r="V218" s="277">
        <v>44368</v>
      </c>
      <c r="W218" s="308">
        <v>4613000083</v>
      </c>
      <c r="X218" s="183">
        <v>44371</v>
      </c>
      <c r="Y218" s="178"/>
      <c r="Z218" s="178"/>
      <c r="AA218" s="178"/>
      <c r="AB218" s="178"/>
      <c r="AC218" s="178" t="s">
        <v>1547</v>
      </c>
      <c r="AD218" s="178"/>
      <c r="AE218" s="309"/>
      <c r="AF218" s="178"/>
      <c r="AG218" s="178"/>
      <c r="AH218" s="178"/>
      <c r="AI218" s="178"/>
      <c r="AJ218" s="178"/>
      <c r="AK218" s="285" t="s">
        <v>2661</v>
      </c>
      <c r="AL218" s="285" t="s">
        <v>8424</v>
      </c>
      <c r="AM218" s="285" t="s">
        <v>8425</v>
      </c>
      <c r="AN218" s="178" t="s">
        <v>1996</v>
      </c>
      <c r="AO218" t="s">
        <v>1996</v>
      </c>
    </row>
    <row r="219" spans="1:42" ht="24">
      <c r="A219" s="304" t="s">
        <v>4088</v>
      </c>
      <c r="B219" s="304" t="s">
        <v>4343</v>
      </c>
      <c r="C219" s="304" t="s">
        <v>4374</v>
      </c>
      <c r="D219" s="310">
        <v>1737</v>
      </c>
      <c r="E219" s="281" t="s">
        <v>35</v>
      </c>
      <c r="F219" s="281" t="s">
        <v>18</v>
      </c>
      <c r="G219" s="281" t="s">
        <v>19</v>
      </c>
      <c r="H219" s="281" t="s">
        <v>4380</v>
      </c>
      <c r="I219" s="281" t="s">
        <v>760</v>
      </c>
      <c r="J219" s="281" t="s">
        <v>13</v>
      </c>
      <c r="K219" s="281" t="s">
        <v>17</v>
      </c>
      <c r="L219" s="281" t="s">
        <v>4370</v>
      </c>
      <c r="M219" s="306" t="s">
        <v>8550</v>
      </c>
      <c r="N219" s="281" t="s">
        <v>2701</v>
      </c>
      <c r="O219" s="281" t="s">
        <v>2666</v>
      </c>
      <c r="P219" s="307">
        <v>405</v>
      </c>
      <c r="Q219" s="307">
        <v>27</v>
      </c>
      <c r="R219" s="178" t="s">
        <v>2659</v>
      </c>
      <c r="S219" s="288" t="s">
        <v>8454</v>
      </c>
      <c r="T219" s="183" t="s">
        <v>2660</v>
      </c>
      <c r="U219" s="277">
        <v>44368</v>
      </c>
      <c r="V219" s="277">
        <v>44368</v>
      </c>
      <c r="W219" s="308">
        <v>4613000084</v>
      </c>
      <c r="X219" s="183">
        <v>44371</v>
      </c>
      <c r="Y219" s="178"/>
      <c r="Z219" s="178"/>
      <c r="AA219" s="178"/>
      <c r="AB219" s="178"/>
      <c r="AC219" s="178" t="s">
        <v>1547</v>
      </c>
      <c r="AD219" s="178"/>
      <c r="AE219" s="309"/>
      <c r="AF219" s="178"/>
      <c r="AG219" s="178"/>
      <c r="AH219" s="178"/>
      <c r="AI219" s="178"/>
      <c r="AJ219" s="178"/>
      <c r="AK219" s="285" t="s">
        <v>2661</v>
      </c>
      <c r="AL219" s="285" t="s">
        <v>8424</v>
      </c>
      <c r="AM219" s="285" t="s">
        <v>8425</v>
      </c>
      <c r="AN219" s="178" t="s">
        <v>1996</v>
      </c>
      <c r="AO219" t="s">
        <v>1996</v>
      </c>
    </row>
    <row r="220" spans="1:42" ht="24">
      <c r="A220" s="304" t="s">
        <v>4088</v>
      </c>
      <c r="B220" s="304" t="s">
        <v>4343</v>
      </c>
      <c r="C220" s="304" t="s">
        <v>4381</v>
      </c>
      <c r="D220" s="310" t="s">
        <v>4382</v>
      </c>
      <c r="E220" s="281" t="s">
        <v>35</v>
      </c>
      <c r="F220" s="281" t="s">
        <v>18</v>
      </c>
      <c r="G220" s="281" t="s">
        <v>19</v>
      </c>
      <c r="H220" s="281" t="s">
        <v>4383</v>
      </c>
      <c r="I220" s="281" t="s">
        <v>760</v>
      </c>
      <c r="J220" s="281" t="s">
        <v>13</v>
      </c>
      <c r="K220" s="281" t="s">
        <v>17</v>
      </c>
      <c r="L220" s="281" t="s">
        <v>4370</v>
      </c>
      <c r="M220" s="306" t="s">
        <v>4384</v>
      </c>
      <c r="N220" s="281" t="s">
        <v>2701</v>
      </c>
      <c r="O220" s="281" t="s">
        <v>2666</v>
      </c>
      <c r="P220" s="307">
        <v>70</v>
      </c>
      <c r="Q220" s="307">
        <v>50</v>
      </c>
      <c r="R220" s="178" t="s">
        <v>2659</v>
      </c>
      <c r="S220" s="288" t="s">
        <v>8454</v>
      </c>
      <c r="T220" s="183" t="s">
        <v>2660</v>
      </c>
      <c r="U220" s="277">
        <v>44368</v>
      </c>
      <c r="V220" s="277">
        <v>44368</v>
      </c>
      <c r="W220" s="308">
        <v>4613000096</v>
      </c>
      <c r="X220" s="183">
        <v>44371</v>
      </c>
      <c r="Y220" s="178"/>
      <c r="Z220" s="178"/>
      <c r="AA220" s="178"/>
      <c r="AB220" s="178"/>
      <c r="AC220" s="178" t="s">
        <v>1547</v>
      </c>
      <c r="AD220" s="178"/>
      <c r="AE220" s="309"/>
      <c r="AF220" s="178"/>
      <c r="AG220" s="178"/>
      <c r="AH220" s="178"/>
      <c r="AI220" s="178"/>
      <c r="AJ220" s="178"/>
      <c r="AK220" s="285" t="s">
        <v>2661</v>
      </c>
      <c r="AL220" s="285" t="s">
        <v>8424</v>
      </c>
      <c r="AM220" s="285" t="s">
        <v>8425</v>
      </c>
      <c r="AN220" s="178" t="s">
        <v>1996</v>
      </c>
      <c r="AO220" t="s">
        <v>1996</v>
      </c>
    </row>
    <row r="221" spans="1:42" ht="24">
      <c r="A221" s="304" t="s">
        <v>4088</v>
      </c>
      <c r="B221" s="304" t="s">
        <v>4343</v>
      </c>
      <c r="C221" s="304" t="s">
        <v>4366</v>
      </c>
      <c r="D221" s="310" t="s">
        <v>4385</v>
      </c>
      <c r="E221" s="281" t="s">
        <v>35</v>
      </c>
      <c r="F221" s="281" t="s">
        <v>18</v>
      </c>
      <c r="G221" s="281" t="s">
        <v>19</v>
      </c>
      <c r="H221" s="281" t="s">
        <v>4386</v>
      </c>
      <c r="I221" s="281" t="s">
        <v>760</v>
      </c>
      <c r="J221" s="281" t="s">
        <v>13</v>
      </c>
      <c r="K221" s="281" t="s">
        <v>17</v>
      </c>
      <c r="L221" s="281" t="s">
        <v>4387</v>
      </c>
      <c r="M221" s="306" t="s">
        <v>8551</v>
      </c>
      <c r="N221" s="281" t="s">
        <v>2701</v>
      </c>
      <c r="O221" s="281" t="s">
        <v>2666</v>
      </c>
      <c r="P221" s="307">
        <v>150</v>
      </c>
      <c r="Q221" s="307">
        <v>7</v>
      </c>
      <c r="R221" s="178" t="s">
        <v>2659</v>
      </c>
      <c r="S221" s="288" t="s">
        <v>8454</v>
      </c>
      <c r="T221" s="183" t="s">
        <v>2660</v>
      </c>
      <c r="U221" s="277">
        <v>44368</v>
      </c>
      <c r="V221" s="277">
        <v>44368</v>
      </c>
      <c r="W221" s="308">
        <v>4613000097</v>
      </c>
      <c r="X221" s="183">
        <v>44371</v>
      </c>
      <c r="Y221" s="178"/>
      <c r="Z221" s="178"/>
      <c r="AA221" s="178"/>
      <c r="AB221" s="178"/>
      <c r="AC221" s="178" t="s">
        <v>1547</v>
      </c>
      <c r="AD221" s="178"/>
      <c r="AE221" s="309"/>
      <c r="AF221" s="178"/>
      <c r="AG221" s="178"/>
      <c r="AH221" s="178"/>
      <c r="AI221" s="178"/>
      <c r="AJ221" s="178"/>
      <c r="AK221" s="285" t="s">
        <v>2661</v>
      </c>
      <c r="AL221" s="285" t="s">
        <v>8424</v>
      </c>
      <c r="AM221" s="285" t="s">
        <v>8425</v>
      </c>
      <c r="AN221" s="178" t="s">
        <v>1996</v>
      </c>
      <c r="AO221" t="s">
        <v>1996</v>
      </c>
    </row>
    <row r="222" spans="1:42" ht="24">
      <c r="A222" s="304" t="s">
        <v>4088</v>
      </c>
      <c r="B222" s="304" t="s">
        <v>4343</v>
      </c>
      <c r="C222" s="304" t="s">
        <v>4388</v>
      </c>
      <c r="D222" s="310" t="s">
        <v>4389</v>
      </c>
      <c r="E222" s="281" t="s">
        <v>35</v>
      </c>
      <c r="F222" s="281" t="s">
        <v>18</v>
      </c>
      <c r="G222" s="281" t="s">
        <v>19</v>
      </c>
      <c r="H222" s="281" t="s">
        <v>4390</v>
      </c>
      <c r="I222" s="281" t="s">
        <v>760</v>
      </c>
      <c r="J222" s="281" t="s">
        <v>13</v>
      </c>
      <c r="K222" s="281" t="s">
        <v>17</v>
      </c>
      <c r="L222" s="281" t="s">
        <v>4387</v>
      </c>
      <c r="M222" s="306" t="s">
        <v>4391</v>
      </c>
      <c r="N222" s="281" t="s">
        <v>2701</v>
      </c>
      <c r="O222" s="281" t="s">
        <v>2666</v>
      </c>
      <c r="P222" s="307">
        <v>200</v>
      </c>
      <c r="Q222" s="307">
        <v>10</v>
      </c>
      <c r="R222" s="178" t="s">
        <v>2659</v>
      </c>
      <c r="S222" s="288" t="s">
        <v>8454</v>
      </c>
      <c r="T222" s="183" t="s">
        <v>2660</v>
      </c>
      <c r="U222" s="277">
        <v>44368</v>
      </c>
      <c r="V222" s="277">
        <v>44368</v>
      </c>
      <c r="W222" s="308">
        <v>4613000098</v>
      </c>
      <c r="X222" s="183">
        <v>44371</v>
      </c>
      <c r="Y222" s="178"/>
      <c r="Z222" s="178"/>
      <c r="AA222" s="178"/>
      <c r="AB222" s="178"/>
      <c r="AC222" s="178" t="s">
        <v>1547</v>
      </c>
      <c r="AD222" s="178"/>
      <c r="AE222" s="309"/>
      <c r="AF222" s="178"/>
      <c r="AG222" s="178"/>
      <c r="AH222" s="178"/>
      <c r="AI222" s="178"/>
      <c r="AJ222" s="178"/>
      <c r="AK222" s="285" t="s">
        <v>2661</v>
      </c>
      <c r="AL222" s="285" t="s">
        <v>8424</v>
      </c>
      <c r="AM222" s="285" t="s">
        <v>8425</v>
      </c>
      <c r="AN222" s="178" t="s">
        <v>1996</v>
      </c>
      <c r="AO222" t="s">
        <v>1996</v>
      </c>
    </row>
    <row r="223" spans="1:42" ht="24">
      <c r="A223" s="304" t="s">
        <v>4088</v>
      </c>
      <c r="B223" s="304" t="s">
        <v>4343</v>
      </c>
      <c r="C223" s="304" t="s">
        <v>4388</v>
      </c>
      <c r="D223" s="310" t="s">
        <v>4392</v>
      </c>
      <c r="E223" s="281" t="s">
        <v>35</v>
      </c>
      <c r="F223" s="281" t="s">
        <v>18</v>
      </c>
      <c r="G223" s="281" t="s">
        <v>19</v>
      </c>
      <c r="H223" s="281" t="s">
        <v>4393</v>
      </c>
      <c r="I223" s="281" t="s">
        <v>760</v>
      </c>
      <c r="J223" s="281" t="s">
        <v>13</v>
      </c>
      <c r="K223" s="281" t="s">
        <v>17</v>
      </c>
      <c r="L223" s="281" t="s">
        <v>4387</v>
      </c>
      <c r="M223" s="306" t="s">
        <v>8552</v>
      </c>
      <c r="N223" s="281" t="s">
        <v>2701</v>
      </c>
      <c r="O223" s="281" t="s">
        <v>2666</v>
      </c>
      <c r="P223" s="307">
        <v>135</v>
      </c>
      <c r="Q223" s="307">
        <v>6</v>
      </c>
      <c r="R223" s="178" t="s">
        <v>2659</v>
      </c>
      <c r="S223" s="288" t="s">
        <v>8454</v>
      </c>
      <c r="T223" s="183" t="s">
        <v>2660</v>
      </c>
      <c r="U223" s="277">
        <v>44368</v>
      </c>
      <c r="V223" s="277">
        <v>44368</v>
      </c>
      <c r="W223" s="308">
        <v>4613000099</v>
      </c>
      <c r="X223" s="183">
        <v>44371</v>
      </c>
      <c r="Y223" s="178"/>
      <c r="Z223" s="178"/>
      <c r="AA223" s="178"/>
      <c r="AB223" s="178"/>
      <c r="AC223" s="178" t="s">
        <v>1547</v>
      </c>
      <c r="AD223" s="178"/>
      <c r="AE223" s="309"/>
      <c r="AF223" s="178"/>
      <c r="AG223" s="178"/>
      <c r="AH223" s="178"/>
      <c r="AI223" s="178"/>
      <c r="AJ223" s="178"/>
      <c r="AK223" s="285" t="s">
        <v>2661</v>
      </c>
      <c r="AL223" s="285" t="s">
        <v>8424</v>
      </c>
      <c r="AM223" s="285" t="s">
        <v>8425</v>
      </c>
      <c r="AN223" s="178" t="s">
        <v>1996</v>
      </c>
      <c r="AO223" t="s">
        <v>1996</v>
      </c>
    </row>
    <row r="224" spans="1:42" ht="24">
      <c r="A224" s="304" t="s">
        <v>4088</v>
      </c>
      <c r="B224" s="304" t="s">
        <v>4394</v>
      </c>
      <c r="C224" s="304" t="s">
        <v>3391</v>
      </c>
      <c r="D224" s="310" t="s">
        <v>4395</v>
      </c>
      <c r="E224" s="281" t="s">
        <v>35</v>
      </c>
      <c r="F224" s="281" t="s">
        <v>18</v>
      </c>
      <c r="G224" s="281" t="s">
        <v>19</v>
      </c>
      <c r="H224" s="281" t="s">
        <v>4396</v>
      </c>
      <c r="I224" s="281" t="s">
        <v>760</v>
      </c>
      <c r="J224" s="281" t="s">
        <v>13</v>
      </c>
      <c r="K224" s="281" t="s">
        <v>17</v>
      </c>
      <c r="L224" s="281" t="s">
        <v>8553</v>
      </c>
      <c r="M224" s="306" t="s">
        <v>8554</v>
      </c>
      <c r="N224" s="281" t="s">
        <v>2657</v>
      </c>
      <c r="O224" s="281" t="s">
        <v>2658</v>
      </c>
      <c r="P224" s="307">
        <v>100</v>
      </c>
      <c r="Q224" s="307">
        <v>8</v>
      </c>
      <c r="R224" s="178" t="s">
        <v>2659</v>
      </c>
      <c r="S224" s="288" t="s">
        <v>8303</v>
      </c>
      <c r="T224" s="183" t="s">
        <v>2660</v>
      </c>
      <c r="U224" s="277">
        <v>44363</v>
      </c>
      <c r="V224" s="277">
        <v>44363</v>
      </c>
      <c r="W224" s="308">
        <v>4688000191</v>
      </c>
      <c r="X224" s="183">
        <v>44377</v>
      </c>
      <c r="Y224" s="178"/>
      <c r="Z224" s="178"/>
      <c r="AA224" s="178"/>
      <c r="AB224" s="178"/>
      <c r="AC224" s="178" t="s">
        <v>1547</v>
      </c>
      <c r="AD224" s="178"/>
      <c r="AE224" s="309"/>
      <c r="AF224" s="178"/>
      <c r="AG224" s="178"/>
      <c r="AH224" s="178"/>
      <c r="AI224" s="178"/>
      <c r="AJ224" s="178"/>
      <c r="AK224" s="285" t="s">
        <v>2661</v>
      </c>
      <c r="AL224" s="285" t="s">
        <v>8304</v>
      </c>
      <c r="AM224" s="285" t="s">
        <v>8305</v>
      </c>
      <c r="AN224" s="178" t="s">
        <v>1996</v>
      </c>
      <c r="AO224" t="s">
        <v>1996</v>
      </c>
    </row>
    <row r="225" spans="1:42" ht="24">
      <c r="A225" s="304" t="s">
        <v>4088</v>
      </c>
      <c r="B225" s="304" t="s">
        <v>4394</v>
      </c>
      <c r="C225" s="304" t="s">
        <v>3391</v>
      </c>
      <c r="D225" s="310">
        <v>87</v>
      </c>
      <c r="E225" s="281" t="s">
        <v>35</v>
      </c>
      <c r="F225" s="281" t="s">
        <v>18</v>
      </c>
      <c r="G225" s="281" t="s">
        <v>19</v>
      </c>
      <c r="H225" s="281" t="s">
        <v>4397</v>
      </c>
      <c r="I225" s="281" t="s">
        <v>760</v>
      </c>
      <c r="J225" s="281" t="s">
        <v>13</v>
      </c>
      <c r="K225" s="281" t="s">
        <v>17</v>
      </c>
      <c r="L225" s="281" t="s">
        <v>8553</v>
      </c>
      <c r="M225" s="306" t="s">
        <v>8555</v>
      </c>
      <c r="N225" s="281" t="s">
        <v>2665</v>
      </c>
      <c r="O225" s="281" t="s">
        <v>2666</v>
      </c>
      <c r="P225" s="307">
        <v>450</v>
      </c>
      <c r="Q225" s="307">
        <v>15</v>
      </c>
      <c r="R225" s="178" t="s">
        <v>2659</v>
      </c>
      <c r="S225" s="288" t="s">
        <v>8303</v>
      </c>
      <c r="T225" s="183" t="s">
        <v>2660</v>
      </c>
      <c r="U225" s="277">
        <v>44363</v>
      </c>
      <c r="V225" s="277">
        <v>44363</v>
      </c>
      <c r="W225" s="308">
        <v>4688000192</v>
      </c>
      <c r="X225" s="183">
        <v>44377</v>
      </c>
      <c r="Y225" s="178"/>
      <c r="Z225" s="178"/>
      <c r="AA225" s="178"/>
      <c r="AB225" s="178"/>
      <c r="AC225" s="178" t="s">
        <v>1547</v>
      </c>
      <c r="AD225" s="178"/>
      <c r="AE225" s="309"/>
      <c r="AF225" s="178"/>
      <c r="AG225" s="178"/>
      <c r="AH225" s="178"/>
      <c r="AI225" s="178"/>
      <c r="AJ225" s="178"/>
      <c r="AK225" s="285" t="s">
        <v>2661</v>
      </c>
      <c r="AL225" s="285" t="s">
        <v>8304</v>
      </c>
      <c r="AM225" s="285" t="s">
        <v>8305</v>
      </c>
      <c r="AN225" s="178" t="s">
        <v>1996</v>
      </c>
      <c r="AO225" t="s">
        <v>1996</v>
      </c>
    </row>
    <row r="226" spans="1:42" ht="24">
      <c r="A226" s="304" t="s">
        <v>4088</v>
      </c>
      <c r="B226" s="304" t="s">
        <v>4394</v>
      </c>
      <c r="C226" s="304" t="s">
        <v>3391</v>
      </c>
      <c r="D226" s="310">
        <v>87</v>
      </c>
      <c r="E226" s="281" t="s">
        <v>35</v>
      </c>
      <c r="F226" s="281" t="s">
        <v>18</v>
      </c>
      <c r="G226" s="281" t="s">
        <v>19</v>
      </c>
      <c r="H226" s="281" t="s">
        <v>4398</v>
      </c>
      <c r="I226" s="281" t="s">
        <v>760</v>
      </c>
      <c r="J226" s="281" t="s">
        <v>13</v>
      </c>
      <c r="K226" s="281" t="s">
        <v>17</v>
      </c>
      <c r="L226" s="281" t="s">
        <v>8553</v>
      </c>
      <c r="M226" s="306" t="s">
        <v>8555</v>
      </c>
      <c r="N226" s="281" t="s">
        <v>2657</v>
      </c>
      <c r="O226" s="281" t="s">
        <v>2658</v>
      </c>
      <c r="P226" s="307">
        <v>450</v>
      </c>
      <c r="Q226" s="307">
        <v>15</v>
      </c>
      <c r="R226" s="178" t="s">
        <v>2659</v>
      </c>
      <c r="S226" s="288" t="s">
        <v>8303</v>
      </c>
      <c r="T226" s="183" t="s">
        <v>2660</v>
      </c>
      <c r="U226" s="277">
        <v>44363</v>
      </c>
      <c r="V226" s="277">
        <v>44363</v>
      </c>
      <c r="W226" s="308">
        <v>4688000193</v>
      </c>
      <c r="X226" s="183">
        <v>44377</v>
      </c>
      <c r="Y226" s="178"/>
      <c r="Z226" s="178"/>
      <c r="AA226" s="178"/>
      <c r="AB226" s="178"/>
      <c r="AC226" s="178" t="s">
        <v>1547</v>
      </c>
      <c r="AD226" s="178"/>
      <c r="AE226" s="309"/>
      <c r="AF226" s="178"/>
      <c r="AG226" s="178"/>
      <c r="AH226" s="178"/>
      <c r="AI226" s="178"/>
      <c r="AJ226" s="178"/>
      <c r="AK226" s="285" t="s">
        <v>2661</v>
      </c>
      <c r="AL226" s="285" t="s">
        <v>8304</v>
      </c>
      <c r="AM226" s="285" t="s">
        <v>8305</v>
      </c>
      <c r="AN226" s="178" t="s">
        <v>1996</v>
      </c>
      <c r="AO226" t="s">
        <v>1996</v>
      </c>
    </row>
    <row r="227" spans="1:42" ht="24">
      <c r="A227" s="304" t="s">
        <v>4088</v>
      </c>
      <c r="B227" s="304" t="s">
        <v>4394</v>
      </c>
      <c r="C227" s="304" t="s">
        <v>4399</v>
      </c>
      <c r="D227" s="310" t="s">
        <v>4400</v>
      </c>
      <c r="E227" s="281" t="s">
        <v>35</v>
      </c>
      <c r="F227" s="281" t="s">
        <v>18</v>
      </c>
      <c r="G227" s="281" t="s">
        <v>19</v>
      </c>
      <c r="H227" s="281" t="s">
        <v>4401</v>
      </c>
      <c r="I227" s="281" t="s">
        <v>760</v>
      </c>
      <c r="J227" s="281" t="s">
        <v>13</v>
      </c>
      <c r="K227" s="281" t="s">
        <v>17</v>
      </c>
      <c r="L227" s="281" t="s">
        <v>8553</v>
      </c>
      <c r="M227" s="306" t="s">
        <v>8556</v>
      </c>
      <c r="N227" s="281" t="s">
        <v>2657</v>
      </c>
      <c r="O227" s="281" t="s">
        <v>2658</v>
      </c>
      <c r="P227" s="307">
        <v>400</v>
      </c>
      <c r="Q227" s="307">
        <v>12</v>
      </c>
      <c r="R227" s="178" t="s">
        <v>2659</v>
      </c>
      <c r="S227" s="288" t="s">
        <v>8303</v>
      </c>
      <c r="T227" s="183" t="s">
        <v>2660</v>
      </c>
      <c r="U227" s="277">
        <v>44363</v>
      </c>
      <c r="V227" s="277">
        <v>44363</v>
      </c>
      <c r="W227" s="308">
        <v>4688000194</v>
      </c>
      <c r="X227" s="183">
        <v>44377</v>
      </c>
      <c r="Y227" s="178"/>
      <c r="Z227" s="178"/>
      <c r="AA227" s="178"/>
      <c r="AB227" s="178"/>
      <c r="AC227" s="178" t="s">
        <v>4012</v>
      </c>
      <c r="AD227" s="178" t="s">
        <v>4013</v>
      </c>
      <c r="AE227" s="309" t="s">
        <v>8557</v>
      </c>
      <c r="AF227" s="178" t="s">
        <v>7609</v>
      </c>
      <c r="AG227" s="178">
        <v>506</v>
      </c>
      <c r="AH227" s="178" t="s">
        <v>8327</v>
      </c>
      <c r="AI227" s="178" t="s">
        <v>8360</v>
      </c>
      <c r="AJ227" s="178" t="s">
        <v>8443</v>
      </c>
      <c r="AK227" s="285" t="s">
        <v>2661</v>
      </c>
      <c r="AL227" s="285" t="s">
        <v>8304</v>
      </c>
      <c r="AM227" s="285" t="s">
        <v>8305</v>
      </c>
      <c r="AN227" s="178" t="s">
        <v>1996</v>
      </c>
      <c r="AO227" t="s">
        <v>1996</v>
      </c>
      <c r="AP227" t="s">
        <v>8513</v>
      </c>
    </row>
    <row r="228" spans="1:42" ht="24">
      <c r="A228" s="304" t="s">
        <v>4088</v>
      </c>
      <c r="B228" s="304" t="s">
        <v>4394</v>
      </c>
      <c r="C228" s="304" t="s">
        <v>4399</v>
      </c>
      <c r="D228" s="310" t="s">
        <v>4400</v>
      </c>
      <c r="E228" s="281" t="s">
        <v>35</v>
      </c>
      <c r="F228" s="281" t="s">
        <v>18</v>
      </c>
      <c r="G228" s="281" t="s">
        <v>19</v>
      </c>
      <c r="H228" s="281" t="s">
        <v>4402</v>
      </c>
      <c r="I228" s="281" t="s">
        <v>760</v>
      </c>
      <c r="J228" s="281" t="s">
        <v>13</v>
      </c>
      <c r="K228" s="281" t="s">
        <v>17</v>
      </c>
      <c r="L228" s="281" t="s">
        <v>8553</v>
      </c>
      <c r="M228" s="306" t="s">
        <v>8558</v>
      </c>
      <c r="N228" s="281" t="s">
        <v>2665</v>
      </c>
      <c r="O228" s="281" t="s">
        <v>2666</v>
      </c>
      <c r="P228" s="307">
        <v>400</v>
      </c>
      <c r="Q228" s="307">
        <v>7</v>
      </c>
      <c r="R228" s="178" t="s">
        <v>2659</v>
      </c>
      <c r="S228" s="288" t="s">
        <v>8303</v>
      </c>
      <c r="T228" s="183" t="s">
        <v>2660</v>
      </c>
      <c r="U228" s="277">
        <v>44363</v>
      </c>
      <c r="V228" s="277">
        <v>44363</v>
      </c>
      <c r="W228" s="308">
        <v>4688000195</v>
      </c>
      <c r="X228" s="183">
        <v>44377</v>
      </c>
      <c r="Y228" s="178"/>
      <c r="Z228" s="178"/>
      <c r="AA228" s="178"/>
      <c r="AB228" s="178"/>
      <c r="AC228" s="178" t="s">
        <v>1547</v>
      </c>
      <c r="AD228" s="178"/>
      <c r="AE228" s="309"/>
      <c r="AF228" s="178"/>
      <c r="AG228" s="178"/>
      <c r="AH228" s="178"/>
      <c r="AI228" s="178"/>
      <c r="AJ228" s="178"/>
      <c r="AK228" s="285" t="s">
        <v>2661</v>
      </c>
      <c r="AL228" s="285" t="s">
        <v>8304</v>
      </c>
      <c r="AM228" s="285" t="s">
        <v>8305</v>
      </c>
      <c r="AN228" s="178" t="s">
        <v>1996</v>
      </c>
      <c r="AO228" t="s">
        <v>1996</v>
      </c>
    </row>
    <row r="229" spans="1:42" ht="24">
      <c r="A229" s="304" t="s">
        <v>4088</v>
      </c>
      <c r="B229" s="304" t="s">
        <v>4394</v>
      </c>
      <c r="C229" s="304" t="s">
        <v>4399</v>
      </c>
      <c r="D229" s="310" t="s">
        <v>4403</v>
      </c>
      <c r="E229" s="281" t="s">
        <v>35</v>
      </c>
      <c r="F229" s="281" t="s">
        <v>18</v>
      </c>
      <c r="G229" s="281" t="s">
        <v>19</v>
      </c>
      <c r="H229" s="281" t="s">
        <v>4404</v>
      </c>
      <c r="I229" s="281" t="s">
        <v>760</v>
      </c>
      <c r="J229" s="281" t="s">
        <v>13</v>
      </c>
      <c r="K229" s="281" t="s">
        <v>17</v>
      </c>
      <c r="L229" s="281" t="s">
        <v>8553</v>
      </c>
      <c r="M229" s="306" t="s">
        <v>8559</v>
      </c>
      <c r="N229" s="281" t="s">
        <v>2657</v>
      </c>
      <c r="O229" s="281" t="s">
        <v>2658</v>
      </c>
      <c r="P229" s="307">
        <v>400</v>
      </c>
      <c r="Q229" s="307">
        <v>9</v>
      </c>
      <c r="R229" s="178" t="s">
        <v>2659</v>
      </c>
      <c r="S229" s="288" t="s">
        <v>8303</v>
      </c>
      <c r="T229" s="183" t="s">
        <v>2660</v>
      </c>
      <c r="U229" s="277">
        <v>44363</v>
      </c>
      <c r="V229" s="277">
        <v>44363</v>
      </c>
      <c r="W229" s="308">
        <v>4688000196</v>
      </c>
      <c r="X229" s="183">
        <v>44377</v>
      </c>
      <c r="Y229" s="178"/>
      <c r="Z229" s="178"/>
      <c r="AA229" s="178"/>
      <c r="AB229" s="178"/>
      <c r="AC229" s="178" t="s">
        <v>1547</v>
      </c>
      <c r="AD229" s="178"/>
      <c r="AE229" s="309"/>
      <c r="AF229" s="178"/>
      <c r="AG229" s="178"/>
      <c r="AH229" s="178"/>
      <c r="AI229" s="178"/>
      <c r="AJ229" s="178"/>
      <c r="AK229" s="285" t="s">
        <v>2661</v>
      </c>
      <c r="AL229" s="285" t="s">
        <v>8304</v>
      </c>
      <c r="AM229" s="285" t="s">
        <v>8305</v>
      </c>
      <c r="AN229" s="178" t="s">
        <v>1996</v>
      </c>
      <c r="AO229" t="s">
        <v>1996</v>
      </c>
    </row>
    <row r="230" spans="1:42" ht="24">
      <c r="A230" s="304" t="s">
        <v>4088</v>
      </c>
      <c r="B230" s="304" t="s">
        <v>4394</v>
      </c>
      <c r="C230" s="304" t="s">
        <v>4399</v>
      </c>
      <c r="D230" s="310" t="s">
        <v>4403</v>
      </c>
      <c r="E230" s="281" t="s">
        <v>35</v>
      </c>
      <c r="F230" s="281" t="s">
        <v>18</v>
      </c>
      <c r="G230" s="281" t="s">
        <v>19</v>
      </c>
      <c r="H230" s="281" t="s">
        <v>4405</v>
      </c>
      <c r="I230" s="281" t="s">
        <v>760</v>
      </c>
      <c r="J230" s="281" t="s">
        <v>13</v>
      </c>
      <c r="K230" s="281" t="s">
        <v>17</v>
      </c>
      <c r="L230" s="281" t="s">
        <v>8553</v>
      </c>
      <c r="M230" s="306" t="s">
        <v>8560</v>
      </c>
      <c r="N230" s="281" t="s">
        <v>2665</v>
      </c>
      <c r="O230" s="281" t="s">
        <v>2666</v>
      </c>
      <c r="P230" s="307">
        <v>260</v>
      </c>
      <c r="Q230" s="307">
        <v>5</v>
      </c>
      <c r="R230" s="178" t="s">
        <v>2659</v>
      </c>
      <c r="S230" s="288" t="s">
        <v>8303</v>
      </c>
      <c r="T230" s="183" t="s">
        <v>2660</v>
      </c>
      <c r="U230" s="277">
        <v>44363</v>
      </c>
      <c r="V230" s="277">
        <v>44363</v>
      </c>
      <c r="W230" s="308">
        <v>4688000197</v>
      </c>
      <c r="X230" s="183">
        <v>44377</v>
      </c>
      <c r="Y230" s="178"/>
      <c r="Z230" s="178"/>
      <c r="AA230" s="178"/>
      <c r="AB230" s="178"/>
      <c r="AC230" s="178" t="s">
        <v>1547</v>
      </c>
      <c r="AD230" s="178"/>
      <c r="AE230" s="309"/>
      <c r="AF230" s="178"/>
      <c r="AG230" s="178"/>
      <c r="AH230" s="178"/>
      <c r="AI230" s="178"/>
      <c r="AJ230" s="178"/>
      <c r="AK230" s="285" t="s">
        <v>2661</v>
      </c>
      <c r="AL230" s="285" t="s">
        <v>8304</v>
      </c>
      <c r="AM230" s="285" t="s">
        <v>8305</v>
      </c>
      <c r="AN230" s="178" t="s">
        <v>1996</v>
      </c>
      <c r="AO230" t="s">
        <v>1996</v>
      </c>
    </row>
    <row r="231" spans="1:42" ht="24">
      <c r="A231" s="304" t="s">
        <v>4088</v>
      </c>
      <c r="B231" s="304" t="s">
        <v>4394</v>
      </c>
      <c r="C231" s="310" t="s">
        <v>3391</v>
      </c>
      <c r="D231" s="310">
        <v>1155</v>
      </c>
      <c r="E231" s="281" t="s">
        <v>35</v>
      </c>
      <c r="F231" s="281" t="s">
        <v>18</v>
      </c>
      <c r="G231" s="281" t="s">
        <v>19</v>
      </c>
      <c r="H231" s="281" t="s">
        <v>4406</v>
      </c>
      <c r="I231" s="281" t="s">
        <v>760</v>
      </c>
      <c r="J231" s="281" t="s">
        <v>13</v>
      </c>
      <c r="K231" s="281" t="s">
        <v>17</v>
      </c>
      <c r="L231" s="281" t="s">
        <v>8311</v>
      </c>
      <c r="M231" s="306" t="s">
        <v>4407</v>
      </c>
      <c r="N231" s="281" t="s">
        <v>2665</v>
      </c>
      <c r="O231" s="281" t="s">
        <v>2666</v>
      </c>
      <c r="P231" s="307">
        <v>72</v>
      </c>
      <c r="Q231" s="307">
        <v>13.2</v>
      </c>
      <c r="R231" s="178" t="s">
        <v>1546</v>
      </c>
      <c r="S231" s="288" t="s">
        <v>8313</v>
      </c>
      <c r="T231" s="183" t="s">
        <v>2660</v>
      </c>
      <c r="U231" s="277">
        <v>44364</v>
      </c>
      <c r="V231" s="277">
        <v>44365</v>
      </c>
      <c r="W231" s="308">
        <v>4688000198</v>
      </c>
      <c r="X231" s="183">
        <v>44377</v>
      </c>
      <c r="Y231" s="178"/>
      <c r="Z231" s="178"/>
      <c r="AA231" s="178"/>
      <c r="AB231" s="178"/>
      <c r="AC231" s="178" t="s">
        <v>1547</v>
      </c>
      <c r="AD231" s="178"/>
      <c r="AE231" s="309"/>
      <c r="AF231" s="178"/>
      <c r="AG231" s="178"/>
      <c r="AH231" s="178"/>
      <c r="AI231" s="178"/>
      <c r="AJ231" s="178"/>
      <c r="AK231" s="285" t="s">
        <v>2661</v>
      </c>
      <c r="AL231" s="285" t="s">
        <v>8314</v>
      </c>
      <c r="AM231" s="285" t="s">
        <v>8315</v>
      </c>
      <c r="AN231" s="178" t="s">
        <v>1996</v>
      </c>
      <c r="AO231" t="s">
        <v>1996</v>
      </c>
    </row>
    <row r="232" spans="1:42" ht="24">
      <c r="A232" s="304" t="s">
        <v>4088</v>
      </c>
      <c r="B232" s="304" t="s">
        <v>4394</v>
      </c>
      <c r="C232" s="310" t="s">
        <v>3391</v>
      </c>
      <c r="D232" s="310" t="s">
        <v>3368</v>
      </c>
      <c r="E232" s="281" t="s">
        <v>35</v>
      </c>
      <c r="F232" s="281" t="s">
        <v>18</v>
      </c>
      <c r="G232" s="281" t="s">
        <v>19</v>
      </c>
      <c r="H232" s="281" t="s">
        <v>4408</v>
      </c>
      <c r="I232" s="281" t="s">
        <v>760</v>
      </c>
      <c r="J232" s="281" t="s">
        <v>13</v>
      </c>
      <c r="K232" s="281" t="s">
        <v>17</v>
      </c>
      <c r="L232" s="281" t="s">
        <v>8311</v>
      </c>
      <c r="M232" s="306" t="s">
        <v>8561</v>
      </c>
      <c r="N232" s="281" t="s">
        <v>2657</v>
      </c>
      <c r="O232" s="281" t="s">
        <v>2658</v>
      </c>
      <c r="P232" s="307">
        <v>120</v>
      </c>
      <c r="Q232" s="307">
        <v>19.899999999999999</v>
      </c>
      <c r="R232" s="178" t="s">
        <v>1546</v>
      </c>
      <c r="S232" s="288" t="s">
        <v>8313</v>
      </c>
      <c r="T232" s="183" t="s">
        <v>2660</v>
      </c>
      <c r="U232" s="277">
        <v>44364</v>
      </c>
      <c r="V232" s="277">
        <v>44365</v>
      </c>
      <c r="W232" s="308">
        <v>4688000199</v>
      </c>
      <c r="X232" s="183">
        <v>44377</v>
      </c>
      <c r="Y232" s="178"/>
      <c r="Z232" s="178"/>
      <c r="AA232" s="178"/>
      <c r="AB232" s="178"/>
      <c r="AC232" s="178" t="s">
        <v>1547</v>
      </c>
      <c r="AD232" s="178"/>
      <c r="AE232" s="309"/>
      <c r="AF232" s="178"/>
      <c r="AG232" s="178"/>
      <c r="AH232" s="178"/>
      <c r="AI232" s="178"/>
      <c r="AJ232" s="178"/>
      <c r="AK232" s="285" t="s">
        <v>2661</v>
      </c>
      <c r="AL232" s="285" t="s">
        <v>8314</v>
      </c>
      <c r="AM232" s="285" t="s">
        <v>8315</v>
      </c>
      <c r="AN232" s="178" t="s">
        <v>1996</v>
      </c>
      <c r="AO232" t="s">
        <v>1996</v>
      </c>
    </row>
    <row r="233" spans="1:42" ht="24">
      <c r="A233" s="304" t="s">
        <v>4088</v>
      </c>
      <c r="B233" s="304" t="s">
        <v>4394</v>
      </c>
      <c r="C233" s="310" t="s">
        <v>3391</v>
      </c>
      <c r="D233" s="310" t="s">
        <v>4409</v>
      </c>
      <c r="E233" s="281" t="s">
        <v>35</v>
      </c>
      <c r="F233" s="281" t="s">
        <v>18</v>
      </c>
      <c r="G233" s="281" t="s">
        <v>19</v>
      </c>
      <c r="H233" s="281" t="s">
        <v>4410</v>
      </c>
      <c r="I233" s="281" t="s">
        <v>760</v>
      </c>
      <c r="J233" s="281" t="s">
        <v>13</v>
      </c>
      <c r="K233" s="281" t="s">
        <v>17</v>
      </c>
      <c r="L233" s="281" t="s">
        <v>8311</v>
      </c>
      <c r="M233" s="306" t="s">
        <v>8562</v>
      </c>
      <c r="N233" s="281" t="s">
        <v>2657</v>
      </c>
      <c r="O233" s="281" t="s">
        <v>2658</v>
      </c>
      <c r="P233" s="307">
        <v>20</v>
      </c>
      <c r="Q233" s="307">
        <v>8.4</v>
      </c>
      <c r="R233" s="178" t="s">
        <v>1546</v>
      </c>
      <c r="S233" s="288" t="s">
        <v>8313</v>
      </c>
      <c r="T233" s="183" t="s">
        <v>2660</v>
      </c>
      <c r="U233" s="277">
        <v>44364</v>
      </c>
      <c r="V233" s="277">
        <v>44365</v>
      </c>
      <c r="W233" s="308">
        <v>4688000200</v>
      </c>
      <c r="X233" s="183">
        <v>44377</v>
      </c>
      <c r="Y233" s="178"/>
      <c r="Z233" s="178"/>
      <c r="AA233" s="178"/>
      <c r="AB233" s="178"/>
      <c r="AC233" s="178" t="s">
        <v>1547</v>
      </c>
      <c r="AD233" s="178"/>
      <c r="AE233" s="309"/>
      <c r="AF233" s="178"/>
      <c r="AG233" s="178"/>
      <c r="AH233" s="178"/>
      <c r="AI233" s="178"/>
      <c r="AJ233" s="178"/>
      <c r="AK233" s="285" t="s">
        <v>2661</v>
      </c>
      <c r="AL233" s="285" t="s">
        <v>8314</v>
      </c>
      <c r="AM233" s="285" t="s">
        <v>8315</v>
      </c>
      <c r="AN233" s="178" t="s">
        <v>1996</v>
      </c>
      <c r="AO233" t="s">
        <v>1996</v>
      </c>
    </row>
    <row r="234" spans="1:42" ht="24">
      <c r="A234" s="304" t="s">
        <v>4088</v>
      </c>
      <c r="B234" s="304" t="s">
        <v>4394</v>
      </c>
      <c r="C234" s="310" t="s">
        <v>3391</v>
      </c>
      <c r="D234" s="310" t="s">
        <v>4411</v>
      </c>
      <c r="E234" s="281" t="s">
        <v>35</v>
      </c>
      <c r="F234" s="281" t="s">
        <v>18</v>
      </c>
      <c r="G234" s="281" t="s">
        <v>19</v>
      </c>
      <c r="H234" s="281" t="s">
        <v>4412</v>
      </c>
      <c r="I234" s="281" t="s">
        <v>760</v>
      </c>
      <c r="J234" s="281" t="s">
        <v>13</v>
      </c>
      <c r="K234" s="281" t="s">
        <v>17</v>
      </c>
      <c r="L234" s="281" t="s">
        <v>8311</v>
      </c>
      <c r="M234" s="306" t="s">
        <v>8563</v>
      </c>
      <c r="N234" s="281" t="s">
        <v>2657</v>
      </c>
      <c r="O234" s="281" t="s">
        <v>2658</v>
      </c>
      <c r="P234" s="307">
        <v>10</v>
      </c>
      <c r="Q234" s="307">
        <v>6.8</v>
      </c>
      <c r="R234" s="178" t="s">
        <v>1546</v>
      </c>
      <c r="S234" s="288" t="s">
        <v>8313</v>
      </c>
      <c r="T234" s="183" t="s">
        <v>2660</v>
      </c>
      <c r="U234" s="277">
        <v>44364</v>
      </c>
      <c r="V234" s="277">
        <v>44365</v>
      </c>
      <c r="W234" s="308">
        <v>4688000201</v>
      </c>
      <c r="X234" s="183">
        <v>44377</v>
      </c>
      <c r="Y234" s="178"/>
      <c r="Z234" s="178"/>
      <c r="AA234" s="178"/>
      <c r="AB234" s="178"/>
      <c r="AC234" s="178" t="s">
        <v>1547</v>
      </c>
      <c r="AD234" s="178"/>
      <c r="AE234" s="309"/>
      <c r="AF234" s="178"/>
      <c r="AG234" s="178"/>
      <c r="AH234" s="178"/>
      <c r="AI234" s="178"/>
      <c r="AJ234" s="178"/>
      <c r="AK234" s="285" t="s">
        <v>2661</v>
      </c>
      <c r="AL234" s="285" t="s">
        <v>8314</v>
      </c>
      <c r="AM234" s="285" t="s">
        <v>8315</v>
      </c>
      <c r="AN234" s="178" t="s">
        <v>1996</v>
      </c>
      <c r="AO234" t="s">
        <v>1996</v>
      </c>
    </row>
    <row r="235" spans="1:42" ht="24">
      <c r="A235" s="304" t="s">
        <v>4088</v>
      </c>
      <c r="B235" s="304" t="s">
        <v>4394</v>
      </c>
      <c r="C235" s="310" t="s">
        <v>4413</v>
      </c>
      <c r="D235" s="310" t="s">
        <v>2774</v>
      </c>
      <c r="E235" s="281" t="s">
        <v>35</v>
      </c>
      <c r="F235" s="281" t="s">
        <v>18</v>
      </c>
      <c r="G235" s="281" t="s">
        <v>19</v>
      </c>
      <c r="H235" s="281" t="s">
        <v>4414</v>
      </c>
      <c r="I235" s="281" t="s">
        <v>760</v>
      </c>
      <c r="J235" s="281" t="s">
        <v>13</v>
      </c>
      <c r="K235" s="281" t="s">
        <v>17</v>
      </c>
      <c r="L235" s="281" t="s">
        <v>8311</v>
      </c>
      <c r="M235" s="306" t="s">
        <v>8564</v>
      </c>
      <c r="N235" s="281" t="s">
        <v>2657</v>
      </c>
      <c r="O235" s="281" t="s">
        <v>2658</v>
      </c>
      <c r="P235" s="307">
        <v>10</v>
      </c>
      <c r="Q235" s="307">
        <v>13.68</v>
      </c>
      <c r="R235" s="178" t="s">
        <v>1546</v>
      </c>
      <c r="S235" s="288" t="s">
        <v>8313</v>
      </c>
      <c r="T235" s="183" t="s">
        <v>2660</v>
      </c>
      <c r="U235" s="277">
        <v>44364</v>
      </c>
      <c r="V235" s="277">
        <v>44365</v>
      </c>
      <c r="W235" s="308">
        <v>4688000202</v>
      </c>
      <c r="X235" s="183">
        <v>44377</v>
      </c>
      <c r="Y235" s="178"/>
      <c r="Z235" s="178"/>
      <c r="AA235" s="178"/>
      <c r="AB235" s="178"/>
      <c r="AC235" s="178" t="s">
        <v>1547</v>
      </c>
      <c r="AD235" s="178"/>
      <c r="AE235" s="309"/>
      <c r="AF235" s="178"/>
      <c r="AG235" s="178"/>
      <c r="AH235" s="178"/>
      <c r="AI235" s="178"/>
      <c r="AJ235" s="178"/>
      <c r="AK235" s="285" t="s">
        <v>2661</v>
      </c>
      <c r="AL235" s="285" t="s">
        <v>8314</v>
      </c>
      <c r="AM235" s="285" t="s">
        <v>8315</v>
      </c>
      <c r="AN235" s="178" t="s">
        <v>1996</v>
      </c>
      <c r="AO235" t="s">
        <v>1996</v>
      </c>
    </row>
    <row r="236" spans="1:42" ht="24">
      <c r="A236" s="304" t="s">
        <v>4088</v>
      </c>
      <c r="B236" s="304" t="s">
        <v>4394</v>
      </c>
      <c r="C236" s="310" t="s">
        <v>4413</v>
      </c>
      <c r="D236" s="310" t="s">
        <v>4415</v>
      </c>
      <c r="E236" s="281" t="s">
        <v>35</v>
      </c>
      <c r="F236" s="281" t="s">
        <v>18</v>
      </c>
      <c r="G236" s="281" t="s">
        <v>19</v>
      </c>
      <c r="H236" s="281" t="s">
        <v>4416</v>
      </c>
      <c r="I236" s="281" t="s">
        <v>760</v>
      </c>
      <c r="J236" s="281" t="s">
        <v>13</v>
      </c>
      <c r="K236" s="281" t="s">
        <v>17</v>
      </c>
      <c r="L236" s="281" t="s">
        <v>8311</v>
      </c>
      <c r="M236" s="306" t="s">
        <v>4417</v>
      </c>
      <c r="N236" s="281" t="s">
        <v>2657</v>
      </c>
      <c r="O236" s="281" t="s">
        <v>2658</v>
      </c>
      <c r="P236" s="307">
        <v>15</v>
      </c>
      <c r="Q236" s="307">
        <v>6.9</v>
      </c>
      <c r="R236" s="178" t="s">
        <v>1546</v>
      </c>
      <c r="S236" s="288" t="s">
        <v>8313</v>
      </c>
      <c r="T236" s="183" t="s">
        <v>2660</v>
      </c>
      <c r="U236" s="277">
        <v>44364</v>
      </c>
      <c r="V236" s="277">
        <v>44365</v>
      </c>
      <c r="W236" s="308">
        <v>4688000203</v>
      </c>
      <c r="X236" s="183">
        <v>44377</v>
      </c>
      <c r="Y236" s="178"/>
      <c r="Z236" s="178"/>
      <c r="AA236" s="178"/>
      <c r="AB236" s="178"/>
      <c r="AC236" s="178" t="s">
        <v>1547</v>
      </c>
      <c r="AD236" s="178"/>
      <c r="AE236" s="309"/>
      <c r="AF236" s="178"/>
      <c r="AG236" s="178"/>
      <c r="AH236" s="178"/>
      <c r="AI236" s="178"/>
      <c r="AJ236" s="178"/>
      <c r="AK236" s="285" t="s">
        <v>2661</v>
      </c>
      <c r="AL236" s="285" t="s">
        <v>8314</v>
      </c>
      <c r="AM236" s="285" t="s">
        <v>8315</v>
      </c>
      <c r="AN236" s="178" t="s">
        <v>1996</v>
      </c>
      <c r="AO236" t="s">
        <v>1996</v>
      </c>
    </row>
    <row r="237" spans="1:42" ht="24">
      <c r="A237" s="311" t="s">
        <v>4088</v>
      </c>
      <c r="B237" s="311" t="s">
        <v>4394</v>
      </c>
      <c r="C237" s="311" t="s">
        <v>4413</v>
      </c>
      <c r="D237" s="311" t="s">
        <v>4418</v>
      </c>
      <c r="E237" s="311" t="s">
        <v>35</v>
      </c>
      <c r="F237" s="311" t="s">
        <v>18</v>
      </c>
      <c r="G237" s="311" t="s">
        <v>19</v>
      </c>
      <c r="H237" s="311" t="s">
        <v>4419</v>
      </c>
      <c r="I237" s="281" t="s">
        <v>760</v>
      </c>
      <c r="J237" s="281" t="s">
        <v>13</v>
      </c>
      <c r="K237" s="311" t="s">
        <v>17</v>
      </c>
      <c r="L237" s="311" t="s">
        <v>8311</v>
      </c>
      <c r="M237" s="308" t="s">
        <v>8565</v>
      </c>
      <c r="N237" s="308" t="s">
        <v>2657</v>
      </c>
      <c r="O237" s="308" t="s">
        <v>2658</v>
      </c>
      <c r="P237" s="307">
        <v>10</v>
      </c>
      <c r="Q237" s="307">
        <v>6</v>
      </c>
      <c r="R237" s="279" t="s">
        <v>1546</v>
      </c>
      <c r="S237" s="288" t="s">
        <v>8313</v>
      </c>
      <c r="T237" s="308" t="s">
        <v>2660</v>
      </c>
      <c r="U237" s="312">
        <v>44364</v>
      </c>
      <c r="V237" s="312">
        <v>44365</v>
      </c>
      <c r="W237" s="279">
        <v>4688000204</v>
      </c>
      <c r="X237" s="308">
        <v>44377</v>
      </c>
      <c r="Y237" s="279"/>
      <c r="Z237" s="279"/>
      <c r="AA237" s="279"/>
      <c r="AB237" s="279"/>
      <c r="AC237" s="279" t="s">
        <v>1547</v>
      </c>
      <c r="AD237" s="279"/>
      <c r="AE237" s="313"/>
      <c r="AF237" s="279"/>
      <c r="AG237" s="279"/>
      <c r="AH237" s="279"/>
      <c r="AI237" s="279"/>
      <c r="AJ237" s="279"/>
      <c r="AK237" s="285" t="s">
        <v>2661</v>
      </c>
      <c r="AL237" s="285" t="s">
        <v>8314</v>
      </c>
      <c r="AM237" s="285" t="s">
        <v>8315</v>
      </c>
      <c r="AN237" s="279" t="s">
        <v>1996</v>
      </c>
      <c r="AO237" t="s">
        <v>1996</v>
      </c>
    </row>
    <row r="238" spans="1:42">
      <c r="A238" s="311" t="s">
        <v>4088</v>
      </c>
      <c r="B238" s="311" t="s">
        <v>4394</v>
      </c>
      <c r="C238" s="311" t="s">
        <v>4413</v>
      </c>
      <c r="D238" s="311" t="s">
        <v>4420</v>
      </c>
      <c r="E238" s="311" t="s">
        <v>35</v>
      </c>
      <c r="F238" s="311" t="s">
        <v>18</v>
      </c>
      <c r="G238" s="311" t="s">
        <v>19</v>
      </c>
      <c r="H238" s="311" t="s">
        <v>4421</v>
      </c>
      <c r="I238" s="281" t="s">
        <v>760</v>
      </c>
      <c r="J238" s="281" t="s">
        <v>13</v>
      </c>
      <c r="K238" s="311" t="s">
        <v>17</v>
      </c>
      <c r="L238" s="311" t="s">
        <v>8311</v>
      </c>
      <c r="M238" s="308" t="s">
        <v>8566</v>
      </c>
      <c r="N238" s="308" t="s">
        <v>2657</v>
      </c>
      <c r="O238" s="308" t="s">
        <v>2658</v>
      </c>
      <c r="P238" s="308">
        <v>10</v>
      </c>
      <c r="Q238" s="308">
        <v>13.8</v>
      </c>
      <c r="R238" s="279" t="s">
        <v>1546</v>
      </c>
      <c r="S238" s="279" t="s">
        <v>8313</v>
      </c>
      <c r="T238" s="308" t="s">
        <v>2660</v>
      </c>
      <c r="U238" s="312">
        <v>44364</v>
      </c>
      <c r="V238" s="312">
        <v>44365</v>
      </c>
      <c r="W238" s="279">
        <v>4688000205</v>
      </c>
      <c r="X238" s="308">
        <v>44377</v>
      </c>
      <c r="Y238" s="279"/>
      <c r="Z238" s="279"/>
      <c r="AA238" s="279"/>
      <c r="AB238" s="279"/>
      <c r="AC238" s="279" t="s">
        <v>1547</v>
      </c>
      <c r="AD238" s="279"/>
      <c r="AE238" s="313"/>
      <c r="AF238" s="279"/>
      <c r="AG238" s="279"/>
      <c r="AH238" s="279"/>
      <c r="AI238" s="279"/>
      <c r="AJ238" s="279"/>
      <c r="AK238" s="285" t="s">
        <v>2661</v>
      </c>
      <c r="AL238" s="285" t="s">
        <v>8314</v>
      </c>
      <c r="AM238" s="285" t="s">
        <v>8315</v>
      </c>
      <c r="AN238" s="279" t="s">
        <v>1996</v>
      </c>
      <c r="AO238" t="s">
        <v>1996</v>
      </c>
    </row>
    <row r="239" spans="1:42">
      <c r="A239" s="119" t="s">
        <v>4088</v>
      </c>
      <c r="B239" s="119" t="s">
        <v>4394</v>
      </c>
      <c r="C239" s="119" t="s">
        <v>4413</v>
      </c>
      <c r="D239" s="119" t="s">
        <v>4422</v>
      </c>
      <c r="E239" s="119" t="s">
        <v>35</v>
      </c>
      <c r="F239" s="119" t="s">
        <v>18</v>
      </c>
      <c r="G239" s="119" t="s">
        <v>19</v>
      </c>
      <c r="H239" s="119" t="s">
        <v>4423</v>
      </c>
      <c r="I239" s="119" t="s">
        <v>760</v>
      </c>
      <c r="J239" s="119" t="s">
        <v>13</v>
      </c>
      <c r="K239" s="119" t="s">
        <v>17</v>
      </c>
      <c r="L239" s="119" t="s">
        <v>8311</v>
      </c>
      <c r="M239" t="s">
        <v>8567</v>
      </c>
      <c r="N239" t="s">
        <v>2657</v>
      </c>
      <c r="O239" t="s">
        <v>2658</v>
      </c>
      <c r="P239">
        <v>20</v>
      </c>
      <c r="Q239">
        <v>13.8</v>
      </c>
      <c r="R239" t="s">
        <v>1546</v>
      </c>
      <c r="S239" t="s">
        <v>8313</v>
      </c>
      <c r="T239" s="19" t="s">
        <v>2660</v>
      </c>
      <c r="U239" s="19">
        <v>44364</v>
      </c>
      <c r="V239">
        <v>44365</v>
      </c>
      <c r="W239">
        <v>4688000206</v>
      </c>
      <c r="X239" s="19">
        <v>44377</v>
      </c>
      <c r="AC239" t="s">
        <v>1547</v>
      </c>
      <c r="AK239" t="s">
        <v>2661</v>
      </c>
      <c r="AL239" t="s">
        <v>8314</v>
      </c>
      <c r="AM239" t="s">
        <v>8315</v>
      </c>
      <c r="AN239" t="s">
        <v>1996</v>
      </c>
      <c r="AO239" t="s">
        <v>1996</v>
      </c>
    </row>
    <row r="240" spans="1:42">
      <c r="A240" s="119" t="s">
        <v>4088</v>
      </c>
      <c r="B240" s="119" t="s">
        <v>4394</v>
      </c>
      <c r="C240" s="119" t="s">
        <v>4413</v>
      </c>
      <c r="D240" s="119" t="s">
        <v>4424</v>
      </c>
      <c r="E240" s="119" t="s">
        <v>35</v>
      </c>
      <c r="F240" s="119" t="s">
        <v>18</v>
      </c>
      <c r="G240" s="119" t="s">
        <v>19</v>
      </c>
      <c r="H240" s="119" t="s">
        <v>4425</v>
      </c>
      <c r="I240" s="119" t="s">
        <v>760</v>
      </c>
      <c r="J240" s="119" t="s">
        <v>13</v>
      </c>
      <c r="K240" s="119" t="s">
        <v>17</v>
      </c>
      <c r="L240" s="119" t="s">
        <v>8311</v>
      </c>
      <c r="M240" t="s">
        <v>8568</v>
      </c>
      <c r="N240" t="s">
        <v>2657</v>
      </c>
      <c r="O240" t="s">
        <v>2658</v>
      </c>
      <c r="P240">
        <v>10</v>
      </c>
      <c r="Q240">
        <v>13.2</v>
      </c>
      <c r="R240" t="s">
        <v>1546</v>
      </c>
      <c r="S240" t="s">
        <v>8313</v>
      </c>
      <c r="T240" s="19" t="s">
        <v>2660</v>
      </c>
      <c r="U240" s="19">
        <v>44364</v>
      </c>
      <c r="V240">
        <v>44365</v>
      </c>
      <c r="W240">
        <v>4688000207</v>
      </c>
      <c r="X240" s="19">
        <v>44377</v>
      </c>
      <c r="AC240" t="s">
        <v>1547</v>
      </c>
      <c r="AK240" t="s">
        <v>2661</v>
      </c>
      <c r="AL240" t="s">
        <v>8314</v>
      </c>
      <c r="AM240" t="s">
        <v>8315</v>
      </c>
      <c r="AN240" t="s">
        <v>1996</v>
      </c>
      <c r="AO240" t="s">
        <v>1996</v>
      </c>
    </row>
    <row r="241" spans="1:42">
      <c r="A241" s="119" t="s">
        <v>4088</v>
      </c>
      <c r="B241" s="119" t="s">
        <v>4394</v>
      </c>
      <c r="C241" s="119" t="s">
        <v>4426</v>
      </c>
      <c r="D241" s="119" t="s">
        <v>4427</v>
      </c>
      <c r="E241" s="119" t="s">
        <v>35</v>
      </c>
      <c r="F241" s="119" t="s">
        <v>18</v>
      </c>
      <c r="G241" s="119" t="s">
        <v>19</v>
      </c>
      <c r="H241" s="119" t="s">
        <v>4428</v>
      </c>
      <c r="I241" s="119" t="s">
        <v>760</v>
      </c>
      <c r="J241" s="119" t="s">
        <v>13</v>
      </c>
      <c r="K241" s="119" t="s">
        <v>17</v>
      </c>
      <c r="L241" s="119" t="s">
        <v>8311</v>
      </c>
      <c r="M241" t="s">
        <v>4429</v>
      </c>
      <c r="N241" t="s">
        <v>2673</v>
      </c>
      <c r="O241" t="s">
        <v>2674</v>
      </c>
      <c r="P241">
        <v>160</v>
      </c>
      <c r="Q241">
        <v>15.6</v>
      </c>
      <c r="R241" t="s">
        <v>1546</v>
      </c>
      <c r="S241" t="s">
        <v>8313</v>
      </c>
      <c r="T241" s="19" t="s">
        <v>2660</v>
      </c>
      <c r="U241" s="19">
        <v>44364</v>
      </c>
      <c r="V241">
        <v>44365</v>
      </c>
      <c r="W241">
        <v>4688000208</v>
      </c>
      <c r="X241" s="19">
        <v>44377</v>
      </c>
      <c r="AC241" t="s">
        <v>4012</v>
      </c>
      <c r="AD241" t="s">
        <v>4013</v>
      </c>
      <c r="AE241" s="133" t="s">
        <v>8569</v>
      </c>
      <c r="AF241" s="19" t="s">
        <v>7609</v>
      </c>
      <c r="AK241" t="s">
        <v>2661</v>
      </c>
      <c r="AL241" t="s">
        <v>8314</v>
      </c>
      <c r="AM241" t="s">
        <v>8315</v>
      </c>
      <c r="AN241" t="s">
        <v>1996</v>
      </c>
      <c r="AO241" t="s">
        <v>1996</v>
      </c>
      <c r="AP241" t="s">
        <v>8570</v>
      </c>
    </row>
    <row r="242" spans="1:42">
      <c r="A242" s="119" t="s">
        <v>4088</v>
      </c>
      <c r="B242" s="119" t="s">
        <v>4394</v>
      </c>
      <c r="C242" s="119" t="s">
        <v>4426</v>
      </c>
      <c r="D242" s="119" t="s">
        <v>4430</v>
      </c>
      <c r="E242" s="119" t="s">
        <v>35</v>
      </c>
      <c r="F242" s="119" t="s">
        <v>18</v>
      </c>
      <c r="G242" s="119" t="s">
        <v>19</v>
      </c>
      <c r="H242" s="119" t="s">
        <v>4431</v>
      </c>
      <c r="I242" s="119" t="s">
        <v>760</v>
      </c>
      <c r="J242" s="119" t="s">
        <v>13</v>
      </c>
      <c r="K242" s="119" t="s">
        <v>17</v>
      </c>
      <c r="L242" s="119" t="s">
        <v>8311</v>
      </c>
      <c r="M242" t="s">
        <v>8571</v>
      </c>
      <c r="N242" t="s">
        <v>2657</v>
      </c>
      <c r="O242" t="s">
        <v>2658</v>
      </c>
      <c r="P242">
        <v>20</v>
      </c>
      <c r="Q242">
        <v>8.9</v>
      </c>
      <c r="R242" t="s">
        <v>1546</v>
      </c>
      <c r="S242" t="s">
        <v>8313</v>
      </c>
      <c r="T242" s="19" t="s">
        <v>2660</v>
      </c>
      <c r="U242" s="19">
        <v>44364</v>
      </c>
      <c r="V242">
        <v>44365</v>
      </c>
      <c r="W242">
        <v>4688000209</v>
      </c>
      <c r="X242" s="19">
        <v>44377</v>
      </c>
      <c r="AC242" t="s">
        <v>1547</v>
      </c>
      <c r="AK242" t="s">
        <v>2661</v>
      </c>
      <c r="AL242" t="s">
        <v>8314</v>
      </c>
      <c r="AM242" t="s">
        <v>8315</v>
      </c>
      <c r="AN242" t="s">
        <v>1996</v>
      </c>
      <c r="AO242" t="s">
        <v>1996</v>
      </c>
    </row>
    <row r="243" spans="1:42">
      <c r="A243" s="119" t="s">
        <v>4088</v>
      </c>
      <c r="B243" s="119" t="s">
        <v>4394</v>
      </c>
      <c r="C243" s="119" t="s">
        <v>4426</v>
      </c>
      <c r="D243" s="119" t="s">
        <v>4432</v>
      </c>
      <c r="E243" s="119" t="s">
        <v>35</v>
      </c>
      <c r="F243" s="119" t="s">
        <v>18</v>
      </c>
      <c r="G243" s="119" t="s">
        <v>19</v>
      </c>
      <c r="H243" s="119" t="s">
        <v>4433</v>
      </c>
      <c r="I243" s="119" t="s">
        <v>760</v>
      </c>
      <c r="J243" s="119" t="s">
        <v>13</v>
      </c>
      <c r="K243" s="119" t="s">
        <v>17</v>
      </c>
      <c r="L243" s="119" t="s">
        <v>8311</v>
      </c>
      <c r="M243" t="s">
        <v>8572</v>
      </c>
      <c r="N243" t="s">
        <v>2657</v>
      </c>
      <c r="O243" t="s">
        <v>2658</v>
      </c>
      <c r="P243">
        <v>20</v>
      </c>
      <c r="Q243">
        <v>7</v>
      </c>
      <c r="R243" t="s">
        <v>1546</v>
      </c>
      <c r="S243" t="s">
        <v>8313</v>
      </c>
      <c r="T243" s="19" t="s">
        <v>2660</v>
      </c>
      <c r="U243" s="19">
        <v>44364</v>
      </c>
      <c r="V243">
        <v>44365</v>
      </c>
      <c r="W243">
        <v>4688000210</v>
      </c>
      <c r="X243" s="19">
        <v>44377</v>
      </c>
      <c r="AC243" t="s">
        <v>1547</v>
      </c>
      <c r="AK243" t="s">
        <v>2661</v>
      </c>
      <c r="AL243" t="s">
        <v>8314</v>
      </c>
      <c r="AM243" t="s">
        <v>8315</v>
      </c>
      <c r="AN243" t="s">
        <v>1996</v>
      </c>
      <c r="AO243" t="s">
        <v>1996</v>
      </c>
    </row>
    <row r="244" spans="1:42">
      <c r="A244" s="119" t="s">
        <v>4088</v>
      </c>
      <c r="B244" s="119" t="s">
        <v>4394</v>
      </c>
      <c r="C244" s="119" t="s">
        <v>4426</v>
      </c>
      <c r="D244" s="119" t="s">
        <v>4434</v>
      </c>
      <c r="E244" s="119" t="s">
        <v>35</v>
      </c>
      <c r="F244" s="119" t="s">
        <v>18</v>
      </c>
      <c r="G244" s="119" t="s">
        <v>19</v>
      </c>
      <c r="H244" s="119" t="s">
        <v>4435</v>
      </c>
      <c r="I244" s="119" t="s">
        <v>760</v>
      </c>
      <c r="J244" s="119" t="s">
        <v>13</v>
      </c>
      <c r="K244" s="119" t="s">
        <v>17</v>
      </c>
      <c r="L244" s="119" t="s">
        <v>8311</v>
      </c>
      <c r="M244" t="s">
        <v>8573</v>
      </c>
      <c r="N244" t="s">
        <v>2657</v>
      </c>
      <c r="O244" t="s">
        <v>2658</v>
      </c>
      <c r="P244">
        <v>340</v>
      </c>
      <c r="Q244">
        <v>28.6</v>
      </c>
      <c r="R244" t="s">
        <v>1546</v>
      </c>
      <c r="S244" t="s">
        <v>8313</v>
      </c>
      <c r="T244" s="19" t="s">
        <v>2660</v>
      </c>
      <c r="U244" s="19">
        <v>44364</v>
      </c>
      <c r="V244">
        <v>44365</v>
      </c>
      <c r="W244">
        <v>4688000211</v>
      </c>
      <c r="X244" s="19">
        <v>44377</v>
      </c>
      <c r="AC244" t="s">
        <v>1547</v>
      </c>
      <c r="AG244">
        <v>44377</v>
      </c>
      <c r="AK244" t="s">
        <v>2661</v>
      </c>
      <c r="AL244" t="s">
        <v>8314</v>
      </c>
      <c r="AM244" t="s">
        <v>8315</v>
      </c>
      <c r="AN244" t="s">
        <v>1996</v>
      </c>
      <c r="AO244" t="s">
        <v>1996</v>
      </c>
    </row>
    <row r="245" spans="1:42">
      <c r="A245" s="119" t="s">
        <v>4088</v>
      </c>
      <c r="B245" s="119" t="s">
        <v>4394</v>
      </c>
      <c r="C245" s="119" t="s">
        <v>4426</v>
      </c>
      <c r="D245" s="119" t="s">
        <v>4436</v>
      </c>
      <c r="E245" s="119" t="s">
        <v>35</v>
      </c>
      <c r="F245" s="119" t="s">
        <v>18</v>
      </c>
      <c r="G245" s="119" t="s">
        <v>19</v>
      </c>
      <c r="H245" s="119" t="s">
        <v>4437</v>
      </c>
      <c r="I245" s="119" t="s">
        <v>760</v>
      </c>
      <c r="J245" s="119" t="s">
        <v>13</v>
      </c>
      <c r="K245" s="119" t="s">
        <v>17</v>
      </c>
      <c r="L245" s="119" t="s">
        <v>8311</v>
      </c>
      <c r="M245" t="s">
        <v>8574</v>
      </c>
      <c r="N245" t="s">
        <v>2665</v>
      </c>
      <c r="O245" t="s">
        <v>2666</v>
      </c>
      <c r="P245">
        <v>120</v>
      </c>
      <c r="Q245">
        <v>14.6</v>
      </c>
      <c r="R245" t="s">
        <v>1546</v>
      </c>
      <c r="S245" t="s">
        <v>8313</v>
      </c>
      <c r="T245" s="19" t="s">
        <v>2660</v>
      </c>
      <c r="U245" s="19">
        <v>44364</v>
      </c>
      <c r="V245">
        <v>44365</v>
      </c>
      <c r="W245">
        <v>4688000212</v>
      </c>
      <c r="X245" s="19">
        <v>44377</v>
      </c>
      <c r="AC245" t="s">
        <v>1547</v>
      </c>
      <c r="AK245" t="s">
        <v>2661</v>
      </c>
      <c r="AL245" t="s">
        <v>8314</v>
      </c>
      <c r="AM245" t="s">
        <v>8315</v>
      </c>
      <c r="AN245" t="s">
        <v>1996</v>
      </c>
      <c r="AO245" t="s">
        <v>1996</v>
      </c>
    </row>
    <row r="246" spans="1:42">
      <c r="A246" s="119" t="s">
        <v>4088</v>
      </c>
      <c r="B246" s="119" t="s">
        <v>4394</v>
      </c>
      <c r="C246" s="119" t="s">
        <v>4426</v>
      </c>
      <c r="D246" s="119" t="s">
        <v>4243</v>
      </c>
      <c r="E246" s="119" t="s">
        <v>35</v>
      </c>
      <c r="F246" s="119" t="s">
        <v>18</v>
      </c>
      <c r="G246" s="119" t="s">
        <v>19</v>
      </c>
      <c r="H246" s="119" t="s">
        <v>4438</v>
      </c>
      <c r="I246" s="119" t="s">
        <v>760</v>
      </c>
      <c r="J246" s="119" t="s">
        <v>13</v>
      </c>
      <c r="K246" s="119" t="s">
        <v>17</v>
      </c>
      <c r="L246" s="119" t="s">
        <v>8311</v>
      </c>
      <c r="M246" t="s">
        <v>4439</v>
      </c>
      <c r="N246" t="s">
        <v>2657</v>
      </c>
      <c r="O246" t="s">
        <v>2658</v>
      </c>
      <c r="P246">
        <v>10</v>
      </c>
      <c r="Q246">
        <v>8.6999999999999993</v>
      </c>
      <c r="R246" t="s">
        <v>1546</v>
      </c>
      <c r="S246" t="s">
        <v>8313</v>
      </c>
      <c r="T246" s="19" t="s">
        <v>2660</v>
      </c>
      <c r="U246" s="19">
        <v>44364</v>
      </c>
      <c r="V246">
        <v>44365</v>
      </c>
      <c r="W246">
        <v>4688000213</v>
      </c>
      <c r="X246" s="19">
        <v>44377</v>
      </c>
      <c r="AC246" t="s">
        <v>1547</v>
      </c>
      <c r="AK246" t="s">
        <v>2661</v>
      </c>
      <c r="AL246" t="s">
        <v>8314</v>
      </c>
      <c r="AM246" t="s">
        <v>8315</v>
      </c>
      <c r="AN246" t="s">
        <v>1996</v>
      </c>
      <c r="AO246" t="s">
        <v>1996</v>
      </c>
    </row>
    <row r="247" spans="1:42">
      <c r="A247" s="119" t="s">
        <v>4088</v>
      </c>
      <c r="B247" s="119" t="s">
        <v>4394</v>
      </c>
      <c r="C247" s="119" t="s">
        <v>4426</v>
      </c>
      <c r="D247" s="119" t="s">
        <v>2535</v>
      </c>
      <c r="E247" s="119" t="s">
        <v>35</v>
      </c>
      <c r="F247" s="119" t="s">
        <v>18</v>
      </c>
      <c r="G247" s="119" t="s">
        <v>19</v>
      </c>
      <c r="H247" s="119" t="s">
        <v>4440</v>
      </c>
      <c r="I247" s="119" t="s">
        <v>760</v>
      </c>
      <c r="J247" s="119" t="s">
        <v>13</v>
      </c>
      <c r="K247" s="119" t="s">
        <v>17</v>
      </c>
      <c r="L247" s="119" t="s">
        <v>8311</v>
      </c>
      <c r="M247" t="s">
        <v>4441</v>
      </c>
      <c r="N247" t="s">
        <v>2657</v>
      </c>
      <c r="O247" t="s">
        <v>2658</v>
      </c>
      <c r="P247">
        <v>10</v>
      </c>
      <c r="Q247">
        <v>17.3</v>
      </c>
      <c r="R247" t="s">
        <v>1546</v>
      </c>
      <c r="S247" t="s">
        <v>8313</v>
      </c>
      <c r="T247" s="19" t="s">
        <v>2660</v>
      </c>
      <c r="U247" s="19">
        <v>44364</v>
      </c>
      <c r="V247">
        <v>44365</v>
      </c>
      <c r="W247">
        <v>4688000214</v>
      </c>
      <c r="X247" s="19">
        <v>44377</v>
      </c>
      <c r="AC247" t="s">
        <v>1547</v>
      </c>
      <c r="AK247" t="s">
        <v>2661</v>
      </c>
      <c r="AL247" t="s">
        <v>8314</v>
      </c>
      <c r="AM247" t="s">
        <v>8315</v>
      </c>
      <c r="AN247" t="s">
        <v>1996</v>
      </c>
      <c r="AO247" t="s">
        <v>1996</v>
      </c>
    </row>
    <row r="248" spans="1:42">
      <c r="A248" s="119" t="s">
        <v>4088</v>
      </c>
      <c r="B248" s="119" t="s">
        <v>4394</v>
      </c>
      <c r="C248" s="119" t="s">
        <v>4426</v>
      </c>
      <c r="D248" s="119" t="s">
        <v>4442</v>
      </c>
      <c r="E248" s="119" t="s">
        <v>35</v>
      </c>
      <c r="F248" s="119" t="s">
        <v>18</v>
      </c>
      <c r="G248" s="119" t="s">
        <v>19</v>
      </c>
      <c r="H248" s="119" t="s">
        <v>4443</v>
      </c>
      <c r="I248" s="119" t="s">
        <v>760</v>
      </c>
      <c r="J248" s="119" t="s">
        <v>13</v>
      </c>
      <c r="K248" s="119" t="s">
        <v>17</v>
      </c>
      <c r="L248" s="119" t="s">
        <v>8311</v>
      </c>
      <c r="M248" t="s">
        <v>8575</v>
      </c>
      <c r="N248" t="s">
        <v>2657</v>
      </c>
      <c r="O248" t="s">
        <v>2658</v>
      </c>
      <c r="P248">
        <v>10</v>
      </c>
      <c r="Q248">
        <v>17.399999999999999</v>
      </c>
      <c r="R248" t="s">
        <v>1546</v>
      </c>
      <c r="S248" t="s">
        <v>8313</v>
      </c>
      <c r="T248" s="19" t="s">
        <v>2660</v>
      </c>
      <c r="U248" s="19">
        <v>44364</v>
      </c>
      <c r="V248">
        <v>44365</v>
      </c>
      <c r="W248">
        <v>4688000215</v>
      </c>
      <c r="X248" s="19">
        <v>44377</v>
      </c>
      <c r="AC248" t="s">
        <v>1547</v>
      </c>
      <c r="AK248" t="s">
        <v>2661</v>
      </c>
      <c r="AL248" t="s">
        <v>8314</v>
      </c>
      <c r="AM248" t="s">
        <v>8315</v>
      </c>
      <c r="AN248" t="s">
        <v>1996</v>
      </c>
      <c r="AO248" t="s">
        <v>1996</v>
      </c>
    </row>
    <row r="249" spans="1:42">
      <c r="A249" s="119" t="s">
        <v>4088</v>
      </c>
      <c r="B249" s="119" t="s">
        <v>4394</v>
      </c>
      <c r="C249" s="119" t="s">
        <v>4426</v>
      </c>
      <c r="D249" s="119" t="s">
        <v>4444</v>
      </c>
      <c r="E249" s="119" t="s">
        <v>35</v>
      </c>
      <c r="F249" s="119" t="s">
        <v>18</v>
      </c>
      <c r="G249" s="119" t="s">
        <v>19</v>
      </c>
      <c r="H249" s="119" t="s">
        <v>4445</v>
      </c>
      <c r="I249" s="119" t="s">
        <v>760</v>
      </c>
      <c r="J249" s="119" t="s">
        <v>13</v>
      </c>
      <c r="K249" s="119" t="s">
        <v>17</v>
      </c>
      <c r="L249" s="119" t="s">
        <v>8311</v>
      </c>
      <c r="M249" t="s">
        <v>8576</v>
      </c>
      <c r="N249" t="s">
        <v>2657</v>
      </c>
      <c r="O249" t="s">
        <v>2658</v>
      </c>
      <c r="P249">
        <v>80</v>
      </c>
      <c r="Q249">
        <v>12.6</v>
      </c>
      <c r="R249" t="s">
        <v>1546</v>
      </c>
      <c r="S249" t="s">
        <v>8313</v>
      </c>
      <c r="T249" s="19" t="s">
        <v>2660</v>
      </c>
      <c r="U249" s="19">
        <v>44364</v>
      </c>
      <c r="V249">
        <v>44365</v>
      </c>
      <c r="W249">
        <v>4688000216</v>
      </c>
      <c r="X249" s="19">
        <v>44377</v>
      </c>
      <c r="AC249" t="s">
        <v>1547</v>
      </c>
      <c r="AK249" t="s">
        <v>2661</v>
      </c>
      <c r="AL249" t="s">
        <v>8314</v>
      </c>
      <c r="AM249" t="s">
        <v>8315</v>
      </c>
      <c r="AN249" t="s">
        <v>1996</v>
      </c>
      <c r="AO249" t="s">
        <v>1996</v>
      </c>
    </row>
    <row r="250" spans="1:42">
      <c r="A250" s="119" t="s">
        <v>4088</v>
      </c>
      <c r="B250" s="119" t="s">
        <v>4394</v>
      </c>
      <c r="C250" s="119" t="s">
        <v>4426</v>
      </c>
      <c r="D250" s="119" t="s">
        <v>4446</v>
      </c>
      <c r="E250" s="119" t="s">
        <v>35</v>
      </c>
      <c r="F250" s="119" t="s">
        <v>18</v>
      </c>
      <c r="G250" s="119" t="s">
        <v>19</v>
      </c>
      <c r="H250" s="119" t="s">
        <v>4447</v>
      </c>
      <c r="I250" s="119" t="s">
        <v>760</v>
      </c>
      <c r="J250" s="119" t="s">
        <v>13</v>
      </c>
      <c r="K250" s="119" t="s">
        <v>17</v>
      </c>
      <c r="L250" s="119" t="s">
        <v>8311</v>
      </c>
      <c r="M250" t="s">
        <v>8577</v>
      </c>
      <c r="N250" t="s">
        <v>2665</v>
      </c>
      <c r="O250" t="s">
        <v>2666</v>
      </c>
      <c r="P250">
        <v>140</v>
      </c>
      <c r="Q250">
        <v>21</v>
      </c>
      <c r="R250" t="s">
        <v>1546</v>
      </c>
      <c r="S250" t="s">
        <v>8313</v>
      </c>
      <c r="T250" s="19" t="s">
        <v>2660</v>
      </c>
      <c r="U250" s="19">
        <v>44364</v>
      </c>
      <c r="V250">
        <v>44365</v>
      </c>
      <c r="W250">
        <v>4688000217</v>
      </c>
      <c r="X250" s="19">
        <v>44377</v>
      </c>
      <c r="AC250" t="s">
        <v>1547</v>
      </c>
      <c r="AK250" t="s">
        <v>2661</v>
      </c>
      <c r="AL250" t="s">
        <v>8314</v>
      </c>
      <c r="AM250" t="s">
        <v>8315</v>
      </c>
      <c r="AN250" t="s">
        <v>1996</v>
      </c>
      <c r="AO250" t="s">
        <v>1996</v>
      </c>
    </row>
    <row r="251" spans="1:42">
      <c r="A251" s="119" t="s">
        <v>4088</v>
      </c>
      <c r="B251" s="119" t="s">
        <v>4394</v>
      </c>
      <c r="C251" s="119" t="s">
        <v>4426</v>
      </c>
      <c r="D251" s="119" t="s">
        <v>4448</v>
      </c>
      <c r="E251" s="119" t="s">
        <v>35</v>
      </c>
      <c r="F251" s="119" t="s">
        <v>18</v>
      </c>
      <c r="G251" s="119" t="s">
        <v>19</v>
      </c>
      <c r="H251" s="119" t="s">
        <v>4449</v>
      </c>
      <c r="I251" s="119" t="s">
        <v>760</v>
      </c>
      <c r="J251" s="119" t="s">
        <v>13</v>
      </c>
      <c r="K251" s="119" t="s">
        <v>17</v>
      </c>
      <c r="L251" s="119" t="s">
        <v>8311</v>
      </c>
      <c r="M251" t="s">
        <v>8578</v>
      </c>
      <c r="N251" t="s">
        <v>2657</v>
      </c>
      <c r="O251" t="s">
        <v>2658</v>
      </c>
      <c r="P251">
        <v>160</v>
      </c>
      <c r="Q251">
        <v>16</v>
      </c>
      <c r="R251" t="s">
        <v>1546</v>
      </c>
      <c r="S251" t="s">
        <v>8313</v>
      </c>
      <c r="T251" s="19" t="s">
        <v>2660</v>
      </c>
      <c r="U251" s="19">
        <v>44364</v>
      </c>
      <c r="V251">
        <v>44365</v>
      </c>
      <c r="W251">
        <v>4688000218</v>
      </c>
      <c r="X251" s="19">
        <v>44377</v>
      </c>
      <c r="AC251" t="s">
        <v>1547</v>
      </c>
      <c r="AK251" t="s">
        <v>2661</v>
      </c>
      <c r="AL251" t="s">
        <v>8314</v>
      </c>
      <c r="AM251" t="s">
        <v>8315</v>
      </c>
      <c r="AN251" t="s">
        <v>1996</v>
      </c>
      <c r="AO251" t="s">
        <v>1996</v>
      </c>
    </row>
    <row r="252" spans="1:42">
      <c r="A252" s="119" t="s">
        <v>4088</v>
      </c>
      <c r="B252" s="119" t="s">
        <v>4394</v>
      </c>
      <c r="C252" s="119" t="s">
        <v>4426</v>
      </c>
      <c r="D252" s="119" t="s">
        <v>4448</v>
      </c>
      <c r="E252" s="119" t="s">
        <v>35</v>
      </c>
      <c r="F252" s="119" t="s">
        <v>18</v>
      </c>
      <c r="G252" s="119" t="s">
        <v>19</v>
      </c>
      <c r="H252" s="119" t="s">
        <v>4450</v>
      </c>
      <c r="I252" s="119" t="s">
        <v>760</v>
      </c>
      <c r="J252" s="119" t="s">
        <v>13</v>
      </c>
      <c r="K252" s="119" t="s">
        <v>17</v>
      </c>
      <c r="L252" s="119" t="s">
        <v>8311</v>
      </c>
      <c r="M252" t="s">
        <v>8578</v>
      </c>
      <c r="N252" t="s">
        <v>2665</v>
      </c>
      <c r="O252" t="s">
        <v>2666</v>
      </c>
      <c r="P252">
        <v>160</v>
      </c>
      <c r="Q252">
        <v>27</v>
      </c>
      <c r="R252" t="s">
        <v>1546</v>
      </c>
      <c r="S252" t="s">
        <v>8313</v>
      </c>
      <c r="T252" s="19" t="s">
        <v>2660</v>
      </c>
      <c r="U252" s="19">
        <v>44364</v>
      </c>
      <c r="V252">
        <v>44365</v>
      </c>
      <c r="W252">
        <v>4688000219</v>
      </c>
      <c r="X252" s="19">
        <v>44377</v>
      </c>
      <c r="AC252" t="s">
        <v>1547</v>
      </c>
      <c r="AK252" t="s">
        <v>2661</v>
      </c>
      <c r="AL252" t="s">
        <v>8314</v>
      </c>
      <c r="AM252" t="s">
        <v>8315</v>
      </c>
      <c r="AN252" t="s">
        <v>1996</v>
      </c>
      <c r="AO252" t="s">
        <v>1996</v>
      </c>
    </row>
    <row r="253" spans="1:42">
      <c r="A253" s="119" t="s">
        <v>4088</v>
      </c>
      <c r="B253" s="119" t="s">
        <v>4394</v>
      </c>
      <c r="C253" s="119" t="s">
        <v>4426</v>
      </c>
      <c r="D253" s="119" t="s">
        <v>4451</v>
      </c>
      <c r="E253" s="119" t="s">
        <v>35</v>
      </c>
      <c r="F253" s="119" t="s">
        <v>18</v>
      </c>
      <c r="G253" s="119" t="s">
        <v>19</v>
      </c>
      <c r="H253" s="119" t="s">
        <v>4452</v>
      </c>
      <c r="I253" s="119" t="s">
        <v>760</v>
      </c>
      <c r="J253" s="119" t="s">
        <v>13</v>
      </c>
      <c r="K253" s="119" t="s">
        <v>17</v>
      </c>
      <c r="L253" s="119" t="s">
        <v>8311</v>
      </c>
      <c r="M253" t="s">
        <v>4453</v>
      </c>
      <c r="N253" t="s">
        <v>2673</v>
      </c>
      <c r="O253" t="s">
        <v>2674</v>
      </c>
      <c r="P253">
        <v>16</v>
      </c>
      <c r="Q253">
        <v>13.5</v>
      </c>
      <c r="R253" t="s">
        <v>1546</v>
      </c>
      <c r="S253" t="s">
        <v>8313</v>
      </c>
      <c r="T253" s="19" t="s">
        <v>2660</v>
      </c>
      <c r="U253" s="19">
        <v>44364</v>
      </c>
      <c r="V253">
        <v>44365</v>
      </c>
      <c r="W253">
        <v>4688000220</v>
      </c>
      <c r="X253" s="19">
        <v>44377</v>
      </c>
      <c r="AC253" t="s">
        <v>1547</v>
      </c>
      <c r="AK253" t="s">
        <v>2661</v>
      </c>
      <c r="AL253" t="s">
        <v>8314</v>
      </c>
      <c r="AM253" t="s">
        <v>8315</v>
      </c>
      <c r="AN253" t="s">
        <v>1996</v>
      </c>
      <c r="AO253" t="s">
        <v>1996</v>
      </c>
    </row>
    <row r="254" spans="1:42">
      <c r="A254" s="119" t="s">
        <v>4088</v>
      </c>
      <c r="B254" s="119" t="s">
        <v>4394</v>
      </c>
      <c r="C254" s="119" t="s">
        <v>4454</v>
      </c>
      <c r="D254" s="119" t="s">
        <v>4455</v>
      </c>
      <c r="E254" s="119" t="s">
        <v>35</v>
      </c>
      <c r="F254" s="119" t="s">
        <v>18</v>
      </c>
      <c r="G254" s="119" t="s">
        <v>19</v>
      </c>
      <c r="H254" s="119" t="s">
        <v>4456</v>
      </c>
      <c r="I254" s="119" t="s">
        <v>760</v>
      </c>
      <c r="J254" s="119" t="s">
        <v>13</v>
      </c>
      <c r="K254" s="119" t="s">
        <v>17</v>
      </c>
      <c r="L254" s="119" t="s">
        <v>8311</v>
      </c>
      <c r="M254" t="s">
        <v>8579</v>
      </c>
      <c r="N254" t="s">
        <v>2673</v>
      </c>
      <c r="O254" t="s">
        <v>2674</v>
      </c>
      <c r="P254">
        <v>35</v>
      </c>
      <c r="Q254">
        <v>16.399999999999999</v>
      </c>
      <c r="R254" t="s">
        <v>1546</v>
      </c>
      <c r="S254" t="s">
        <v>8313</v>
      </c>
      <c r="T254" s="19" t="s">
        <v>2660</v>
      </c>
      <c r="U254" s="19">
        <v>44364</v>
      </c>
      <c r="V254">
        <v>44365</v>
      </c>
      <c r="W254">
        <v>4688000221</v>
      </c>
      <c r="X254" s="19">
        <v>44377</v>
      </c>
      <c r="AC254" t="s">
        <v>1547</v>
      </c>
      <c r="AK254" t="s">
        <v>2661</v>
      </c>
      <c r="AL254" t="s">
        <v>8314</v>
      </c>
      <c r="AM254" t="s">
        <v>8315</v>
      </c>
      <c r="AN254" t="s">
        <v>1996</v>
      </c>
      <c r="AO254" t="s">
        <v>1996</v>
      </c>
    </row>
    <row r="255" spans="1:42">
      <c r="A255" s="119" t="s">
        <v>4088</v>
      </c>
      <c r="B255" s="119" t="s">
        <v>4394</v>
      </c>
      <c r="C255" s="119" t="s">
        <v>4454</v>
      </c>
      <c r="D255" s="119" t="s">
        <v>4457</v>
      </c>
      <c r="E255" s="119" t="s">
        <v>35</v>
      </c>
      <c r="F255" s="119" t="s">
        <v>18</v>
      </c>
      <c r="G255" s="119" t="s">
        <v>19</v>
      </c>
      <c r="H255" s="119" t="s">
        <v>4458</v>
      </c>
      <c r="I255" s="119" t="s">
        <v>760</v>
      </c>
      <c r="J255" s="119" t="s">
        <v>13</v>
      </c>
      <c r="K255" s="119" t="s">
        <v>17</v>
      </c>
      <c r="L255" s="119" t="s">
        <v>8311</v>
      </c>
      <c r="M255" t="s">
        <v>8580</v>
      </c>
      <c r="N255" t="s">
        <v>2673</v>
      </c>
      <c r="O255" t="s">
        <v>2674</v>
      </c>
      <c r="P255">
        <v>30</v>
      </c>
      <c r="Q255">
        <v>17.8</v>
      </c>
      <c r="R255" t="s">
        <v>1546</v>
      </c>
      <c r="S255" t="s">
        <v>8313</v>
      </c>
      <c r="T255" s="19" t="s">
        <v>2660</v>
      </c>
      <c r="U255" s="19">
        <v>44364</v>
      </c>
      <c r="V255">
        <v>44365</v>
      </c>
      <c r="W255">
        <v>4688000222</v>
      </c>
      <c r="X255" s="19">
        <v>44377</v>
      </c>
      <c r="AC255" t="s">
        <v>1547</v>
      </c>
      <c r="AK255" t="s">
        <v>2661</v>
      </c>
      <c r="AL255" t="s">
        <v>8314</v>
      </c>
      <c r="AM255" t="s">
        <v>8315</v>
      </c>
      <c r="AN255" t="s">
        <v>1996</v>
      </c>
      <c r="AO255" t="s">
        <v>1996</v>
      </c>
    </row>
    <row r="256" spans="1:42">
      <c r="A256" s="119" t="s">
        <v>4088</v>
      </c>
      <c r="B256" s="119" t="s">
        <v>4394</v>
      </c>
      <c r="C256" s="119" t="s">
        <v>71</v>
      </c>
      <c r="D256" s="119" t="s">
        <v>4459</v>
      </c>
      <c r="E256" s="119" t="s">
        <v>35</v>
      </c>
      <c r="F256" s="119" t="s">
        <v>18</v>
      </c>
      <c r="G256" s="119" t="s">
        <v>19</v>
      </c>
      <c r="H256" s="119" t="s">
        <v>4460</v>
      </c>
      <c r="I256" s="119" t="s">
        <v>760</v>
      </c>
      <c r="J256" s="119" t="s">
        <v>13</v>
      </c>
      <c r="K256" s="119" t="s">
        <v>17</v>
      </c>
      <c r="L256" s="119" t="s">
        <v>8311</v>
      </c>
      <c r="M256" t="s">
        <v>8581</v>
      </c>
      <c r="N256" t="s">
        <v>2673</v>
      </c>
      <c r="O256" t="s">
        <v>2674</v>
      </c>
      <c r="P256">
        <v>68.64</v>
      </c>
      <c r="Q256">
        <v>15.9</v>
      </c>
      <c r="R256" t="s">
        <v>1546</v>
      </c>
      <c r="S256" t="s">
        <v>8313</v>
      </c>
      <c r="T256" s="19" t="s">
        <v>2660</v>
      </c>
      <c r="U256" s="19">
        <v>44364</v>
      </c>
      <c r="V256">
        <v>44365</v>
      </c>
      <c r="W256">
        <v>4688000223</v>
      </c>
      <c r="X256" s="19">
        <v>44377</v>
      </c>
      <c r="AC256" t="s">
        <v>4012</v>
      </c>
      <c r="AD256" t="s">
        <v>4013</v>
      </c>
      <c r="AE256" s="133" t="s">
        <v>8582</v>
      </c>
      <c r="AF256" s="19" t="s">
        <v>7609</v>
      </c>
      <c r="AK256" t="s">
        <v>2661</v>
      </c>
      <c r="AL256" t="s">
        <v>8314</v>
      </c>
      <c r="AM256" t="s">
        <v>8315</v>
      </c>
      <c r="AN256" t="s">
        <v>1996</v>
      </c>
      <c r="AO256" t="s">
        <v>1996</v>
      </c>
      <c r="AP256" t="s">
        <v>8570</v>
      </c>
    </row>
    <row r="257" spans="1:42">
      <c r="A257" s="119" t="s">
        <v>4088</v>
      </c>
      <c r="B257" s="119" t="s">
        <v>4394</v>
      </c>
      <c r="C257" s="119" t="s">
        <v>71</v>
      </c>
      <c r="D257" s="119" t="s">
        <v>4461</v>
      </c>
      <c r="E257" s="119" t="s">
        <v>35</v>
      </c>
      <c r="F257" s="119" t="s">
        <v>18</v>
      </c>
      <c r="G257" s="119" t="s">
        <v>19</v>
      </c>
      <c r="H257" s="119" t="s">
        <v>4462</v>
      </c>
      <c r="I257" s="119" t="s">
        <v>760</v>
      </c>
      <c r="J257" s="119" t="s">
        <v>13</v>
      </c>
      <c r="K257" s="119" t="s">
        <v>17</v>
      </c>
      <c r="L257" s="119" t="s">
        <v>8311</v>
      </c>
      <c r="M257" t="s">
        <v>8583</v>
      </c>
      <c r="N257" t="s">
        <v>2665</v>
      </c>
      <c r="O257" t="s">
        <v>2658</v>
      </c>
      <c r="P257">
        <v>165</v>
      </c>
      <c r="Q257" t="s">
        <v>4463</v>
      </c>
      <c r="R257" t="s">
        <v>1546</v>
      </c>
      <c r="S257" t="s">
        <v>8313</v>
      </c>
      <c r="T257" s="19" t="s">
        <v>2660</v>
      </c>
      <c r="U257" s="19">
        <v>44364</v>
      </c>
      <c r="V257">
        <v>44365</v>
      </c>
      <c r="W257">
        <v>4688000224</v>
      </c>
      <c r="X257" s="19">
        <v>44377</v>
      </c>
      <c r="AC257" t="s">
        <v>4012</v>
      </c>
      <c r="AD257" t="s">
        <v>4013</v>
      </c>
      <c r="AE257" s="133" t="s">
        <v>8584</v>
      </c>
      <c r="AF257" s="19" t="s">
        <v>7609</v>
      </c>
      <c r="AK257" t="s">
        <v>2661</v>
      </c>
      <c r="AL257" t="s">
        <v>8314</v>
      </c>
      <c r="AM257" t="s">
        <v>8315</v>
      </c>
      <c r="AN257" t="s">
        <v>1996</v>
      </c>
      <c r="AO257" t="s">
        <v>1996</v>
      </c>
      <c r="AP257" t="s">
        <v>8570</v>
      </c>
    </row>
    <row r="258" spans="1:42">
      <c r="A258" s="119" t="s">
        <v>4088</v>
      </c>
      <c r="B258" s="119" t="s">
        <v>4394</v>
      </c>
      <c r="C258" s="119" t="s">
        <v>71</v>
      </c>
      <c r="D258" s="119" t="s">
        <v>4461</v>
      </c>
      <c r="E258" s="119" t="s">
        <v>35</v>
      </c>
      <c r="F258" s="119" t="s">
        <v>18</v>
      </c>
      <c r="G258" s="119" t="s">
        <v>19</v>
      </c>
      <c r="H258" s="119" t="s">
        <v>4464</v>
      </c>
      <c r="I258" s="119" t="s">
        <v>760</v>
      </c>
      <c r="J258" s="119" t="s">
        <v>13</v>
      </c>
      <c r="K258" s="119" t="s">
        <v>17</v>
      </c>
      <c r="L258" s="119" t="s">
        <v>8311</v>
      </c>
      <c r="M258" t="s">
        <v>8585</v>
      </c>
      <c r="N258" t="s">
        <v>2657</v>
      </c>
      <c r="O258" t="s">
        <v>2658</v>
      </c>
      <c r="P258">
        <v>65</v>
      </c>
      <c r="Q258" t="s">
        <v>4463</v>
      </c>
      <c r="R258" t="s">
        <v>1546</v>
      </c>
      <c r="S258" t="s">
        <v>8313</v>
      </c>
      <c r="T258" s="19" t="s">
        <v>2660</v>
      </c>
      <c r="U258" s="19">
        <v>44364</v>
      </c>
      <c r="V258">
        <v>44365</v>
      </c>
      <c r="W258">
        <v>4688000225</v>
      </c>
      <c r="X258" s="19">
        <v>44377</v>
      </c>
      <c r="AC258" t="s">
        <v>1547</v>
      </c>
      <c r="AK258" t="s">
        <v>2661</v>
      </c>
      <c r="AL258" t="s">
        <v>8314</v>
      </c>
      <c r="AM258" t="s">
        <v>8315</v>
      </c>
      <c r="AN258" t="s">
        <v>1996</v>
      </c>
      <c r="AO258" t="s">
        <v>1996</v>
      </c>
    </row>
    <row r="259" spans="1:42">
      <c r="A259" s="119" t="s">
        <v>4155</v>
      </c>
      <c r="B259" s="119" t="s">
        <v>4465</v>
      </c>
      <c r="C259" s="119" t="s">
        <v>4466</v>
      </c>
      <c r="D259" s="119" t="s">
        <v>4468</v>
      </c>
      <c r="E259" s="119" t="s">
        <v>35</v>
      </c>
      <c r="F259" s="119" t="s">
        <v>18</v>
      </c>
      <c r="G259" s="119" t="s">
        <v>19</v>
      </c>
      <c r="H259" s="119" t="s">
        <v>4469</v>
      </c>
      <c r="I259" s="119" t="s">
        <v>760</v>
      </c>
      <c r="J259" s="119" t="s">
        <v>13</v>
      </c>
      <c r="K259" s="119" t="s">
        <v>17</v>
      </c>
      <c r="L259" s="119" t="s">
        <v>4470</v>
      </c>
      <c r="M259" t="s">
        <v>8586</v>
      </c>
      <c r="N259" t="s">
        <v>2657</v>
      </c>
      <c r="O259" t="s">
        <v>2658</v>
      </c>
      <c r="P259">
        <v>410</v>
      </c>
      <c r="Q259">
        <v>15</v>
      </c>
      <c r="R259" t="s">
        <v>2659</v>
      </c>
      <c r="S259" t="s">
        <v>8303</v>
      </c>
      <c r="T259" s="19" t="s">
        <v>2660</v>
      </c>
      <c r="U259" s="19">
        <v>44368</v>
      </c>
      <c r="V259">
        <v>44368</v>
      </c>
      <c r="W259">
        <v>4686000050</v>
      </c>
      <c r="X259" s="19">
        <v>44377</v>
      </c>
      <c r="AC259" t="s">
        <v>1547</v>
      </c>
      <c r="AK259" t="s">
        <v>2661</v>
      </c>
      <c r="AL259" t="s">
        <v>8304</v>
      </c>
      <c r="AM259" t="s">
        <v>8305</v>
      </c>
      <c r="AN259" t="s">
        <v>1996</v>
      </c>
      <c r="AO259" t="s">
        <v>1996</v>
      </c>
    </row>
    <row r="260" spans="1:42">
      <c r="A260" s="119" t="s">
        <v>4155</v>
      </c>
      <c r="B260" s="119" t="s">
        <v>4465</v>
      </c>
      <c r="C260" s="119" t="s">
        <v>4466</v>
      </c>
      <c r="D260" s="119" t="s">
        <v>4471</v>
      </c>
      <c r="E260" s="119" t="s">
        <v>35</v>
      </c>
      <c r="F260" s="119" t="s">
        <v>18</v>
      </c>
      <c r="G260" s="119" t="s">
        <v>19</v>
      </c>
      <c r="H260" s="119" t="s">
        <v>4472</v>
      </c>
      <c r="I260" s="119" t="s">
        <v>760</v>
      </c>
      <c r="J260" s="119" t="s">
        <v>13</v>
      </c>
      <c r="K260" s="119" t="s">
        <v>17</v>
      </c>
      <c r="L260" s="119" t="s">
        <v>4470</v>
      </c>
      <c r="M260" t="s">
        <v>8587</v>
      </c>
      <c r="N260" t="s">
        <v>2657</v>
      </c>
      <c r="O260" t="s">
        <v>2658</v>
      </c>
      <c r="P260">
        <v>525</v>
      </c>
      <c r="Q260">
        <v>12</v>
      </c>
      <c r="R260" t="s">
        <v>2659</v>
      </c>
      <c r="S260" t="s">
        <v>8303</v>
      </c>
      <c r="T260" s="19" t="s">
        <v>2660</v>
      </c>
      <c r="U260" s="19">
        <v>44368</v>
      </c>
      <c r="V260">
        <v>44368</v>
      </c>
      <c r="W260">
        <v>4686000051</v>
      </c>
      <c r="X260" s="19">
        <v>44377</v>
      </c>
      <c r="AC260" t="s">
        <v>1547</v>
      </c>
      <c r="AK260" t="s">
        <v>2661</v>
      </c>
      <c r="AL260" t="s">
        <v>8304</v>
      </c>
      <c r="AM260" t="s">
        <v>8305</v>
      </c>
      <c r="AN260" t="s">
        <v>1996</v>
      </c>
      <c r="AO260" t="s">
        <v>1996</v>
      </c>
    </row>
    <row r="261" spans="1:42">
      <c r="A261" s="119" t="s">
        <v>4155</v>
      </c>
      <c r="B261" s="119" t="s">
        <v>4465</v>
      </c>
      <c r="C261" s="119" t="s">
        <v>4467</v>
      </c>
      <c r="D261" s="119">
        <v>448</v>
      </c>
      <c r="E261" s="119" t="s">
        <v>35</v>
      </c>
      <c r="F261" s="119" t="s">
        <v>18</v>
      </c>
      <c r="G261" s="119" t="s">
        <v>19</v>
      </c>
      <c r="H261" s="119" t="s">
        <v>4473</v>
      </c>
      <c r="I261" s="119" t="s">
        <v>760</v>
      </c>
      <c r="J261" s="119" t="s">
        <v>13</v>
      </c>
      <c r="K261" s="119" t="s">
        <v>17</v>
      </c>
      <c r="L261" s="119" t="s">
        <v>4474</v>
      </c>
      <c r="M261" t="s">
        <v>8588</v>
      </c>
      <c r="N261" t="s">
        <v>2665</v>
      </c>
      <c r="O261" t="s">
        <v>2666</v>
      </c>
      <c r="P261">
        <v>100</v>
      </c>
      <c r="Q261">
        <v>9</v>
      </c>
      <c r="R261" t="s">
        <v>2659</v>
      </c>
      <c r="S261" t="s">
        <v>8303</v>
      </c>
      <c r="T261" s="19" t="s">
        <v>2660</v>
      </c>
      <c r="U261" s="19">
        <v>44377</v>
      </c>
      <c r="V261">
        <v>44377</v>
      </c>
      <c r="W261">
        <v>4686000046</v>
      </c>
      <c r="X261" s="19">
        <v>44377</v>
      </c>
      <c r="AC261" t="s">
        <v>1547</v>
      </c>
      <c r="AK261" t="s">
        <v>2661</v>
      </c>
      <c r="AL261" t="s">
        <v>8304</v>
      </c>
      <c r="AM261" t="s">
        <v>8305</v>
      </c>
      <c r="AN261" t="s">
        <v>1996</v>
      </c>
      <c r="AO261" t="s">
        <v>1996</v>
      </c>
    </row>
    <row r="262" spans="1:42">
      <c r="A262" s="119" t="s">
        <v>4155</v>
      </c>
      <c r="B262" s="119" t="s">
        <v>4476</v>
      </c>
      <c r="C262" s="119" t="s">
        <v>4478</v>
      </c>
      <c r="D262" s="119" t="s">
        <v>4479</v>
      </c>
      <c r="E262" s="119" t="s">
        <v>35</v>
      </c>
      <c r="F262" s="119" t="s">
        <v>18</v>
      </c>
      <c r="G262" s="119" t="s">
        <v>19</v>
      </c>
      <c r="H262" s="119" t="s">
        <v>4480</v>
      </c>
      <c r="I262" s="119" t="s">
        <v>760</v>
      </c>
      <c r="J262" s="119" t="s">
        <v>13</v>
      </c>
      <c r="K262" s="119" t="s">
        <v>17</v>
      </c>
      <c r="L262" s="119" t="s">
        <v>4287</v>
      </c>
      <c r="M262" t="s">
        <v>4481</v>
      </c>
      <c r="N262" t="s">
        <v>2701</v>
      </c>
      <c r="O262" t="s">
        <v>2658</v>
      </c>
      <c r="P262">
        <v>50</v>
      </c>
      <c r="Q262">
        <v>10</v>
      </c>
      <c r="R262" t="s">
        <v>2659</v>
      </c>
      <c r="S262" t="s">
        <v>8454</v>
      </c>
      <c r="T262" s="19" t="s">
        <v>2660</v>
      </c>
      <c r="U262" s="19">
        <v>44358</v>
      </c>
      <c r="V262">
        <v>44358</v>
      </c>
      <c r="W262">
        <v>4679000105</v>
      </c>
      <c r="X262" s="19">
        <v>44377</v>
      </c>
      <c r="AC262" t="s">
        <v>1547</v>
      </c>
      <c r="AK262" t="s">
        <v>2661</v>
      </c>
      <c r="AL262" t="s">
        <v>8424</v>
      </c>
      <c r="AM262" t="s">
        <v>8425</v>
      </c>
      <c r="AN262" t="s">
        <v>1996</v>
      </c>
      <c r="AO262" t="s">
        <v>1996</v>
      </c>
    </row>
    <row r="263" spans="1:42">
      <c r="A263" s="119" t="s">
        <v>4155</v>
      </c>
      <c r="B263" s="119" t="s">
        <v>4476</v>
      </c>
      <c r="C263" s="119" t="s">
        <v>4478</v>
      </c>
      <c r="D263" s="119" t="s">
        <v>4482</v>
      </c>
      <c r="E263" s="119" t="s">
        <v>35</v>
      </c>
      <c r="F263" s="119" t="s">
        <v>18</v>
      </c>
      <c r="G263" s="119" t="s">
        <v>19</v>
      </c>
      <c r="H263" s="119" t="s">
        <v>4483</v>
      </c>
      <c r="I263" s="119" t="s">
        <v>760</v>
      </c>
      <c r="J263" s="119" t="s">
        <v>13</v>
      </c>
      <c r="K263" s="119" t="s">
        <v>17</v>
      </c>
      <c r="L263" s="119" t="s">
        <v>4287</v>
      </c>
      <c r="M263" t="s">
        <v>4484</v>
      </c>
      <c r="N263" t="s">
        <v>2701</v>
      </c>
      <c r="O263" t="s">
        <v>2658</v>
      </c>
      <c r="P263">
        <v>100</v>
      </c>
      <c r="Q263">
        <v>15</v>
      </c>
      <c r="R263" t="s">
        <v>2659</v>
      </c>
      <c r="S263" t="s">
        <v>8454</v>
      </c>
      <c r="T263" s="19" t="s">
        <v>2660</v>
      </c>
      <c r="U263" s="19">
        <v>44358</v>
      </c>
      <c r="V263">
        <v>44358</v>
      </c>
      <c r="W263">
        <v>4679000102</v>
      </c>
      <c r="X263" s="19">
        <v>44377</v>
      </c>
      <c r="AC263" t="s">
        <v>1547</v>
      </c>
      <c r="AK263" t="s">
        <v>2661</v>
      </c>
      <c r="AL263" t="s">
        <v>8424</v>
      </c>
      <c r="AM263" t="s">
        <v>8425</v>
      </c>
      <c r="AN263" t="s">
        <v>1996</v>
      </c>
      <c r="AO263" t="s">
        <v>1996</v>
      </c>
    </row>
    <row r="264" spans="1:42">
      <c r="A264" s="119" t="s">
        <v>4155</v>
      </c>
      <c r="B264" s="119" t="s">
        <v>4476</v>
      </c>
      <c r="C264" s="119" t="s">
        <v>4478</v>
      </c>
      <c r="D264" s="119" t="s">
        <v>4485</v>
      </c>
      <c r="E264" s="119" t="s">
        <v>35</v>
      </c>
      <c r="F264" s="119" t="s">
        <v>18</v>
      </c>
      <c r="G264" s="119" t="s">
        <v>19</v>
      </c>
      <c r="H264" s="119" t="s">
        <v>4486</v>
      </c>
      <c r="I264" s="119" t="s">
        <v>760</v>
      </c>
      <c r="J264" s="119" t="s">
        <v>13</v>
      </c>
      <c r="K264" s="119" t="s">
        <v>17</v>
      </c>
      <c r="L264" s="119" t="s">
        <v>4287</v>
      </c>
      <c r="M264" t="s">
        <v>4487</v>
      </c>
      <c r="N264" t="s">
        <v>2701</v>
      </c>
      <c r="O264" t="s">
        <v>2658</v>
      </c>
      <c r="P264">
        <v>90</v>
      </c>
      <c r="Q264">
        <v>20</v>
      </c>
      <c r="R264" t="s">
        <v>2659</v>
      </c>
      <c r="S264" t="s">
        <v>8454</v>
      </c>
      <c r="T264" s="19" t="s">
        <v>2660</v>
      </c>
      <c r="U264" s="19">
        <v>44358</v>
      </c>
      <c r="V264">
        <v>44358</v>
      </c>
      <c r="W264">
        <v>4679000103</v>
      </c>
      <c r="X264" s="19">
        <v>44377</v>
      </c>
      <c r="AC264" t="s">
        <v>1547</v>
      </c>
      <c r="AK264" t="s">
        <v>2661</v>
      </c>
      <c r="AL264" t="s">
        <v>8424</v>
      </c>
      <c r="AM264" t="s">
        <v>8425</v>
      </c>
      <c r="AN264" t="s">
        <v>1996</v>
      </c>
      <c r="AO264" t="s">
        <v>1996</v>
      </c>
    </row>
    <row r="265" spans="1:42">
      <c r="A265" s="119" t="s">
        <v>4155</v>
      </c>
      <c r="B265" s="119" t="s">
        <v>4476</v>
      </c>
      <c r="C265" s="119" t="s">
        <v>4478</v>
      </c>
      <c r="D265" s="119" t="s">
        <v>4488</v>
      </c>
      <c r="E265" s="119" t="s">
        <v>35</v>
      </c>
      <c r="F265" s="119" t="s">
        <v>18</v>
      </c>
      <c r="G265" s="119" t="s">
        <v>19</v>
      </c>
      <c r="H265" s="119" t="s">
        <v>4489</v>
      </c>
      <c r="I265" s="119" t="s">
        <v>760</v>
      </c>
      <c r="J265" s="119" t="s">
        <v>13</v>
      </c>
      <c r="K265" s="119" t="s">
        <v>17</v>
      </c>
      <c r="L265" s="119" t="s">
        <v>4287</v>
      </c>
      <c r="M265" t="s">
        <v>4490</v>
      </c>
      <c r="N265" t="s">
        <v>2701</v>
      </c>
      <c r="O265" t="s">
        <v>2658</v>
      </c>
      <c r="P265">
        <v>50</v>
      </c>
      <c r="Q265">
        <v>15</v>
      </c>
      <c r="R265" t="s">
        <v>2659</v>
      </c>
      <c r="S265" t="s">
        <v>8454</v>
      </c>
      <c r="T265" s="19" t="s">
        <v>2660</v>
      </c>
      <c r="U265" s="19">
        <v>44358</v>
      </c>
      <c r="V265">
        <v>44358</v>
      </c>
      <c r="W265">
        <v>4679000106</v>
      </c>
      <c r="X265" s="19">
        <v>44377</v>
      </c>
      <c r="AC265" t="s">
        <v>1547</v>
      </c>
      <c r="AK265" t="s">
        <v>2661</v>
      </c>
      <c r="AL265" t="s">
        <v>8424</v>
      </c>
      <c r="AM265" t="s">
        <v>8425</v>
      </c>
      <c r="AN265" t="s">
        <v>1996</v>
      </c>
      <c r="AO265" t="s">
        <v>1996</v>
      </c>
    </row>
    <row r="266" spans="1:42">
      <c r="A266" s="119" t="s">
        <v>4088</v>
      </c>
      <c r="B266" s="119" t="s">
        <v>4476</v>
      </c>
      <c r="C266" s="119" t="s">
        <v>4478</v>
      </c>
      <c r="D266" s="119" t="s">
        <v>4345</v>
      </c>
      <c r="E266" s="119" t="s">
        <v>35</v>
      </c>
      <c r="F266" s="119" t="s">
        <v>18</v>
      </c>
      <c r="G266" s="119" t="s">
        <v>19</v>
      </c>
      <c r="H266" s="119" t="s">
        <v>4491</v>
      </c>
      <c r="I266" s="119" t="s">
        <v>760</v>
      </c>
      <c r="J266" s="119" t="s">
        <v>13</v>
      </c>
      <c r="K266" s="119" t="s">
        <v>17</v>
      </c>
      <c r="L266" s="119" t="s">
        <v>4492</v>
      </c>
      <c r="M266" t="s">
        <v>4493</v>
      </c>
      <c r="N266" t="s">
        <v>2701</v>
      </c>
      <c r="O266" t="s">
        <v>2658</v>
      </c>
      <c r="P266">
        <v>150</v>
      </c>
      <c r="Q266">
        <v>15</v>
      </c>
      <c r="R266" t="s">
        <v>2659</v>
      </c>
      <c r="S266" t="s">
        <v>8454</v>
      </c>
      <c r="T266" s="19" t="s">
        <v>2660</v>
      </c>
      <c r="U266" s="19">
        <v>44358</v>
      </c>
      <c r="V266">
        <v>44358</v>
      </c>
      <c r="W266">
        <v>4679000048</v>
      </c>
      <c r="X266" s="19">
        <v>44377</v>
      </c>
      <c r="AC266" t="s">
        <v>1547</v>
      </c>
      <c r="AK266" t="s">
        <v>2661</v>
      </c>
      <c r="AL266" t="s">
        <v>8424</v>
      </c>
      <c r="AM266" t="s">
        <v>8425</v>
      </c>
      <c r="AN266" t="s">
        <v>1996</v>
      </c>
      <c r="AO266" t="s">
        <v>1996</v>
      </c>
    </row>
    <row r="267" spans="1:42">
      <c r="A267" s="119" t="s">
        <v>4088</v>
      </c>
      <c r="B267" s="119" t="s">
        <v>4476</v>
      </c>
      <c r="C267" s="119" t="s">
        <v>4478</v>
      </c>
      <c r="D267" s="119" t="s">
        <v>4494</v>
      </c>
      <c r="E267" s="119" t="s">
        <v>35</v>
      </c>
      <c r="F267" s="119" t="s">
        <v>18</v>
      </c>
      <c r="G267" s="119" t="s">
        <v>19</v>
      </c>
      <c r="H267" s="119" t="s">
        <v>4495</v>
      </c>
      <c r="I267" s="119" t="s">
        <v>760</v>
      </c>
      <c r="J267" s="119" t="s">
        <v>13</v>
      </c>
      <c r="K267" s="119" t="s">
        <v>17</v>
      </c>
      <c r="L267" s="119" t="s">
        <v>4492</v>
      </c>
      <c r="M267" t="s">
        <v>4496</v>
      </c>
      <c r="N267" t="s">
        <v>2701</v>
      </c>
      <c r="O267" t="s">
        <v>2658</v>
      </c>
      <c r="P267">
        <v>100</v>
      </c>
      <c r="Q267">
        <v>10</v>
      </c>
      <c r="R267" t="s">
        <v>2659</v>
      </c>
      <c r="S267" t="s">
        <v>8454</v>
      </c>
      <c r="T267" s="19" t="s">
        <v>2660</v>
      </c>
      <c r="U267" s="19">
        <v>44358</v>
      </c>
      <c r="V267">
        <v>44358</v>
      </c>
      <c r="W267">
        <v>4679000107</v>
      </c>
      <c r="X267" s="19">
        <v>44377</v>
      </c>
      <c r="AC267" t="s">
        <v>1547</v>
      </c>
      <c r="AK267" t="s">
        <v>2661</v>
      </c>
      <c r="AL267" t="s">
        <v>8424</v>
      </c>
      <c r="AM267" t="s">
        <v>8425</v>
      </c>
      <c r="AN267" t="s">
        <v>1996</v>
      </c>
      <c r="AO267" t="s">
        <v>1996</v>
      </c>
    </row>
    <row r="268" spans="1:42">
      <c r="A268" s="119" t="s">
        <v>4088</v>
      </c>
      <c r="B268" s="119" t="s">
        <v>4476</v>
      </c>
      <c r="C268" s="119" t="s">
        <v>4478</v>
      </c>
      <c r="D268" s="119" t="s">
        <v>4497</v>
      </c>
      <c r="E268" s="119" t="s">
        <v>35</v>
      </c>
      <c r="F268" s="119" t="s">
        <v>18</v>
      </c>
      <c r="G268" s="119" t="s">
        <v>19</v>
      </c>
      <c r="H268" s="119" t="s">
        <v>4498</v>
      </c>
      <c r="I268" s="119" t="s">
        <v>760</v>
      </c>
      <c r="J268" s="119" t="s">
        <v>13</v>
      </c>
      <c r="K268" s="119" t="s">
        <v>17</v>
      </c>
      <c r="L268" s="119" t="s">
        <v>4492</v>
      </c>
      <c r="M268" t="s">
        <v>4499</v>
      </c>
      <c r="N268" t="s">
        <v>2701</v>
      </c>
      <c r="O268" t="s">
        <v>2666</v>
      </c>
      <c r="P268">
        <v>200</v>
      </c>
      <c r="Q268">
        <v>5</v>
      </c>
      <c r="R268" t="s">
        <v>2659</v>
      </c>
      <c r="S268" t="s">
        <v>8454</v>
      </c>
      <c r="T268" s="19" t="s">
        <v>2660</v>
      </c>
      <c r="U268" s="19">
        <v>44358</v>
      </c>
      <c r="V268">
        <v>44358</v>
      </c>
      <c r="W268">
        <v>4679000050</v>
      </c>
      <c r="X268" s="19">
        <v>44377</v>
      </c>
      <c r="AC268" t="s">
        <v>1547</v>
      </c>
      <c r="AK268" t="s">
        <v>2661</v>
      </c>
      <c r="AL268" t="s">
        <v>8424</v>
      </c>
      <c r="AM268" t="s">
        <v>8425</v>
      </c>
      <c r="AN268" t="s">
        <v>1996</v>
      </c>
      <c r="AO268" t="s">
        <v>1996</v>
      </c>
    </row>
    <row r="269" spans="1:42">
      <c r="A269" s="119" t="s">
        <v>4088</v>
      </c>
      <c r="B269" s="119" t="s">
        <v>4476</v>
      </c>
      <c r="C269" s="119" t="s">
        <v>3619</v>
      </c>
      <c r="D269" s="119" t="s">
        <v>4254</v>
      </c>
      <c r="E269" s="119" t="s">
        <v>35</v>
      </c>
      <c r="F269" s="119" t="s">
        <v>18</v>
      </c>
      <c r="G269" s="119" t="s">
        <v>19</v>
      </c>
      <c r="H269" s="119" t="s">
        <v>4500</v>
      </c>
      <c r="I269" s="119" t="s">
        <v>760</v>
      </c>
      <c r="J269" s="119" t="s">
        <v>13</v>
      </c>
      <c r="K269" s="119" t="s">
        <v>17</v>
      </c>
      <c r="L269" s="119" t="s">
        <v>4492</v>
      </c>
      <c r="M269" t="s">
        <v>4501</v>
      </c>
      <c r="N269" t="s">
        <v>2701</v>
      </c>
      <c r="O269" t="s">
        <v>2658</v>
      </c>
      <c r="P269">
        <v>95</v>
      </c>
      <c r="Q269">
        <v>30</v>
      </c>
      <c r="R269" t="s">
        <v>2659</v>
      </c>
      <c r="S269" t="s">
        <v>8303</v>
      </c>
      <c r="T269" s="19" t="s">
        <v>2660</v>
      </c>
      <c r="U269" s="19">
        <v>44371</v>
      </c>
      <c r="V269">
        <v>44371</v>
      </c>
      <c r="W269">
        <v>4679000051</v>
      </c>
      <c r="X269" s="19">
        <v>44377</v>
      </c>
      <c r="AC269" t="s">
        <v>1547</v>
      </c>
      <c r="AK269" t="s">
        <v>2661</v>
      </c>
      <c r="AL269" t="s">
        <v>8304</v>
      </c>
      <c r="AM269" t="s">
        <v>8305</v>
      </c>
      <c r="AN269" t="s">
        <v>1996</v>
      </c>
      <c r="AO269" t="s">
        <v>1996</v>
      </c>
    </row>
    <row r="270" spans="1:42">
      <c r="A270" s="119" t="s">
        <v>4088</v>
      </c>
      <c r="B270" s="119" t="s">
        <v>4476</v>
      </c>
      <c r="C270" s="119" t="s">
        <v>3619</v>
      </c>
      <c r="D270" s="119" t="s">
        <v>4590</v>
      </c>
      <c r="E270" s="119" t="s">
        <v>35</v>
      </c>
      <c r="F270" s="119" t="s">
        <v>18</v>
      </c>
      <c r="G270" s="119" t="s">
        <v>19</v>
      </c>
      <c r="H270" s="119" t="s">
        <v>4502</v>
      </c>
      <c r="I270" s="119" t="s">
        <v>760</v>
      </c>
      <c r="J270" s="119" t="s">
        <v>13</v>
      </c>
      <c r="K270" s="119" t="s">
        <v>17</v>
      </c>
      <c r="L270" s="119" t="s">
        <v>4492</v>
      </c>
      <c r="M270" t="s">
        <v>4503</v>
      </c>
      <c r="N270" t="s">
        <v>2701</v>
      </c>
      <c r="O270" t="s">
        <v>2658</v>
      </c>
      <c r="P270">
        <v>190</v>
      </c>
      <c r="Q270">
        <v>20</v>
      </c>
      <c r="R270" t="s">
        <v>2659</v>
      </c>
      <c r="S270" t="s">
        <v>8303</v>
      </c>
      <c r="T270" s="19" t="s">
        <v>2660</v>
      </c>
      <c r="U270" s="19">
        <v>44371</v>
      </c>
      <c r="V270">
        <v>44371</v>
      </c>
      <c r="W270">
        <v>4679000053</v>
      </c>
      <c r="X270" s="19">
        <v>44377</v>
      </c>
      <c r="AC270" t="s">
        <v>4012</v>
      </c>
      <c r="AD270" t="s">
        <v>4013</v>
      </c>
      <c r="AE270" s="133" t="s">
        <v>8589</v>
      </c>
      <c r="AF270" s="19" t="s">
        <v>7609</v>
      </c>
      <c r="AG270">
        <v>232</v>
      </c>
      <c r="AH270" t="s">
        <v>8327</v>
      </c>
      <c r="AI270" t="s">
        <v>8360</v>
      </c>
      <c r="AJ270" s="19" t="s">
        <v>8443</v>
      </c>
      <c r="AK270" t="s">
        <v>2661</v>
      </c>
      <c r="AL270" t="s">
        <v>8304</v>
      </c>
      <c r="AM270" t="s">
        <v>8305</v>
      </c>
      <c r="AN270" t="s">
        <v>1996</v>
      </c>
      <c r="AO270" t="s">
        <v>1996</v>
      </c>
      <c r="AP270" t="s">
        <v>8513</v>
      </c>
    </row>
    <row r="271" spans="1:42">
      <c r="A271" s="119" t="s">
        <v>4088</v>
      </c>
      <c r="B271" s="119" t="s">
        <v>4476</v>
      </c>
      <c r="C271" s="119" t="s">
        <v>3619</v>
      </c>
      <c r="D271" s="119" t="s">
        <v>4504</v>
      </c>
      <c r="E271" s="119" t="s">
        <v>35</v>
      </c>
      <c r="F271" s="119" t="s">
        <v>18</v>
      </c>
      <c r="G271" s="119" t="s">
        <v>19</v>
      </c>
      <c r="H271" s="119" t="s">
        <v>4505</v>
      </c>
      <c r="I271" s="119" t="s">
        <v>760</v>
      </c>
      <c r="J271" s="119" t="s">
        <v>13</v>
      </c>
      <c r="K271" s="119" t="s">
        <v>17</v>
      </c>
      <c r="L271" s="119" t="s">
        <v>4506</v>
      </c>
      <c r="M271" t="s">
        <v>4507</v>
      </c>
      <c r="N271" t="s">
        <v>2701</v>
      </c>
      <c r="O271" t="s">
        <v>2658</v>
      </c>
      <c r="P271">
        <v>470</v>
      </c>
      <c r="Q271">
        <v>20</v>
      </c>
      <c r="R271" t="s">
        <v>2659</v>
      </c>
      <c r="S271" t="s">
        <v>8303</v>
      </c>
      <c r="T271" s="19" t="s">
        <v>2660</v>
      </c>
      <c r="U271" s="19">
        <v>44371</v>
      </c>
      <c r="V271">
        <v>44371</v>
      </c>
      <c r="W271">
        <v>4679000054</v>
      </c>
      <c r="X271" s="19">
        <v>44377</v>
      </c>
      <c r="AC271" t="s">
        <v>1547</v>
      </c>
      <c r="AK271" t="s">
        <v>2661</v>
      </c>
      <c r="AL271" t="s">
        <v>8304</v>
      </c>
      <c r="AM271" t="s">
        <v>8305</v>
      </c>
      <c r="AN271" t="s">
        <v>1996</v>
      </c>
      <c r="AO271" t="s">
        <v>1996</v>
      </c>
    </row>
    <row r="272" spans="1:42">
      <c r="A272" s="119" t="s">
        <v>4088</v>
      </c>
      <c r="B272" s="119" t="s">
        <v>4476</v>
      </c>
      <c r="C272" s="119" t="s">
        <v>91</v>
      </c>
      <c r="D272" s="119" t="s">
        <v>4508</v>
      </c>
      <c r="E272" s="119" t="s">
        <v>35</v>
      </c>
      <c r="F272" s="119" t="s">
        <v>18</v>
      </c>
      <c r="G272" s="119" t="s">
        <v>19</v>
      </c>
      <c r="H272" s="119" t="s">
        <v>4509</v>
      </c>
      <c r="I272" s="119" t="s">
        <v>760</v>
      </c>
      <c r="J272" s="119" t="s">
        <v>13</v>
      </c>
      <c r="K272" s="119" t="s">
        <v>17</v>
      </c>
      <c r="L272" s="119" t="s">
        <v>4506</v>
      </c>
      <c r="M272" t="s">
        <v>4510</v>
      </c>
      <c r="N272" t="s">
        <v>2701</v>
      </c>
      <c r="O272" t="s">
        <v>2666</v>
      </c>
      <c r="P272">
        <v>30</v>
      </c>
      <c r="Q272">
        <v>10</v>
      </c>
      <c r="R272" t="s">
        <v>2659</v>
      </c>
      <c r="S272" t="s">
        <v>8303</v>
      </c>
      <c r="T272" s="19" t="s">
        <v>2660</v>
      </c>
      <c r="U272" s="19">
        <v>44371</v>
      </c>
      <c r="V272">
        <v>44371</v>
      </c>
      <c r="W272">
        <v>4679000117</v>
      </c>
      <c r="X272" s="19">
        <v>44377</v>
      </c>
      <c r="AC272" t="s">
        <v>1547</v>
      </c>
      <c r="AK272" t="s">
        <v>2661</v>
      </c>
      <c r="AL272" t="s">
        <v>8304</v>
      </c>
      <c r="AM272" t="s">
        <v>8305</v>
      </c>
      <c r="AN272" t="s">
        <v>1996</v>
      </c>
      <c r="AO272" t="s">
        <v>1996</v>
      </c>
    </row>
    <row r="273" spans="1:42">
      <c r="A273" s="119" t="s">
        <v>4088</v>
      </c>
      <c r="B273" s="119" t="s">
        <v>4476</v>
      </c>
      <c r="C273" s="119" t="s">
        <v>91</v>
      </c>
      <c r="D273" s="119" t="s">
        <v>4508</v>
      </c>
      <c r="E273" s="119" t="s">
        <v>35</v>
      </c>
      <c r="F273" s="119" t="s">
        <v>18</v>
      </c>
      <c r="G273" s="119" t="s">
        <v>19</v>
      </c>
      <c r="H273" s="119" t="s">
        <v>4511</v>
      </c>
      <c r="I273" s="119" t="s">
        <v>760</v>
      </c>
      <c r="J273" s="119" t="s">
        <v>13</v>
      </c>
      <c r="K273" s="119" t="s">
        <v>17</v>
      </c>
      <c r="L273" s="119" t="s">
        <v>4506</v>
      </c>
      <c r="M273" t="s">
        <v>4512</v>
      </c>
      <c r="N273" t="s">
        <v>2701</v>
      </c>
      <c r="O273" t="s">
        <v>2658</v>
      </c>
      <c r="P273">
        <v>70</v>
      </c>
      <c r="Q273">
        <v>30</v>
      </c>
      <c r="R273" t="s">
        <v>2659</v>
      </c>
      <c r="S273" t="s">
        <v>8303</v>
      </c>
      <c r="T273" s="19" t="s">
        <v>2660</v>
      </c>
      <c r="U273" s="19">
        <v>44371</v>
      </c>
      <c r="V273">
        <v>44371</v>
      </c>
      <c r="W273">
        <v>4679000055</v>
      </c>
      <c r="X273" s="19">
        <v>44377</v>
      </c>
      <c r="AC273" t="s">
        <v>1547</v>
      </c>
      <c r="AK273" t="s">
        <v>2661</v>
      </c>
      <c r="AL273" t="s">
        <v>8304</v>
      </c>
      <c r="AM273" t="s">
        <v>8305</v>
      </c>
      <c r="AN273" t="s">
        <v>1996</v>
      </c>
      <c r="AO273" t="s">
        <v>1996</v>
      </c>
    </row>
    <row r="274" spans="1:42">
      <c r="A274" s="119" t="s">
        <v>4088</v>
      </c>
      <c r="B274" s="119" t="s">
        <v>4476</v>
      </c>
      <c r="C274" s="119" t="s">
        <v>91</v>
      </c>
      <c r="D274" s="119" t="s">
        <v>4513</v>
      </c>
      <c r="E274" s="119" t="s">
        <v>35</v>
      </c>
      <c r="F274" s="119" t="s">
        <v>18</v>
      </c>
      <c r="G274" s="119" t="s">
        <v>19</v>
      </c>
      <c r="H274" s="119" t="s">
        <v>4514</v>
      </c>
      <c r="I274" s="119" t="s">
        <v>760</v>
      </c>
      <c r="J274" s="119" t="s">
        <v>13</v>
      </c>
      <c r="K274" s="119" t="s">
        <v>17</v>
      </c>
      <c r="L274" s="119" t="s">
        <v>4506</v>
      </c>
      <c r="M274" t="s">
        <v>4515</v>
      </c>
      <c r="N274" t="s">
        <v>2701</v>
      </c>
      <c r="O274" t="s">
        <v>2658</v>
      </c>
      <c r="P274">
        <v>650</v>
      </c>
      <c r="Q274">
        <v>20</v>
      </c>
      <c r="R274" t="s">
        <v>2659</v>
      </c>
      <c r="S274" t="s">
        <v>8303</v>
      </c>
      <c r="T274" s="19" t="s">
        <v>2660</v>
      </c>
      <c r="U274" s="19">
        <v>44371</v>
      </c>
      <c r="V274">
        <v>44371</v>
      </c>
      <c r="W274">
        <v>4679000057</v>
      </c>
      <c r="X274" s="19">
        <v>44377</v>
      </c>
      <c r="AC274" t="s">
        <v>1547</v>
      </c>
      <c r="AK274" t="s">
        <v>2661</v>
      </c>
      <c r="AL274" t="s">
        <v>8304</v>
      </c>
      <c r="AM274" t="s">
        <v>8305</v>
      </c>
      <c r="AN274" t="s">
        <v>1996</v>
      </c>
      <c r="AO274" t="s">
        <v>1996</v>
      </c>
    </row>
    <row r="275" spans="1:42">
      <c r="A275" s="119" t="s">
        <v>4088</v>
      </c>
      <c r="B275" s="119" t="s">
        <v>4476</v>
      </c>
      <c r="C275" s="119" t="s">
        <v>91</v>
      </c>
      <c r="D275" s="119" t="s">
        <v>4516</v>
      </c>
      <c r="E275" s="119" t="s">
        <v>35</v>
      </c>
      <c r="F275" s="119" t="s">
        <v>18</v>
      </c>
      <c r="G275" s="119" t="s">
        <v>19</v>
      </c>
      <c r="H275" s="119" t="s">
        <v>4517</v>
      </c>
      <c r="I275" s="119" t="s">
        <v>760</v>
      </c>
      <c r="J275" s="119" t="s">
        <v>13</v>
      </c>
      <c r="K275" s="119" t="s">
        <v>17</v>
      </c>
      <c r="L275" s="119" t="s">
        <v>4518</v>
      </c>
      <c r="M275" t="s">
        <v>4519</v>
      </c>
      <c r="N275" t="s">
        <v>2701</v>
      </c>
      <c r="O275" t="s">
        <v>2658</v>
      </c>
      <c r="P275">
        <v>230</v>
      </c>
      <c r="Q275">
        <v>5</v>
      </c>
      <c r="R275" t="s">
        <v>2659</v>
      </c>
      <c r="S275" t="s">
        <v>8303</v>
      </c>
      <c r="T275" s="19" t="s">
        <v>2660</v>
      </c>
      <c r="U275" s="19">
        <v>44371</v>
      </c>
      <c r="V275">
        <v>44371</v>
      </c>
      <c r="W275">
        <v>4679000058</v>
      </c>
      <c r="X275" s="19">
        <v>44377</v>
      </c>
      <c r="AC275" t="s">
        <v>1547</v>
      </c>
      <c r="AK275" t="s">
        <v>2661</v>
      </c>
      <c r="AL275" t="s">
        <v>8304</v>
      </c>
      <c r="AM275" t="s">
        <v>8305</v>
      </c>
      <c r="AN275" t="s">
        <v>1996</v>
      </c>
      <c r="AO275" t="s">
        <v>1996</v>
      </c>
    </row>
    <row r="276" spans="1:42">
      <c r="A276" s="119" t="s">
        <v>4088</v>
      </c>
      <c r="B276" s="119" t="s">
        <v>4476</v>
      </c>
      <c r="C276" s="119" t="s">
        <v>4477</v>
      </c>
      <c r="D276" s="119" t="s">
        <v>8590</v>
      </c>
      <c r="E276" s="119" t="s">
        <v>35</v>
      </c>
      <c r="F276" s="119" t="s">
        <v>18</v>
      </c>
      <c r="G276" s="119" t="s">
        <v>19</v>
      </c>
      <c r="H276" s="119" t="s">
        <v>4520</v>
      </c>
      <c r="I276" s="119" t="s">
        <v>760</v>
      </c>
      <c r="J276" s="119" t="s">
        <v>13</v>
      </c>
      <c r="K276" s="119" t="s">
        <v>17</v>
      </c>
      <c r="L276" s="119" t="s">
        <v>4518</v>
      </c>
      <c r="M276" t="s">
        <v>4521</v>
      </c>
      <c r="N276" t="s">
        <v>2701</v>
      </c>
      <c r="O276" t="s">
        <v>2658</v>
      </c>
      <c r="P276">
        <v>1090</v>
      </c>
      <c r="Q276">
        <v>20</v>
      </c>
      <c r="R276" t="s">
        <v>2659</v>
      </c>
      <c r="S276" t="s">
        <v>8303</v>
      </c>
      <c r="T276" s="19" t="s">
        <v>2660</v>
      </c>
      <c r="U276" s="19">
        <v>44371</v>
      </c>
      <c r="V276">
        <v>44371</v>
      </c>
      <c r="W276">
        <v>4679000059</v>
      </c>
      <c r="X276" s="19">
        <v>44377</v>
      </c>
      <c r="AC276" t="s">
        <v>1547</v>
      </c>
      <c r="AK276" t="s">
        <v>2661</v>
      </c>
      <c r="AL276" t="s">
        <v>8304</v>
      </c>
      <c r="AM276" t="s">
        <v>8305</v>
      </c>
      <c r="AN276" t="s">
        <v>1996</v>
      </c>
      <c r="AO276" t="s">
        <v>1996</v>
      </c>
    </row>
    <row r="277" spans="1:42">
      <c r="A277" s="119" t="s">
        <v>4088</v>
      </c>
      <c r="B277" s="119" t="s">
        <v>4476</v>
      </c>
      <c r="C277" s="119" t="s">
        <v>4477</v>
      </c>
      <c r="D277" s="119" t="s">
        <v>4522</v>
      </c>
      <c r="E277" s="119" t="s">
        <v>35</v>
      </c>
      <c r="F277" s="119" t="s">
        <v>18</v>
      </c>
      <c r="G277" s="119" t="s">
        <v>19</v>
      </c>
      <c r="H277" s="119" t="s">
        <v>4523</v>
      </c>
      <c r="I277" s="119" t="s">
        <v>760</v>
      </c>
      <c r="J277" s="119" t="s">
        <v>13</v>
      </c>
      <c r="K277" s="119" t="s">
        <v>17</v>
      </c>
      <c r="L277" s="119" t="s">
        <v>4518</v>
      </c>
      <c r="M277" t="s">
        <v>4524</v>
      </c>
      <c r="N277" t="s">
        <v>2701</v>
      </c>
      <c r="O277" t="s">
        <v>2666</v>
      </c>
      <c r="P277">
        <v>260</v>
      </c>
      <c r="Q277">
        <v>8</v>
      </c>
      <c r="R277" t="s">
        <v>2659</v>
      </c>
      <c r="S277" t="s">
        <v>8303</v>
      </c>
      <c r="T277" s="19" t="s">
        <v>2660</v>
      </c>
      <c r="U277" s="19">
        <v>44371</v>
      </c>
      <c r="V277">
        <v>44371</v>
      </c>
      <c r="W277">
        <v>4679000060</v>
      </c>
      <c r="X277" s="19">
        <v>44377</v>
      </c>
      <c r="AC277" t="s">
        <v>1547</v>
      </c>
      <c r="AK277" t="s">
        <v>2661</v>
      </c>
      <c r="AL277" t="s">
        <v>8304</v>
      </c>
      <c r="AM277" t="s">
        <v>8305</v>
      </c>
      <c r="AN277" t="s">
        <v>1996</v>
      </c>
      <c r="AO277" t="s">
        <v>1996</v>
      </c>
    </row>
    <row r="278" spans="1:42">
      <c r="A278" s="119" t="s">
        <v>4088</v>
      </c>
      <c r="B278" s="119" t="s">
        <v>4476</v>
      </c>
      <c r="C278" s="119" t="s">
        <v>4477</v>
      </c>
      <c r="D278" s="119" t="s">
        <v>4525</v>
      </c>
      <c r="E278" s="119" t="s">
        <v>35</v>
      </c>
      <c r="F278" s="119" t="s">
        <v>18</v>
      </c>
      <c r="G278" s="119" t="s">
        <v>19</v>
      </c>
      <c r="H278" s="119" t="s">
        <v>4526</v>
      </c>
      <c r="I278" s="119" t="s">
        <v>760</v>
      </c>
      <c r="J278" s="119" t="s">
        <v>13</v>
      </c>
      <c r="K278" s="119" t="s">
        <v>17</v>
      </c>
      <c r="L278" s="119" t="s">
        <v>4518</v>
      </c>
      <c r="M278" t="s">
        <v>4527</v>
      </c>
      <c r="N278" t="s">
        <v>2701</v>
      </c>
      <c r="O278" t="s">
        <v>2658</v>
      </c>
      <c r="P278">
        <v>200</v>
      </c>
      <c r="Q278">
        <v>10</v>
      </c>
      <c r="R278" t="s">
        <v>2659</v>
      </c>
      <c r="S278" t="s">
        <v>8303</v>
      </c>
      <c r="T278" s="19" t="s">
        <v>2660</v>
      </c>
      <c r="U278" s="19">
        <v>44371</v>
      </c>
      <c r="V278">
        <v>44371</v>
      </c>
      <c r="W278">
        <v>4679000061</v>
      </c>
      <c r="X278" s="19">
        <v>44377</v>
      </c>
      <c r="AC278" t="s">
        <v>1547</v>
      </c>
      <c r="AK278" t="s">
        <v>2661</v>
      </c>
      <c r="AL278" t="s">
        <v>8304</v>
      </c>
      <c r="AM278" t="s">
        <v>8305</v>
      </c>
      <c r="AN278" t="s">
        <v>1996</v>
      </c>
      <c r="AO278" t="s">
        <v>1996</v>
      </c>
    </row>
    <row r="279" spans="1:42">
      <c r="A279" s="119" t="s">
        <v>4088</v>
      </c>
      <c r="B279" s="119" t="s">
        <v>4476</v>
      </c>
      <c r="C279" s="119" t="s">
        <v>4477</v>
      </c>
      <c r="D279" s="119" t="s">
        <v>4528</v>
      </c>
      <c r="E279" s="119" t="s">
        <v>35</v>
      </c>
      <c r="F279" s="119" t="s">
        <v>18</v>
      </c>
      <c r="G279" s="119" t="s">
        <v>19</v>
      </c>
      <c r="H279" s="119" t="s">
        <v>4529</v>
      </c>
      <c r="I279" s="119" t="s">
        <v>760</v>
      </c>
      <c r="J279" s="119" t="s">
        <v>13</v>
      </c>
      <c r="K279" s="119" t="s">
        <v>17</v>
      </c>
      <c r="L279" s="119" t="s">
        <v>4518</v>
      </c>
      <c r="M279" t="s">
        <v>4527</v>
      </c>
      <c r="N279" t="s">
        <v>2701</v>
      </c>
      <c r="O279" t="s">
        <v>2666</v>
      </c>
      <c r="P279">
        <v>200</v>
      </c>
      <c r="Q279">
        <v>10</v>
      </c>
      <c r="R279" t="s">
        <v>2659</v>
      </c>
      <c r="S279" t="s">
        <v>8303</v>
      </c>
      <c r="T279" s="19" t="s">
        <v>2660</v>
      </c>
      <c r="U279" s="19">
        <v>44371</v>
      </c>
      <c r="V279">
        <v>44371</v>
      </c>
      <c r="W279">
        <v>4679000108</v>
      </c>
      <c r="X279" s="19">
        <v>44377</v>
      </c>
      <c r="AC279" t="s">
        <v>1547</v>
      </c>
      <c r="AK279" t="s">
        <v>2661</v>
      </c>
      <c r="AL279" t="s">
        <v>8304</v>
      </c>
      <c r="AM279" t="s">
        <v>8305</v>
      </c>
      <c r="AN279" t="s">
        <v>1996</v>
      </c>
      <c r="AO279" t="s">
        <v>1996</v>
      </c>
    </row>
    <row r="280" spans="1:42">
      <c r="A280" s="119" t="s">
        <v>4088</v>
      </c>
      <c r="B280" s="119" t="s">
        <v>4476</v>
      </c>
      <c r="C280" s="119" t="s">
        <v>4530</v>
      </c>
      <c r="D280" s="119" t="s">
        <v>4186</v>
      </c>
      <c r="E280" s="119" t="s">
        <v>35</v>
      </c>
      <c r="F280" s="119" t="s">
        <v>18</v>
      </c>
      <c r="G280" s="119" t="s">
        <v>19</v>
      </c>
      <c r="H280" s="119" t="s">
        <v>4531</v>
      </c>
      <c r="I280" s="119" t="s">
        <v>760</v>
      </c>
      <c r="J280" s="119" t="s">
        <v>13</v>
      </c>
      <c r="K280" s="119" t="s">
        <v>17</v>
      </c>
      <c r="L280" s="119" t="s">
        <v>4518</v>
      </c>
      <c r="M280" t="s">
        <v>4532</v>
      </c>
      <c r="N280" t="s">
        <v>2701</v>
      </c>
      <c r="O280" t="s">
        <v>2666</v>
      </c>
      <c r="P280">
        <v>200</v>
      </c>
      <c r="Q280">
        <v>10</v>
      </c>
      <c r="R280" t="s">
        <v>2659</v>
      </c>
      <c r="S280" t="s">
        <v>8303</v>
      </c>
      <c r="T280" s="19" t="s">
        <v>2660</v>
      </c>
      <c r="U280" s="19">
        <v>44371</v>
      </c>
      <c r="V280">
        <v>44371</v>
      </c>
      <c r="W280">
        <v>4679000063</v>
      </c>
      <c r="X280" s="19">
        <v>44377</v>
      </c>
      <c r="AC280" t="s">
        <v>1547</v>
      </c>
      <c r="AK280" t="s">
        <v>2661</v>
      </c>
      <c r="AL280" t="s">
        <v>8304</v>
      </c>
      <c r="AM280" t="s">
        <v>8305</v>
      </c>
      <c r="AN280" t="s">
        <v>1996</v>
      </c>
      <c r="AO280" t="s">
        <v>1996</v>
      </c>
    </row>
    <row r="281" spans="1:42">
      <c r="A281" s="119" t="s">
        <v>4088</v>
      </c>
      <c r="B281" s="119" t="s">
        <v>4476</v>
      </c>
      <c r="C281" s="119" t="s">
        <v>4530</v>
      </c>
      <c r="D281" s="119" t="s">
        <v>4533</v>
      </c>
      <c r="E281" s="119" t="s">
        <v>35</v>
      </c>
      <c r="F281" s="119" t="s">
        <v>18</v>
      </c>
      <c r="G281" s="119" t="s">
        <v>19</v>
      </c>
      <c r="H281" s="119" t="s">
        <v>4534</v>
      </c>
      <c r="I281" s="119" t="s">
        <v>760</v>
      </c>
      <c r="J281" s="119" t="s">
        <v>13</v>
      </c>
      <c r="K281" s="119" t="s">
        <v>17</v>
      </c>
      <c r="L281" s="119" t="s">
        <v>4518</v>
      </c>
      <c r="M281" t="s">
        <v>4535</v>
      </c>
      <c r="N281" t="s">
        <v>2701</v>
      </c>
      <c r="O281" t="s">
        <v>2666</v>
      </c>
      <c r="P281">
        <v>100</v>
      </c>
      <c r="Q281">
        <v>5</v>
      </c>
      <c r="R281" t="s">
        <v>2659</v>
      </c>
      <c r="S281" t="s">
        <v>8303</v>
      </c>
      <c r="T281" s="19" t="s">
        <v>2660</v>
      </c>
      <c r="U281" s="19">
        <v>44371</v>
      </c>
      <c r="V281">
        <v>44371</v>
      </c>
      <c r="W281">
        <v>4679000064</v>
      </c>
      <c r="X281" s="19">
        <v>44377</v>
      </c>
      <c r="AC281" t="s">
        <v>1547</v>
      </c>
      <c r="AK281" t="s">
        <v>2661</v>
      </c>
      <c r="AL281" t="s">
        <v>8304</v>
      </c>
      <c r="AM281" t="s">
        <v>8305</v>
      </c>
      <c r="AN281" t="s">
        <v>1996</v>
      </c>
      <c r="AO281" t="s">
        <v>1996</v>
      </c>
    </row>
    <row r="282" spans="1:42">
      <c r="A282" s="119" t="s">
        <v>4088</v>
      </c>
      <c r="B282" s="119" t="s">
        <v>4476</v>
      </c>
      <c r="C282" s="119" t="s">
        <v>4530</v>
      </c>
      <c r="D282" s="119" t="s">
        <v>5009</v>
      </c>
      <c r="E282" s="119" t="s">
        <v>35</v>
      </c>
      <c r="F282" s="119" t="s">
        <v>18</v>
      </c>
      <c r="G282" s="119" t="s">
        <v>19</v>
      </c>
      <c r="H282" s="119" t="s">
        <v>4537</v>
      </c>
      <c r="I282" s="119" t="s">
        <v>760</v>
      </c>
      <c r="J282" s="119" t="s">
        <v>13</v>
      </c>
      <c r="K282" s="119" t="s">
        <v>17</v>
      </c>
      <c r="L282" s="119" t="s">
        <v>4518</v>
      </c>
      <c r="M282" t="s">
        <v>4538</v>
      </c>
      <c r="N282" t="s">
        <v>2701</v>
      </c>
      <c r="O282" t="s">
        <v>2658</v>
      </c>
      <c r="P282">
        <v>100</v>
      </c>
      <c r="Q282">
        <v>15</v>
      </c>
      <c r="R282" t="s">
        <v>2659</v>
      </c>
      <c r="S282" t="s">
        <v>8303</v>
      </c>
      <c r="T282" s="19" t="s">
        <v>2660</v>
      </c>
      <c r="U282" s="19">
        <v>44371</v>
      </c>
      <c r="V282">
        <v>44371</v>
      </c>
      <c r="W282">
        <v>4679000118</v>
      </c>
      <c r="X282" s="19">
        <v>44377</v>
      </c>
      <c r="AC282" t="s">
        <v>1547</v>
      </c>
      <c r="AK282" t="s">
        <v>2661</v>
      </c>
      <c r="AL282" t="s">
        <v>8304</v>
      </c>
      <c r="AM282" t="s">
        <v>8305</v>
      </c>
      <c r="AN282" t="s">
        <v>1996</v>
      </c>
      <c r="AO282" t="s">
        <v>1996</v>
      </c>
    </row>
    <row r="283" spans="1:42">
      <c r="A283" s="119" t="s">
        <v>4088</v>
      </c>
      <c r="B283" s="119" t="s">
        <v>4476</v>
      </c>
      <c r="C283" s="119" t="s">
        <v>4530</v>
      </c>
      <c r="D283" s="119" t="s">
        <v>4536</v>
      </c>
      <c r="E283" s="119" t="s">
        <v>35</v>
      </c>
      <c r="F283" s="119" t="s">
        <v>18</v>
      </c>
      <c r="G283" s="119" t="s">
        <v>19</v>
      </c>
      <c r="H283" s="119" t="s">
        <v>4539</v>
      </c>
      <c r="I283" s="119" t="s">
        <v>760</v>
      </c>
      <c r="J283" s="119" t="s">
        <v>13</v>
      </c>
      <c r="K283" s="119" t="s">
        <v>17</v>
      </c>
      <c r="L283" s="119" t="s">
        <v>4518</v>
      </c>
      <c r="M283" t="s">
        <v>4540</v>
      </c>
      <c r="N283" t="s">
        <v>2701</v>
      </c>
      <c r="O283" t="s">
        <v>2658</v>
      </c>
      <c r="P283">
        <v>120</v>
      </c>
      <c r="Q283">
        <v>10</v>
      </c>
      <c r="R283" t="s">
        <v>2659</v>
      </c>
      <c r="S283" t="s">
        <v>8303</v>
      </c>
      <c r="T283" s="19" t="s">
        <v>2660</v>
      </c>
      <c r="U283" s="19">
        <v>44371</v>
      </c>
      <c r="V283">
        <v>44371</v>
      </c>
      <c r="W283">
        <v>4679000109</v>
      </c>
      <c r="X283" s="19">
        <v>44377</v>
      </c>
      <c r="AC283" t="s">
        <v>1547</v>
      </c>
      <c r="AK283" t="s">
        <v>2661</v>
      </c>
      <c r="AL283" t="s">
        <v>8304</v>
      </c>
      <c r="AM283" t="s">
        <v>8305</v>
      </c>
      <c r="AN283" t="s">
        <v>1996</v>
      </c>
      <c r="AO283" t="s">
        <v>1996</v>
      </c>
    </row>
    <row r="284" spans="1:42">
      <c r="A284" s="119" t="s">
        <v>4088</v>
      </c>
      <c r="B284" s="119" t="s">
        <v>4476</v>
      </c>
      <c r="C284" s="119" t="s">
        <v>4530</v>
      </c>
      <c r="D284" s="119" t="s">
        <v>8591</v>
      </c>
      <c r="E284" s="119" t="s">
        <v>35</v>
      </c>
      <c r="F284" s="119" t="s">
        <v>18</v>
      </c>
      <c r="G284" s="119" t="s">
        <v>19</v>
      </c>
      <c r="H284" s="119" t="s">
        <v>4541</v>
      </c>
      <c r="I284" s="119" t="s">
        <v>760</v>
      </c>
      <c r="J284" s="119" t="s">
        <v>13</v>
      </c>
      <c r="K284" s="119" t="s">
        <v>17</v>
      </c>
      <c r="L284" s="119" t="s">
        <v>4518</v>
      </c>
      <c r="M284" t="s">
        <v>4542</v>
      </c>
      <c r="N284" t="s">
        <v>2701</v>
      </c>
      <c r="O284" t="s">
        <v>2658</v>
      </c>
      <c r="P284">
        <v>150</v>
      </c>
      <c r="Q284">
        <v>5</v>
      </c>
      <c r="R284" t="s">
        <v>2659</v>
      </c>
      <c r="S284" t="s">
        <v>8303</v>
      </c>
      <c r="T284" s="19" t="s">
        <v>2660</v>
      </c>
      <c r="U284" s="19">
        <v>44371</v>
      </c>
      <c r="V284">
        <v>44371</v>
      </c>
      <c r="W284">
        <v>4679000110</v>
      </c>
      <c r="X284" s="19">
        <v>44377</v>
      </c>
      <c r="AC284" t="s">
        <v>4012</v>
      </c>
      <c r="AD284" t="s">
        <v>4013</v>
      </c>
      <c r="AE284" s="133" t="s">
        <v>8592</v>
      </c>
      <c r="AF284" s="19" t="s">
        <v>7609</v>
      </c>
      <c r="AK284" t="s">
        <v>2661</v>
      </c>
      <c r="AL284" t="s">
        <v>8304</v>
      </c>
      <c r="AM284" t="s">
        <v>8305</v>
      </c>
      <c r="AN284" t="s">
        <v>1996</v>
      </c>
      <c r="AO284" t="s">
        <v>1996</v>
      </c>
      <c r="AP284" t="s">
        <v>8593</v>
      </c>
    </row>
    <row r="285" spans="1:42">
      <c r="A285" s="119" t="s">
        <v>4088</v>
      </c>
      <c r="B285" s="119" t="s">
        <v>4476</v>
      </c>
      <c r="C285" s="119" t="s">
        <v>4530</v>
      </c>
      <c r="D285" s="119" t="s">
        <v>4543</v>
      </c>
      <c r="E285" s="119" t="s">
        <v>35</v>
      </c>
      <c r="F285" s="119" t="s">
        <v>18</v>
      </c>
      <c r="G285" s="119" t="s">
        <v>19</v>
      </c>
      <c r="H285" s="119" t="s">
        <v>4544</v>
      </c>
      <c r="I285" s="119" t="s">
        <v>760</v>
      </c>
      <c r="J285" s="119" t="s">
        <v>13</v>
      </c>
      <c r="K285" s="119" t="s">
        <v>17</v>
      </c>
      <c r="L285" s="119" t="s">
        <v>4518</v>
      </c>
      <c r="M285" t="s">
        <v>4545</v>
      </c>
      <c r="N285" t="s">
        <v>2701</v>
      </c>
      <c r="O285" t="s">
        <v>2666</v>
      </c>
      <c r="P285">
        <v>50</v>
      </c>
      <c r="Q285">
        <v>12</v>
      </c>
      <c r="R285" t="s">
        <v>2659</v>
      </c>
      <c r="S285" t="s">
        <v>8303</v>
      </c>
      <c r="T285" s="19" t="s">
        <v>2660</v>
      </c>
      <c r="U285" s="19">
        <v>44372</v>
      </c>
      <c r="V285">
        <v>44372</v>
      </c>
      <c r="W285">
        <v>4679000111</v>
      </c>
      <c r="X285" s="19">
        <v>44377</v>
      </c>
      <c r="AC285" t="s">
        <v>1547</v>
      </c>
      <c r="AK285" t="s">
        <v>2661</v>
      </c>
      <c r="AL285" t="s">
        <v>8304</v>
      </c>
      <c r="AM285" t="s">
        <v>8305</v>
      </c>
      <c r="AN285" t="s">
        <v>1996</v>
      </c>
      <c r="AO285" t="s">
        <v>1996</v>
      </c>
    </row>
    <row r="286" spans="1:42">
      <c r="A286" s="119" t="s">
        <v>4088</v>
      </c>
      <c r="B286" s="119" t="s">
        <v>4476</v>
      </c>
      <c r="C286" s="119" t="s">
        <v>4530</v>
      </c>
      <c r="D286" s="119" t="s">
        <v>4546</v>
      </c>
      <c r="E286" s="119" t="s">
        <v>35</v>
      </c>
      <c r="F286" s="119" t="s">
        <v>18</v>
      </c>
      <c r="G286" s="119" t="s">
        <v>19</v>
      </c>
      <c r="H286" s="119" t="s">
        <v>4547</v>
      </c>
      <c r="I286" s="119" t="s">
        <v>760</v>
      </c>
      <c r="J286" s="119" t="s">
        <v>13</v>
      </c>
      <c r="K286" s="119" t="s">
        <v>17</v>
      </c>
      <c r="L286" s="119" t="s">
        <v>4518</v>
      </c>
      <c r="M286" t="s">
        <v>4548</v>
      </c>
      <c r="N286" t="s">
        <v>2701</v>
      </c>
      <c r="O286" t="s">
        <v>2658</v>
      </c>
      <c r="P286">
        <v>150</v>
      </c>
      <c r="Q286">
        <v>5</v>
      </c>
      <c r="R286" t="s">
        <v>2659</v>
      </c>
      <c r="S286" t="s">
        <v>8303</v>
      </c>
      <c r="T286" s="19" t="s">
        <v>2660</v>
      </c>
      <c r="U286" s="19">
        <v>44372</v>
      </c>
      <c r="V286">
        <v>44372</v>
      </c>
      <c r="W286">
        <v>4679000112</v>
      </c>
      <c r="X286" s="19">
        <v>44377</v>
      </c>
      <c r="AC286" t="s">
        <v>1547</v>
      </c>
      <c r="AK286" t="s">
        <v>2661</v>
      </c>
      <c r="AL286" t="s">
        <v>8304</v>
      </c>
      <c r="AM286" t="s">
        <v>8305</v>
      </c>
      <c r="AN286" t="s">
        <v>1996</v>
      </c>
      <c r="AO286" t="s">
        <v>1996</v>
      </c>
    </row>
    <row r="287" spans="1:42">
      <c r="A287" s="119" t="s">
        <v>4088</v>
      </c>
      <c r="B287" s="119" t="s">
        <v>4476</v>
      </c>
      <c r="C287" s="119" t="s">
        <v>4530</v>
      </c>
      <c r="D287" s="119" t="s">
        <v>4546</v>
      </c>
      <c r="E287" s="119" t="s">
        <v>35</v>
      </c>
      <c r="F287" s="119" t="s">
        <v>18</v>
      </c>
      <c r="G287" s="119" t="s">
        <v>19</v>
      </c>
      <c r="H287" s="119" t="s">
        <v>4549</v>
      </c>
      <c r="I287" s="119" t="s">
        <v>760</v>
      </c>
      <c r="J287" s="119" t="s">
        <v>13</v>
      </c>
      <c r="K287" s="119" t="s">
        <v>17</v>
      </c>
      <c r="L287" s="119" t="s">
        <v>4550</v>
      </c>
      <c r="M287" t="s">
        <v>4551</v>
      </c>
      <c r="N287" t="s">
        <v>2701</v>
      </c>
      <c r="O287" t="s">
        <v>2666</v>
      </c>
      <c r="P287">
        <v>150</v>
      </c>
      <c r="Q287">
        <v>12</v>
      </c>
      <c r="R287" t="s">
        <v>2659</v>
      </c>
      <c r="S287" t="s">
        <v>8303</v>
      </c>
      <c r="T287" s="19" t="s">
        <v>2660</v>
      </c>
      <c r="U287" s="19">
        <v>44372</v>
      </c>
      <c r="V287">
        <v>44372</v>
      </c>
      <c r="W287">
        <v>4679000113</v>
      </c>
      <c r="X287" s="19">
        <v>44377</v>
      </c>
      <c r="AC287" t="s">
        <v>1547</v>
      </c>
      <c r="AK287" t="s">
        <v>2661</v>
      </c>
      <c r="AL287" t="s">
        <v>8304</v>
      </c>
      <c r="AM287" t="s">
        <v>8305</v>
      </c>
      <c r="AN287" t="s">
        <v>1996</v>
      </c>
      <c r="AO287" t="s">
        <v>1996</v>
      </c>
    </row>
  </sheetData>
  <autoFilter ref="A5:AP215"/>
  <mergeCells count="11">
    <mergeCell ref="AP4:AP5"/>
    <mergeCell ref="A1:AP2"/>
    <mergeCell ref="A4:Q4"/>
    <mergeCell ref="R4:V4"/>
    <mergeCell ref="W4:Y4"/>
    <mergeCell ref="Z4:AB4"/>
    <mergeCell ref="AC4:AE4"/>
    <mergeCell ref="AF4:AJ4"/>
    <mergeCell ref="AK4:AM4"/>
    <mergeCell ref="AN4:AN5"/>
    <mergeCell ref="AO4:AO5"/>
  </mergeCells>
  <phoneticPr fontId="39" type="noConversion"/>
  <dataValidations count="2">
    <dataValidation type="list" allowBlank="1" showInputMessage="1" showErrorMessage="1" sqref="G55:G71 G6:G47 E6:F71 E72:G215">
      <formula1>#REF!</formula1>
    </dataValidation>
    <dataValidation type="list" allowBlank="1" showInputMessage="1" showErrorMessage="1" sqref="G48:G54">
      <formula1>$G$1046471:$G$1046476</formula1>
    </dataValidation>
  </dataValidations>
  <pageMargins left="0.7" right="0.7" top="0.75" bottom="0.75" header="0.3" footer="0.3"/>
  <pageSetup paperSize="8" scale="1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70"/>
  <sheetViews>
    <sheetView zoomScale="70" zoomScaleNormal="70" zoomScaleSheetLayoutView="55" workbookViewId="0">
      <pane ySplit="5" topLeftCell="A387" activePane="bottomLeft" state="frozen"/>
      <selection pane="bottomLeft" activeCell="A5" sqref="A5"/>
    </sheetView>
  </sheetViews>
  <sheetFormatPr defaultRowHeight="16.5"/>
  <cols>
    <col min="1" max="1" width="5.625" style="119" customWidth="1"/>
    <col min="2" max="2" width="10.625" style="119" customWidth="1"/>
    <col min="3" max="3" width="15.125" style="119" customWidth="1"/>
    <col min="4" max="4" width="22.25" style="119" customWidth="1"/>
    <col min="5" max="6" width="5.625" style="119" customWidth="1"/>
    <col min="7" max="7" width="4.75" style="119" customWidth="1"/>
    <col min="8" max="8" width="18.125" style="119" customWidth="1"/>
    <col min="9" max="9" width="10" style="119" customWidth="1"/>
    <col min="10" max="10" width="8.5" style="119" customWidth="1"/>
    <col min="11" max="11" width="5.75" style="119" customWidth="1"/>
    <col min="12" max="12" width="18.125" style="119" customWidth="1"/>
    <col min="13" max="13" width="14.625" customWidth="1"/>
    <col min="14" max="17" width="9" customWidth="1"/>
    <col min="18" max="18" width="14.75" customWidth="1"/>
    <col min="19" max="19" width="26.75" customWidth="1"/>
    <col min="20" max="20" width="14.5" style="19" customWidth="1"/>
    <col min="21" max="21" width="20.625" style="19" customWidth="1"/>
    <col min="22" max="22" width="20.625" customWidth="1"/>
    <col min="23" max="23" width="25.625" customWidth="1"/>
    <col min="24" max="24" width="25.25" style="19" customWidth="1"/>
    <col min="25" max="25" width="25.625" customWidth="1"/>
    <col min="26" max="28" width="10.625" customWidth="1"/>
    <col min="29" max="29" width="39" customWidth="1"/>
    <col min="30" max="30" width="24" customWidth="1"/>
    <col min="31" max="31" width="47.75" style="133" customWidth="1"/>
    <col min="32" max="32" width="25.625" style="19" customWidth="1"/>
    <col min="33" max="35" width="25.625" customWidth="1"/>
    <col min="36" max="36" width="29.5" style="19" customWidth="1"/>
    <col min="37" max="37" width="18.875" customWidth="1"/>
    <col min="38" max="38" width="9" customWidth="1"/>
    <col min="39" max="42" width="15.625" customWidth="1"/>
  </cols>
  <sheetData>
    <row r="1" spans="1:42" s="132" customFormat="1" ht="50.25" customHeight="1">
      <c r="A1" s="768" t="s">
        <v>8080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9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</row>
    <row r="2" spans="1:42" s="132" customFormat="1" ht="16.5" customHeight="1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9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</row>
    <row r="3" spans="1:42" s="132" customFormat="1" ht="30" customHeight="1">
      <c r="A3" s="116">
        <f>SUBTOTAL(3,A6:A470)</f>
        <v>465</v>
      </c>
      <c r="B3" s="117"/>
      <c r="C3" s="118"/>
      <c r="D3" s="117"/>
      <c r="E3" s="119"/>
      <c r="F3" s="119"/>
      <c r="G3" s="119"/>
      <c r="H3" s="119"/>
      <c r="I3" s="119"/>
      <c r="J3" s="119"/>
      <c r="K3" s="119"/>
      <c r="L3" s="119"/>
      <c r="T3" s="19"/>
      <c r="U3" s="19"/>
      <c r="X3" s="19"/>
      <c r="AE3" s="133"/>
      <c r="AF3" s="19"/>
      <c r="AJ3" s="19"/>
    </row>
    <row r="4" spans="1:42" ht="30" customHeight="1">
      <c r="A4" s="770" t="s">
        <v>9254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2"/>
      <c r="R4" s="773" t="s">
        <v>2453</v>
      </c>
      <c r="S4" s="773"/>
      <c r="T4" s="773"/>
      <c r="U4" s="773"/>
      <c r="V4" s="773"/>
      <c r="W4" s="773" t="s">
        <v>2454</v>
      </c>
      <c r="X4" s="773"/>
      <c r="Y4" s="773"/>
      <c r="Z4" s="774" t="s">
        <v>2455</v>
      </c>
      <c r="AA4" s="774"/>
      <c r="AB4" s="774"/>
      <c r="AC4" s="775" t="s">
        <v>2456</v>
      </c>
      <c r="AD4" s="775"/>
      <c r="AE4" s="776"/>
      <c r="AF4" s="775" t="s">
        <v>2457</v>
      </c>
      <c r="AG4" s="775"/>
      <c r="AH4" s="775"/>
      <c r="AI4" s="775"/>
      <c r="AJ4" s="775"/>
      <c r="AK4" s="773" t="s">
        <v>2458</v>
      </c>
      <c r="AL4" s="773"/>
      <c r="AM4" s="773"/>
      <c r="AN4" s="766" t="s">
        <v>1081</v>
      </c>
      <c r="AO4" s="777" t="s">
        <v>1082</v>
      </c>
      <c r="AP4" s="766" t="s">
        <v>752</v>
      </c>
    </row>
    <row r="5" spans="1:42" ht="30.75" customHeight="1">
      <c r="A5" s="134" t="s">
        <v>9</v>
      </c>
      <c r="B5" s="134" t="s">
        <v>0</v>
      </c>
      <c r="C5" s="134" t="s">
        <v>10</v>
      </c>
      <c r="D5" s="134" t="s">
        <v>6</v>
      </c>
      <c r="E5" s="134" t="s">
        <v>5</v>
      </c>
      <c r="F5" s="134" t="s">
        <v>7</v>
      </c>
      <c r="G5" s="134" t="s">
        <v>8</v>
      </c>
      <c r="H5" s="134" t="s">
        <v>1</v>
      </c>
      <c r="I5" s="134" t="s">
        <v>2</v>
      </c>
      <c r="J5" s="134" t="s">
        <v>4</v>
      </c>
      <c r="K5" s="134" t="s">
        <v>3</v>
      </c>
      <c r="L5" s="134" t="s">
        <v>1075</v>
      </c>
      <c r="M5" s="134" t="s">
        <v>1076</v>
      </c>
      <c r="N5" s="134" t="s">
        <v>1077</v>
      </c>
      <c r="O5" s="134" t="s">
        <v>1078</v>
      </c>
      <c r="P5" s="134" t="s">
        <v>8076</v>
      </c>
      <c r="Q5" s="134" t="s">
        <v>8077</v>
      </c>
      <c r="R5" s="135" t="s">
        <v>749</v>
      </c>
      <c r="S5" s="135" t="s">
        <v>2459</v>
      </c>
      <c r="T5" s="135" t="s">
        <v>2460</v>
      </c>
      <c r="U5" s="135" t="s">
        <v>2461</v>
      </c>
      <c r="V5" s="135" t="s">
        <v>2462</v>
      </c>
      <c r="W5" s="135" t="s">
        <v>2463</v>
      </c>
      <c r="X5" s="135" t="s">
        <v>2464</v>
      </c>
      <c r="Y5" s="135" t="s">
        <v>2465</v>
      </c>
      <c r="Z5" s="135" t="s">
        <v>741</v>
      </c>
      <c r="AA5" s="135" t="s">
        <v>66</v>
      </c>
      <c r="AB5" s="135" t="s">
        <v>742</v>
      </c>
      <c r="AC5" s="135" t="s">
        <v>750</v>
      </c>
      <c r="AD5" s="135" t="s">
        <v>751</v>
      </c>
      <c r="AE5" s="135" t="s">
        <v>743</v>
      </c>
      <c r="AF5" s="272" t="s">
        <v>744</v>
      </c>
      <c r="AG5" s="137" t="s">
        <v>755</v>
      </c>
      <c r="AH5" s="272" t="s">
        <v>745</v>
      </c>
      <c r="AI5" s="272" t="s">
        <v>753</v>
      </c>
      <c r="AJ5" s="272" t="s">
        <v>754</v>
      </c>
      <c r="AK5" s="272" t="s">
        <v>746</v>
      </c>
      <c r="AL5" s="272" t="s">
        <v>747</v>
      </c>
      <c r="AM5" s="272" t="s">
        <v>748</v>
      </c>
      <c r="AN5" s="767"/>
      <c r="AO5" s="767"/>
      <c r="AP5" s="767"/>
    </row>
    <row r="6" spans="1:42" s="140" customFormat="1" ht="30.75" customHeight="1">
      <c r="A6" s="350" t="s">
        <v>3626</v>
      </c>
      <c r="B6" s="351" t="s">
        <v>3888</v>
      </c>
      <c r="C6" s="213" t="s">
        <v>3889</v>
      </c>
      <c r="D6" s="213" t="s">
        <v>3896</v>
      </c>
      <c r="E6" s="213" t="s">
        <v>37</v>
      </c>
      <c r="F6" s="213" t="s">
        <v>18</v>
      </c>
      <c r="G6" s="213" t="s">
        <v>19</v>
      </c>
      <c r="H6" s="213" t="s">
        <v>3897</v>
      </c>
      <c r="I6" s="214" t="s">
        <v>760</v>
      </c>
      <c r="J6" s="213" t="s">
        <v>13</v>
      </c>
      <c r="K6" s="352" t="s">
        <v>26</v>
      </c>
      <c r="L6" s="210" t="s">
        <v>7990</v>
      </c>
      <c r="M6" s="158" t="s">
        <v>7991</v>
      </c>
      <c r="N6" s="158" t="s">
        <v>1079</v>
      </c>
      <c r="O6" s="158" t="s">
        <v>1704</v>
      </c>
      <c r="P6" s="158">
        <v>250</v>
      </c>
      <c r="Q6" s="158">
        <v>10</v>
      </c>
      <c r="R6" s="349" t="s">
        <v>2659</v>
      </c>
      <c r="S6" s="158" t="s">
        <v>7710</v>
      </c>
      <c r="T6" s="158" t="s">
        <v>5731</v>
      </c>
      <c r="U6" s="212">
        <v>44372</v>
      </c>
      <c r="V6" s="212">
        <v>44372</v>
      </c>
      <c r="W6" s="159">
        <v>4413000001</v>
      </c>
      <c r="X6" s="212">
        <v>44377</v>
      </c>
      <c r="Y6" s="158"/>
      <c r="Z6" s="158" t="s">
        <v>7602</v>
      </c>
      <c r="AA6" s="158"/>
      <c r="AB6" s="158"/>
      <c r="AC6" s="158" t="s">
        <v>6072</v>
      </c>
      <c r="AD6" s="158" t="s">
        <v>5731</v>
      </c>
      <c r="AE6" s="158" t="s">
        <v>5731</v>
      </c>
      <c r="AF6" s="158" t="s">
        <v>5731</v>
      </c>
      <c r="AG6" s="158" t="s">
        <v>5731</v>
      </c>
      <c r="AH6" s="158" t="s">
        <v>5731</v>
      </c>
      <c r="AI6" s="158" t="s">
        <v>5731</v>
      </c>
      <c r="AJ6" s="158" t="s">
        <v>5731</v>
      </c>
      <c r="AK6" s="158" t="s">
        <v>7601</v>
      </c>
      <c r="AL6" s="158" t="s">
        <v>7710</v>
      </c>
      <c r="AM6" s="158" t="s">
        <v>7711</v>
      </c>
      <c r="AN6" s="157"/>
      <c r="AO6" s="157"/>
      <c r="AP6" s="157"/>
    </row>
    <row r="7" spans="1:42" s="140" customFormat="1" ht="30.75" customHeight="1">
      <c r="A7" s="350" t="s">
        <v>3626</v>
      </c>
      <c r="B7" s="351" t="s">
        <v>3888</v>
      </c>
      <c r="C7" s="213" t="s">
        <v>3889</v>
      </c>
      <c r="D7" s="213" t="s">
        <v>3890</v>
      </c>
      <c r="E7" s="213" t="s">
        <v>37</v>
      </c>
      <c r="F7" s="213" t="s">
        <v>16</v>
      </c>
      <c r="G7" s="213" t="s">
        <v>19</v>
      </c>
      <c r="H7" s="213" t="s">
        <v>3891</v>
      </c>
      <c r="I7" s="214" t="s">
        <v>760</v>
      </c>
      <c r="J7" s="213" t="s">
        <v>13</v>
      </c>
      <c r="K7" s="352" t="s">
        <v>26</v>
      </c>
      <c r="L7" s="210" t="s">
        <v>7986</v>
      </c>
      <c r="M7" s="158" t="s">
        <v>7987</v>
      </c>
      <c r="N7" s="158" t="s">
        <v>1091</v>
      </c>
      <c r="O7" s="158" t="s">
        <v>1080</v>
      </c>
      <c r="P7" s="158">
        <v>100</v>
      </c>
      <c r="Q7" s="158">
        <v>6</v>
      </c>
      <c r="R7" s="349" t="s">
        <v>2659</v>
      </c>
      <c r="S7" s="158" t="s">
        <v>7710</v>
      </c>
      <c r="T7" s="158" t="s">
        <v>5731</v>
      </c>
      <c r="U7" s="212">
        <v>44372</v>
      </c>
      <c r="V7" s="212">
        <v>44372</v>
      </c>
      <c r="W7" s="159">
        <v>4413000002</v>
      </c>
      <c r="X7" s="212">
        <v>44377</v>
      </c>
      <c r="Y7" s="158"/>
      <c r="Z7" s="158" t="s">
        <v>7602</v>
      </c>
      <c r="AA7" s="158"/>
      <c r="AB7" s="158"/>
      <c r="AC7" s="158" t="s">
        <v>6072</v>
      </c>
      <c r="AD7" s="158" t="s">
        <v>5731</v>
      </c>
      <c r="AE7" s="158" t="s">
        <v>5731</v>
      </c>
      <c r="AF7" s="158" t="s">
        <v>5731</v>
      </c>
      <c r="AG7" s="158" t="s">
        <v>5731</v>
      </c>
      <c r="AH7" s="158" t="s">
        <v>5731</v>
      </c>
      <c r="AI7" s="158" t="s">
        <v>5731</v>
      </c>
      <c r="AJ7" s="158" t="s">
        <v>5731</v>
      </c>
      <c r="AK7" s="158" t="s">
        <v>7601</v>
      </c>
      <c r="AL7" s="158" t="s">
        <v>7710</v>
      </c>
      <c r="AM7" s="158" t="s">
        <v>7711</v>
      </c>
      <c r="AN7" s="157"/>
      <c r="AO7" s="157"/>
      <c r="AP7" s="157"/>
    </row>
    <row r="8" spans="1:42" s="145" customFormat="1" ht="30.75" customHeight="1">
      <c r="A8" s="350" t="s">
        <v>3626</v>
      </c>
      <c r="B8" s="353" t="s">
        <v>3866</v>
      </c>
      <c r="C8" s="213" t="s">
        <v>3876</v>
      </c>
      <c r="D8" s="213" t="s">
        <v>3886</v>
      </c>
      <c r="E8" s="213" t="s">
        <v>37</v>
      </c>
      <c r="F8" s="213" t="s">
        <v>16</v>
      </c>
      <c r="G8" s="213" t="s">
        <v>19</v>
      </c>
      <c r="H8" s="213" t="s">
        <v>3887</v>
      </c>
      <c r="I8" s="214" t="s">
        <v>760</v>
      </c>
      <c r="J8" s="213" t="s">
        <v>13</v>
      </c>
      <c r="K8" s="352" t="s">
        <v>26</v>
      </c>
      <c r="L8" s="354" t="s">
        <v>7713</v>
      </c>
      <c r="M8" s="158" t="s">
        <v>7985</v>
      </c>
      <c r="N8" s="158" t="s">
        <v>1091</v>
      </c>
      <c r="O8" s="158" t="s">
        <v>1080</v>
      </c>
      <c r="P8" s="158">
        <v>170</v>
      </c>
      <c r="Q8" s="158">
        <v>7</v>
      </c>
      <c r="R8" s="349" t="s">
        <v>2659</v>
      </c>
      <c r="S8" s="158" t="s">
        <v>7710</v>
      </c>
      <c r="T8" s="158" t="s">
        <v>5731</v>
      </c>
      <c r="U8" s="212">
        <v>44372</v>
      </c>
      <c r="V8" s="212">
        <v>44372</v>
      </c>
      <c r="W8" s="159">
        <v>4413000005</v>
      </c>
      <c r="X8" s="212">
        <v>44377</v>
      </c>
      <c r="Y8" s="158"/>
      <c r="Z8" s="158" t="s">
        <v>7602</v>
      </c>
      <c r="AA8" s="158"/>
      <c r="AB8" s="158"/>
      <c r="AC8" s="158" t="s">
        <v>6072</v>
      </c>
      <c r="AD8" s="158" t="s">
        <v>5731</v>
      </c>
      <c r="AE8" s="158" t="s">
        <v>5731</v>
      </c>
      <c r="AF8" s="158" t="s">
        <v>5731</v>
      </c>
      <c r="AG8" s="158" t="s">
        <v>5731</v>
      </c>
      <c r="AH8" s="158" t="s">
        <v>5731</v>
      </c>
      <c r="AI8" s="158" t="s">
        <v>5731</v>
      </c>
      <c r="AJ8" s="158" t="s">
        <v>5731</v>
      </c>
      <c r="AK8" s="158" t="s">
        <v>7601</v>
      </c>
      <c r="AL8" s="158" t="s">
        <v>7710</v>
      </c>
      <c r="AM8" s="158" t="s">
        <v>7711</v>
      </c>
      <c r="AN8" s="157"/>
      <c r="AO8" s="157"/>
      <c r="AP8" s="157"/>
    </row>
    <row r="9" spans="1:42" s="145" customFormat="1" ht="33">
      <c r="A9" s="350" t="s">
        <v>3626</v>
      </c>
      <c r="B9" s="353" t="s">
        <v>3866</v>
      </c>
      <c r="C9" s="213" t="s">
        <v>3876</v>
      </c>
      <c r="D9" s="213" t="s">
        <v>3884</v>
      </c>
      <c r="E9" s="213" t="s">
        <v>37</v>
      </c>
      <c r="F9" s="213" t="s">
        <v>11</v>
      </c>
      <c r="G9" s="213" t="s">
        <v>19</v>
      </c>
      <c r="H9" s="124" t="s">
        <v>3885</v>
      </c>
      <c r="I9" s="214" t="s">
        <v>760</v>
      </c>
      <c r="J9" s="213" t="s">
        <v>13</v>
      </c>
      <c r="K9" s="352" t="s">
        <v>26</v>
      </c>
      <c r="L9" s="354" t="s">
        <v>7713</v>
      </c>
      <c r="M9" s="158" t="s">
        <v>7984</v>
      </c>
      <c r="N9" s="158" t="s">
        <v>1079</v>
      </c>
      <c r="O9" s="158" t="s">
        <v>1704</v>
      </c>
      <c r="P9" s="158">
        <v>400</v>
      </c>
      <c r="Q9" s="158">
        <v>5</v>
      </c>
      <c r="R9" s="349" t="s">
        <v>2659</v>
      </c>
      <c r="S9" s="158" t="s">
        <v>7710</v>
      </c>
      <c r="T9" s="158" t="s">
        <v>5731</v>
      </c>
      <c r="U9" s="212">
        <v>44372</v>
      </c>
      <c r="V9" s="212">
        <v>44372</v>
      </c>
      <c r="W9" s="159">
        <v>4413000006</v>
      </c>
      <c r="X9" s="212">
        <v>44377</v>
      </c>
      <c r="Y9" s="158"/>
      <c r="Z9" s="158" t="s">
        <v>7602</v>
      </c>
      <c r="AA9" s="158"/>
      <c r="AB9" s="158"/>
      <c r="AC9" s="158" t="s">
        <v>6072</v>
      </c>
      <c r="AD9" s="158" t="s">
        <v>5731</v>
      </c>
      <c r="AE9" s="158" t="s">
        <v>5731</v>
      </c>
      <c r="AF9" s="158" t="s">
        <v>5731</v>
      </c>
      <c r="AG9" s="158" t="s">
        <v>5731</v>
      </c>
      <c r="AH9" s="158" t="s">
        <v>5731</v>
      </c>
      <c r="AI9" s="158" t="s">
        <v>5731</v>
      </c>
      <c r="AJ9" s="158" t="s">
        <v>5731</v>
      </c>
      <c r="AK9" s="158" t="s">
        <v>7601</v>
      </c>
      <c r="AL9" s="158" t="s">
        <v>7710</v>
      </c>
      <c r="AM9" s="158" t="s">
        <v>7711</v>
      </c>
      <c r="AN9" s="157"/>
      <c r="AO9" s="157"/>
      <c r="AP9" s="157"/>
    </row>
    <row r="10" spans="1:42" s="145" customFormat="1" ht="33">
      <c r="A10" s="350" t="s">
        <v>3626</v>
      </c>
      <c r="B10" s="353" t="s">
        <v>3866</v>
      </c>
      <c r="C10" s="213" t="s">
        <v>3876</v>
      </c>
      <c r="D10" s="213" t="s">
        <v>3882</v>
      </c>
      <c r="E10" s="213" t="s">
        <v>37</v>
      </c>
      <c r="F10" s="213" t="s">
        <v>16</v>
      </c>
      <c r="G10" s="213" t="s">
        <v>19</v>
      </c>
      <c r="H10" s="124" t="s">
        <v>3883</v>
      </c>
      <c r="I10" s="214" t="s">
        <v>760</v>
      </c>
      <c r="J10" s="213" t="s">
        <v>13</v>
      </c>
      <c r="K10" s="352" t="s">
        <v>26</v>
      </c>
      <c r="L10" s="354" t="s">
        <v>7713</v>
      </c>
      <c r="M10" s="158" t="s">
        <v>7984</v>
      </c>
      <c r="N10" s="158" t="s">
        <v>1091</v>
      </c>
      <c r="O10" s="158" t="s">
        <v>1080</v>
      </c>
      <c r="P10" s="158">
        <v>400</v>
      </c>
      <c r="Q10" s="158">
        <v>10</v>
      </c>
      <c r="R10" s="349" t="s">
        <v>2659</v>
      </c>
      <c r="S10" s="158" t="s">
        <v>7710</v>
      </c>
      <c r="T10" s="158" t="s">
        <v>5731</v>
      </c>
      <c r="U10" s="212">
        <v>44372</v>
      </c>
      <c r="V10" s="212">
        <v>44372</v>
      </c>
      <c r="W10" s="159">
        <v>4425000010</v>
      </c>
      <c r="X10" s="212">
        <v>44377</v>
      </c>
      <c r="Y10" s="158"/>
      <c r="Z10" s="158" t="s">
        <v>7602</v>
      </c>
      <c r="AA10" s="158"/>
      <c r="AB10" s="158"/>
      <c r="AC10" s="158" t="s">
        <v>6072</v>
      </c>
      <c r="AD10" s="158" t="s">
        <v>5731</v>
      </c>
      <c r="AE10" s="158" t="s">
        <v>5731</v>
      </c>
      <c r="AF10" s="158" t="s">
        <v>5731</v>
      </c>
      <c r="AG10" s="158" t="s">
        <v>5731</v>
      </c>
      <c r="AH10" s="158" t="s">
        <v>5731</v>
      </c>
      <c r="AI10" s="158" t="s">
        <v>5731</v>
      </c>
      <c r="AJ10" s="158" t="s">
        <v>5731</v>
      </c>
      <c r="AK10" s="158" t="s">
        <v>7601</v>
      </c>
      <c r="AL10" s="158" t="s">
        <v>7710</v>
      </c>
      <c r="AM10" s="158" t="s">
        <v>7711</v>
      </c>
      <c r="AN10" s="157"/>
      <c r="AO10" s="157"/>
      <c r="AP10" s="157"/>
    </row>
    <row r="11" spans="1:42" s="145" customFormat="1" ht="33">
      <c r="A11" s="350" t="s">
        <v>3626</v>
      </c>
      <c r="B11" s="353" t="s">
        <v>3866</v>
      </c>
      <c r="C11" s="213" t="s">
        <v>3876</v>
      </c>
      <c r="D11" s="213" t="s">
        <v>3880</v>
      </c>
      <c r="E11" s="213" t="s">
        <v>37</v>
      </c>
      <c r="F11" s="213" t="s">
        <v>15</v>
      </c>
      <c r="G11" s="213" t="s">
        <v>19</v>
      </c>
      <c r="H11" s="124" t="s">
        <v>3881</v>
      </c>
      <c r="I11" s="214" t="s">
        <v>760</v>
      </c>
      <c r="J11" s="213" t="s">
        <v>13</v>
      </c>
      <c r="K11" s="352" t="s">
        <v>26</v>
      </c>
      <c r="L11" s="354" t="s">
        <v>7713</v>
      </c>
      <c r="M11" s="158" t="s">
        <v>7983</v>
      </c>
      <c r="N11" s="158" t="s">
        <v>1079</v>
      </c>
      <c r="O11" s="158" t="s">
        <v>1704</v>
      </c>
      <c r="P11" s="158">
        <v>500</v>
      </c>
      <c r="Q11" s="158">
        <v>10</v>
      </c>
      <c r="R11" s="349" t="s">
        <v>2659</v>
      </c>
      <c r="S11" s="158" t="s">
        <v>7710</v>
      </c>
      <c r="T11" s="158" t="s">
        <v>5731</v>
      </c>
      <c r="U11" s="212">
        <v>44372</v>
      </c>
      <c r="V11" s="212">
        <v>44372</v>
      </c>
      <c r="W11" s="159">
        <v>4425000011</v>
      </c>
      <c r="X11" s="212">
        <v>44377</v>
      </c>
      <c r="Y11" s="158"/>
      <c r="Z11" s="158" t="s">
        <v>7602</v>
      </c>
      <c r="AA11" s="158"/>
      <c r="AB11" s="158"/>
      <c r="AC11" s="158" t="s">
        <v>6072</v>
      </c>
      <c r="AD11" s="158" t="s">
        <v>5731</v>
      </c>
      <c r="AE11" s="158" t="s">
        <v>5731</v>
      </c>
      <c r="AF11" s="158" t="s">
        <v>5731</v>
      </c>
      <c r="AG11" s="158" t="s">
        <v>5731</v>
      </c>
      <c r="AH11" s="158" t="s">
        <v>5731</v>
      </c>
      <c r="AI11" s="158" t="s">
        <v>5731</v>
      </c>
      <c r="AJ11" s="158" t="s">
        <v>5731</v>
      </c>
      <c r="AK11" s="158" t="s">
        <v>7601</v>
      </c>
      <c r="AL11" s="158" t="s">
        <v>7710</v>
      </c>
      <c r="AM11" s="158" t="s">
        <v>7711</v>
      </c>
      <c r="AN11" s="157"/>
      <c r="AO11" s="157"/>
      <c r="AP11" s="157"/>
    </row>
    <row r="12" spans="1:42" s="145" customFormat="1" ht="33">
      <c r="A12" s="350" t="s">
        <v>3626</v>
      </c>
      <c r="B12" s="353" t="s">
        <v>3866</v>
      </c>
      <c r="C12" s="213" t="s">
        <v>3876</v>
      </c>
      <c r="D12" s="213" t="s">
        <v>3877</v>
      </c>
      <c r="E12" s="213" t="s">
        <v>37</v>
      </c>
      <c r="F12" s="213" t="s">
        <v>15</v>
      </c>
      <c r="G12" s="213" t="s">
        <v>19</v>
      </c>
      <c r="H12" s="124" t="s">
        <v>3879</v>
      </c>
      <c r="I12" s="214" t="s">
        <v>760</v>
      </c>
      <c r="J12" s="213" t="s">
        <v>13</v>
      </c>
      <c r="K12" s="352" t="s">
        <v>26</v>
      </c>
      <c r="L12" s="354" t="s">
        <v>7713</v>
      </c>
      <c r="M12" s="158" t="s">
        <v>7982</v>
      </c>
      <c r="N12" s="158" t="s">
        <v>1079</v>
      </c>
      <c r="O12" s="158" t="s">
        <v>1704</v>
      </c>
      <c r="P12" s="158">
        <v>300</v>
      </c>
      <c r="Q12" s="158">
        <v>20</v>
      </c>
      <c r="R12" s="349" t="s">
        <v>2659</v>
      </c>
      <c r="S12" s="158" t="s">
        <v>7710</v>
      </c>
      <c r="T12" s="158" t="s">
        <v>5731</v>
      </c>
      <c r="U12" s="212">
        <v>44358</v>
      </c>
      <c r="V12" s="212">
        <v>44358</v>
      </c>
      <c r="W12" s="159">
        <v>4425000003</v>
      </c>
      <c r="X12" s="212">
        <v>44377</v>
      </c>
      <c r="Y12" s="158"/>
      <c r="Z12" s="158" t="s">
        <v>7602</v>
      </c>
      <c r="AA12" s="158"/>
      <c r="AB12" s="158"/>
      <c r="AC12" s="158" t="s">
        <v>6072</v>
      </c>
      <c r="AD12" s="158" t="s">
        <v>5731</v>
      </c>
      <c r="AE12" s="158" t="s">
        <v>5731</v>
      </c>
      <c r="AF12" s="158" t="s">
        <v>5731</v>
      </c>
      <c r="AG12" s="158" t="s">
        <v>5731</v>
      </c>
      <c r="AH12" s="158" t="s">
        <v>5731</v>
      </c>
      <c r="AI12" s="158" t="s">
        <v>5731</v>
      </c>
      <c r="AJ12" s="158" t="s">
        <v>5731</v>
      </c>
      <c r="AK12" s="158" t="s">
        <v>7601</v>
      </c>
      <c r="AL12" s="158" t="s">
        <v>7710</v>
      </c>
      <c r="AM12" s="158" t="s">
        <v>7711</v>
      </c>
      <c r="AN12" s="157"/>
      <c r="AO12" s="157"/>
      <c r="AP12" s="157"/>
    </row>
    <row r="13" spans="1:42" s="145" customFormat="1" ht="33">
      <c r="A13" s="350" t="s">
        <v>3626</v>
      </c>
      <c r="B13" s="353" t="s">
        <v>3866</v>
      </c>
      <c r="C13" s="213" t="s">
        <v>3876</v>
      </c>
      <c r="D13" s="213" t="s">
        <v>3877</v>
      </c>
      <c r="E13" s="213" t="s">
        <v>37</v>
      </c>
      <c r="F13" s="213" t="s">
        <v>11</v>
      </c>
      <c r="G13" s="213" t="s">
        <v>19</v>
      </c>
      <c r="H13" s="124" t="s">
        <v>3878</v>
      </c>
      <c r="I13" s="214" t="s">
        <v>760</v>
      </c>
      <c r="J13" s="213" t="s">
        <v>13</v>
      </c>
      <c r="K13" s="352" t="s">
        <v>17</v>
      </c>
      <c r="L13" s="354" t="s">
        <v>7713</v>
      </c>
      <c r="M13" s="158" t="s">
        <v>7981</v>
      </c>
      <c r="N13" s="158" t="s">
        <v>1091</v>
      </c>
      <c r="O13" s="158" t="s">
        <v>1080</v>
      </c>
      <c r="P13" s="158">
        <v>700</v>
      </c>
      <c r="Q13" s="158">
        <v>15</v>
      </c>
      <c r="R13" s="349" t="s">
        <v>2659</v>
      </c>
      <c r="S13" s="158" t="s">
        <v>7710</v>
      </c>
      <c r="T13" s="158" t="s">
        <v>5731</v>
      </c>
      <c r="U13" s="212">
        <v>44358</v>
      </c>
      <c r="V13" s="212">
        <v>44358</v>
      </c>
      <c r="W13" s="159">
        <v>4425000007</v>
      </c>
      <c r="X13" s="212">
        <v>44377</v>
      </c>
      <c r="Y13" s="158"/>
      <c r="Z13" s="158" t="s">
        <v>7602</v>
      </c>
      <c r="AA13" s="158"/>
      <c r="AB13" s="158"/>
      <c r="AC13" s="158" t="s">
        <v>6072</v>
      </c>
      <c r="AD13" s="158" t="s">
        <v>5731</v>
      </c>
      <c r="AE13" s="158" t="s">
        <v>5731</v>
      </c>
      <c r="AF13" s="158" t="s">
        <v>5731</v>
      </c>
      <c r="AG13" s="158" t="s">
        <v>5731</v>
      </c>
      <c r="AH13" s="158" t="s">
        <v>5731</v>
      </c>
      <c r="AI13" s="158" t="s">
        <v>5731</v>
      </c>
      <c r="AJ13" s="158" t="s">
        <v>5731</v>
      </c>
      <c r="AK13" s="158" t="s">
        <v>7601</v>
      </c>
      <c r="AL13" s="158" t="s">
        <v>7710</v>
      </c>
      <c r="AM13" s="158" t="s">
        <v>7711</v>
      </c>
      <c r="AN13" s="157"/>
      <c r="AO13" s="157"/>
      <c r="AP13" s="157"/>
    </row>
    <row r="14" spans="1:42" s="145" customFormat="1" ht="33">
      <c r="A14" s="350" t="s">
        <v>3626</v>
      </c>
      <c r="B14" s="353" t="s">
        <v>3866</v>
      </c>
      <c r="C14" s="213" t="s">
        <v>3867</v>
      </c>
      <c r="D14" s="355" t="s">
        <v>3874</v>
      </c>
      <c r="E14" s="213" t="s">
        <v>37</v>
      </c>
      <c r="F14" s="213" t="s">
        <v>15</v>
      </c>
      <c r="G14" s="213" t="s">
        <v>19</v>
      </c>
      <c r="H14" s="124" t="s">
        <v>3875</v>
      </c>
      <c r="I14" s="214" t="s">
        <v>760</v>
      </c>
      <c r="J14" s="213" t="s">
        <v>13</v>
      </c>
      <c r="K14" s="352" t="s">
        <v>26</v>
      </c>
      <c r="L14" s="354" t="s">
        <v>7713</v>
      </c>
      <c r="M14" s="158" t="s">
        <v>7980</v>
      </c>
      <c r="N14" s="158" t="s">
        <v>1091</v>
      </c>
      <c r="O14" s="158" t="s">
        <v>1080</v>
      </c>
      <c r="P14" s="158">
        <v>50</v>
      </c>
      <c r="Q14" s="158">
        <v>20</v>
      </c>
      <c r="R14" s="349" t="s">
        <v>2659</v>
      </c>
      <c r="S14" s="158" t="s">
        <v>7710</v>
      </c>
      <c r="T14" s="158" t="s">
        <v>5731</v>
      </c>
      <c r="U14" s="212">
        <v>44358</v>
      </c>
      <c r="V14" s="212">
        <v>44358</v>
      </c>
      <c r="W14" s="159">
        <v>4425000017</v>
      </c>
      <c r="X14" s="212">
        <v>44377</v>
      </c>
      <c r="Y14" s="158"/>
      <c r="Z14" s="158" t="s">
        <v>7602</v>
      </c>
      <c r="AA14" s="158"/>
      <c r="AB14" s="158"/>
      <c r="AC14" s="158" t="s">
        <v>6072</v>
      </c>
      <c r="AD14" s="158" t="s">
        <v>5731</v>
      </c>
      <c r="AE14" s="158" t="s">
        <v>5731</v>
      </c>
      <c r="AF14" s="158" t="s">
        <v>5731</v>
      </c>
      <c r="AG14" s="158" t="s">
        <v>5731</v>
      </c>
      <c r="AH14" s="158" t="s">
        <v>5731</v>
      </c>
      <c r="AI14" s="158" t="s">
        <v>5731</v>
      </c>
      <c r="AJ14" s="158" t="s">
        <v>5731</v>
      </c>
      <c r="AK14" s="158" t="s">
        <v>7601</v>
      </c>
      <c r="AL14" s="158" t="s">
        <v>7710</v>
      </c>
      <c r="AM14" s="158" t="s">
        <v>7711</v>
      </c>
      <c r="AN14" s="157"/>
      <c r="AO14" s="157"/>
      <c r="AP14" s="157"/>
    </row>
    <row r="15" spans="1:42" s="145" customFormat="1" ht="33">
      <c r="A15" s="350" t="s">
        <v>3626</v>
      </c>
      <c r="B15" s="353" t="s">
        <v>3866</v>
      </c>
      <c r="C15" s="213" t="s">
        <v>3867</v>
      </c>
      <c r="D15" s="213" t="s">
        <v>3894</v>
      </c>
      <c r="E15" s="213" t="s">
        <v>37</v>
      </c>
      <c r="F15" s="213" t="s">
        <v>15</v>
      </c>
      <c r="G15" s="213" t="s">
        <v>19</v>
      </c>
      <c r="H15" s="124" t="s">
        <v>3895</v>
      </c>
      <c r="I15" s="214" t="s">
        <v>760</v>
      </c>
      <c r="J15" s="213" t="s">
        <v>13</v>
      </c>
      <c r="K15" s="352" t="s">
        <v>17</v>
      </c>
      <c r="L15" s="210" t="s">
        <v>7713</v>
      </c>
      <c r="M15" s="158" t="s">
        <v>7989</v>
      </c>
      <c r="N15" s="158" t="s">
        <v>1079</v>
      </c>
      <c r="O15" s="158" t="s">
        <v>1704</v>
      </c>
      <c r="P15" s="158">
        <v>60</v>
      </c>
      <c r="Q15" s="158">
        <v>20</v>
      </c>
      <c r="R15" s="349" t="s">
        <v>2659</v>
      </c>
      <c r="S15" s="158" t="s">
        <v>7710</v>
      </c>
      <c r="T15" s="158" t="s">
        <v>5731</v>
      </c>
      <c r="U15" s="212">
        <v>44358</v>
      </c>
      <c r="V15" s="212">
        <v>44358</v>
      </c>
      <c r="W15" s="159">
        <v>4413000018</v>
      </c>
      <c r="X15" s="212">
        <v>44377</v>
      </c>
      <c r="Y15" s="158"/>
      <c r="Z15" s="158" t="s">
        <v>7602</v>
      </c>
      <c r="AA15" s="158"/>
      <c r="AB15" s="158"/>
      <c r="AC15" s="158" t="s">
        <v>6072</v>
      </c>
      <c r="AD15" s="158" t="s">
        <v>5731</v>
      </c>
      <c r="AE15" s="158" t="s">
        <v>5731</v>
      </c>
      <c r="AF15" s="158" t="s">
        <v>5731</v>
      </c>
      <c r="AG15" s="158" t="s">
        <v>5731</v>
      </c>
      <c r="AH15" s="158" t="s">
        <v>5731</v>
      </c>
      <c r="AI15" s="158" t="s">
        <v>5731</v>
      </c>
      <c r="AJ15" s="158" t="s">
        <v>5731</v>
      </c>
      <c r="AK15" s="158" t="s">
        <v>7601</v>
      </c>
      <c r="AL15" s="158" t="s">
        <v>7710</v>
      </c>
      <c r="AM15" s="158" t="s">
        <v>7711</v>
      </c>
      <c r="AN15" s="157"/>
      <c r="AO15" s="157"/>
      <c r="AP15" s="157"/>
    </row>
    <row r="16" spans="1:42" s="145" customFormat="1" ht="33">
      <c r="A16" s="350" t="s">
        <v>3626</v>
      </c>
      <c r="B16" s="353" t="s">
        <v>3866</v>
      </c>
      <c r="C16" s="213" t="s">
        <v>3867</v>
      </c>
      <c r="D16" s="355" t="s">
        <v>3892</v>
      </c>
      <c r="E16" s="213" t="s">
        <v>37</v>
      </c>
      <c r="F16" s="213" t="s">
        <v>15</v>
      </c>
      <c r="G16" s="213" t="s">
        <v>19</v>
      </c>
      <c r="H16" s="124" t="s">
        <v>3893</v>
      </c>
      <c r="I16" s="214" t="s">
        <v>760</v>
      </c>
      <c r="J16" s="213" t="s">
        <v>13</v>
      </c>
      <c r="K16" s="352" t="s">
        <v>17</v>
      </c>
      <c r="L16" s="210" t="s">
        <v>7713</v>
      </c>
      <c r="M16" s="158" t="s">
        <v>7988</v>
      </c>
      <c r="N16" s="158" t="s">
        <v>1091</v>
      </c>
      <c r="O16" s="158" t="s">
        <v>1080</v>
      </c>
      <c r="P16" s="158">
        <v>100</v>
      </c>
      <c r="Q16" s="158">
        <v>20</v>
      </c>
      <c r="R16" s="349" t="s">
        <v>2659</v>
      </c>
      <c r="S16" s="158" t="s">
        <v>7710</v>
      </c>
      <c r="T16" s="158" t="s">
        <v>5731</v>
      </c>
      <c r="U16" s="212">
        <v>44358</v>
      </c>
      <c r="V16" s="212">
        <v>44358</v>
      </c>
      <c r="W16" s="159">
        <v>4413000019</v>
      </c>
      <c r="X16" s="212">
        <v>44377</v>
      </c>
      <c r="Y16" s="158"/>
      <c r="Z16" s="158" t="s">
        <v>7602</v>
      </c>
      <c r="AA16" s="158"/>
      <c r="AB16" s="158"/>
      <c r="AC16" s="158" t="s">
        <v>6072</v>
      </c>
      <c r="AD16" s="158" t="s">
        <v>5731</v>
      </c>
      <c r="AE16" s="158" t="s">
        <v>5731</v>
      </c>
      <c r="AF16" s="158" t="s">
        <v>5731</v>
      </c>
      <c r="AG16" s="158" t="s">
        <v>5731</v>
      </c>
      <c r="AH16" s="158" t="s">
        <v>5731</v>
      </c>
      <c r="AI16" s="158" t="s">
        <v>5731</v>
      </c>
      <c r="AJ16" s="158" t="s">
        <v>5731</v>
      </c>
      <c r="AK16" s="158" t="s">
        <v>7601</v>
      </c>
      <c r="AL16" s="158" t="s">
        <v>7710</v>
      </c>
      <c r="AM16" s="158" t="s">
        <v>7711</v>
      </c>
      <c r="AN16" s="157"/>
      <c r="AO16" s="157"/>
      <c r="AP16" s="157"/>
    </row>
    <row r="17" spans="1:42" s="145" customFormat="1">
      <c r="A17" s="356" t="s">
        <v>3062</v>
      </c>
      <c r="B17" s="357"/>
      <c r="C17" s="358" t="s">
        <v>3078</v>
      </c>
      <c r="D17" s="359" t="s">
        <v>3113</v>
      </c>
      <c r="E17" s="360" t="s">
        <v>37</v>
      </c>
      <c r="F17" s="360" t="s">
        <v>15</v>
      </c>
      <c r="G17" s="360" t="s">
        <v>19</v>
      </c>
      <c r="H17" s="127" t="s">
        <v>3114</v>
      </c>
      <c r="I17" s="361" t="s">
        <v>760</v>
      </c>
      <c r="J17" s="360" t="s">
        <v>13</v>
      </c>
      <c r="K17" s="362" t="s">
        <v>17</v>
      </c>
      <c r="L17" s="354" t="s">
        <v>7713</v>
      </c>
      <c r="M17" s="158" t="s">
        <v>7715</v>
      </c>
      <c r="N17" s="158" t="s">
        <v>1091</v>
      </c>
      <c r="O17" s="158" t="s">
        <v>1080</v>
      </c>
      <c r="P17" s="158">
        <v>100</v>
      </c>
      <c r="Q17" s="158">
        <v>20</v>
      </c>
      <c r="R17" s="349" t="s">
        <v>2659</v>
      </c>
      <c r="S17" s="158" t="s">
        <v>7710</v>
      </c>
      <c r="T17" s="158" t="s">
        <v>5731</v>
      </c>
      <c r="U17" s="212">
        <v>44358</v>
      </c>
      <c r="V17" s="212">
        <v>44358</v>
      </c>
      <c r="W17" s="159">
        <v>3611000128</v>
      </c>
      <c r="X17" s="212">
        <v>44377</v>
      </c>
      <c r="Y17" s="158"/>
      <c r="Z17" s="158" t="s">
        <v>7602</v>
      </c>
      <c r="AA17" s="158"/>
      <c r="AB17" s="158"/>
      <c r="AC17" s="158" t="s">
        <v>6072</v>
      </c>
      <c r="AD17" s="158" t="s">
        <v>5731</v>
      </c>
      <c r="AE17" s="158" t="s">
        <v>5731</v>
      </c>
      <c r="AF17" s="158" t="s">
        <v>5731</v>
      </c>
      <c r="AG17" s="158" t="s">
        <v>5731</v>
      </c>
      <c r="AH17" s="158" t="s">
        <v>5731</v>
      </c>
      <c r="AI17" s="158" t="s">
        <v>5731</v>
      </c>
      <c r="AJ17" s="158" t="s">
        <v>5731</v>
      </c>
      <c r="AK17" s="158" t="s">
        <v>7601</v>
      </c>
      <c r="AL17" s="158" t="s">
        <v>7710</v>
      </c>
      <c r="AM17" s="158" t="s">
        <v>7711</v>
      </c>
      <c r="AN17" s="157"/>
      <c r="AO17" s="157"/>
      <c r="AP17" s="157"/>
    </row>
    <row r="18" spans="1:42" s="145" customFormat="1">
      <c r="A18" s="356" t="s">
        <v>3062</v>
      </c>
      <c r="B18" s="357"/>
      <c r="C18" s="358" t="s">
        <v>3078</v>
      </c>
      <c r="D18" s="363" t="s">
        <v>3111</v>
      </c>
      <c r="E18" s="360" t="s">
        <v>37</v>
      </c>
      <c r="F18" s="360" t="s">
        <v>15</v>
      </c>
      <c r="G18" s="360" t="s">
        <v>19</v>
      </c>
      <c r="H18" s="127" t="s">
        <v>3112</v>
      </c>
      <c r="I18" s="361" t="s">
        <v>760</v>
      </c>
      <c r="J18" s="360" t="s">
        <v>13</v>
      </c>
      <c r="K18" s="362" t="s">
        <v>17</v>
      </c>
      <c r="L18" s="354" t="s">
        <v>7713</v>
      </c>
      <c r="M18" s="158" t="s">
        <v>7714</v>
      </c>
      <c r="N18" s="158" t="s">
        <v>1091</v>
      </c>
      <c r="O18" s="158" t="s">
        <v>1080</v>
      </c>
      <c r="P18" s="158">
        <v>100</v>
      </c>
      <c r="Q18" s="158">
        <v>30</v>
      </c>
      <c r="R18" s="349" t="s">
        <v>2659</v>
      </c>
      <c r="S18" s="158" t="s">
        <v>7710</v>
      </c>
      <c r="T18" s="158" t="s">
        <v>5731</v>
      </c>
      <c r="U18" s="212">
        <v>44358</v>
      </c>
      <c r="V18" s="212">
        <v>44358</v>
      </c>
      <c r="W18" s="159">
        <v>3611000129</v>
      </c>
      <c r="X18" s="212">
        <v>44377</v>
      </c>
      <c r="Y18" s="158"/>
      <c r="Z18" s="158" t="s">
        <v>7602</v>
      </c>
      <c r="AA18" s="158"/>
      <c r="AB18" s="158"/>
      <c r="AC18" s="158" t="s">
        <v>6072</v>
      </c>
      <c r="AD18" s="158" t="s">
        <v>5731</v>
      </c>
      <c r="AE18" s="158" t="s">
        <v>5731</v>
      </c>
      <c r="AF18" s="158" t="s">
        <v>5731</v>
      </c>
      <c r="AG18" s="158" t="s">
        <v>5731</v>
      </c>
      <c r="AH18" s="158" t="s">
        <v>5731</v>
      </c>
      <c r="AI18" s="158" t="s">
        <v>5731</v>
      </c>
      <c r="AJ18" s="158" t="s">
        <v>5731</v>
      </c>
      <c r="AK18" s="158" t="s">
        <v>7601</v>
      </c>
      <c r="AL18" s="158" t="s">
        <v>7710</v>
      </c>
      <c r="AM18" s="158" t="s">
        <v>7711</v>
      </c>
      <c r="AN18" s="157"/>
      <c r="AO18" s="157"/>
      <c r="AP18" s="157"/>
    </row>
    <row r="19" spans="1:42" s="145" customFormat="1">
      <c r="A19" s="356" t="s">
        <v>3062</v>
      </c>
      <c r="B19" s="357"/>
      <c r="C19" s="358" t="s">
        <v>3078</v>
      </c>
      <c r="D19" s="360" t="s">
        <v>3109</v>
      </c>
      <c r="E19" s="360" t="s">
        <v>37</v>
      </c>
      <c r="F19" s="360" t="s">
        <v>16</v>
      </c>
      <c r="G19" s="360" t="s">
        <v>19</v>
      </c>
      <c r="H19" s="127" t="s">
        <v>3110</v>
      </c>
      <c r="I19" s="361" t="s">
        <v>760</v>
      </c>
      <c r="J19" s="360" t="s">
        <v>13</v>
      </c>
      <c r="K19" s="364" t="s">
        <v>26</v>
      </c>
      <c r="L19" s="354" t="s">
        <v>7708</v>
      </c>
      <c r="M19" s="158" t="s">
        <v>7712</v>
      </c>
      <c r="N19" s="158" t="s">
        <v>1091</v>
      </c>
      <c r="O19" s="158" t="s">
        <v>1080</v>
      </c>
      <c r="P19" s="158">
        <v>200</v>
      </c>
      <c r="Q19" s="158">
        <v>15</v>
      </c>
      <c r="R19" s="349" t="s">
        <v>2659</v>
      </c>
      <c r="S19" s="158" t="s">
        <v>7710</v>
      </c>
      <c r="T19" s="158" t="s">
        <v>5731</v>
      </c>
      <c r="U19" s="212">
        <v>44358</v>
      </c>
      <c r="V19" s="212">
        <v>44358</v>
      </c>
      <c r="W19" s="159">
        <v>3611000130</v>
      </c>
      <c r="X19" s="212">
        <v>44377</v>
      </c>
      <c r="Y19" s="158"/>
      <c r="Z19" s="158" t="s">
        <v>7602</v>
      </c>
      <c r="AA19" s="158"/>
      <c r="AB19" s="158"/>
      <c r="AC19" s="158" t="s">
        <v>6072</v>
      </c>
      <c r="AD19" s="158" t="s">
        <v>5731</v>
      </c>
      <c r="AE19" s="158" t="s">
        <v>5731</v>
      </c>
      <c r="AF19" s="158" t="s">
        <v>5731</v>
      </c>
      <c r="AG19" s="158" t="s">
        <v>5731</v>
      </c>
      <c r="AH19" s="158" t="s">
        <v>5731</v>
      </c>
      <c r="AI19" s="158" t="s">
        <v>5731</v>
      </c>
      <c r="AJ19" s="158" t="s">
        <v>5731</v>
      </c>
      <c r="AK19" s="158" t="s">
        <v>7601</v>
      </c>
      <c r="AL19" s="158" t="s">
        <v>7710</v>
      </c>
      <c r="AM19" s="158" t="s">
        <v>7711</v>
      </c>
      <c r="AN19" s="157"/>
      <c r="AO19" s="157"/>
      <c r="AP19" s="157"/>
    </row>
    <row r="20" spans="1:42" s="145" customFormat="1">
      <c r="A20" s="365" t="s">
        <v>3062</v>
      </c>
      <c r="B20" s="357"/>
      <c r="C20" s="358" t="s">
        <v>3087</v>
      </c>
      <c r="D20" s="360" t="s">
        <v>3107</v>
      </c>
      <c r="E20" s="360" t="s">
        <v>37</v>
      </c>
      <c r="F20" s="360" t="s">
        <v>11</v>
      </c>
      <c r="G20" s="360" t="s">
        <v>19</v>
      </c>
      <c r="H20" s="127" t="s">
        <v>3108</v>
      </c>
      <c r="I20" s="361" t="s">
        <v>760</v>
      </c>
      <c r="J20" s="360" t="s">
        <v>13</v>
      </c>
      <c r="K20" s="362" t="s">
        <v>17</v>
      </c>
      <c r="L20" s="354" t="s">
        <v>7708</v>
      </c>
      <c r="M20" s="158" t="s">
        <v>7709</v>
      </c>
      <c r="N20" s="158" t="s">
        <v>1091</v>
      </c>
      <c r="O20" s="158" t="s">
        <v>1080</v>
      </c>
      <c r="P20" s="158">
        <v>75</v>
      </c>
      <c r="Q20" s="158">
        <v>13</v>
      </c>
      <c r="R20" s="349" t="s">
        <v>2659</v>
      </c>
      <c r="S20" s="158" t="s">
        <v>7710</v>
      </c>
      <c r="T20" s="158" t="s">
        <v>5731</v>
      </c>
      <c r="U20" s="212">
        <v>44358</v>
      </c>
      <c r="V20" s="212">
        <v>44358</v>
      </c>
      <c r="W20" s="159">
        <v>3611000131</v>
      </c>
      <c r="X20" s="212">
        <v>44377</v>
      </c>
      <c r="Y20" s="158"/>
      <c r="Z20" s="158" t="s">
        <v>7602</v>
      </c>
      <c r="AA20" s="158"/>
      <c r="AB20" s="158"/>
      <c r="AC20" s="158" t="s">
        <v>6072</v>
      </c>
      <c r="AD20" s="158" t="s">
        <v>5731</v>
      </c>
      <c r="AE20" s="158" t="s">
        <v>5731</v>
      </c>
      <c r="AF20" s="158" t="s">
        <v>5731</v>
      </c>
      <c r="AG20" s="158" t="s">
        <v>5731</v>
      </c>
      <c r="AH20" s="158" t="s">
        <v>5731</v>
      </c>
      <c r="AI20" s="158" t="s">
        <v>5731</v>
      </c>
      <c r="AJ20" s="158" t="s">
        <v>5731</v>
      </c>
      <c r="AK20" s="158" t="s">
        <v>7601</v>
      </c>
      <c r="AL20" s="158" t="s">
        <v>7710</v>
      </c>
      <c r="AM20" s="158" t="s">
        <v>7711</v>
      </c>
      <c r="AN20" s="157"/>
      <c r="AO20" s="157"/>
      <c r="AP20" s="157"/>
    </row>
    <row r="21" spans="1:42" s="145" customFormat="1">
      <c r="A21" s="365" t="s">
        <v>3062</v>
      </c>
      <c r="B21" s="366"/>
      <c r="C21" s="367" t="s">
        <v>3066</v>
      </c>
      <c r="D21" s="368" t="s">
        <v>3104</v>
      </c>
      <c r="E21" s="368" t="s">
        <v>37</v>
      </c>
      <c r="F21" s="369" t="s">
        <v>3059</v>
      </c>
      <c r="G21" s="368" t="s">
        <v>19</v>
      </c>
      <c r="H21" s="370" t="s">
        <v>3106</v>
      </c>
      <c r="I21" s="371" t="s">
        <v>760</v>
      </c>
      <c r="J21" s="368" t="s">
        <v>13</v>
      </c>
      <c r="K21" s="372" t="s">
        <v>17</v>
      </c>
      <c r="L21" s="373" t="s">
        <v>7705</v>
      </c>
      <c r="M21" s="374" t="s">
        <v>7707</v>
      </c>
      <c r="N21" s="375" t="s">
        <v>1079</v>
      </c>
      <c r="O21" s="375" t="s">
        <v>1704</v>
      </c>
      <c r="P21" s="375">
        <v>200</v>
      </c>
      <c r="Q21" s="375">
        <v>10</v>
      </c>
      <c r="R21" s="376" t="s">
        <v>7599</v>
      </c>
      <c r="S21" s="375" t="s">
        <v>8594</v>
      </c>
      <c r="T21" s="346" t="s">
        <v>5731</v>
      </c>
      <c r="U21" s="377" t="s">
        <v>8595</v>
      </c>
      <c r="V21" s="377" t="s">
        <v>8595</v>
      </c>
      <c r="W21" s="375">
        <v>3611000132</v>
      </c>
      <c r="X21" s="378" t="s">
        <v>8596</v>
      </c>
      <c r="Y21" s="375"/>
      <c r="Z21" s="346" t="s">
        <v>7602</v>
      </c>
      <c r="AA21" s="375"/>
      <c r="AB21" s="375"/>
      <c r="AC21" s="375" t="s">
        <v>1547</v>
      </c>
      <c r="AD21" s="346" t="s">
        <v>5731</v>
      </c>
      <c r="AE21" s="346" t="s">
        <v>5731</v>
      </c>
      <c r="AF21" s="346" t="s">
        <v>5731</v>
      </c>
      <c r="AG21" s="346" t="s">
        <v>5731</v>
      </c>
      <c r="AH21" s="346" t="s">
        <v>5731</v>
      </c>
      <c r="AI21" s="346" t="s">
        <v>5731</v>
      </c>
      <c r="AJ21" s="346" t="s">
        <v>5731</v>
      </c>
      <c r="AK21" s="375" t="s">
        <v>7601</v>
      </c>
      <c r="AL21" s="375" t="s">
        <v>7623</v>
      </c>
      <c r="AM21" s="375" t="s">
        <v>7624</v>
      </c>
      <c r="AN21" s="379"/>
      <c r="AO21" s="379"/>
      <c r="AP21" s="379"/>
    </row>
    <row r="22" spans="1:42" s="145" customFormat="1">
      <c r="A22" s="376" t="s">
        <v>3062</v>
      </c>
      <c r="B22" s="366"/>
      <c r="C22" s="380" t="s">
        <v>3066</v>
      </c>
      <c r="D22" s="381" t="s">
        <v>7706</v>
      </c>
      <c r="E22" s="381" t="s">
        <v>37</v>
      </c>
      <c r="F22" s="373" t="s">
        <v>3059</v>
      </c>
      <c r="G22" s="381" t="s">
        <v>19</v>
      </c>
      <c r="H22" s="381" t="s">
        <v>3105</v>
      </c>
      <c r="I22" s="371" t="s">
        <v>760</v>
      </c>
      <c r="J22" s="381" t="s">
        <v>13</v>
      </c>
      <c r="K22" s="382" t="s">
        <v>17</v>
      </c>
      <c r="L22" s="373" t="s">
        <v>7705</v>
      </c>
      <c r="M22" s="374" t="s">
        <v>7707</v>
      </c>
      <c r="N22" s="375" t="s">
        <v>1079</v>
      </c>
      <c r="O22" s="375" t="s">
        <v>1080</v>
      </c>
      <c r="P22" s="375">
        <v>200</v>
      </c>
      <c r="Q22" s="375">
        <v>10</v>
      </c>
      <c r="R22" s="383" t="s">
        <v>7599</v>
      </c>
      <c r="S22" s="375" t="s">
        <v>8594</v>
      </c>
      <c r="T22" s="346" t="s">
        <v>5731</v>
      </c>
      <c r="U22" s="377" t="s">
        <v>8595</v>
      </c>
      <c r="V22" s="377" t="s">
        <v>8595</v>
      </c>
      <c r="W22" s="375">
        <v>3611000133</v>
      </c>
      <c r="X22" s="378" t="s">
        <v>8596</v>
      </c>
      <c r="Y22" s="375"/>
      <c r="Z22" s="346" t="s">
        <v>7602</v>
      </c>
      <c r="AA22" s="375"/>
      <c r="AB22" s="375"/>
      <c r="AC22" s="375" t="s">
        <v>1547</v>
      </c>
      <c r="AD22" s="346" t="s">
        <v>5731</v>
      </c>
      <c r="AE22" s="346" t="s">
        <v>5731</v>
      </c>
      <c r="AF22" s="346" t="s">
        <v>5731</v>
      </c>
      <c r="AG22" s="346" t="s">
        <v>5731</v>
      </c>
      <c r="AH22" s="346" t="s">
        <v>5731</v>
      </c>
      <c r="AI22" s="346" t="s">
        <v>5731</v>
      </c>
      <c r="AJ22" s="346" t="s">
        <v>5731</v>
      </c>
      <c r="AK22" s="375" t="s">
        <v>7601</v>
      </c>
      <c r="AL22" s="375" t="s">
        <v>7623</v>
      </c>
      <c r="AM22" s="375" t="s">
        <v>7624</v>
      </c>
      <c r="AN22" s="379"/>
      <c r="AO22" s="379"/>
      <c r="AP22" s="379"/>
    </row>
    <row r="23" spans="1:42" s="145" customFormat="1" ht="33">
      <c r="A23" s="383" t="s">
        <v>3062</v>
      </c>
      <c r="B23" s="366"/>
      <c r="C23" s="380" t="s">
        <v>3066</v>
      </c>
      <c r="D23" s="380" t="s">
        <v>7706</v>
      </c>
      <c r="E23" s="381" t="s">
        <v>37</v>
      </c>
      <c r="F23" s="381" t="s">
        <v>11</v>
      </c>
      <c r="G23" s="381" t="s">
        <v>19</v>
      </c>
      <c r="H23" s="384" t="s">
        <v>3103</v>
      </c>
      <c r="I23" s="371" t="s">
        <v>760</v>
      </c>
      <c r="J23" s="381" t="s">
        <v>13</v>
      </c>
      <c r="K23" s="382" t="s">
        <v>17</v>
      </c>
      <c r="L23" s="373" t="s">
        <v>7705</v>
      </c>
      <c r="M23" s="385" t="s">
        <v>8597</v>
      </c>
      <c r="N23" s="375" t="s">
        <v>1091</v>
      </c>
      <c r="O23" s="375" t="s">
        <v>1080</v>
      </c>
      <c r="P23" s="386">
        <v>100</v>
      </c>
      <c r="Q23" s="386">
        <v>15</v>
      </c>
      <c r="R23" s="383" t="s">
        <v>7599</v>
      </c>
      <c r="S23" s="375" t="s">
        <v>8594</v>
      </c>
      <c r="T23" s="346" t="s">
        <v>5731</v>
      </c>
      <c r="U23" s="377" t="s">
        <v>8595</v>
      </c>
      <c r="V23" s="377" t="s">
        <v>8595</v>
      </c>
      <c r="W23" s="375">
        <v>3611000134</v>
      </c>
      <c r="X23" s="378" t="s">
        <v>8596</v>
      </c>
      <c r="Y23" s="375"/>
      <c r="Z23" s="346" t="s">
        <v>7602</v>
      </c>
      <c r="AA23" s="375"/>
      <c r="AB23" s="375"/>
      <c r="AC23" s="375" t="s">
        <v>1547</v>
      </c>
      <c r="AD23" s="346" t="s">
        <v>5731</v>
      </c>
      <c r="AE23" s="346" t="s">
        <v>5731</v>
      </c>
      <c r="AF23" s="346" t="s">
        <v>5731</v>
      </c>
      <c r="AG23" s="346" t="s">
        <v>5731</v>
      </c>
      <c r="AH23" s="346" t="s">
        <v>5731</v>
      </c>
      <c r="AI23" s="346" t="s">
        <v>5731</v>
      </c>
      <c r="AJ23" s="346" t="s">
        <v>5731</v>
      </c>
      <c r="AK23" s="375" t="s">
        <v>7601</v>
      </c>
      <c r="AL23" s="375" t="s">
        <v>7623</v>
      </c>
      <c r="AM23" s="375" t="s">
        <v>7624</v>
      </c>
      <c r="AN23" s="379"/>
      <c r="AO23" s="379"/>
      <c r="AP23" s="379"/>
    </row>
    <row r="24" spans="1:42" s="145" customFormat="1">
      <c r="A24" s="387" t="s">
        <v>2727</v>
      </c>
      <c r="B24" s="388" t="s">
        <v>2726</v>
      </c>
      <c r="C24" s="373" t="s">
        <v>2729</v>
      </c>
      <c r="D24" s="389">
        <v>800</v>
      </c>
      <c r="E24" s="389" t="s">
        <v>37</v>
      </c>
      <c r="F24" s="389" t="s">
        <v>16</v>
      </c>
      <c r="G24" s="389" t="s">
        <v>19</v>
      </c>
      <c r="H24" s="131" t="s">
        <v>2737</v>
      </c>
      <c r="I24" s="390" t="s">
        <v>760</v>
      </c>
      <c r="J24" s="389" t="s">
        <v>13</v>
      </c>
      <c r="K24" s="391" t="s">
        <v>17</v>
      </c>
      <c r="L24" s="389" t="s">
        <v>7621</v>
      </c>
      <c r="M24" s="392" t="s">
        <v>7625</v>
      </c>
      <c r="N24" s="375" t="s">
        <v>1079</v>
      </c>
      <c r="O24" s="375" t="s">
        <v>1704</v>
      </c>
      <c r="P24" s="375">
        <v>180</v>
      </c>
      <c r="Q24" s="375">
        <v>10</v>
      </c>
      <c r="R24" s="383" t="s">
        <v>7599</v>
      </c>
      <c r="S24" s="375" t="s">
        <v>8598</v>
      </c>
      <c r="T24" s="346" t="s">
        <v>5731</v>
      </c>
      <c r="U24" s="377" t="s">
        <v>8595</v>
      </c>
      <c r="V24" s="377" t="s">
        <v>8595</v>
      </c>
      <c r="W24" s="375">
        <v>3023000069</v>
      </c>
      <c r="X24" s="378" t="s">
        <v>8596</v>
      </c>
      <c r="Y24" s="346"/>
      <c r="Z24" s="375" t="s">
        <v>7602</v>
      </c>
      <c r="AA24" s="375"/>
      <c r="AB24" s="375"/>
      <c r="AC24" s="375" t="s">
        <v>1547</v>
      </c>
      <c r="AD24" s="346" t="s">
        <v>5731</v>
      </c>
      <c r="AE24" s="346" t="s">
        <v>5731</v>
      </c>
      <c r="AF24" s="346" t="s">
        <v>5731</v>
      </c>
      <c r="AG24" s="346" t="s">
        <v>5731</v>
      </c>
      <c r="AH24" s="346" t="s">
        <v>5731</v>
      </c>
      <c r="AI24" s="346" t="s">
        <v>5731</v>
      </c>
      <c r="AJ24" s="346" t="s">
        <v>5731</v>
      </c>
      <c r="AK24" s="375" t="s">
        <v>7601</v>
      </c>
      <c r="AL24" s="375" t="s">
        <v>7623</v>
      </c>
      <c r="AM24" s="375" t="s">
        <v>7624</v>
      </c>
      <c r="AN24" s="379"/>
      <c r="AO24" s="379"/>
      <c r="AP24" s="379"/>
    </row>
    <row r="25" spans="1:42" s="145" customFormat="1" ht="33">
      <c r="A25" s="387" t="s">
        <v>2727</v>
      </c>
      <c r="B25" s="388" t="s">
        <v>2726</v>
      </c>
      <c r="C25" s="389" t="s">
        <v>2729</v>
      </c>
      <c r="D25" s="389">
        <v>800</v>
      </c>
      <c r="E25" s="389" t="s">
        <v>37</v>
      </c>
      <c r="F25" s="389" t="s">
        <v>16</v>
      </c>
      <c r="G25" s="389" t="s">
        <v>19</v>
      </c>
      <c r="H25" s="131" t="s">
        <v>2736</v>
      </c>
      <c r="I25" s="390" t="s">
        <v>760</v>
      </c>
      <c r="J25" s="389" t="s">
        <v>13</v>
      </c>
      <c r="K25" s="393" t="s">
        <v>17</v>
      </c>
      <c r="L25" s="389" t="s">
        <v>7621</v>
      </c>
      <c r="M25" s="394" t="s">
        <v>8599</v>
      </c>
      <c r="N25" s="375" t="s">
        <v>1079</v>
      </c>
      <c r="O25" s="375" t="s">
        <v>1704</v>
      </c>
      <c r="P25" s="375">
        <v>200</v>
      </c>
      <c r="Q25" s="375">
        <v>10</v>
      </c>
      <c r="R25" s="383" t="s">
        <v>7599</v>
      </c>
      <c r="S25" s="375" t="s">
        <v>8598</v>
      </c>
      <c r="T25" s="346" t="s">
        <v>5731</v>
      </c>
      <c r="U25" s="377" t="s">
        <v>8595</v>
      </c>
      <c r="V25" s="377" t="s">
        <v>8595</v>
      </c>
      <c r="W25" s="375">
        <v>3023000070</v>
      </c>
      <c r="X25" s="378" t="s">
        <v>8596</v>
      </c>
      <c r="Y25" s="346"/>
      <c r="Z25" s="375" t="s">
        <v>7602</v>
      </c>
      <c r="AA25" s="375"/>
      <c r="AB25" s="375"/>
      <c r="AC25" s="375" t="s">
        <v>1547</v>
      </c>
      <c r="AD25" s="346" t="s">
        <v>5731</v>
      </c>
      <c r="AE25" s="346" t="s">
        <v>5731</v>
      </c>
      <c r="AF25" s="346" t="s">
        <v>5731</v>
      </c>
      <c r="AG25" s="346" t="s">
        <v>5731</v>
      </c>
      <c r="AH25" s="346" t="s">
        <v>5731</v>
      </c>
      <c r="AI25" s="346" t="s">
        <v>5731</v>
      </c>
      <c r="AJ25" s="346" t="s">
        <v>5731</v>
      </c>
      <c r="AK25" s="375" t="s">
        <v>7601</v>
      </c>
      <c r="AL25" s="375" t="s">
        <v>7623</v>
      </c>
      <c r="AM25" s="375" t="s">
        <v>7624</v>
      </c>
      <c r="AN25" s="379"/>
      <c r="AO25" s="379"/>
      <c r="AP25" s="379"/>
    </row>
    <row r="26" spans="1:42" s="145" customFormat="1">
      <c r="A26" s="387" t="s">
        <v>2727</v>
      </c>
      <c r="B26" s="388" t="s">
        <v>2726</v>
      </c>
      <c r="C26" s="389" t="s">
        <v>2729</v>
      </c>
      <c r="D26" s="395" t="s">
        <v>2733</v>
      </c>
      <c r="E26" s="389" t="s">
        <v>37</v>
      </c>
      <c r="F26" s="389" t="s">
        <v>16</v>
      </c>
      <c r="G26" s="389" t="s">
        <v>19</v>
      </c>
      <c r="H26" s="131" t="s">
        <v>2735</v>
      </c>
      <c r="I26" s="390" t="s">
        <v>760</v>
      </c>
      <c r="J26" s="389" t="s">
        <v>13</v>
      </c>
      <c r="K26" s="393" t="s">
        <v>17</v>
      </c>
      <c r="L26" s="389" t="s">
        <v>7621</v>
      </c>
      <c r="M26" s="392" t="s">
        <v>7622</v>
      </c>
      <c r="N26" s="375" t="s">
        <v>1079</v>
      </c>
      <c r="O26" s="375" t="s">
        <v>1704</v>
      </c>
      <c r="P26" s="375">
        <v>230</v>
      </c>
      <c r="Q26" s="375">
        <v>10</v>
      </c>
      <c r="R26" s="383" t="s">
        <v>7599</v>
      </c>
      <c r="S26" s="375" t="s">
        <v>8598</v>
      </c>
      <c r="T26" s="346" t="s">
        <v>5731</v>
      </c>
      <c r="U26" s="377" t="s">
        <v>8595</v>
      </c>
      <c r="V26" s="377" t="s">
        <v>8595</v>
      </c>
      <c r="W26" s="375">
        <v>3023000072</v>
      </c>
      <c r="X26" s="378" t="s">
        <v>8596</v>
      </c>
      <c r="Y26" s="346"/>
      <c r="Z26" s="375" t="s">
        <v>7602</v>
      </c>
      <c r="AA26" s="375"/>
      <c r="AB26" s="375"/>
      <c r="AC26" s="375" t="s">
        <v>1547</v>
      </c>
      <c r="AD26" s="346" t="s">
        <v>5731</v>
      </c>
      <c r="AE26" s="346" t="s">
        <v>5731</v>
      </c>
      <c r="AF26" s="346" t="s">
        <v>5731</v>
      </c>
      <c r="AG26" s="346" t="s">
        <v>5731</v>
      </c>
      <c r="AH26" s="346" t="s">
        <v>5731</v>
      </c>
      <c r="AI26" s="346" t="s">
        <v>5731</v>
      </c>
      <c r="AJ26" s="346" t="s">
        <v>5731</v>
      </c>
      <c r="AK26" s="375" t="s">
        <v>7601</v>
      </c>
      <c r="AL26" s="375" t="s">
        <v>7623</v>
      </c>
      <c r="AM26" s="375" t="s">
        <v>7624</v>
      </c>
      <c r="AN26" s="379"/>
      <c r="AO26" s="379"/>
      <c r="AP26" s="379"/>
    </row>
    <row r="27" spans="1:42" s="145" customFormat="1">
      <c r="A27" s="387" t="s">
        <v>2727</v>
      </c>
      <c r="B27" s="388" t="s">
        <v>2726</v>
      </c>
      <c r="C27" s="389" t="s">
        <v>2729</v>
      </c>
      <c r="D27" s="395" t="s">
        <v>2733</v>
      </c>
      <c r="E27" s="389" t="s">
        <v>37</v>
      </c>
      <c r="F27" s="389" t="s">
        <v>16</v>
      </c>
      <c r="G27" s="389" t="s">
        <v>19</v>
      </c>
      <c r="H27" s="131" t="s">
        <v>2734</v>
      </c>
      <c r="I27" s="390" t="s">
        <v>760</v>
      </c>
      <c r="J27" s="389" t="s">
        <v>13</v>
      </c>
      <c r="K27" s="393" t="s">
        <v>17</v>
      </c>
      <c r="L27" s="389" t="s">
        <v>7621</v>
      </c>
      <c r="M27" s="392" t="s">
        <v>7622</v>
      </c>
      <c r="N27" s="375" t="s">
        <v>1079</v>
      </c>
      <c r="O27" s="375" t="s">
        <v>1080</v>
      </c>
      <c r="P27" s="375">
        <v>230</v>
      </c>
      <c r="Q27" s="375">
        <v>6</v>
      </c>
      <c r="R27" s="383" t="s">
        <v>7599</v>
      </c>
      <c r="S27" s="375" t="s">
        <v>8598</v>
      </c>
      <c r="T27" s="346" t="s">
        <v>5731</v>
      </c>
      <c r="U27" s="377" t="s">
        <v>8595</v>
      </c>
      <c r="V27" s="377" t="s">
        <v>8595</v>
      </c>
      <c r="W27" s="396">
        <v>3023000068</v>
      </c>
      <c r="X27" s="378" t="s">
        <v>8596</v>
      </c>
      <c r="Y27" s="346"/>
      <c r="Z27" s="375" t="s">
        <v>7602</v>
      </c>
      <c r="AA27" s="375"/>
      <c r="AB27" s="375"/>
      <c r="AC27" s="375" t="s">
        <v>1547</v>
      </c>
      <c r="AD27" s="346" t="s">
        <v>5731</v>
      </c>
      <c r="AE27" s="346" t="s">
        <v>5731</v>
      </c>
      <c r="AF27" s="346" t="s">
        <v>5731</v>
      </c>
      <c r="AG27" s="346" t="s">
        <v>5731</v>
      </c>
      <c r="AH27" s="346" t="s">
        <v>5731</v>
      </c>
      <c r="AI27" s="346" t="s">
        <v>5731</v>
      </c>
      <c r="AJ27" s="346" t="s">
        <v>5731</v>
      </c>
      <c r="AK27" s="375" t="s">
        <v>7601</v>
      </c>
      <c r="AL27" s="375" t="s">
        <v>7623</v>
      </c>
      <c r="AM27" s="375" t="s">
        <v>7624</v>
      </c>
      <c r="AN27" s="379"/>
      <c r="AO27" s="379"/>
      <c r="AP27" s="379"/>
    </row>
    <row r="28" spans="1:42" s="145" customFormat="1" ht="33">
      <c r="A28" s="387" t="s">
        <v>2727</v>
      </c>
      <c r="B28" s="388" t="s">
        <v>2726</v>
      </c>
      <c r="C28" s="389" t="s">
        <v>2738</v>
      </c>
      <c r="D28" s="395" t="s">
        <v>2733</v>
      </c>
      <c r="E28" s="389" t="s">
        <v>37</v>
      </c>
      <c r="F28" s="397" t="s">
        <v>8600</v>
      </c>
      <c r="G28" s="389" t="s">
        <v>19</v>
      </c>
      <c r="H28" s="131" t="s">
        <v>2739</v>
      </c>
      <c r="I28" s="390" t="s">
        <v>760</v>
      </c>
      <c r="J28" s="389" t="s">
        <v>13</v>
      </c>
      <c r="K28" s="391" t="s">
        <v>17</v>
      </c>
      <c r="L28" s="389" t="s">
        <v>7621</v>
      </c>
      <c r="M28" s="392" t="s">
        <v>7626</v>
      </c>
      <c r="N28" s="375" t="s">
        <v>1091</v>
      </c>
      <c r="O28" s="375" t="s">
        <v>1080</v>
      </c>
      <c r="P28" s="375">
        <v>150</v>
      </c>
      <c r="Q28" s="375">
        <v>20</v>
      </c>
      <c r="R28" s="383" t="s">
        <v>7599</v>
      </c>
      <c r="S28" s="375" t="s">
        <v>8598</v>
      </c>
      <c r="T28" s="346" t="s">
        <v>5731</v>
      </c>
      <c r="U28" s="377" t="s">
        <v>8595</v>
      </c>
      <c r="V28" s="377" t="s">
        <v>8595</v>
      </c>
      <c r="W28" s="375">
        <v>3023000075</v>
      </c>
      <c r="X28" s="378" t="s">
        <v>8596</v>
      </c>
      <c r="Y28" s="346"/>
      <c r="Z28" s="375" t="s">
        <v>7602</v>
      </c>
      <c r="AA28" s="375"/>
      <c r="AB28" s="375"/>
      <c r="AC28" s="375" t="s">
        <v>1547</v>
      </c>
      <c r="AD28" s="346" t="s">
        <v>5731</v>
      </c>
      <c r="AE28" s="346" t="s">
        <v>5731</v>
      </c>
      <c r="AF28" s="346" t="s">
        <v>5731</v>
      </c>
      <c r="AG28" s="346" t="s">
        <v>5731</v>
      </c>
      <c r="AH28" s="346" t="s">
        <v>5731</v>
      </c>
      <c r="AI28" s="346" t="s">
        <v>5731</v>
      </c>
      <c r="AJ28" s="346" t="s">
        <v>5731</v>
      </c>
      <c r="AK28" s="375" t="s">
        <v>7601</v>
      </c>
      <c r="AL28" s="375" t="s">
        <v>7623</v>
      </c>
      <c r="AM28" s="375" t="s">
        <v>7624</v>
      </c>
      <c r="AN28" s="379"/>
      <c r="AO28" s="379"/>
      <c r="AP28" s="379"/>
    </row>
    <row r="29" spans="1:42" s="145" customFormat="1" ht="33">
      <c r="A29" s="387" t="s">
        <v>2727</v>
      </c>
      <c r="B29" s="388" t="s">
        <v>2726</v>
      </c>
      <c r="C29" s="389" t="s">
        <v>2779</v>
      </c>
      <c r="D29" s="389">
        <v>417</v>
      </c>
      <c r="E29" s="389" t="s">
        <v>37</v>
      </c>
      <c r="F29" s="397" t="s">
        <v>8600</v>
      </c>
      <c r="G29" s="389" t="s">
        <v>19</v>
      </c>
      <c r="H29" s="131" t="s">
        <v>2799</v>
      </c>
      <c r="I29" s="390" t="s">
        <v>760</v>
      </c>
      <c r="J29" s="389" t="s">
        <v>13</v>
      </c>
      <c r="K29" s="393" t="s">
        <v>17</v>
      </c>
      <c r="L29" s="389" t="s">
        <v>7621</v>
      </c>
      <c r="M29" s="398" t="s">
        <v>7672</v>
      </c>
      <c r="N29" s="375" t="s">
        <v>1091</v>
      </c>
      <c r="O29" s="375" t="s">
        <v>1080</v>
      </c>
      <c r="P29" s="375">
        <v>330</v>
      </c>
      <c r="Q29" s="375">
        <v>20</v>
      </c>
      <c r="R29" s="383" t="s">
        <v>7599</v>
      </c>
      <c r="S29" s="375" t="s">
        <v>8598</v>
      </c>
      <c r="T29" s="346" t="s">
        <v>5731</v>
      </c>
      <c r="U29" s="377" t="s">
        <v>8595</v>
      </c>
      <c r="V29" s="377" t="s">
        <v>8595</v>
      </c>
      <c r="W29" s="375">
        <v>3023000076</v>
      </c>
      <c r="X29" s="378" t="s">
        <v>8596</v>
      </c>
      <c r="Y29" s="346"/>
      <c r="Z29" s="346" t="s">
        <v>7602</v>
      </c>
      <c r="AA29" s="375"/>
      <c r="AB29" s="375"/>
      <c r="AC29" s="375" t="s">
        <v>1547</v>
      </c>
      <c r="AD29" s="346" t="s">
        <v>5731</v>
      </c>
      <c r="AE29" s="346" t="s">
        <v>5731</v>
      </c>
      <c r="AF29" s="346" t="s">
        <v>5731</v>
      </c>
      <c r="AG29" s="346" t="s">
        <v>5731</v>
      </c>
      <c r="AH29" s="346" t="s">
        <v>5731</v>
      </c>
      <c r="AI29" s="346" t="s">
        <v>5731</v>
      </c>
      <c r="AJ29" s="346" t="s">
        <v>5731</v>
      </c>
      <c r="AK29" s="375" t="s">
        <v>7601</v>
      </c>
      <c r="AL29" s="375" t="s">
        <v>7623</v>
      </c>
      <c r="AM29" s="375" t="s">
        <v>7624</v>
      </c>
      <c r="AN29" s="379"/>
      <c r="AO29" s="379"/>
      <c r="AP29" s="379"/>
    </row>
    <row r="30" spans="1:42" s="145" customFormat="1" ht="33">
      <c r="A30" s="387" t="s">
        <v>2727</v>
      </c>
      <c r="B30" s="388" t="s">
        <v>2726</v>
      </c>
      <c r="C30" s="389" t="s">
        <v>2779</v>
      </c>
      <c r="D30" s="389">
        <v>419</v>
      </c>
      <c r="E30" s="389" t="s">
        <v>37</v>
      </c>
      <c r="F30" s="397" t="s">
        <v>8600</v>
      </c>
      <c r="G30" s="389" t="s">
        <v>19</v>
      </c>
      <c r="H30" s="131" t="s">
        <v>2798</v>
      </c>
      <c r="I30" s="390" t="s">
        <v>760</v>
      </c>
      <c r="J30" s="389" t="s">
        <v>13</v>
      </c>
      <c r="K30" s="393" t="s">
        <v>17</v>
      </c>
      <c r="L30" s="389" t="s">
        <v>7621</v>
      </c>
      <c r="M30" s="398" t="s">
        <v>7671</v>
      </c>
      <c r="N30" s="375" t="s">
        <v>1091</v>
      </c>
      <c r="O30" s="375" t="s">
        <v>1080</v>
      </c>
      <c r="P30" s="375">
        <v>135</v>
      </c>
      <c r="Q30" s="375">
        <v>30</v>
      </c>
      <c r="R30" s="383" t="s">
        <v>7599</v>
      </c>
      <c r="S30" s="375" t="s">
        <v>8598</v>
      </c>
      <c r="T30" s="346" t="s">
        <v>5731</v>
      </c>
      <c r="U30" s="377" t="s">
        <v>8595</v>
      </c>
      <c r="V30" s="377" t="s">
        <v>8595</v>
      </c>
      <c r="W30" s="375">
        <v>3023000077</v>
      </c>
      <c r="X30" s="378" t="s">
        <v>8596</v>
      </c>
      <c r="Y30" s="346"/>
      <c r="Z30" s="346" t="s">
        <v>7602</v>
      </c>
      <c r="AA30" s="375"/>
      <c r="AB30" s="375"/>
      <c r="AC30" s="375" t="s">
        <v>1547</v>
      </c>
      <c r="AD30" s="346" t="s">
        <v>5731</v>
      </c>
      <c r="AE30" s="346" t="s">
        <v>5731</v>
      </c>
      <c r="AF30" s="346" t="s">
        <v>5731</v>
      </c>
      <c r="AG30" s="346" t="s">
        <v>5731</v>
      </c>
      <c r="AH30" s="346" t="s">
        <v>5731</v>
      </c>
      <c r="AI30" s="346" t="s">
        <v>5731</v>
      </c>
      <c r="AJ30" s="346" t="s">
        <v>5731</v>
      </c>
      <c r="AK30" s="375" t="s">
        <v>7601</v>
      </c>
      <c r="AL30" s="375" t="s">
        <v>7623</v>
      </c>
      <c r="AM30" s="375" t="s">
        <v>7624</v>
      </c>
      <c r="AN30" s="379"/>
      <c r="AO30" s="379"/>
      <c r="AP30" s="379"/>
    </row>
    <row r="31" spans="1:42" s="145" customFormat="1" ht="33">
      <c r="A31" s="387" t="s">
        <v>2727</v>
      </c>
      <c r="B31" s="388" t="s">
        <v>2726</v>
      </c>
      <c r="C31" s="389" t="s">
        <v>2779</v>
      </c>
      <c r="D31" s="389">
        <v>419</v>
      </c>
      <c r="E31" s="389" t="s">
        <v>37</v>
      </c>
      <c r="F31" s="397" t="s">
        <v>8600</v>
      </c>
      <c r="G31" s="389" t="s">
        <v>19</v>
      </c>
      <c r="H31" s="131" t="s">
        <v>2797</v>
      </c>
      <c r="I31" s="390" t="s">
        <v>760</v>
      </c>
      <c r="J31" s="389" t="s">
        <v>13</v>
      </c>
      <c r="K31" s="393" t="s">
        <v>17</v>
      </c>
      <c r="L31" s="389" t="s">
        <v>7621</v>
      </c>
      <c r="M31" s="398" t="s">
        <v>7670</v>
      </c>
      <c r="N31" s="375" t="s">
        <v>1091</v>
      </c>
      <c r="O31" s="375" t="s">
        <v>1080</v>
      </c>
      <c r="P31" s="375">
        <v>130</v>
      </c>
      <c r="Q31" s="375">
        <v>20</v>
      </c>
      <c r="R31" s="383" t="s">
        <v>7599</v>
      </c>
      <c r="S31" s="375" t="s">
        <v>8598</v>
      </c>
      <c r="T31" s="346" t="s">
        <v>5731</v>
      </c>
      <c r="U31" s="377" t="s">
        <v>8595</v>
      </c>
      <c r="V31" s="377" t="s">
        <v>8595</v>
      </c>
      <c r="W31" s="375">
        <v>3023000078</v>
      </c>
      <c r="X31" s="378" t="s">
        <v>8596</v>
      </c>
      <c r="Y31" s="346"/>
      <c r="Z31" s="346" t="s">
        <v>7602</v>
      </c>
      <c r="AA31" s="375"/>
      <c r="AB31" s="375"/>
      <c r="AC31" s="375" t="s">
        <v>1547</v>
      </c>
      <c r="AD31" s="346" t="s">
        <v>5731</v>
      </c>
      <c r="AE31" s="346" t="s">
        <v>5731</v>
      </c>
      <c r="AF31" s="346" t="s">
        <v>5731</v>
      </c>
      <c r="AG31" s="346" t="s">
        <v>5731</v>
      </c>
      <c r="AH31" s="346" t="s">
        <v>5731</v>
      </c>
      <c r="AI31" s="346" t="s">
        <v>5731</v>
      </c>
      <c r="AJ31" s="346" t="s">
        <v>5731</v>
      </c>
      <c r="AK31" s="375" t="s">
        <v>7601</v>
      </c>
      <c r="AL31" s="375" t="s">
        <v>7623</v>
      </c>
      <c r="AM31" s="375" t="s">
        <v>7624</v>
      </c>
      <c r="AN31" s="379"/>
      <c r="AO31" s="379"/>
      <c r="AP31" s="379"/>
    </row>
    <row r="32" spans="1:42" s="145" customFormat="1">
      <c r="A32" s="387" t="s">
        <v>2727</v>
      </c>
      <c r="B32" s="388" t="s">
        <v>2726</v>
      </c>
      <c r="C32" s="399" t="s">
        <v>2778</v>
      </c>
      <c r="D32" s="399">
        <v>512</v>
      </c>
      <c r="E32" s="389" t="s">
        <v>37</v>
      </c>
      <c r="F32" s="389" t="s">
        <v>16</v>
      </c>
      <c r="G32" s="389" t="s">
        <v>19</v>
      </c>
      <c r="H32" s="131" t="s">
        <v>2792</v>
      </c>
      <c r="I32" s="390" t="s">
        <v>760</v>
      </c>
      <c r="J32" s="389" t="s">
        <v>13</v>
      </c>
      <c r="K32" s="393" t="s">
        <v>17</v>
      </c>
      <c r="L32" s="389" t="s">
        <v>7662</v>
      </c>
      <c r="M32" s="398" t="s">
        <v>7668</v>
      </c>
      <c r="N32" s="375" t="s">
        <v>1091</v>
      </c>
      <c r="O32" s="375" t="s">
        <v>1080</v>
      </c>
      <c r="P32" s="375">
        <v>155</v>
      </c>
      <c r="Q32" s="375">
        <v>10</v>
      </c>
      <c r="R32" s="383" t="s">
        <v>7599</v>
      </c>
      <c r="S32" s="375" t="s">
        <v>8601</v>
      </c>
      <c r="T32" s="346" t="s">
        <v>5731</v>
      </c>
      <c r="U32" s="377" t="s">
        <v>8595</v>
      </c>
      <c r="V32" s="377" t="s">
        <v>8595</v>
      </c>
      <c r="W32" s="375">
        <v>3023000079</v>
      </c>
      <c r="X32" s="378" t="s">
        <v>8596</v>
      </c>
      <c r="Y32" s="346"/>
      <c r="Z32" s="346" t="s">
        <v>7602</v>
      </c>
      <c r="AA32" s="375"/>
      <c r="AB32" s="375"/>
      <c r="AC32" s="375" t="s">
        <v>1547</v>
      </c>
      <c r="AD32" s="346" t="s">
        <v>5731</v>
      </c>
      <c r="AE32" s="346" t="s">
        <v>5731</v>
      </c>
      <c r="AF32" s="346" t="s">
        <v>5731</v>
      </c>
      <c r="AG32" s="346" t="s">
        <v>5731</v>
      </c>
      <c r="AH32" s="346" t="s">
        <v>5731</v>
      </c>
      <c r="AI32" s="346" t="s">
        <v>5731</v>
      </c>
      <c r="AJ32" s="346" t="s">
        <v>5731</v>
      </c>
      <c r="AK32" s="375" t="s">
        <v>7601</v>
      </c>
      <c r="AL32" s="375" t="s">
        <v>7623</v>
      </c>
      <c r="AM32" s="375" t="s">
        <v>7624</v>
      </c>
      <c r="AN32" s="379"/>
      <c r="AO32" s="379"/>
      <c r="AP32" s="379"/>
    </row>
    <row r="33" spans="1:42" s="145" customFormat="1">
      <c r="A33" s="387" t="s">
        <v>2727</v>
      </c>
      <c r="B33" s="388" t="s">
        <v>2726</v>
      </c>
      <c r="C33" s="399" t="s">
        <v>2778</v>
      </c>
      <c r="D33" s="399">
        <v>512</v>
      </c>
      <c r="E33" s="389" t="s">
        <v>37</v>
      </c>
      <c r="F33" s="389" t="s">
        <v>16</v>
      </c>
      <c r="G33" s="389" t="s">
        <v>19</v>
      </c>
      <c r="H33" s="131" t="s">
        <v>2790</v>
      </c>
      <c r="I33" s="390" t="s">
        <v>760</v>
      </c>
      <c r="J33" s="389" t="s">
        <v>13</v>
      </c>
      <c r="K33" s="393" t="s">
        <v>17</v>
      </c>
      <c r="L33" s="389" t="s">
        <v>7662</v>
      </c>
      <c r="M33" s="398" t="s">
        <v>7667</v>
      </c>
      <c r="N33" s="375" t="s">
        <v>1091</v>
      </c>
      <c r="O33" s="375" t="s">
        <v>1080</v>
      </c>
      <c r="P33" s="375">
        <v>150</v>
      </c>
      <c r="Q33" s="375">
        <v>10</v>
      </c>
      <c r="R33" s="383" t="s">
        <v>7599</v>
      </c>
      <c r="S33" s="375" t="s">
        <v>8601</v>
      </c>
      <c r="T33" s="346" t="s">
        <v>5731</v>
      </c>
      <c r="U33" s="377" t="s">
        <v>8595</v>
      </c>
      <c r="V33" s="377" t="s">
        <v>8595</v>
      </c>
      <c r="W33" s="375">
        <v>3023000080</v>
      </c>
      <c r="X33" s="378" t="s">
        <v>8596</v>
      </c>
      <c r="Y33" s="346"/>
      <c r="Z33" s="346" t="s">
        <v>7602</v>
      </c>
      <c r="AA33" s="375"/>
      <c r="AB33" s="375"/>
      <c r="AC33" s="375" t="s">
        <v>1547</v>
      </c>
      <c r="AD33" s="346" t="s">
        <v>5731</v>
      </c>
      <c r="AE33" s="346" t="s">
        <v>5731</v>
      </c>
      <c r="AF33" s="346" t="s">
        <v>5731</v>
      </c>
      <c r="AG33" s="346" t="s">
        <v>5731</v>
      </c>
      <c r="AH33" s="346" t="s">
        <v>5731</v>
      </c>
      <c r="AI33" s="346" t="s">
        <v>5731</v>
      </c>
      <c r="AJ33" s="346" t="s">
        <v>5731</v>
      </c>
      <c r="AK33" s="375" t="s">
        <v>7601</v>
      </c>
      <c r="AL33" s="375" t="s">
        <v>7623</v>
      </c>
      <c r="AM33" s="375" t="s">
        <v>7624</v>
      </c>
      <c r="AN33" s="379"/>
      <c r="AO33" s="379"/>
      <c r="AP33" s="379"/>
    </row>
    <row r="34" spans="1:42" s="145" customFormat="1">
      <c r="A34" s="387" t="s">
        <v>2727</v>
      </c>
      <c r="B34" s="388" t="s">
        <v>2726</v>
      </c>
      <c r="C34" s="399" t="s">
        <v>2778</v>
      </c>
      <c r="D34" s="399">
        <v>512</v>
      </c>
      <c r="E34" s="389" t="s">
        <v>37</v>
      </c>
      <c r="F34" s="389" t="s">
        <v>16</v>
      </c>
      <c r="G34" s="389" t="s">
        <v>19</v>
      </c>
      <c r="H34" s="400" t="s">
        <v>2789</v>
      </c>
      <c r="I34" s="390" t="s">
        <v>760</v>
      </c>
      <c r="J34" s="389" t="s">
        <v>13</v>
      </c>
      <c r="K34" s="393" t="s">
        <v>17</v>
      </c>
      <c r="L34" s="389" t="s">
        <v>7662</v>
      </c>
      <c r="M34" s="398" t="s">
        <v>7666</v>
      </c>
      <c r="N34" s="375" t="s">
        <v>1079</v>
      </c>
      <c r="O34" s="375" t="s">
        <v>1704</v>
      </c>
      <c r="P34" s="375">
        <v>140</v>
      </c>
      <c r="Q34" s="375">
        <v>8</v>
      </c>
      <c r="R34" s="383" t="s">
        <v>7599</v>
      </c>
      <c r="S34" s="375" t="s">
        <v>8601</v>
      </c>
      <c r="T34" s="346" t="s">
        <v>5731</v>
      </c>
      <c r="U34" s="377" t="s">
        <v>8595</v>
      </c>
      <c r="V34" s="377" t="s">
        <v>8595</v>
      </c>
      <c r="W34" s="375">
        <v>3023000081</v>
      </c>
      <c r="X34" s="378" t="s">
        <v>8596</v>
      </c>
      <c r="Y34" s="346"/>
      <c r="Z34" s="346" t="s">
        <v>7602</v>
      </c>
      <c r="AA34" s="375"/>
      <c r="AB34" s="375"/>
      <c r="AC34" s="375" t="s">
        <v>1547</v>
      </c>
      <c r="AD34" s="346" t="s">
        <v>5731</v>
      </c>
      <c r="AE34" s="346" t="s">
        <v>5731</v>
      </c>
      <c r="AF34" s="346" t="s">
        <v>5731</v>
      </c>
      <c r="AG34" s="346" t="s">
        <v>5731</v>
      </c>
      <c r="AH34" s="346" t="s">
        <v>5731</v>
      </c>
      <c r="AI34" s="346" t="s">
        <v>5731</v>
      </c>
      <c r="AJ34" s="346" t="s">
        <v>5731</v>
      </c>
      <c r="AK34" s="375" t="s">
        <v>7601</v>
      </c>
      <c r="AL34" s="375" t="s">
        <v>7623</v>
      </c>
      <c r="AM34" s="375" t="s">
        <v>7624</v>
      </c>
      <c r="AN34" s="379"/>
      <c r="AO34" s="379"/>
      <c r="AP34" s="379"/>
    </row>
    <row r="35" spans="1:42" s="145" customFormat="1">
      <c r="A35" s="387" t="s">
        <v>2727</v>
      </c>
      <c r="B35" s="388" t="s">
        <v>2726</v>
      </c>
      <c r="C35" s="399" t="s">
        <v>2778</v>
      </c>
      <c r="D35" s="399" t="s">
        <v>2787</v>
      </c>
      <c r="E35" s="389" t="s">
        <v>37</v>
      </c>
      <c r="F35" s="389" t="s">
        <v>16</v>
      </c>
      <c r="G35" s="389" t="s">
        <v>19</v>
      </c>
      <c r="H35" s="389" t="s">
        <v>2788</v>
      </c>
      <c r="I35" s="390" t="s">
        <v>760</v>
      </c>
      <c r="J35" s="389" t="s">
        <v>13</v>
      </c>
      <c r="K35" s="393" t="s">
        <v>17</v>
      </c>
      <c r="L35" s="389" t="s">
        <v>7662</v>
      </c>
      <c r="M35" s="398" t="s">
        <v>7665</v>
      </c>
      <c r="N35" s="375" t="s">
        <v>1091</v>
      </c>
      <c r="O35" s="375" t="s">
        <v>1080</v>
      </c>
      <c r="P35" s="375">
        <v>90</v>
      </c>
      <c r="Q35" s="375">
        <v>10</v>
      </c>
      <c r="R35" s="383" t="s">
        <v>7599</v>
      </c>
      <c r="S35" s="375" t="s">
        <v>8601</v>
      </c>
      <c r="T35" s="346" t="s">
        <v>5731</v>
      </c>
      <c r="U35" s="377" t="s">
        <v>8595</v>
      </c>
      <c r="V35" s="377" t="s">
        <v>8595</v>
      </c>
      <c r="W35" s="375">
        <v>3023000082</v>
      </c>
      <c r="X35" s="378" t="s">
        <v>8596</v>
      </c>
      <c r="Y35" s="346"/>
      <c r="Z35" s="346" t="s">
        <v>7602</v>
      </c>
      <c r="AA35" s="375"/>
      <c r="AB35" s="375"/>
      <c r="AC35" s="375" t="s">
        <v>1547</v>
      </c>
      <c r="AD35" s="346" t="s">
        <v>5731</v>
      </c>
      <c r="AE35" s="346" t="s">
        <v>5731</v>
      </c>
      <c r="AF35" s="346" t="s">
        <v>5731</v>
      </c>
      <c r="AG35" s="346" t="s">
        <v>5731</v>
      </c>
      <c r="AH35" s="346" t="s">
        <v>5731</v>
      </c>
      <c r="AI35" s="346" t="s">
        <v>5731</v>
      </c>
      <c r="AJ35" s="346" t="s">
        <v>5731</v>
      </c>
      <c r="AK35" s="375" t="s">
        <v>7601</v>
      </c>
      <c r="AL35" s="375" t="s">
        <v>7623</v>
      </c>
      <c r="AM35" s="375" t="s">
        <v>7624</v>
      </c>
      <c r="AN35" s="379"/>
      <c r="AO35" s="379"/>
      <c r="AP35" s="379"/>
    </row>
    <row r="36" spans="1:42" s="145" customFormat="1">
      <c r="A36" s="387" t="s">
        <v>2727</v>
      </c>
      <c r="B36" s="388" t="s">
        <v>2726</v>
      </c>
      <c r="C36" s="399" t="s">
        <v>2778</v>
      </c>
      <c r="D36" s="399" t="s">
        <v>2785</v>
      </c>
      <c r="E36" s="389" t="s">
        <v>37</v>
      </c>
      <c r="F36" s="389" t="s">
        <v>11</v>
      </c>
      <c r="G36" s="389" t="s">
        <v>19</v>
      </c>
      <c r="H36" s="389" t="s">
        <v>2786</v>
      </c>
      <c r="I36" s="390" t="s">
        <v>760</v>
      </c>
      <c r="J36" s="389" t="s">
        <v>13</v>
      </c>
      <c r="K36" s="391" t="s">
        <v>17</v>
      </c>
      <c r="L36" s="389" t="s">
        <v>7662</v>
      </c>
      <c r="M36" s="398" t="s">
        <v>7664</v>
      </c>
      <c r="N36" s="375" t="s">
        <v>1091</v>
      </c>
      <c r="O36" s="375" t="s">
        <v>1080</v>
      </c>
      <c r="P36" s="375">
        <v>90</v>
      </c>
      <c r="Q36" s="375">
        <v>20</v>
      </c>
      <c r="R36" s="383" t="s">
        <v>7599</v>
      </c>
      <c r="S36" s="375" t="s">
        <v>8601</v>
      </c>
      <c r="T36" s="346" t="s">
        <v>5731</v>
      </c>
      <c r="U36" s="377" t="s">
        <v>8595</v>
      </c>
      <c r="V36" s="377" t="s">
        <v>8595</v>
      </c>
      <c r="W36" s="375">
        <v>3023000083</v>
      </c>
      <c r="X36" s="378" t="s">
        <v>8596</v>
      </c>
      <c r="Y36" s="346"/>
      <c r="Z36" s="346" t="s">
        <v>7602</v>
      </c>
      <c r="AA36" s="375"/>
      <c r="AB36" s="375"/>
      <c r="AC36" s="375" t="s">
        <v>1547</v>
      </c>
      <c r="AD36" s="346" t="s">
        <v>5731</v>
      </c>
      <c r="AE36" s="346" t="s">
        <v>5731</v>
      </c>
      <c r="AF36" s="346" t="s">
        <v>5731</v>
      </c>
      <c r="AG36" s="346" t="s">
        <v>5731</v>
      </c>
      <c r="AH36" s="346" t="s">
        <v>5731</v>
      </c>
      <c r="AI36" s="346" t="s">
        <v>5731</v>
      </c>
      <c r="AJ36" s="346" t="s">
        <v>5731</v>
      </c>
      <c r="AK36" s="375" t="s">
        <v>7601</v>
      </c>
      <c r="AL36" s="375" t="s">
        <v>7623</v>
      </c>
      <c r="AM36" s="375" t="s">
        <v>7624</v>
      </c>
      <c r="AN36" s="379"/>
      <c r="AO36" s="379"/>
      <c r="AP36" s="379"/>
    </row>
    <row r="37" spans="1:42" s="145" customFormat="1">
      <c r="A37" s="387" t="s">
        <v>2727</v>
      </c>
      <c r="B37" s="388" t="s">
        <v>2726</v>
      </c>
      <c r="C37" s="399" t="s">
        <v>2778</v>
      </c>
      <c r="D37" s="401" t="s">
        <v>2783</v>
      </c>
      <c r="E37" s="389" t="s">
        <v>37</v>
      </c>
      <c r="F37" s="389" t="s">
        <v>11</v>
      </c>
      <c r="G37" s="389" t="s">
        <v>19</v>
      </c>
      <c r="H37" s="389" t="s">
        <v>2784</v>
      </c>
      <c r="I37" s="390" t="s">
        <v>760</v>
      </c>
      <c r="J37" s="389" t="s">
        <v>13</v>
      </c>
      <c r="K37" s="391" t="s">
        <v>17</v>
      </c>
      <c r="L37" s="389" t="s">
        <v>7662</v>
      </c>
      <c r="M37" s="402" t="s">
        <v>7663</v>
      </c>
      <c r="N37" s="375" t="s">
        <v>1091</v>
      </c>
      <c r="O37" s="375" t="s">
        <v>1080</v>
      </c>
      <c r="P37" s="375">
        <v>250</v>
      </c>
      <c r="Q37" s="375">
        <v>15</v>
      </c>
      <c r="R37" s="383" t="s">
        <v>7599</v>
      </c>
      <c r="S37" s="375" t="s">
        <v>8601</v>
      </c>
      <c r="T37" s="346" t="s">
        <v>5731</v>
      </c>
      <c r="U37" s="377" t="s">
        <v>8595</v>
      </c>
      <c r="V37" s="377" t="s">
        <v>8595</v>
      </c>
      <c r="W37" s="375">
        <v>3023000084</v>
      </c>
      <c r="X37" s="378" t="s">
        <v>8596</v>
      </c>
      <c r="Y37" s="346"/>
      <c r="Z37" s="346" t="s">
        <v>7602</v>
      </c>
      <c r="AA37" s="375"/>
      <c r="AB37" s="375"/>
      <c r="AC37" s="375" t="s">
        <v>1547</v>
      </c>
      <c r="AD37" s="346" t="s">
        <v>5731</v>
      </c>
      <c r="AE37" s="346" t="s">
        <v>5731</v>
      </c>
      <c r="AF37" s="346" t="s">
        <v>5731</v>
      </c>
      <c r="AG37" s="346" t="s">
        <v>5731</v>
      </c>
      <c r="AH37" s="346" t="s">
        <v>5731</v>
      </c>
      <c r="AI37" s="346" t="s">
        <v>5731</v>
      </c>
      <c r="AJ37" s="346" t="s">
        <v>5731</v>
      </c>
      <c r="AK37" s="375" t="s">
        <v>7601</v>
      </c>
      <c r="AL37" s="375" t="s">
        <v>7623</v>
      </c>
      <c r="AM37" s="375" t="s">
        <v>7624</v>
      </c>
      <c r="AN37" s="379"/>
      <c r="AO37" s="379"/>
      <c r="AP37" s="379"/>
    </row>
    <row r="38" spans="1:42" s="145" customFormat="1">
      <c r="A38" s="387" t="s">
        <v>2727</v>
      </c>
      <c r="B38" s="388" t="s">
        <v>2726</v>
      </c>
      <c r="C38" s="389" t="s">
        <v>2794</v>
      </c>
      <c r="D38" s="389" t="s">
        <v>2795</v>
      </c>
      <c r="E38" s="389" t="s">
        <v>37</v>
      </c>
      <c r="F38" s="389" t="s">
        <v>11</v>
      </c>
      <c r="G38" s="389" t="s">
        <v>19</v>
      </c>
      <c r="H38" s="389" t="s">
        <v>2796</v>
      </c>
      <c r="I38" s="390" t="s">
        <v>760</v>
      </c>
      <c r="J38" s="389" t="s">
        <v>13</v>
      </c>
      <c r="K38" s="391" t="s">
        <v>17</v>
      </c>
      <c r="L38" s="389" t="s">
        <v>7660</v>
      </c>
      <c r="M38" s="398" t="s">
        <v>7669</v>
      </c>
      <c r="N38" s="375" t="s">
        <v>1091</v>
      </c>
      <c r="O38" s="375" t="s">
        <v>1080</v>
      </c>
      <c r="P38" s="375">
        <v>240</v>
      </c>
      <c r="Q38" s="375">
        <v>30</v>
      </c>
      <c r="R38" s="383" t="s">
        <v>7599</v>
      </c>
      <c r="S38" s="375" t="s">
        <v>8601</v>
      </c>
      <c r="T38" s="346" t="s">
        <v>5731</v>
      </c>
      <c r="U38" s="377" t="s">
        <v>8595</v>
      </c>
      <c r="V38" s="377" t="s">
        <v>8595</v>
      </c>
      <c r="W38" s="375">
        <v>3023000085</v>
      </c>
      <c r="X38" s="378" t="s">
        <v>8596</v>
      </c>
      <c r="Y38" s="346"/>
      <c r="Z38" s="346" t="s">
        <v>7602</v>
      </c>
      <c r="AA38" s="375"/>
      <c r="AB38" s="375"/>
      <c r="AC38" s="375" t="s">
        <v>1547</v>
      </c>
      <c r="AD38" s="346" t="s">
        <v>5731</v>
      </c>
      <c r="AE38" s="346" t="s">
        <v>5731</v>
      </c>
      <c r="AF38" s="346" t="s">
        <v>5731</v>
      </c>
      <c r="AG38" s="346" t="s">
        <v>5731</v>
      </c>
      <c r="AH38" s="346" t="s">
        <v>5731</v>
      </c>
      <c r="AI38" s="346" t="s">
        <v>5731</v>
      </c>
      <c r="AJ38" s="346" t="s">
        <v>5731</v>
      </c>
      <c r="AK38" s="375" t="s">
        <v>7601</v>
      </c>
      <c r="AL38" s="375" t="s">
        <v>7623</v>
      </c>
      <c r="AM38" s="375" t="s">
        <v>7624</v>
      </c>
      <c r="AN38" s="379"/>
      <c r="AO38" s="379"/>
      <c r="AP38" s="379"/>
    </row>
    <row r="39" spans="1:42" s="145" customFormat="1">
      <c r="A39" s="387" t="s">
        <v>2727</v>
      </c>
      <c r="B39" s="388" t="s">
        <v>2499</v>
      </c>
      <c r="C39" s="389" t="s">
        <v>2800</v>
      </c>
      <c r="D39" s="395" t="s">
        <v>7675</v>
      </c>
      <c r="E39" s="389" t="s">
        <v>37</v>
      </c>
      <c r="F39" s="373" t="s">
        <v>110</v>
      </c>
      <c r="G39" s="389" t="s">
        <v>19</v>
      </c>
      <c r="H39" s="389" t="s">
        <v>2803</v>
      </c>
      <c r="I39" s="390" t="s">
        <v>760</v>
      </c>
      <c r="J39" s="389" t="s">
        <v>13</v>
      </c>
      <c r="K39" s="391" t="s">
        <v>17</v>
      </c>
      <c r="L39" s="389" t="s">
        <v>7673</v>
      </c>
      <c r="M39" s="402" t="s">
        <v>7676</v>
      </c>
      <c r="N39" s="375" t="s">
        <v>1079</v>
      </c>
      <c r="O39" s="375" t="s">
        <v>1704</v>
      </c>
      <c r="P39" s="375">
        <v>480</v>
      </c>
      <c r="Q39" s="375">
        <v>34</v>
      </c>
      <c r="R39" s="383" t="s">
        <v>1287</v>
      </c>
      <c r="S39" s="375" t="s">
        <v>8602</v>
      </c>
      <c r="T39" s="346" t="s">
        <v>8603</v>
      </c>
      <c r="U39" s="377" t="s">
        <v>8604</v>
      </c>
      <c r="V39" s="377" t="s">
        <v>8604</v>
      </c>
      <c r="W39" s="375">
        <v>3011000053</v>
      </c>
      <c r="X39" s="378" t="s">
        <v>8596</v>
      </c>
      <c r="Y39" s="346"/>
      <c r="Z39" s="346" t="s">
        <v>7602</v>
      </c>
      <c r="AA39" s="375"/>
      <c r="AB39" s="375"/>
      <c r="AC39" s="375" t="s">
        <v>1547</v>
      </c>
      <c r="AD39" s="346" t="s">
        <v>5731</v>
      </c>
      <c r="AE39" s="346" t="s">
        <v>5731</v>
      </c>
      <c r="AF39" s="346" t="s">
        <v>5731</v>
      </c>
      <c r="AG39" s="346" t="s">
        <v>5731</v>
      </c>
      <c r="AH39" s="346" t="s">
        <v>5731</v>
      </c>
      <c r="AI39" s="346" t="s">
        <v>5731</v>
      </c>
      <c r="AJ39" s="346" t="s">
        <v>5731</v>
      </c>
      <c r="AK39" s="375" t="s">
        <v>7601</v>
      </c>
      <c r="AL39" s="375" t="s">
        <v>7623</v>
      </c>
      <c r="AM39" s="375" t="s">
        <v>7624</v>
      </c>
      <c r="AN39" s="379"/>
      <c r="AO39" s="379"/>
      <c r="AP39" s="379"/>
    </row>
    <row r="40" spans="1:42" s="145" customFormat="1">
      <c r="A40" s="387" t="s">
        <v>2727</v>
      </c>
      <c r="B40" s="388" t="s">
        <v>2499</v>
      </c>
      <c r="C40" s="389" t="s">
        <v>2800</v>
      </c>
      <c r="D40" s="403" t="s">
        <v>2801</v>
      </c>
      <c r="E40" s="389" t="s">
        <v>37</v>
      </c>
      <c r="F40" s="373" t="s">
        <v>110</v>
      </c>
      <c r="G40" s="389" t="s">
        <v>19</v>
      </c>
      <c r="H40" s="389" t="s">
        <v>2802</v>
      </c>
      <c r="I40" s="390" t="s">
        <v>760</v>
      </c>
      <c r="J40" s="389" t="s">
        <v>13</v>
      </c>
      <c r="K40" s="393" t="s">
        <v>765</v>
      </c>
      <c r="L40" s="389" t="s">
        <v>7673</v>
      </c>
      <c r="M40" s="402" t="s">
        <v>7674</v>
      </c>
      <c r="N40" s="375" t="s">
        <v>1079</v>
      </c>
      <c r="O40" s="375" t="s">
        <v>1704</v>
      </c>
      <c r="P40" s="375">
        <v>80</v>
      </c>
      <c r="Q40" s="375">
        <v>20</v>
      </c>
      <c r="R40" s="383" t="s">
        <v>7599</v>
      </c>
      <c r="S40" s="375" t="s">
        <v>8602</v>
      </c>
      <c r="T40" s="346" t="s">
        <v>5731</v>
      </c>
      <c r="U40" s="377" t="s">
        <v>8604</v>
      </c>
      <c r="V40" s="377" t="s">
        <v>8604</v>
      </c>
      <c r="W40" s="375">
        <v>3011000054</v>
      </c>
      <c r="X40" s="378" t="s">
        <v>8596</v>
      </c>
      <c r="Y40" s="346"/>
      <c r="Z40" s="346" t="s">
        <v>7602</v>
      </c>
      <c r="AA40" s="375"/>
      <c r="AB40" s="375"/>
      <c r="AC40" s="375" t="s">
        <v>1547</v>
      </c>
      <c r="AD40" s="346" t="s">
        <v>5731</v>
      </c>
      <c r="AE40" s="346" t="s">
        <v>5731</v>
      </c>
      <c r="AF40" s="346" t="s">
        <v>5731</v>
      </c>
      <c r="AG40" s="346" t="s">
        <v>5731</v>
      </c>
      <c r="AH40" s="346" t="s">
        <v>5731</v>
      </c>
      <c r="AI40" s="346" t="s">
        <v>5731</v>
      </c>
      <c r="AJ40" s="346" t="s">
        <v>5731</v>
      </c>
      <c r="AK40" s="375" t="s">
        <v>7601</v>
      </c>
      <c r="AL40" s="375" t="s">
        <v>7623</v>
      </c>
      <c r="AM40" s="375" t="s">
        <v>7624</v>
      </c>
      <c r="AN40" s="379"/>
      <c r="AO40" s="379"/>
      <c r="AP40" s="379"/>
    </row>
    <row r="41" spans="1:42" s="145" customFormat="1">
      <c r="A41" s="404" t="s">
        <v>22</v>
      </c>
      <c r="B41" s="405" t="s">
        <v>3472</v>
      </c>
      <c r="C41" s="406" t="s">
        <v>3504</v>
      </c>
      <c r="D41" s="389" t="s">
        <v>3509</v>
      </c>
      <c r="E41" s="389" t="s">
        <v>37</v>
      </c>
      <c r="F41" s="373" t="s">
        <v>3623</v>
      </c>
      <c r="G41" s="389" t="s">
        <v>19</v>
      </c>
      <c r="H41" s="389" t="s">
        <v>3510</v>
      </c>
      <c r="I41" s="390" t="s">
        <v>760</v>
      </c>
      <c r="J41" s="389" t="s">
        <v>13</v>
      </c>
      <c r="K41" s="391" t="s">
        <v>17</v>
      </c>
      <c r="L41" s="389" t="s">
        <v>7673</v>
      </c>
      <c r="M41" s="398" t="s">
        <v>7801</v>
      </c>
      <c r="N41" s="375" t="s">
        <v>1091</v>
      </c>
      <c r="O41" s="375" t="s">
        <v>1080</v>
      </c>
      <c r="P41" s="375">
        <v>110</v>
      </c>
      <c r="Q41" s="386">
        <v>40</v>
      </c>
      <c r="R41" s="383" t="s">
        <v>7599</v>
      </c>
      <c r="S41" s="375" t="s">
        <v>8602</v>
      </c>
      <c r="T41" s="346" t="s">
        <v>5731</v>
      </c>
      <c r="U41" s="377" t="s">
        <v>8604</v>
      </c>
      <c r="V41" s="377" t="s">
        <v>8604</v>
      </c>
      <c r="W41" s="375">
        <v>4373000144</v>
      </c>
      <c r="X41" s="378" t="s">
        <v>8596</v>
      </c>
      <c r="Y41" s="375"/>
      <c r="Z41" s="346" t="s">
        <v>7602</v>
      </c>
      <c r="AA41" s="375"/>
      <c r="AB41" s="375"/>
      <c r="AC41" s="375" t="s">
        <v>1547</v>
      </c>
      <c r="AD41" s="346" t="s">
        <v>5731</v>
      </c>
      <c r="AE41" s="346" t="s">
        <v>5731</v>
      </c>
      <c r="AF41" s="346" t="s">
        <v>5731</v>
      </c>
      <c r="AG41" s="346" t="s">
        <v>5731</v>
      </c>
      <c r="AH41" s="346" t="s">
        <v>5731</v>
      </c>
      <c r="AI41" s="346" t="s">
        <v>5731</v>
      </c>
      <c r="AJ41" s="346" t="s">
        <v>5731</v>
      </c>
      <c r="AK41" s="375" t="s">
        <v>7601</v>
      </c>
      <c r="AL41" s="375" t="s">
        <v>7623</v>
      </c>
      <c r="AM41" s="375" t="s">
        <v>7624</v>
      </c>
      <c r="AN41" s="379"/>
      <c r="AO41" s="379"/>
      <c r="AP41" s="379"/>
    </row>
    <row r="42" spans="1:42" s="145" customFormat="1" ht="33">
      <c r="A42" s="404" t="s">
        <v>22</v>
      </c>
      <c r="B42" s="405" t="s">
        <v>3472</v>
      </c>
      <c r="C42" s="406" t="s">
        <v>3504</v>
      </c>
      <c r="D42" s="389" t="s">
        <v>3507</v>
      </c>
      <c r="E42" s="389" t="s">
        <v>37</v>
      </c>
      <c r="F42" s="397" t="s">
        <v>8600</v>
      </c>
      <c r="G42" s="389" t="s">
        <v>19</v>
      </c>
      <c r="H42" s="389" t="s">
        <v>3508</v>
      </c>
      <c r="I42" s="390" t="s">
        <v>760</v>
      </c>
      <c r="J42" s="389" t="s">
        <v>13</v>
      </c>
      <c r="K42" s="391" t="s">
        <v>17</v>
      </c>
      <c r="L42" s="389" t="s">
        <v>7673</v>
      </c>
      <c r="M42" s="398" t="s">
        <v>7800</v>
      </c>
      <c r="N42" s="375" t="s">
        <v>1091</v>
      </c>
      <c r="O42" s="375" t="s">
        <v>1080</v>
      </c>
      <c r="P42" s="375">
        <v>180</v>
      </c>
      <c r="Q42" s="375">
        <v>10</v>
      </c>
      <c r="R42" s="383" t="s">
        <v>7599</v>
      </c>
      <c r="S42" s="375" t="s">
        <v>8602</v>
      </c>
      <c r="T42" s="346" t="s">
        <v>5731</v>
      </c>
      <c r="U42" s="377" t="s">
        <v>8604</v>
      </c>
      <c r="V42" s="377" t="s">
        <v>8604</v>
      </c>
      <c r="W42" s="375">
        <v>4373000145</v>
      </c>
      <c r="X42" s="378" t="s">
        <v>8596</v>
      </c>
      <c r="Y42" s="375"/>
      <c r="Z42" s="346" t="s">
        <v>7602</v>
      </c>
      <c r="AA42" s="375"/>
      <c r="AB42" s="375"/>
      <c r="AC42" s="375" t="s">
        <v>1547</v>
      </c>
      <c r="AD42" s="346" t="s">
        <v>5731</v>
      </c>
      <c r="AE42" s="346" t="s">
        <v>5731</v>
      </c>
      <c r="AF42" s="346" t="s">
        <v>5731</v>
      </c>
      <c r="AG42" s="346" t="s">
        <v>5731</v>
      </c>
      <c r="AH42" s="346" t="s">
        <v>5731</v>
      </c>
      <c r="AI42" s="346" t="s">
        <v>5731</v>
      </c>
      <c r="AJ42" s="346" t="s">
        <v>5731</v>
      </c>
      <c r="AK42" s="375" t="s">
        <v>7601</v>
      </c>
      <c r="AL42" s="375" t="s">
        <v>7623</v>
      </c>
      <c r="AM42" s="375" t="s">
        <v>7624</v>
      </c>
      <c r="AN42" s="379"/>
      <c r="AO42" s="379"/>
      <c r="AP42" s="379"/>
    </row>
    <row r="43" spans="1:42" s="145" customFormat="1">
      <c r="A43" s="404" t="s">
        <v>22</v>
      </c>
      <c r="B43" s="405" t="s">
        <v>3472</v>
      </c>
      <c r="C43" s="406" t="s">
        <v>3504</v>
      </c>
      <c r="D43" s="389" t="s">
        <v>3505</v>
      </c>
      <c r="E43" s="389" t="s">
        <v>37</v>
      </c>
      <c r="F43" s="389" t="s">
        <v>11</v>
      </c>
      <c r="G43" s="389" t="s">
        <v>19</v>
      </c>
      <c r="H43" s="389" t="s">
        <v>3506</v>
      </c>
      <c r="I43" s="390" t="s">
        <v>760</v>
      </c>
      <c r="J43" s="389" t="s">
        <v>13</v>
      </c>
      <c r="K43" s="391" t="s">
        <v>17</v>
      </c>
      <c r="L43" s="389" t="s">
        <v>7673</v>
      </c>
      <c r="M43" s="398" t="s">
        <v>7799</v>
      </c>
      <c r="N43" s="375" t="s">
        <v>1079</v>
      </c>
      <c r="O43" s="375" t="s">
        <v>1704</v>
      </c>
      <c r="P43" s="375">
        <v>80</v>
      </c>
      <c r="Q43" s="375">
        <v>25</v>
      </c>
      <c r="R43" s="383" t="s">
        <v>7599</v>
      </c>
      <c r="S43" s="375" t="s">
        <v>8602</v>
      </c>
      <c r="T43" s="346" t="s">
        <v>5731</v>
      </c>
      <c r="U43" s="377" t="s">
        <v>8604</v>
      </c>
      <c r="V43" s="377" t="s">
        <v>8604</v>
      </c>
      <c r="W43" s="375">
        <v>4373000146</v>
      </c>
      <c r="X43" s="378" t="s">
        <v>8596</v>
      </c>
      <c r="Y43" s="375"/>
      <c r="Z43" s="346" t="s">
        <v>7602</v>
      </c>
      <c r="AA43" s="375"/>
      <c r="AB43" s="375"/>
      <c r="AC43" s="375" t="s">
        <v>1547</v>
      </c>
      <c r="AD43" s="346" t="s">
        <v>5731</v>
      </c>
      <c r="AE43" s="346" t="s">
        <v>5731</v>
      </c>
      <c r="AF43" s="346" t="s">
        <v>5731</v>
      </c>
      <c r="AG43" s="346" t="s">
        <v>5731</v>
      </c>
      <c r="AH43" s="346" t="s">
        <v>5731</v>
      </c>
      <c r="AI43" s="346" t="s">
        <v>5731</v>
      </c>
      <c r="AJ43" s="346" t="s">
        <v>5731</v>
      </c>
      <c r="AK43" s="375" t="s">
        <v>7601</v>
      </c>
      <c r="AL43" s="375" t="s">
        <v>7623</v>
      </c>
      <c r="AM43" s="375" t="s">
        <v>7624</v>
      </c>
      <c r="AN43" s="379"/>
      <c r="AO43" s="379"/>
      <c r="AP43" s="379"/>
    </row>
    <row r="44" spans="1:42" s="209" customFormat="1">
      <c r="A44" s="404" t="s">
        <v>22</v>
      </c>
      <c r="B44" s="405" t="s">
        <v>3472</v>
      </c>
      <c r="C44" s="406" t="s">
        <v>3474</v>
      </c>
      <c r="D44" s="389" t="s">
        <v>3501</v>
      </c>
      <c r="E44" s="389" t="s">
        <v>37</v>
      </c>
      <c r="F44" s="389" t="s">
        <v>11</v>
      </c>
      <c r="G44" s="389" t="s">
        <v>19</v>
      </c>
      <c r="H44" s="389" t="s">
        <v>3503</v>
      </c>
      <c r="I44" s="390" t="s">
        <v>760</v>
      </c>
      <c r="J44" s="389" t="s">
        <v>13</v>
      </c>
      <c r="K44" s="391" t="s">
        <v>17</v>
      </c>
      <c r="L44" s="389" t="s">
        <v>7673</v>
      </c>
      <c r="M44" s="398" t="s">
        <v>7798</v>
      </c>
      <c r="N44" s="375" t="s">
        <v>1079</v>
      </c>
      <c r="O44" s="375" t="s">
        <v>1704</v>
      </c>
      <c r="P44" s="375">
        <v>130</v>
      </c>
      <c r="Q44" s="386">
        <v>20</v>
      </c>
      <c r="R44" s="383" t="s">
        <v>1287</v>
      </c>
      <c r="S44" s="375" t="s">
        <v>8602</v>
      </c>
      <c r="T44" s="346" t="s">
        <v>8603</v>
      </c>
      <c r="U44" s="377" t="s">
        <v>8604</v>
      </c>
      <c r="V44" s="377" t="s">
        <v>8604</v>
      </c>
      <c r="W44" s="375">
        <v>4373000147</v>
      </c>
      <c r="X44" s="378" t="s">
        <v>8596</v>
      </c>
      <c r="Y44" s="375"/>
      <c r="Z44" s="346" t="s">
        <v>7602</v>
      </c>
      <c r="AA44" s="375"/>
      <c r="AB44" s="375"/>
      <c r="AC44" s="375" t="s">
        <v>1547</v>
      </c>
      <c r="AD44" s="346" t="s">
        <v>5731</v>
      </c>
      <c r="AE44" s="346" t="s">
        <v>5731</v>
      </c>
      <c r="AF44" s="346" t="s">
        <v>5731</v>
      </c>
      <c r="AG44" s="346" t="s">
        <v>5731</v>
      </c>
      <c r="AH44" s="346" t="s">
        <v>5731</v>
      </c>
      <c r="AI44" s="346" t="s">
        <v>5731</v>
      </c>
      <c r="AJ44" s="346" t="s">
        <v>5731</v>
      </c>
      <c r="AK44" s="375" t="s">
        <v>7601</v>
      </c>
      <c r="AL44" s="375" t="s">
        <v>7623</v>
      </c>
      <c r="AM44" s="375" t="s">
        <v>7624</v>
      </c>
      <c r="AN44" s="379"/>
      <c r="AO44" s="379"/>
      <c r="AP44" s="379"/>
    </row>
    <row r="45" spans="1:42" s="209" customFormat="1">
      <c r="A45" s="404" t="s">
        <v>22</v>
      </c>
      <c r="B45" s="405" t="s">
        <v>3472</v>
      </c>
      <c r="C45" s="406" t="s">
        <v>3474</v>
      </c>
      <c r="D45" s="389" t="s">
        <v>3501</v>
      </c>
      <c r="E45" s="389" t="s">
        <v>37</v>
      </c>
      <c r="F45" s="389" t="s">
        <v>11</v>
      </c>
      <c r="G45" s="389" t="s">
        <v>19</v>
      </c>
      <c r="H45" s="389" t="s">
        <v>3502</v>
      </c>
      <c r="I45" s="390" t="s">
        <v>760</v>
      </c>
      <c r="J45" s="389" t="s">
        <v>13</v>
      </c>
      <c r="K45" s="391" t="s">
        <v>17</v>
      </c>
      <c r="L45" s="389" t="s">
        <v>7673</v>
      </c>
      <c r="M45" s="398" t="s">
        <v>7797</v>
      </c>
      <c r="N45" s="375" t="s">
        <v>1091</v>
      </c>
      <c r="O45" s="375" t="s">
        <v>1080</v>
      </c>
      <c r="P45" s="375">
        <v>120</v>
      </c>
      <c r="Q45" s="386">
        <v>20</v>
      </c>
      <c r="R45" s="383" t="s">
        <v>1287</v>
      </c>
      <c r="S45" s="375" t="s">
        <v>8602</v>
      </c>
      <c r="T45" s="346" t="s">
        <v>8603</v>
      </c>
      <c r="U45" s="377" t="s">
        <v>8604</v>
      </c>
      <c r="V45" s="377" t="s">
        <v>8604</v>
      </c>
      <c r="W45" s="375">
        <v>4373000148</v>
      </c>
      <c r="X45" s="378" t="s">
        <v>8596</v>
      </c>
      <c r="Y45" s="375"/>
      <c r="Z45" s="346" t="s">
        <v>7602</v>
      </c>
      <c r="AA45" s="375"/>
      <c r="AB45" s="375"/>
      <c r="AC45" s="375" t="s">
        <v>1547</v>
      </c>
      <c r="AD45" s="346" t="s">
        <v>5731</v>
      </c>
      <c r="AE45" s="346" t="s">
        <v>5731</v>
      </c>
      <c r="AF45" s="346" t="s">
        <v>5731</v>
      </c>
      <c r="AG45" s="346" t="s">
        <v>5731</v>
      </c>
      <c r="AH45" s="346" t="s">
        <v>5731</v>
      </c>
      <c r="AI45" s="346" t="s">
        <v>5731</v>
      </c>
      <c r="AJ45" s="346" t="s">
        <v>5731</v>
      </c>
      <c r="AK45" s="375" t="s">
        <v>7601</v>
      </c>
      <c r="AL45" s="375" t="s">
        <v>7623</v>
      </c>
      <c r="AM45" s="375" t="s">
        <v>7624</v>
      </c>
      <c r="AN45" s="379"/>
      <c r="AO45" s="379"/>
      <c r="AP45" s="379"/>
    </row>
    <row r="46" spans="1:42" s="209" customFormat="1" ht="17.25">
      <c r="A46" s="407" t="s">
        <v>22</v>
      </c>
      <c r="B46" s="408" t="s">
        <v>3472</v>
      </c>
      <c r="C46" s="409" t="s">
        <v>3474</v>
      </c>
      <c r="D46" s="410" t="s">
        <v>3499</v>
      </c>
      <c r="E46" s="410" t="s">
        <v>37</v>
      </c>
      <c r="F46" s="411" t="s">
        <v>110</v>
      </c>
      <c r="G46" s="410" t="s">
        <v>19</v>
      </c>
      <c r="H46" s="346" t="s">
        <v>3500</v>
      </c>
      <c r="I46" s="411" t="s">
        <v>760</v>
      </c>
      <c r="J46" s="411" t="s">
        <v>13</v>
      </c>
      <c r="K46" s="412" t="s">
        <v>17</v>
      </c>
      <c r="L46" s="390" t="s">
        <v>7793</v>
      </c>
      <c r="M46" s="346" t="s">
        <v>8605</v>
      </c>
      <c r="N46" s="346" t="s">
        <v>1079</v>
      </c>
      <c r="O46" s="346" t="s">
        <v>1704</v>
      </c>
      <c r="P46" s="346">
        <v>560</v>
      </c>
      <c r="Q46" s="346">
        <v>5</v>
      </c>
      <c r="R46" s="347" t="s">
        <v>7599</v>
      </c>
      <c r="S46" s="346" t="s">
        <v>8606</v>
      </c>
      <c r="T46" s="346" t="s">
        <v>5731</v>
      </c>
      <c r="U46" s="348">
        <v>44365</v>
      </c>
      <c r="V46" s="348">
        <v>44365</v>
      </c>
      <c r="W46" s="375">
        <v>4373000149</v>
      </c>
      <c r="X46" s="348">
        <v>44365</v>
      </c>
      <c r="Y46" s="346"/>
      <c r="Z46" s="346" t="s">
        <v>7602</v>
      </c>
      <c r="AA46" s="346"/>
      <c r="AB46" s="346"/>
      <c r="AC46" s="346" t="s">
        <v>1547</v>
      </c>
      <c r="AD46" s="346" t="s">
        <v>5731</v>
      </c>
      <c r="AE46" s="346" t="s">
        <v>5731</v>
      </c>
      <c r="AF46" s="346" t="s">
        <v>5731</v>
      </c>
      <c r="AG46" s="346" t="s">
        <v>5731</v>
      </c>
      <c r="AH46" s="346" t="s">
        <v>5731</v>
      </c>
      <c r="AI46" s="346" t="s">
        <v>5731</v>
      </c>
      <c r="AJ46" s="346" t="s">
        <v>5731</v>
      </c>
      <c r="AK46" s="413" t="s">
        <v>7605</v>
      </c>
      <c r="AL46" s="413" t="s">
        <v>7606</v>
      </c>
      <c r="AM46" s="413" t="s">
        <v>7999</v>
      </c>
      <c r="AN46" s="379"/>
      <c r="AO46" s="379"/>
      <c r="AP46" s="379"/>
    </row>
    <row r="47" spans="1:42" s="209" customFormat="1" ht="17.25">
      <c r="A47" s="407" t="s">
        <v>22</v>
      </c>
      <c r="B47" s="408" t="s">
        <v>3472</v>
      </c>
      <c r="C47" s="409" t="s">
        <v>3474</v>
      </c>
      <c r="D47" s="410" t="s">
        <v>3499</v>
      </c>
      <c r="E47" s="410" t="s">
        <v>37</v>
      </c>
      <c r="F47" s="411" t="s">
        <v>110</v>
      </c>
      <c r="G47" s="410" t="s">
        <v>19</v>
      </c>
      <c r="H47" s="389" t="s">
        <v>7796</v>
      </c>
      <c r="I47" s="411" t="s">
        <v>760</v>
      </c>
      <c r="J47" s="411" t="s">
        <v>13</v>
      </c>
      <c r="K47" s="412" t="s">
        <v>17</v>
      </c>
      <c r="L47" s="390" t="s">
        <v>7793</v>
      </c>
      <c r="M47" s="346" t="s">
        <v>8605</v>
      </c>
      <c r="N47" s="346" t="s">
        <v>1079</v>
      </c>
      <c r="O47" s="346" t="s">
        <v>1080</v>
      </c>
      <c r="P47" s="346">
        <v>560</v>
      </c>
      <c r="Q47" s="346">
        <v>8</v>
      </c>
      <c r="R47" s="347" t="s">
        <v>7599</v>
      </c>
      <c r="S47" s="346" t="s">
        <v>8606</v>
      </c>
      <c r="T47" s="346" t="s">
        <v>5731</v>
      </c>
      <c r="U47" s="348">
        <v>44365</v>
      </c>
      <c r="V47" s="348">
        <v>44365</v>
      </c>
      <c r="W47" s="375">
        <v>4373000150</v>
      </c>
      <c r="X47" s="348">
        <v>44365</v>
      </c>
      <c r="Y47" s="346"/>
      <c r="Z47" s="346" t="s">
        <v>7602</v>
      </c>
      <c r="AA47" s="346"/>
      <c r="AB47" s="346"/>
      <c r="AC47" s="346" t="s">
        <v>1547</v>
      </c>
      <c r="AD47" s="346" t="s">
        <v>5731</v>
      </c>
      <c r="AE47" s="346" t="s">
        <v>5731</v>
      </c>
      <c r="AF47" s="346" t="s">
        <v>5731</v>
      </c>
      <c r="AG47" s="346" t="s">
        <v>5731</v>
      </c>
      <c r="AH47" s="346" t="s">
        <v>5731</v>
      </c>
      <c r="AI47" s="346" t="s">
        <v>5731</v>
      </c>
      <c r="AJ47" s="346" t="s">
        <v>5731</v>
      </c>
      <c r="AK47" s="413" t="s">
        <v>7605</v>
      </c>
      <c r="AL47" s="413" t="s">
        <v>7606</v>
      </c>
      <c r="AM47" s="413" t="s">
        <v>7999</v>
      </c>
      <c r="AN47" s="379"/>
      <c r="AO47" s="379"/>
      <c r="AP47" s="379"/>
    </row>
    <row r="48" spans="1:42" s="209" customFormat="1" ht="17.25">
      <c r="A48" s="407" t="s">
        <v>22</v>
      </c>
      <c r="B48" s="408" t="s">
        <v>3472</v>
      </c>
      <c r="C48" s="409" t="s">
        <v>3474</v>
      </c>
      <c r="D48" s="410" t="s">
        <v>3498</v>
      </c>
      <c r="E48" s="410" t="s">
        <v>37</v>
      </c>
      <c r="F48" s="411" t="s">
        <v>762</v>
      </c>
      <c r="G48" s="410" t="s">
        <v>19</v>
      </c>
      <c r="H48" s="389" t="s">
        <v>7795</v>
      </c>
      <c r="I48" s="411" t="s">
        <v>760</v>
      </c>
      <c r="J48" s="411" t="s">
        <v>13</v>
      </c>
      <c r="K48" s="412" t="s">
        <v>17</v>
      </c>
      <c r="L48" s="390" t="s">
        <v>7790</v>
      </c>
      <c r="M48" s="346" t="s">
        <v>8607</v>
      </c>
      <c r="N48" s="346" t="s">
        <v>1091</v>
      </c>
      <c r="O48" s="346" t="s">
        <v>1704</v>
      </c>
      <c r="P48" s="346">
        <v>210</v>
      </c>
      <c r="Q48" s="346">
        <v>10</v>
      </c>
      <c r="R48" s="347" t="s">
        <v>7599</v>
      </c>
      <c r="S48" s="346" t="s">
        <v>8606</v>
      </c>
      <c r="T48" s="346" t="s">
        <v>5731</v>
      </c>
      <c r="U48" s="348">
        <v>44365</v>
      </c>
      <c r="V48" s="348">
        <v>44365</v>
      </c>
      <c r="W48" s="375">
        <v>4373000151</v>
      </c>
      <c r="X48" s="348">
        <v>44365</v>
      </c>
      <c r="Y48" s="346"/>
      <c r="Z48" s="346" t="s">
        <v>7602</v>
      </c>
      <c r="AA48" s="346"/>
      <c r="AB48" s="346"/>
      <c r="AC48" s="346" t="s">
        <v>1547</v>
      </c>
      <c r="AD48" s="346" t="s">
        <v>5731</v>
      </c>
      <c r="AE48" s="346" t="s">
        <v>5731</v>
      </c>
      <c r="AF48" s="346" t="s">
        <v>5731</v>
      </c>
      <c r="AG48" s="346" t="s">
        <v>5731</v>
      </c>
      <c r="AH48" s="346" t="s">
        <v>5731</v>
      </c>
      <c r="AI48" s="346" t="s">
        <v>5731</v>
      </c>
      <c r="AJ48" s="346" t="s">
        <v>5731</v>
      </c>
      <c r="AK48" s="413" t="s">
        <v>7605</v>
      </c>
      <c r="AL48" s="413" t="s">
        <v>7606</v>
      </c>
      <c r="AM48" s="413" t="s">
        <v>7607</v>
      </c>
      <c r="AN48" s="379"/>
      <c r="AO48" s="379"/>
      <c r="AP48" s="379"/>
    </row>
    <row r="49" spans="1:42" s="209" customFormat="1" ht="17.25">
      <c r="A49" s="407" t="s">
        <v>22</v>
      </c>
      <c r="B49" s="408" t="s">
        <v>3472</v>
      </c>
      <c r="C49" s="409" t="s">
        <v>3474</v>
      </c>
      <c r="D49" s="410" t="s">
        <v>3498</v>
      </c>
      <c r="E49" s="410" t="s">
        <v>37</v>
      </c>
      <c r="F49" s="373" t="s">
        <v>762</v>
      </c>
      <c r="G49" s="410" t="s">
        <v>19</v>
      </c>
      <c r="H49" s="389" t="s">
        <v>7794</v>
      </c>
      <c r="I49" s="411" t="s">
        <v>760</v>
      </c>
      <c r="J49" s="411" t="s">
        <v>13</v>
      </c>
      <c r="K49" s="412" t="s">
        <v>17</v>
      </c>
      <c r="L49" s="390" t="s">
        <v>7790</v>
      </c>
      <c r="M49" s="346" t="s">
        <v>8608</v>
      </c>
      <c r="N49" s="346" t="s">
        <v>1091</v>
      </c>
      <c r="O49" s="346" t="s">
        <v>1080</v>
      </c>
      <c r="P49" s="346">
        <v>360</v>
      </c>
      <c r="Q49" s="346">
        <v>18</v>
      </c>
      <c r="R49" s="347" t="s">
        <v>7599</v>
      </c>
      <c r="S49" s="346" t="s">
        <v>8606</v>
      </c>
      <c r="T49" s="346" t="s">
        <v>5731</v>
      </c>
      <c r="U49" s="348">
        <v>44365</v>
      </c>
      <c r="V49" s="348">
        <v>44365</v>
      </c>
      <c r="W49" s="375">
        <v>4373000152</v>
      </c>
      <c r="X49" s="348">
        <v>44365</v>
      </c>
      <c r="Y49" s="346"/>
      <c r="Z49" s="346" t="s">
        <v>7602</v>
      </c>
      <c r="AA49" s="346"/>
      <c r="AB49" s="346"/>
      <c r="AC49" s="346" t="s">
        <v>1547</v>
      </c>
      <c r="AD49" s="346" t="s">
        <v>5731</v>
      </c>
      <c r="AE49" s="346" t="s">
        <v>5731</v>
      </c>
      <c r="AF49" s="346" t="s">
        <v>5731</v>
      </c>
      <c r="AG49" s="346" t="s">
        <v>5731</v>
      </c>
      <c r="AH49" s="346" t="s">
        <v>5731</v>
      </c>
      <c r="AI49" s="346" t="s">
        <v>5731</v>
      </c>
      <c r="AJ49" s="346" t="s">
        <v>5731</v>
      </c>
      <c r="AK49" s="413" t="s">
        <v>7605</v>
      </c>
      <c r="AL49" s="413" t="s">
        <v>7606</v>
      </c>
      <c r="AM49" s="413" t="s">
        <v>7607</v>
      </c>
      <c r="AN49" s="379"/>
      <c r="AO49" s="379"/>
      <c r="AP49" s="379"/>
    </row>
    <row r="50" spans="1:42" s="209" customFormat="1" ht="17.25">
      <c r="A50" s="407" t="s">
        <v>22</v>
      </c>
      <c r="B50" s="408" t="s">
        <v>3472</v>
      </c>
      <c r="C50" s="409" t="s">
        <v>3479</v>
      </c>
      <c r="D50" s="410" t="s">
        <v>3497</v>
      </c>
      <c r="E50" s="410" t="s">
        <v>37</v>
      </c>
      <c r="F50" s="373" t="s">
        <v>762</v>
      </c>
      <c r="G50" s="410" t="s">
        <v>19</v>
      </c>
      <c r="H50" s="389" t="s">
        <v>7792</v>
      </c>
      <c r="I50" s="411" t="s">
        <v>760</v>
      </c>
      <c r="J50" s="411" t="s">
        <v>13</v>
      </c>
      <c r="K50" s="412" t="s">
        <v>17</v>
      </c>
      <c r="L50" s="390" t="s">
        <v>7793</v>
      </c>
      <c r="M50" s="346" t="s">
        <v>8609</v>
      </c>
      <c r="N50" s="346" t="s">
        <v>1079</v>
      </c>
      <c r="O50" s="414" t="s">
        <v>1704</v>
      </c>
      <c r="P50" s="346">
        <v>220</v>
      </c>
      <c r="Q50" s="346">
        <v>8</v>
      </c>
      <c r="R50" s="347" t="s">
        <v>7599</v>
      </c>
      <c r="S50" s="346" t="s">
        <v>8606</v>
      </c>
      <c r="T50" s="346" t="s">
        <v>5731</v>
      </c>
      <c r="U50" s="348">
        <v>44365</v>
      </c>
      <c r="V50" s="348">
        <v>44365</v>
      </c>
      <c r="W50" s="375">
        <v>4373000153</v>
      </c>
      <c r="X50" s="348">
        <v>44365</v>
      </c>
      <c r="Y50" s="346"/>
      <c r="Z50" s="346" t="s">
        <v>7602</v>
      </c>
      <c r="AA50" s="346"/>
      <c r="AB50" s="346"/>
      <c r="AC50" s="346" t="s">
        <v>1547</v>
      </c>
      <c r="AD50" s="346" t="s">
        <v>5731</v>
      </c>
      <c r="AE50" s="346" t="s">
        <v>5731</v>
      </c>
      <c r="AF50" s="346" t="s">
        <v>5731</v>
      </c>
      <c r="AG50" s="346" t="s">
        <v>5731</v>
      </c>
      <c r="AH50" s="346" t="s">
        <v>5731</v>
      </c>
      <c r="AI50" s="346" t="s">
        <v>5731</v>
      </c>
      <c r="AJ50" s="346" t="s">
        <v>5731</v>
      </c>
      <c r="AK50" s="413" t="s">
        <v>7605</v>
      </c>
      <c r="AL50" s="413" t="s">
        <v>7606</v>
      </c>
      <c r="AM50" s="413" t="s">
        <v>7607</v>
      </c>
      <c r="AN50" s="379"/>
      <c r="AO50" s="379"/>
      <c r="AP50" s="379"/>
    </row>
    <row r="51" spans="1:42" s="209" customFormat="1" ht="17.25">
      <c r="A51" s="407" t="s">
        <v>22</v>
      </c>
      <c r="B51" s="408" t="s">
        <v>3472</v>
      </c>
      <c r="C51" s="409" t="s">
        <v>3479</v>
      </c>
      <c r="D51" s="410" t="s">
        <v>3496</v>
      </c>
      <c r="E51" s="410" t="s">
        <v>37</v>
      </c>
      <c r="F51" s="411" t="s">
        <v>11</v>
      </c>
      <c r="G51" s="410" t="s">
        <v>19</v>
      </c>
      <c r="H51" s="389" t="s">
        <v>7791</v>
      </c>
      <c r="I51" s="411" t="s">
        <v>760</v>
      </c>
      <c r="J51" s="411" t="s">
        <v>13</v>
      </c>
      <c r="K51" s="412" t="s">
        <v>17</v>
      </c>
      <c r="L51" s="390" t="s">
        <v>7790</v>
      </c>
      <c r="M51" s="346" t="s">
        <v>8610</v>
      </c>
      <c r="N51" s="346" t="s">
        <v>1091</v>
      </c>
      <c r="O51" s="346" t="s">
        <v>1080</v>
      </c>
      <c r="P51" s="346">
        <v>700</v>
      </c>
      <c r="Q51" s="346">
        <v>8</v>
      </c>
      <c r="R51" s="347" t="s">
        <v>7599</v>
      </c>
      <c r="S51" s="346" t="s">
        <v>8606</v>
      </c>
      <c r="T51" s="346" t="s">
        <v>5731</v>
      </c>
      <c r="U51" s="348">
        <v>44365</v>
      </c>
      <c r="V51" s="348">
        <v>44365</v>
      </c>
      <c r="W51" s="375">
        <v>4373000154</v>
      </c>
      <c r="X51" s="348">
        <v>44365</v>
      </c>
      <c r="Y51" s="346"/>
      <c r="Z51" s="346" t="s">
        <v>7602</v>
      </c>
      <c r="AA51" s="346"/>
      <c r="AB51" s="346"/>
      <c r="AC51" s="346" t="s">
        <v>1547</v>
      </c>
      <c r="AD51" s="346" t="s">
        <v>5731</v>
      </c>
      <c r="AE51" s="346" t="s">
        <v>5731</v>
      </c>
      <c r="AF51" s="346" t="s">
        <v>5731</v>
      </c>
      <c r="AG51" s="346" t="s">
        <v>5731</v>
      </c>
      <c r="AH51" s="346" t="s">
        <v>5731</v>
      </c>
      <c r="AI51" s="346" t="s">
        <v>5731</v>
      </c>
      <c r="AJ51" s="346" t="s">
        <v>5731</v>
      </c>
      <c r="AK51" s="413" t="s">
        <v>7605</v>
      </c>
      <c r="AL51" s="413" t="s">
        <v>7606</v>
      </c>
      <c r="AM51" s="413" t="s">
        <v>7607</v>
      </c>
      <c r="AN51" s="379"/>
      <c r="AO51" s="379"/>
      <c r="AP51" s="379"/>
    </row>
    <row r="52" spans="1:42" s="209" customFormat="1" ht="17.25">
      <c r="A52" s="407" t="s">
        <v>22</v>
      </c>
      <c r="B52" s="408" t="s">
        <v>3472</v>
      </c>
      <c r="C52" s="409" t="s">
        <v>3479</v>
      </c>
      <c r="D52" s="410" t="s">
        <v>3496</v>
      </c>
      <c r="E52" s="410" t="s">
        <v>37</v>
      </c>
      <c r="F52" s="411" t="s">
        <v>11</v>
      </c>
      <c r="G52" s="410" t="s">
        <v>19</v>
      </c>
      <c r="H52" s="389" t="s">
        <v>7789</v>
      </c>
      <c r="I52" s="411" t="s">
        <v>760</v>
      </c>
      <c r="J52" s="411" t="s">
        <v>13</v>
      </c>
      <c r="K52" s="412" t="s">
        <v>765</v>
      </c>
      <c r="L52" s="390" t="s">
        <v>7790</v>
      </c>
      <c r="M52" s="346" t="s">
        <v>8611</v>
      </c>
      <c r="N52" s="346" t="s">
        <v>1079</v>
      </c>
      <c r="O52" s="346" t="s">
        <v>1704</v>
      </c>
      <c r="P52" s="346">
        <v>700</v>
      </c>
      <c r="Q52" s="346">
        <v>15</v>
      </c>
      <c r="R52" s="347" t="s">
        <v>7599</v>
      </c>
      <c r="S52" s="346" t="s">
        <v>8606</v>
      </c>
      <c r="T52" s="346" t="s">
        <v>5731</v>
      </c>
      <c r="U52" s="348">
        <v>44365</v>
      </c>
      <c r="V52" s="348">
        <v>44365</v>
      </c>
      <c r="W52" s="375">
        <v>4373000155</v>
      </c>
      <c r="X52" s="348">
        <v>44365</v>
      </c>
      <c r="Y52" s="346"/>
      <c r="Z52" s="346" t="s">
        <v>7602</v>
      </c>
      <c r="AA52" s="346"/>
      <c r="AB52" s="346"/>
      <c r="AC52" s="346" t="s">
        <v>1547</v>
      </c>
      <c r="AD52" s="346" t="s">
        <v>5731</v>
      </c>
      <c r="AE52" s="346" t="s">
        <v>5731</v>
      </c>
      <c r="AF52" s="346" t="s">
        <v>5731</v>
      </c>
      <c r="AG52" s="346" t="s">
        <v>5731</v>
      </c>
      <c r="AH52" s="346" t="s">
        <v>5731</v>
      </c>
      <c r="AI52" s="346" t="s">
        <v>5731</v>
      </c>
      <c r="AJ52" s="346" t="s">
        <v>5731</v>
      </c>
      <c r="AK52" s="413" t="s">
        <v>7605</v>
      </c>
      <c r="AL52" s="413" t="s">
        <v>7606</v>
      </c>
      <c r="AM52" s="413" t="s">
        <v>7999</v>
      </c>
      <c r="AN52" s="379"/>
      <c r="AO52" s="379"/>
      <c r="AP52" s="379"/>
    </row>
    <row r="53" spans="1:42" s="209" customFormat="1" ht="17.25">
      <c r="A53" s="407" t="s">
        <v>22</v>
      </c>
      <c r="B53" s="408" t="s">
        <v>3511</v>
      </c>
      <c r="C53" s="409" t="s">
        <v>3512</v>
      </c>
      <c r="D53" s="410" t="s">
        <v>3574</v>
      </c>
      <c r="E53" s="410" t="s">
        <v>37</v>
      </c>
      <c r="F53" s="373" t="s">
        <v>762</v>
      </c>
      <c r="G53" s="410" t="s">
        <v>19</v>
      </c>
      <c r="H53" s="389" t="s">
        <v>7813</v>
      </c>
      <c r="I53" s="411" t="s">
        <v>760</v>
      </c>
      <c r="J53" s="411" t="s">
        <v>13</v>
      </c>
      <c r="K53" s="412" t="s">
        <v>765</v>
      </c>
      <c r="L53" s="390" t="s">
        <v>7811</v>
      </c>
      <c r="M53" s="346" t="s">
        <v>8612</v>
      </c>
      <c r="N53" s="346" t="s">
        <v>1091</v>
      </c>
      <c r="O53" s="346" t="s">
        <v>1080</v>
      </c>
      <c r="P53" s="346">
        <v>430</v>
      </c>
      <c r="Q53" s="346">
        <v>20</v>
      </c>
      <c r="R53" s="347" t="s">
        <v>7599</v>
      </c>
      <c r="S53" s="346" t="s">
        <v>8613</v>
      </c>
      <c r="T53" s="346" t="s">
        <v>5731</v>
      </c>
      <c r="U53" s="348">
        <v>44365</v>
      </c>
      <c r="V53" s="348">
        <v>44365</v>
      </c>
      <c r="W53" s="375">
        <v>4373000234</v>
      </c>
      <c r="X53" s="348">
        <v>44365</v>
      </c>
      <c r="Y53" s="346"/>
      <c r="Z53" s="346" t="s">
        <v>7602</v>
      </c>
      <c r="AA53" s="346"/>
      <c r="AB53" s="346"/>
      <c r="AC53" s="346" t="s">
        <v>1547</v>
      </c>
      <c r="AD53" s="346" t="s">
        <v>5731</v>
      </c>
      <c r="AE53" s="346" t="s">
        <v>5731</v>
      </c>
      <c r="AF53" s="346" t="s">
        <v>5731</v>
      </c>
      <c r="AG53" s="346" t="s">
        <v>5731</v>
      </c>
      <c r="AH53" s="346" t="s">
        <v>5731</v>
      </c>
      <c r="AI53" s="346" t="s">
        <v>5731</v>
      </c>
      <c r="AJ53" s="346" t="s">
        <v>5731</v>
      </c>
      <c r="AK53" s="413" t="s">
        <v>7605</v>
      </c>
      <c r="AL53" s="413" t="s">
        <v>7606</v>
      </c>
      <c r="AM53" s="413" t="s">
        <v>7999</v>
      </c>
      <c r="AN53" s="379"/>
      <c r="AO53" s="379"/>
      <c r="AP53" s="379"/>
    </row>
    <row r="54" spans="1:42" s="209" customFormat="1" ht="33">
      <c r="A54" s="407" t="s">
        <v>22</v>
      </c>
      <c r="B54" s="408" t="s">
        <v>3511</v>
      </c>
      <c r="C54" s="409" t="s">
        <v>3512</v>
      </c>
      <c r="D54" s="389" t="s">
        <v>8614</v>
      </c>
      <c r="E54" s="410" t="s">
        <v>37</v>
      </c>
      <c r="F54" s="373" t="s">
        <v>762</v>
      </c>
      <c r="G54" s="410" t="s">
        <v>19</v>
      </c>
      <c r="H54" s="389" t="s">
        <v>7812</v>
      </c>
      <c r="I54" s="411" t="s">
        <v>760</v>
      </c>
      <c r="J54" s="411" t="s">
        <v>13</v>
      </c>
      <c r="K54" s="412" t="s">
        <v>17</v>
      </c>
      <c r="L54" s="390" t="s">
        <v>7811</v>
      </c>
      <c r="M54" s="415" t="s">
        <v>8615</v>
      </c>
      <c r="N54" s="346" t="s">
        <v>1091</v>
      </c>
      <c r="O54" s="346" t="s">
        <v>1080</v>
      </c>
      <c r="P54" s="414">
        <v>760</v>
      </c>
      <c r="Q54" s="346">
        <v>15</v>
      </c>
      <c r="R54" s="347" t="s">
        <v>7599</v>
      </c>
      <c r="S54" s="346" t="s">
        <v>8613</v>
      </c>
      <c r="T54" s="346" t="s">
        <v>5731</v>
      </c>
      <c r="U54" s="348">
        <v>44365</v>
      </c>
      <c r="V54" s="348">
        <v>44365</v>
      </c>
      <c r="W54" s="375">
        <v>4373000235</v>
      </c>
      <c r="X54" s="348">
        <v>44365</v>
      </c>
      <c r="Y54" s="346"/>
      <c r="Z54" s="346" t="s">
        <v>7602</v>
      </c>
      <c r="AA54" s="346"/>
      <c r="AB54" s="346"/>
      <c r="AC54" s="346" t="s">
        <v>1547</v>
      </c>
      <c r="AD54" s="346" t="s">
        <v>5731</v>
      </c>
      <c r="AE54" s="346" t="s">
        <v>5731</v>
      </c>
      <c r="AF54" s="346" t="s">
        <v>5731</v>
      </c>
      <c r="AG54" s="346" t="s">
        <v>5731</v>
      </c>
      <c r="AH54" s="346" t="s">
        <v>5731</v>
      </c>
      <c r="AI54" s="346" t="s">
        <v>5731</v>
      </c>
      <c r="AJ54" s="346" t="s">
        <v>5731</v>
      </c>
      <c r="AK54" s="413" t="s">
        <v>7605</v>
      </c>
      <c r="AL54" s="413" t="s">
        <v>7606</v>
      </c>
      <c r="AM54" s="413" t="s">
        <v>7999</v>
      </c>
      <c r="AN54" s="379"/>
      <c r="AO54" s="379"/>
      <c r="AP54" s="379"/>
    </row>
    <row r="55" spans="1:42" s="209" customFormat="1" ht="17.25">
      <c r="A55" s="407" t="s">
        <v>22</v>
      </c>
      <c r="B55" s="408" t="s">
        <v>3511</v>
      </c>
      <c r="C55" s="409" t="s">
        <v>3512</v>
      </c>
      <c r="D55" s="373" t="s">
        <v>8070</v>
      </c>
      <c r="E55" s="410" t="s">
        <v>37</v>
      </c>
      <c r="F55" s="373" t="s">
        <v>762</v>
      </c>
      <c r="G55" s="410" t="s">
        <v>19</v>
      </c>
      <c r="H55" s="389" t="s">
        <v>7810</v>
      </c>
      <c r="I55" s="411" t="s">
        <v>760</v>
      </c>
      <c r="J55" s="411" t="s">
        <v>13</v>
      </c>
      <c r="K55" s="412" t="s">
        <v>17</v>
      </c>
      <c r="L55" s="390" t="s">
        <v>7811</v>
      </c>
      <c r="M55" s="346" t="s">
        <v>8616</v>
      </c>
      <c r="N55" s="346" t="s">
        <v>1091</v>
      </c>
      <c r="O55" s="346" t="s">
        <v>1080</v>
      </c>
      <c r="P55" s="346">
        <v>100</v>
      </c>
      <c r="Q55" s="346">
        <v>10</v>
      </c>
      <c r="R55" s="347" t="s">
        <v>7599</v>
      </c>
      <c r="S55" s="346" t="s">
        <v>8613</v>
      </c>
      <c r="T55" s="346" t="s">
        <v>5731</v>
      </c>
      <c r="U55" s="348">
        <v>44365</v>
      </c>
      <c r="V55" s="348">
        <v>44365</v>
      </c>
      <c r="W55" s="375">
        <v>4373000236</v>
      </c>
      <c r="X55" s="348">
        <v>44365</v>
      </c>
      <c r="Y55" s="346"/>
      <c r="Z55" s="346" t="s">
        <v>7602</v>
      </c>
      <c r="AA55" s="346"/>
      <c r="AB55" s="346"/>
      <c r="AC55" s="346" t="s">
        <v>1547</v>
      </c>
      <c r="AD55" s="346" t="s">
        <v>5731</v>
      </c>
      <c r="AE55" s="346" t="s">
        <v>5731</v>
      </c>
      <c r="AF55" s="346" t="s">
        <v>5731</v>
      </c>
      <c r="AG55" s="346" t="s">
        <v>5731</v>
      </c>
      <c r="AH55" s="346" t="s">
        <v>5731</v>
      </c>
      <c r="AI55" s="346" t="s">
        <v>5731</v>
      </c>
      <c r="AJ55" s="346" t="s">
        <v>5731</v>
      </c>
      <c r="AK55" s="413" t="s">
        <v>7605</v>
      </c>
      <c r="AL55" s="413" t="s">
        <v>7606</v>
      </c>
      <c r="AM55" s="413" t="s">
        <v>7607</v>
      </c>
      <c r="AN55" s="379"/>
      <c r="AO55" s="379"/>
      <c r="AP55" s="379"/>
    </row>
    <row r="56" spans="1:42" s="209" customFormat="1" ht="17.25">
      <c r="A56" s="407" t="s">
        <v>22</v>
      </c>
      <c r="B56" s="408" t="s">
        <v>3511</v>
      </c>
      <c r="C56" s="409" t="s">
        <v>3512</v>
      </c>
      <c r="D56" s="389" t="s">
        <v>8617</v>
      </c>
      <c r="E56" s="410" t="s">
        <v>37</v>
      </c>
      <c r="F56" s="416" t="s">
        <v>762</v>
      </c>
      <c r="G56" s="410" t="s">
        <v>19</v>
      </c>
      <c r="H56" s="389" t="s">
        <v>7808</v>
      </c>
      <c r="I56" s="411" t="s">
        <v>760</v>
      </c>
      <c r="J56" s="411" t="s">
        <v>13</v>
      </c>
      <c r="K56" s="412" t="s">
        <v>17</v>
      </c>
      <c r="L56" s="390" t="s">
        <v>7809</v>
      </c>
      <c r="M56" s="346" t="s">
        <v>8618</v>
      </c>
      <c r="N56" s="346" t="s">
        <v>1091</v>
      </c>
      <c r="O56" s="346" t="s">
        <v>1080</v>
      </c>
      <c r="P56" s="346">
        <v>50</v>
      </c>
      <c r="Q56" s="346">
        <v>10</v>
      </c>
      <c r="R56" s="347" t="s">
        <v>7599</v>
      </c>
      <c r="S56" s="346" t="s">
        <v>8613</v>
      </c>
      <c r="T56" s="346" t="s">
        <v>5731</v>
      </c>
      <c r="U56" s="348">
        <v>44365</v>
      </c>
      <c r="V56" s="348">
        <v>44365</v>
      </c>
      <c r="W56" s="375">
        <v>4373000237</v>
      </c>
      <c r="X56" s="348">
        <v>44365</v>
      </c>
      <c r="Y56" s="346"/>
      <c r="Z56" s="346" t="s">
        <v>7602</v>
      </c>
      <c r="AA56" s="346"/>
      <c r="AB56" s="346"/>
      <c r="AC56" s="346" t="s">
        <v>1547</v>
      </c>
      <c r="AD56" s="346" t="s">
        <v>5731</v>
      </c>
      <c r="AE56" s="346" t="s">
        <v>5731</v>
      </c>
      <c r="AF56" s="346" t="s">
        <v>5731</v>
      </c>
      <c r="AG56" s="346" t="s">
        <v>5731</v>
      </c>
      <c r="AH56" s="346" t="s">
        <v>5731</v>
      </c>
      <c r="AI56" s="346" t="s">
        <v>5731</v>
      </c>
      <c r="AJ56" s="346" t="s">
        <v>5731</v>
      </c>
      <c r="AK56" s="413" t="s">
        <v>7605</v>
      </c>
      <c r="AL56" s="413" t="s">
        <v>7606</v>
      </c>
      <c r="AM56" s="413" t="s">
        <v>7607</v>
      </c>
      <c r="AN56" s="379"/>
      <c r="AO56" s="379"/>
      <c r="AP56" s="379"/>
    </row>
    <row r="57" spans="1:42" s="209" customFormat="1" ht="17.25">
      <c r="A57" s="407" t="s">
        <v>22</v>
      </c>
      <c r="B57" s="408" t="s">
        <v>3511</v>
      </c>
      <c r="C57" s="409" t="s">
        <v>3516</v>
      </c>
      <c r="D57" s="410" t="s">
        <v>3573</v>
      </c>
      <c r="E57" s="410" t="s">
        <v>37</v>
      </c>
      <c r="F57" s="410" t="s">
        <v>11</v>
      </c>
      <c r="G57" s="410" t="s">
        <v>19</v>
      </c>
      <c r="H57" s="389" t="s">
        <v>7807</v>
      </c>
      <c r="I57" s="411" t="s">
        <v>760</v>
      </c>
      <c r="J57" s="411" t="s">
        <v>13</v>
      </c>
      <c r="K57" s="412" t="s">
        <v>17</v>
      </c>
      <c r="L57" s="390" t="s">
        <v>7804</v>
      </c>
      <c r="M57" s="346" t="s">
        <v>8619</v>
      </c>
      <c r="N57" s="346" t="s">
        <v>1091</v>
      </c>
      <c r="O57" s="346" t="s">
        <v>1080</v>
      </c>
      <c r="P57" s="346">
        <v>450</v>
      </c>
      <c r="Q57" s="346">
        <v>20</v>
      </c>
      <c r="R57" s="347" t="s">
        <v>7599</v>
      </c>
      <c r="S57" s="346" t="s">
        <v>8620</v>
      </c>
      <c r="T57" s="346" t="s">
        <v>5731</v>
      </c>
      <c r="U57" s="348">
        <v>44365</v>
      </c>
      <c r="V57" s="348">
        <v>44365</v>
      </c>
      <c r="W57" s="375">
        <v>4373000238</v>
      </c>
      <c r="X57" s="348">
        <v>44365</v>
      </c>
      <c r="Y57" s="346"/>
      <c r="Z57" s="346" t="s">
        <v>7602</v>
      </c>
      <c r="AA57" s="346"/>
      <c r="AB57" s="346"/>
      <c r="AC57" s="346" t="s">
        <v>1547</v>
      </c>
      <c r="AD57" s="346" t="s">
        <v>5731</v>
      </c>
      <c r="AE57" s="346" t="s">
        <v>5731</v>
      </c>
      <c r="AF57" s="346" t="s">
        <v>5731</v>
      </c>
      <c r="AG57" s="346" t="s">
        <v>5731</v>
      </c>
      <c r="AH57" s="346" t="s">
        <v>5731</v>
      </c>
      <c r="AI57" s="346" t="s">
        <v>5731</v>
      </c>
      <c r="AJ57" s="346" t="s">
        <v>5731</v>
      </c>
      <c r="AK57" s="413" t="s">
        <v>7605</v>
      </c>
      <c r="AL57" s="413" t="s">
        <v>7606</v>
      </c>
      <c r="AM57" s="413" t="s">
        <v>7607</v>
      </c>
      <c r="AN57" s="379"/>
      <c r="AO57" s="379"/>
      <c r="AP57" s="379"/>
    </row>
    <row r="58" spans="1:42" s="209" customFormat="1" ht="17.25">
      <c r="A58" s="407" t="s">
        <v>22</v>
      </c>
      <c r="B58" s="408" t="s">
        <v>3511</v>
      </c>
      <c r="C58" s="409" t="s">
        <v>3516</v>
      </c>
      <c r="D58" s="410" t="s">
        <v>3572</v>
      </c>
      <c r="E58" s="410" t="s">
        <v>37</v>
      </c>
      <c r="F58" s="410" t="s">
        <v>11</v>
      </c>
      <c r="G58" s="410" t="s">
        <v>19</v>
      </c>
      <c r="H58" s="389" t="s">
        <v>7805</v>
      </c>
      <c r="I58" s="411" t="s">
        <v>760</v>
      </c>
      <c r="J58" s="411" t="s">
        <v>13</v>
      </c>
      <c r="K58" s="412" t="s">
        <v>17</v>
      </c>
      <c r="L58" s="390" t="s">
        <v>7806</v>
      </c>
      <c r="M58" s="346" t="s">
        <v>8621</v>
      </c>
      <c r="N58" s="346" t="s">
        <v>1091</v>
      </c>
      <c r="O58" s="346" t="s">
        <v>1080</v>
      </c>
      <c r="P58" s="346">
        <v>120</v>
      </c>
      <c r="Q58" s="346">
        <v>20</v>
      </c>
      <c r="R58" s="347" t="s">
        <v>7599</v>
      </c>
      <c r="S58" s="346" t="s">
        <v>8620</v>
      </c>
      <c r="T58" s="346" t="s">
        <v>5731</v>
      </c>
      <c r="U58" s="348">
        <v>44365</v>
      </c>
      <c r="V58" s="348">
        <v>44365</v>
      </c>
      <c r="W58" s="375">
        <v>4373000239</v>
      </c>
      <c r="X58" s="348">
        <v>44365</v>
      </c>
      <c r="Y58" s="346"/>
      <c r="Z58" s="346" t="s">
        <v>7602</v>
      </c>
      <c r="AA58" s="346"/>
      <c r="AB58" s="346"/>
      <c r="AC58" s="346" t="s">
        <v>1547</v>
      </c>
      <c r="AD58" s="346" t="s">
        <v>5731</v>
      </c>
      <c r="AE58" s="346" t="s">
        <v>5731</v>
      </c>
      <c r="AF58" s="346" t="s">
        <v>5731</v>
      </c>
      <c r="AG58" s="346" t="s">
        <v>5731</v>
      </c>
      <c r="AH58" s="346" t="s">
        <v>5731</v>
      </c>
      <c r="AI58" s="346" t="s">
        <v>5731</v>
      </c>
      <c r="AJ58" s="346" t="s">
        <v>5731</v>
      </c>
      <c r="AK58" s="413" t="s">
        <v>7605</v>
      </c>
      <c r="AL58" s="413" t="s">
        <v>7606</v>
      </c>
      <c r="AM58" s="413" t="s">
        <v>7607</v>
      </c>
      <c r="AN58" s="379"/>
      <c r="AO58" s="379"/>
      <c r="AP58" s="379"/>
    </row>
    <row r="59" spans="1:42" s="209" customFormat="1" ht="33">
      <c r="A59" s="407" t="s">
        <v>22</v>
      </c>
      <c r="B59" s="408" t="s">
        <v>3511</v>
      </c>
      <c r="C59" s="409" t="s">
        <v>3516</v>
      </c>
      <c r="D59" s="410" t="s">
        <v>3571</v>
      </c>
      <c r="E59" s="410" t="s">
        <v>37</v>
      </c>
      <c r="F59" s="410" t="s">
        <v>16</v>
      </c>
      <c r="G59" s="410" t="s">
        <v>19</v>
      </c>
      <c r="H59" s="389" t="s">
        <v>7803</v>
      </c>
      <c r="I59" s="411" t="s">
        <v>760</v>
      </c>
      <c r="J59" s="411" t="s">
        <v>13</v>
      </c>
      <c r="K59" s="412" t="s">
        <v>17</v>
      </c>
      <c r="L59" s="390" t="s">
        <v>7804</v>
      </c>
      <c r="M59" s="346" t="s">
        <v>8622</v>
      </c>
      <c r="N59" s="346" t="s">
        <v>1091</v>
      </c>
      <c r="O59" s="346" t="s">
        <v>1080</v>
      </c>
      <c r="P59" s="346">
        <v>340</v>
      </c>
      <c r="Q59" s="346">
        <v>5</v>
      </c>
      <c r="R59" s="347" t="s">
        <v>7599</v>
      </c>
      <c r="S59" s="346" t="s">
        <v>8620</v>
      </c>
      <c r="T59" s="346" t="s">
        <v>5731</v>
      </c>
      <c r="U59" s="348">
        <v>44365</v>
      </c>
      <c r="V59" s="348">
        <v>44365</v>
      </c>
      <c r="W59" s="375">
        <v>4373000240</v>
      </c>
      <c r="X59" s="348">
        <v>44365</v>
      </c>
      <c r="Y59" s="346"/>
      <c r="Z59" s="346" t="s">
        <v>7602</v>
      </c>
      <c r="AA59" s="346"/>
      <c r="AB59" s="346"/>
      <c r="AC59" s="346" t="s">
        <v>4012</v>
      </c>
      <c r="AD59" s="346" t="s">
        <v>4013</v>
      </c>
      <c r="AE59" s="414" t="s">
        <v>8623</v>
      </c>
      <c r="AF59" s="346" t="s">
        <v>5731</v>
      </c>
      <c r="AG59" s="346" t="s">
        <v>5731</v>
      </c>
      <c r="AH59" s="346" t="s">
        <v>5731</v>
      </c>
      <c r="AI59" s="346" t="s">
        <v>5731</v>
      </c>
      <c r="AJ59" s="346" t="s">
        <v>5731</v>
      </c>
      <c r="AK59" s="413" t="s">
        <v>7605</v>
      </c>
      <c r="AL59" s="413" t="s">
        <v>7606</v>
      </c>
      <c r="AM59" s="413" t="s">
        <v>7999</v>
      </c>
      <c r="AN59" s="379"/>
      <c r="AO59" s="379"/>
      <c r="AP59" s="379"/>
    </row>
    <row r="60" spans="1:42" s="209" customFormat="1">
      <c r="A60" s="417" t="s">
        <v>979</v>
      </c>
      <c r="B60" s="418" t="s">
        <v>4552</v>
      </c>
      <c r="C60" s="419" t="s">
        <v>4651</v>
      </c>
      <c r="D60" s="410" t="s">
        <v>4766</v>
      </c>
      <c r="E60" s="410" t="s">
        <v>37</v>
      </c>
      <c r="F60" s="410" t="s">
        <v>16</v>
      </c>
      <c r="G60" s="410" t="s">
        <v>19</v>
      </c>
      <c r="H60" s="410" t="s">
        <v>4767</v>
      </c>
      <c r="I60" s="345" t="s">
        <v>760</v>
      </c>
      <c r="J60" s="410" t="s">
        <v>13</v>
      </c>
      <c r="K60" s="420" t="s">
        <v>17</v>
      </c>
      <c r="L60" s="346" t="s">
        <v>8043</v>
      </c>
      <c r="M60" s="421" t="s">
        <v>8045</v>
      </c>
      <c r="N60" s="346" t="s">
        <v>1079</v>
      </c>
      <c r="O60" s="346" t="s">
        <v>1870</v>
      </c>
      <c r="P60" s="421">
        <v>105.00000000001819</v>
      </c>
      <c r="Q60" s="421">
        <v>5</v>
      </c>
      <c r="R60" s="422" t="s">
        <v>7865</v>
      </c>
      <c r="S60" s="413" t="s">
        <v>8624</v>
      </c>
      <c r="T60" s="413" t="s">
        <v>7997</v>
      </c>
      <c r="U60" s="348">
        <v>44365</v>
      </c>
      <c r="V60" s="348">
        <v>44365</v>
      </c>
      <c r="W60" s="423">
        <v>4715000097</v>
      </c>
      <c r="X60" s="348">
        <v>44365</v>
      </c>
      <c r="Y60" s="413"/>
      <c r="Z60" s="413" t="s">
        <v>7604</v>
      </c>
      <c r="AA60" s="413"/>
      <c r="AB60" s="413"/>
      <c r="AC60" s="413" t="s">
        <v>7597</v>
      </c>
      <c r="AD60" s="346" t="s">
        <v>5731</v>
      </c>
      <c r="AE60" s="346" t="s">
        <v>5731</v>
      </c>
      <c r="AF60" s="346" t="s">
        <v>5731</v>
      </c>
      <c r="AG60" s="346" t="s">
        <v>5731</v>
      </c>
      <c r="AH60" s="346" t="s">
        <v>5731</v>
      </c>
      <c r="AI60" s="346" t="s">
        <v>5731</v>
      </c>
      <c r="AJ60" s="346" t="s">
        <v>5731</v>
      </c>
      <c r="AK60" s="413" t="s">
        <v>7605</v>
      </c>
      <c r="AL60" s="413" t="s">
        <v>7606</v>
      </c>
      <c r="AM60" s="413" t="s">
        <v>7999</v>
      </c>
      <c r="AN60" s="379"/>
      <c r="AO60" s="379"/>
      <c r="AP60" s="379"/>
    </row>
    <row r="61" spans="1:42" s="209" customFormat="1">
      <c r="A61" s="417" t="s">
        <v>979</v>
      </c>
      <c r="B61" s="418" t="s">
        <v>4552</v>
      </c>
      <c r="C61" s="419" t="s">
        <v>4651</v>
      </c>
      <c r="D61" s="410" t="s">
        <v>4764</v>
      </c>
      <c r="E61" s="410" t="s">
        <v>37</v>
      </c>
      <c r="F61" s="410" t="s">
        <v>16</v>
      </c>
      <c r="G61" s="410" t="s">
        <v>19</v>
      </c>
      <c r="H61" s="410" t="s">
        <v>4765</v>
      </c>
      <c r="I61" s="345" t="s">
        <v>760</v>
      </c>
      <c r="J61" s="410" t="s">
        <v>13</v>
      </c>
      <c r="K61" s="420" t="s">
        <v>17</v>
      </c>
      <c r="L61" s="346" t="s">
        <v>8043</v>
      </c>
      <c r="M61" s="421" t="s">
        <v>8044</v>
      </c>
      <c r="N61" s="346" t="s">
        <v>1079</v>
      </c>
      <c r="O61" s="346" t="s">
        <v>1870</v>
      </c>
      <c r="P61" s="421">
        <v>140.00000000001478</v>
      </c>
      <c r="Q61" s="421">
        <v>18</v>
      </c>
      <c r="R61" s="422" t="s">
        <v>7865</v>
      </c>
      <c r="S61" s="413" t="s">
        <v>8624</v>
      </c>
      <c r="T61" s="413" t="s">
        <v>7997</v>
      </c>
      <c r="U61" s="348">
        <v>44365</v>
      </c>
      <c r="V61" s="348">
        <v>44365</v>
      </c>
      <c r="W61" s="423">
        <v>4715000098</v>
      </c>
      <c r="X61" s="348">
        <v>44365</v>
      </c>
      <c r="Y61" s="413"/>
      <c r="Z61" s="413" t="s">
        <v>7604</v>
      </c>
      <c r="AA61" s="413"/>
      <c r="AB61" s="413"/>
      <c r="AC61" s="413" t="s">
        <v>7597</v>
      </c>
      <c r="AD61" s="346" t="s">
        <v>5731</v>
      </c>
      <c r="AE61" s="346" t="s">
        <v>5731</v>
      </c>
      <c r="AF61" s="346" t="s">
        <v>5731</v>
      </c>
      <c r="AG61" s="346" t="s">
        <v>5731</v>
      </c>
      <c r="AH61" s="346" t="s">
        <v>5731</v>
      </c>
      <c r="AI61" s="346" t="s">
        <v>5731</v>
      </c>
      <c r="AJ61" s="346" t="s">
        <v>5731</v>
      </c>
      <c r="AK61" s="413" t="s">
        <v>7605</v>
      </c>
      <c r="AL61" s="413" t="s">
        <v>7606</v>
      </c>
      <c r="AM61" s="413" t="s">
        <v>7999</v>
      </c>
      <c r="AN61" s="379"/>
      <c r="AO61" s="379"/>
      <c r="AP61" s="379"/>
    </row>
    <row r="62" spans="1:42" s="209" customFormat="1">
      <c r="A62" s="417" t="s">
        <v>979</v>
      </c>
      <c r="B62" s="418" t="s">
        <v>4552</v>
      </c>
      <c r="C62" s="410" t="s">
        <v>4572</v>
      </c>
      <c r="D62" s="410" t="s">
        <v>4593</v>
      </c>
      <c r="E62" s="410" t="s">
        <v>37</v>
      </c>
      <c r="F62" s="410" t="s">
        <v>16</v>
      </c>
      <c r="G62" s="410" t="s">
        <v>19</v>
      </c>
      <c r="H62" s="389" t="s">
        <v>7998</v>
      </c>
      <c r="I62" s="345" t="s">
        <v>760</v>
      </c>
      <c r="J62" s="410" t="s">
        <v>13</v>
      </c>
      <c r="K62" s="420" t="s">
        <v>17</v>
      </c>
      <c r="L62" s="346" t="s">
        <v>7995</v>
      </c>
      <c r="M62" s="421" t="s">
        <v>7996</v>
      </c>
      <c r="N62" s="346" t="s">
        <v>1079</v>
      </c>
      <c r="O62" s="346" t="s">
        <v>1870</v>
      </c>
      <c r="P62" s="421">
        <v>450.00000000001705</v>
      </c>
      <c r="Q62" s="421">
        <v>7</v>
      </c>
      <c r="R62" s="422" t="s">
        <v>7865</v>
      </c>
      <c r="S62" s="413" t="s">
        <v>8625</v>
      </c>
      <c r="T62" s="413" t="s">
        <v>7997</v>
      </c>
      <c r="U62" s="348">
        <v>44379</v>
      </c>
      <c r="V62" s="348">
        <v>44379</v>
      </c>
      <c r="W62" s="424">
        <v>4715000099</v>
      </c>
      <c r="X62" s="348">
        <v>44379</v>
      </c>
      <c r="Y62" s="413"/>
      <c r="Z62" s="413" t="s">
        <v>7604</v>
      </c>
      <c r="AA62" s="413"/>
      <c r="AB62" s="413"/>
      <c r="AC62" s="413" t="s">
        <v>7597</v>
      </c>
      <c r="AD62" s="346" t="s">
        <v>5731</v>
      </c>
      <c r="AE62" s="346" t="s">
        <v>5731</v>
      </c>
      <c r="AF62" s="346" t="s">
        <v>5731</v>
      </c>
      <c r="AG62" s="346" t="s">
        <v>5731</v>
      </c>
      <c r="AH62" s="346" t="s">
        <v>5731</v>
      </c>
      <c r="AI62" s="346" t="s">
        <v>5731</v>
      </c>
      <c r="AJ62" s="413"/>
      <c r="AK62" s="413" t="s">
        <v>7605</v>
      </c>
      <c r="AL62" s="413" t="s">
        <v>7606</v>
      </c>
      <c r="AM62" s="413" t="s">
        <v>7607</v>
      </c>
      <c r="AN62" s="379"/>
      <c r="AO62" s="379"/>
      <c r="AP62" s="379"/>
    </row>
    <row r="63" spans="1:42" s="209" customFormat="1">
      <c r="A63" s="417" t="s">
        <v>979</v>
      </c>
      <c r="B63" s="418" t="s">
        <v>4552</v>
      </c>
      <c r="C63" s="410" t="s">
        <v>4572</v>
      </c>
      <c r="D63" s="410" t="s">
        <v>4593</v>
      </c>
      <c r="E63" s="410" t="s">
        <v>37</v>
      </c>
      <c r="F63" s="410" t="s">
        <v>16</v>
      </c>
      <c r="G63" s="410" t="s">
        <v>19</v>
      </c>
      <c r="H63" s="389" t="s">
        <v>7994</v>
      </c>
      <c r="I63" s="345" t="s">
        <v>760</v>
      </c>
      <c r="J63" s="410" t="s">
        <v>13</v>
      </c>
      <c r="K63" s="420" t="s">
        <v>17</v>
      </c>
      <c r="L63" s="346" t="s">
        <v>7995</v>
      </c>
      <c r="M63" s="421" t="s">
        <v>7996</v>
      </c>
      <c r="N63" s="346" t="s">
        <v>5730</v>
      </c>
      <c r="O63" s="346" t="s">
        <v>1862</v>
      </c>
      <c r="P63" s="421">
        <v>450.00000000001705</v>
      </c>
      <c r="Q63" s="421">
        <v>6</v>
      </c>
      <c r="R63" s="422" t="s">
        <v>7865</v>
      </c>
      <c r="S63" s="413" t="s">
        <v>8625</v>
      </c>
      <c r="T63" s="413" t="s">
        <v>7997</v>
      </c>
      <c r="U63" s="348">
        <v>44379</v>
      </c>
      <c r="V63" s="348">
        <v>44379</v>
      </c>
      <c r="W63" s="424">
        <v>4715000100</v>
      </c>
      <c r="X63" s="348">
        <v>44379</v>
      </c>
      <c r="Y63" s="413"/>
      <c r="Z63" s="413" t="s">
        <v>7604</v>
      </c>
      <c r="AA63" s="413"/>
      <c r="AB63" s="413"/>
      <c r="AC63" s="413" t="s">
        <v>7597</v>
      </c>
      <c r="AD63" s="346" t="s">
        <v>5731</v>
      </c>
      <c r="AE63" s="346" t="s">
        <v>5731</v>
      </c>
      <c r="AF63" s="346" t="s">
        <v>5731</v>
      </c>
      <c r="AG63" s="346" t="s">
        <v>5731</v>
      </c>
      <c r="AH63" s="413"/>
      <c r="AI63" s="413"/>
      <c r="AJ63" s="413"/>
      <c r="AK63" s="413" t="s">
        <v>7605</v>
      </c>
      <c r="AL63" s="413" t="s">
        <v>7606</v>
      </c>
      <c r="AM63" s="413" t="s">
        <v>7999</v>
      </c>
      <c r="AN63" s="379"/>
      <c r="AO63" s="379"/>
      <c r="AP63" s="379"/>
    </row>
    <row r="64" spans="1:42" s="209" customFormat="1">
      <c r="A64" s="417" t="s">
        <v>979</v>
      </c>
      <c r="B64" s="418" t="s">
        <v>4552</v>
      </c>
      <c r="C64" s="410" t="s">
        <v>4572</v>
      </c>
      <c r="D64" s="410" t="s">
        <v>4762</v>
      </c>
      <c r="E64" s="410" t="s">
        <v>37</v>
      </c>
      <c r="F64" s="410" t="s">
        <v>15</v>
      </c>
      <c r="G64" s="410" t="s">
        <v>19</v>
      </c>
      <c r="H64" s="410" t="s">
        <v>4763</v>
      </c>
      <c r="I64" s="345" t="s">
        <v>760</v>
      </c>
      <c r="J64" s="410" t="s">
        <v>13</v>
      </c>
      <c r="K64" s="420" t="s">
        <v>17</v>
      </c>
      <c r="L64" s="346" t="s">
        <v>7995</v>
      </c>
      <c r="M64" s="421" t="s">
        <v>8042</v>
      </c>
      <c r="N64" s="346" t="s">
        <v>1079</v>
      </c>
      <c r="O64" s="346" t="s">
        <v>1870</v>
      </c>
      <c r="P64" s="421">
        <v>60.000000000002274</v>
      </c>
      <c r="Q64" s="421">
        <v>15</v>
      </c>
      <c r="R64" s="422" t="s">
        <v>7865</v>
      </c>
      <c r="S64" s="413" t="s">
        <v>8625</v>
      </c>
      <c r="T64" s="413" t="s">
        <v>7997</v>
      </c>
      <c r="U64" s="348">
        <v>44379</v>
      </c>
      <c r="V64" s="348">
        <v>44379</v>
      </c>
      <c r="W64" s="424">
        <v>4715000101</v>
      </c>
      <c r="X64" s="348">
        <v>44379</v>
      </c>
      <c r="Y64" s="413"/>
      <c r="Z64" s="413" t="s">
        <v>7604</v>
      </c>
      <c r="AA64" s="413"/>
      <c r="AB64" s="413"/>
      <c r="AC64" s="413" t="s">
        <v>7597</v>
      </c>
      <c r="AD64" s="346" t="s">
        <v>5731</v>
      </c>
      <c r="AE64" s="346" t="s">
        <v>5731</v>
      </c>
      <c r="AF64" s="346" t="s">
        <v>5731</v>
      </c>
      <c r="AG64" s="346" t="s">
        <v>5731</v>
      </c>
      <c r="AH64" s="346" t="s">
        <v>5731</v>
      </c>
      <c r="AI64" s="346" t="s">
        <v>5731</v>
      </c>
      <c r="AJ64" s="346" t="s">
        <v>5731</v>
      </c>
      <c r="AK64" s="413" t="s">
        <v>7605</v>
      </c>
      <c r="AL64" s="413" t="s">
        <v>7606</v>
      </c>
      <c r="AM64" s="413" t="s">
        <v>7999</v>
      </c>
      <c r="AN64" s="379"/>
      <c r="AO64" s="379"/>
      <c r="AP64" s="379"/>
    </row>
    <row r="65" spans="1:42" s="209" customFormat="1">
      <c r="A65" s="417" t="s">
        <v>979</v>
      </c>
      <c r="B65" s="418" t="s">
        <v>4552</v>
      </c>
      <c r="C65" s="410" t="s">
        <v>4572</v>
      </c>
      <c r="D65" s="410" t="s">
        <v>4760</v>
      </c>
      <c r="E65" s="410" t="s">
        <v>37</v>
      </c>
      <c r="F65" s="410" t="s">
        <v>11</v>
      </c>
      <c r="G65" s="410" t="s">
        <v>19</v>
      </c>
      <c r="H65" s="410" t="s">
        <v>4761</v>
      </c>
      <c r="I65" s="345" t="s">
        <v>760</v>
      </c>
      <c r="J65" s="410" t="s">
        <v>13</v>
      </c>
      <c r="K65" s="420" t="s">
        <v>17</v>
      </c>
      <c r="L65" s="346" t="s">
        <v>7995</v>
      </c>
      <c r="M65" s="421" t="s">
        <v>8041</v>
      </c>
      <c r="N65" s="346" t="s">
        <v>1079</v>
      </c>
      <c r="O65" s="346" t="s">
        <v>1870</v>
      </c>
      <c r="P65" s="421">
        <v>26.000000000010459</v>
      </c>
      <c r="Q65" s="421">
        <v>15</v>
      </c>
      <c r="R65" s="422" t="s">
        <v>7865</v>
      </c>
      <c r="S65" s="413" t="s">
        <v>8625</v>
      </c>
      <c r="T65" s="413" t="s">
        <v>7997</v>
      </c>
      <c r="U65" s="348">
        <v>44379</v>
      </c>
      <c r="V65" s="348">
        <v>44379</v>
      </c>
      <c r="W65" s="424">
        <v>4715000102</v>
      </c>
      <c r="X65" s="348">
        <v>44379</v>
      </c>
      <c r="Y65" s="413"/>
      <c r="Z65" s="413" t="s">
        <v>7604</v>
      </c>
      <c r="AA65" s="413"/>
      <c r="AB65" s="413"/>
      <c r="AC65" s="413" t="s">
        <v>7597</v>
      </c>
      <c r="AD65" s="346" t="s">
        <v>5731</v>
      </c>
      <c r="AE65" s="346" t="s">
        <v>5731</v>
      </c>
      <c r="AF65" s="346" t="s">
        <v>5731</v>
      </c>
      <c r="AG65" s="346" t="s">
        <v>5731</v>
      </c>
      <c r="AH65" s="346" t="s">
        <v>5731</v>
      </c>
      <c r="AI65" s="346" t="s">
        <v>5731</v>
      </c>
      <c r="AJ65" s="346" t="s">
        <v>5731</v>
      </c>
      <c r="AK65" s="413" t="s">
        <v>7605</v>
      </c>
      <c r="AL65" s="413" t="s">
        <v>7606</v>
      </c>
      <c r="AM65" s="413" t="s">
        <v>7607</v>
      </c>
      <c r="AN65" s="379"/>
      <c r="AO65" s="379"/>
      <c r="AP65" s="379"/>
    </row>
    <row r="66" spans="1:42" s="209" customFormat="1">
      <c r="A66" s="417" t="s">
        <v>979</v>
      </c>
      <c r="B66" s="418" t="s">
        <v>4552</v>
      </c>
      <c r="C66" s="410" t="s">
        <v>4572</v>
      </c>
      <c r="D66" s="410" t="s">
        <v>4758</v>
      </c>
      <c r="E66" s="410" t="s">
        <v>37</v>
      </c>
      <c r="F66" s="410" t="s">
        <v>11</v>
      </c>
      <c r="G66" s="410" t="s">
        <v>19</v>
      </c>
      <c r="H66" s="410" t="s">
        <v>4759</v>
      </c>
      <c r="I66" s="345" t="s">
        <v>760</v>
      </c>
      <c r="J66" s="410" t="s">
        <v>13</v>
      </c>
      <c r="K66" s="420" t="s">
        <v>17</v>
      </c>
      <c r="L66" s="346" t="s">
        <v>7995</v>
      </c>
      <c r="M66" s="421" t="s">
        <v>8040</v>
      </c>
      <c r="N66" s="346" t="s">
        <v>1079</v>
      </c>
      <c r="O66" s="346" t="s">
        <v>1870</v>
      </c>
      <c r="P66" s="425">
        <v>20</v>
      </c>
      <c r="Q66" s="421">
        <v>15</v>
      </c>
      <c r="R66" s="422" t="s">
        <v>7865</v>
      </c>
      <c r="S66" s="413" t="s">
        <v>8625</v>
      </c>
      <c r="T66" s="413" t="s">
        <v>7997</v>
      </c>
      <c r="U66" s="348">
        <v>44379</v>
      </c>
      <c r="V66" s="348">
        <v>44379</v>
      </c>
      <c r="W66" s="424">
        <v>4715000103</v>
      </c>
      <c r="X66" s="348">
        <v>44379</v>
      </c>
      <c r="Y66" s="413"/>
      <c r="Z66" s="413" t="s">
        <v>7604</v>
      </c>
      <c r="AA66" s="413"/>
      <c r="AB66" s="413"/>
      <c r="AC66" s="413" t="s">
        <v>7597</v>
      </c>
      <c r="AD66" s="346" t="s">
        <v>5731</v>
      </c>
      <c r="AE66" s="346" t="s">
        <v>5731</v>
      </c>
      <c r="AF66" s="346" t="s">
        <v>5731</v>
      </c>
      <c r="AG66" s="346" t="s">
        <v>5731</v>
      </c>
      <c r="AH66" s="346" t="s">
        <v>5731</v>
      </c>
      <c r="AI66" s="346" t="s">
        <v>5731</v>
      </c>
      <c r="AJ66" s="346" t="s">
        <v>5731</v>
      </c>
      <c r="AK66" s="413" t="s">
        <v>7605</v>
      </c>
      <c r="AL66" s="413" t="s">
        <v>7606</v>
      </c>
      <c r="AM66" s="413" t="s">
        <v>7607</v>
      </c>
      <c r="AN66" s="379"/>
      <c r="AO66" s="379"/>
      <c r="AP66" s="379"/>
    </row>
    <row r="67" spans="1:42" s="209" customFormat="1">
      <c r="A67" s="417" t="s">
        <v>979</v>
      </c>
      <c r="B67" s="418" t="s">
        <v>4552</v>
      </c>
      <c r="C67" s="410" t="s">
        <v>4572</v>
      </c>
      <c r="D67" s="410" t="s">
        <v>4650</v>
      </c>
      <c r="E67" s="410" t="s">
        <v>37</v>
      </c>
      <c r="F67" s="410" t="s">
        <v>11</v>
      </c>
      <c r="G67" s="410" t="s">
        <v>19</v>
      </c>
      <c r="H67" s="373" t="s">
        <v>8626</v>
      </c>
      <c r="I67" s="345" t="s">
        <v>760</v>
      </c>
      <c r="J67" s="410" t="s">
        <v>13</v>
      </c>
      <c r="K67" s="420" t="s">
        <v>17</v>
      </c>
      <c r="L67" s="346" t="s">
        <v>7995</v>
      </c>
      <c r="M67" s="421" t="s">
        <v>8005</v>
      </c>
      <c r="N67" s="346" t="s">
        <v>1079</v>
      </c>
      <c r="O67" s="346" t="s">
        <v>1870</v>
      </c>
      <c r="P67" s="421">
        <v>180.00000000000682</v>
      </c>
      <c r="Q67" s="425">
        <v>15</v>
      </c>
      <c r="R67" s="422" t="s">
        <v>7865</v>
      </c>
      <c r="S67" s="413" t="s">
        <v>8625</v>
      </c>
      <c r="T67" s="413" t="s">
        <v>7997</v>
      </c>
      <c r="U67" s="348">
        <v>44379</v>
      </c>
      <c r="V67" s="348">
        <v>44379</v>
      </c>
      <c r="W67" s="424">
        <v>4715000104</v>
      </c>
      <c r="X67" s="348">
        <v>44379</v>
      </c>
      <c r="Y67" s="413"/>
      <c r="Z67" s="413" t="s">
        <v>7604</v>
      </c>
      <c r="AA67" s="413"/>
      <c r="AB67" s="413"/>
      <c r="AC67" s="413" t="s">
        <v>7597</v>
      </c>
      <c r="AD67" s="346" t="s">
        <v>5731</v>
      </c>
      <c r="AE67" s="346" t="s">
        <v>5731</v>
      </c>
      <c r="AF67" s="346" t="s">
        <v>5731</v>
      </c>
      <c r="AG67" s="346" t="s">
        <v>5731</v>
      </c>
      <c r="AH67" s="346" t="s">
        <v>5731</v>
      </c>
      <c r="AI67" s="346" t="s">
        <v>5731</v>
      </c>
      <c r="AJ67" s="346" t="s">
        <v>5731</v>
      </c>
      <c r="AK67" s="413" t="s">
        <v>7605</v>
      </c>
      <c r="AL67" s="413" t="s">
        <v>7606</v>
      </c>
      <c r="AM67" s="413" t="s">
        <v>7607</v>
      </c>
      <c r="AN67" s="379"/>
      <c r="AO67" s="379"/>
      <c r="AP67" s="379"/>
    </row>
    <row r="68" spans="1:42" s="209" customFormat="1">
      <c r="A68" s="417" t="s">
        <v>979</v>
      </c>
      <c r="B68" s="419" t="s">
        <v>4552</v>
      </c>
      <c r="C68" s="410" t="s">
        <v>4658</v>
      </c>
      <c r="D68" s="410" t="s">
        <v>4756</v>
      </c>
      <c r="E68" s="410" t="s">
        <v>37</v>
      </c>
      <c r="F68" s="410" t="s">
        <v>16</v>
      </c>
      <c r="G68" s="410" t="s">
        <v>19</v>
      </c>
      <c r="H68" s="410" t="s">
        <v>4757</v>
      </c>
      <c r="I68" s="345" t="s">
        <v>760</v>
      </c>
      <c r="J68" s="410" t="s">
        <v>13</v>
      </c>
      <c r="K68" s="420" t="s">
        <v>17</v>
      </c>
      <c r="L68" s="413" t="s">
        <v>8036</v>
      </c>
      <c r="M68" s="421" t="s">
        <v>8039</v>
      </c>
      <c r="N68" s="413" t="s">
        <v>1079</v>
      </c>
      <c r="O68" s="413" t="s">
        <v>1870</v>
      </c>
      <c r="P68" s="425">
        <v>30</v>
      </c>
      <c r="Q68" s="421">
        <v>25</v>
      </c>
      <c r="R68" s="422" t="s">
        <v>7865</v>
      </c>
      <c r="S68" s="413" t="s">
        <v>8627</v>
      </c>
      <c r="T68" s="413" t="s">
        <v>7997</v>
      </c>
      <c r="U68" s="426">
        <v>44362</v>
      </c>
      <c r="V68" s="426">
        <v>44362</v>
      </c>
      <c r="W68" s="424">
        <v>4715000105</v>
      </c>
      <c r="X68" s="426">
        <v>44378</v>
      </c>
      <c r="Y68" s="413"/>
      <c r="Z68" s="413" t="s">
        <v>7604</v>
      </c>
      <c r="AA68" s="413"/>
      <c r="AB68" s="413"/>
      <c r="AC68" s="413" t="s">
        <v>7597</v>
      </c>
      <c r="AD68" s="346" t="s">
        <v>5731</v>
      </c>
      <c r="AE68" s="346" t="s">
        <v>5731</v>
      </c>
      <c r="AF68" s="346" t="s">
        <v>5731</v>
      </c>
      <c r="AG68" s="346" t="s">
        <v>5731</v>
      </c>
      <c r="AH68" s="346" t="s">
        <v>5731</v>
      </c>
      <c r="AI68" s="346" t="s">
        <v>5731</v>
      </c>
      <c r="AJ68" s="346" t="s">
        <v>5731</v>
      </c>
      <c r="AK68" s="413" t="s">
        <v>7605</v>
      </c>
      <c r="AL68" s="413" t="s">
        <v>8628</v>
      </c>
      <c r="AM68" s="413" t="s">
        <v>7688</v>
      </c>
      <c r="AN68" s="379"/>
      <c r="AO68" s="379"/>
      <c r="AP68" s="379"/>
    </row>
    <row r="69" spans="1:42" s="209" customFormat="1">
      <c r="A69" s="417" t="s">
        <v>979</v>
      </c>
      <c r="B69" s="419" t="s">
        <v>4552</v>
      </c>
      <c r="C69" s="410" t="s">
        <v>4658</v>
      </c>
      <c r="D69" s="410" t="s">
        <v>4753</v>
      </c>
      <c r="E69" s="410" t="s">
        <v>37</v>
      </c>
      <c r="F69" s="410" t="s">
        <v>11</v>
      </c>
      <c r="G69" s="410" t="s">
        <v>19</v>
      </c>
      <c r="H69" s="410" t="s">
        <v>4755</v>
      </c>
      <c r="I69" s="345" t="s">
        <v>760</v>
      </c>
      <c r="J69" s="410" t="s">
        <v>13</v>
      </c>
      <c r="K69" s="420" t="s">
        <v>17</v>
      </c>
      <c r="L69" s="413" t="s">
        <v>8036</v>
      </c>
      <c r="M69" s="421" t="s">
        <v>8038</v>
      </c>
      <c r="N69" s="413" t="s">
        <v>1079</v>
      </c>
      <c r="O69" s="413" t="s">
        <v>1870</v>
      </c>
      <c r="P69" s="425">
        <v>230</v>
      </c>
      <c r="Q69" s="425">
        <v>5</v>
      </c>
      <c r="R69" s="422" t="s">
        <v>7865</v>
      </c>
      <c r="S69" s="413" t="s">
        <v>8627</v>
      </c>
      <c r="T69" s="413" t="s">
        <v>7997</v>
      </c>
      <c r="U69" s="426">
        <v>44362</v>
      </c>
      <c r="V69" s="426">
        <v>44362</v>
      </c>
      <c r="W69" s="424">
        <v>4715000106</v>
      </c>
      <c r="X69" s="426">
        <v>44378</v>
      </c>
      <c r="Y69" s="413"/>
      <c r="Z69" s="413" t="s">
        <v>7604</v>
      </c>
      <c r="AA69" s="413"/>
      <c r="AB69" s="413"/>
      <c r="AC69" s="413" t="s">
        <v>7597</v>
      </c>
      <c r="AD69" s="346" t="s">
        <v>5731</v>
      </c>
      <c r="AE69" s="346" t="s">
        <v>5731</v>
      </c>
      <c r="AF69" s="346" t="s">
        <v>5731</v>
      </c>
      <c r="AG69" s="346" t="s">
        <v>5731</v>
      </c>
      <c r="AH69" s="346" t="s">
        <v>5731</v>
      </c>
      <c r="AI69" s="346" t="s">
        <v>5731</v>
      </c>
      <c r="AJ69" s="346" t="s">
        <v>5731</v>
      </c>
      <c r="AK69" s="413" t="s">
        <v>7605</v>
      </c>
      <c r="AL69" s="413" t="s">
        <v>8628</v>
      </c>
      <c r="AM69" s="413" t="s">
        <v>7688</v>
      </c>
      <c r="AN69" s="379"/>
      <c r="AO69" s="379"/>
      <c r="AP69" s="379"/>
    </row>
    <row r="70" spans="1:42" s="209" customFormat="1">
      <c r="A70" s="417" t="s">
        <v>979</v>
      </c>
      <c r="B70" s="419" t="s">
        <v>4552</v>
      </c>
      <c r="C70" s="410" t="s">
        <v>4658</v>
      </c>
      <c r="D70" s="410" t="s">
        <v>4753</v>
      </c>
      <c r="E70" s="410" t="s">
        <v>37</v>
      </c>
      <c r="F70" s="410" t="s">
        <v>11</v>
      </c>
      <c r="G70" s="410" t="s">
        <v>19</v>
      </c>
      <c r="H70" s="410" t="s">
        <v>4754</v>
      </c>
      <c r="I70" s="345" t="s">
        <v>760</v>
      </c>
      <c r="J70" s="410" t="s">
        <v>13</v>
      </c>
      <c r="K70" s="420" t="s">
        <v>17</v>
      </c>
      <c r="L70" s="413" t="s">
        <v>8036</v>
      </c>
      <c r="M70" s="421" t="s">
        <v>8037</v>
      </c>
      <c r="N70" s="413" t="s">
        <v>5730</v>
      </c>
      <c r="O70" s="413" t="s">
        <v>1862</v>
      </c>
      <c r="P70" s="425">
        <v>180</v>
      </c>
      <c r="Q70" s="425">
        <v>12</v>
      </c>
      <c r="R70" s="422" t="s">
        <v>7865</v>
      </c>
      <c r="S70" s="413" t="s">
        <v>8627</v>
      </c>
      <c r="T70" s="413" t="s">
        <v>7997</v>
      </c>
      <c r="U70" s="426">
        <v>44362</v>
      </c>
      <c r="V70" s="426">
        <v>44362</v>
      </c>
      <c r="W70" s="424">
        <v>4715000107</v>
      </c>
      <c r="X70" s="426">
        <v>44378</v>
      </c>
      <c r="Y70" s="413"/>
      <c r="Z70" s="413" t="s">
        <v>7604</v>
      </c>
      <c r="AA70" s="413"/>
      <c r="AB70" s="413"/>
      <c r="AC70" s="413" t="s">
        <v>7597</v>
      </c>
      <c r="AD70" s="346" t="s">
        <v>5731</v>
      </c>
      <c r="AE70" s="346" t="s">
        <v>5731</v>
      </c>
      <c r="AF70" s="346" t="s">
        <v>5731</v>
      </c>
      <c r="AG70" s="346" t="s">
        <v>5731</v>
      </c>
      <c r="AH70" s="346" t="s">
        <v>5731</v>
      </c>
      <c r="AI70" s="346" t="s">
        <v>5731</v>
      </c>
      <c r="AJ70" s="346" t="s">
        <v>5731</v>
      </c>
      <c r="AK70" s="413" t="s">
        <v>7605</v>
      </c>
      <c r="AL70" s="413" t="s">
        <v>8628</v>
      </c>
      <c r="AM70" s="413" t="s">
        <v>7688</v>
      </c>
      <c r="AN70" s="379"/>
      <c r="AO70" s="379"/>
      <c r="AP70" s="379"/>
    </row>
    <row r="71" spans="1:42" s="209" customFormat="1">
      <c r="A71" s="417" t="s">
        <v>979</v>
      </c>
      <c r="B71" s="419" t="s">
        <v>4552</v>
      </c>
      <c r="C71" s="410" t="s">
        <v>4571</v>
      </c>
      <c r="D71" s="410" t="s">
        <v>4750</v>
      </c>
      <c r="E71" s="410" t="s">
        <v>37</v>
      </c>
      <c r="F71" s="410" t="s">
        <v>16</v>
      </c>
      <c r="G71" s="410" t="s">
        <v>19</v>
      </c>
      <c r="H71" s="410" t="s">
        <v>4752</v>
      </c>
      <c r="I71" s="345" t="s">
        <v>760</v>
      </c>
      <c r="J71" s="410" t="s">
        <v>13</v>
      </c>
      <c r="K71" s="420" t="s">
        <v>17</v>
      </c>
      <c r="L71" s="413" t="s">
        <v>8028</v>
      </c>
      <c r="M71" s="421" t="s">
        <v>8035</v>
      </c>
      <c r="N71" s="413" t="s">
        <v>5730</v>
      </c>
      <c r="O71" s="413" t="s">
        <v>1862</v>
      </c>
      <c r="P71" s="421">
        <v>199.99999999998863</v>
      </c>
      <c r="Q71" s="421">
        <v>10</v>
      </c>
      <c r="R71" s="422" t="s">
        <v>7865</v>
      </c>
      <c r="S71" s="413" t="s">
        <v>8629</v>
      </c>
      <c r="T71" s="413" t="s">
        <v>7997</v>
      </c>
      <c r="U71" s="426">
        <v>44362</v>
      </c>
      <c r="V71" s="426">
        <v>44362</v>
      </c>
      <c r="W71" s="424">
        <v>4715000108</v>
      </c>
      <c r="X71" s="426">
        <v>44378</v>
      </c>
      <c r="Y71" s="413"/>
      <c r="Z71" s="413" t="s">
        <v>7604</v>
      </c>
      <c r="AA71" s="413"/>
      <c r="AB71" s="413"/>
      <c r="AC71" s="413" t="s">
        <v>7597</v>
      </c>
      <c r="AD71" s="346" t="s">
        <v>5731</v>
      </c>
      <c r="AE71" s="346" t="s">
        <v>5731</v>
      </c>
      <c r="AF71" s="346" t="s">
        <v>5731</v>
      </c>
      <c r="AG71" s="346" t="s">
        <v>5731</v>
      </c>
      <c r="AH71" s="346" t="s">
        <v>5731</v>
      </c>
      <c r="AI71" s="346" t="s">
        <v>5731</v>
      </c>
      <c r="AJ71" s="346" t="s">
        <v>5731</v>
      </c>
      <c r="AK71" s="413" t="s">
        <v>7605</v>
      </c>
      <c r="AL71" s="413" t="s">
        <v>8628</v>
      </c>
      <c r="AM71" s="413" t="s">
        <v>7688</v>
      </c>
      <c r="AN71" s="379"/>
      <c r="AO71" s="379"/>
      <c r="AP71" s="379"/>
    </row>
    <row r="72" spans="1:42" s="209" customFormat="1">
      <c r="A72" s="417" t="s">
        <v>979</v>
      </c>
      <c r="B72" s="418" t="s">
        <v>4552</v>
      </c>
      <c r="C72" s="427" t="s">
        <v>4571</v>
      </c>
      <c r="D72" s="427" t="s">
        <v>4750</v>
      </c>
      <c r="E72" s="427" t="s">
        <v>37</v>
      </c>
      <c r="F72" s="427" t="s">
        <v>11</v>
      </c>
      <c r="G72" s="427" t="s">
        <v>19</v>
      </c>
      <c r="H72" s="427" t="s">
        <v>4751</v>
      </c>
      <c r="I72" s="345" t="s">
        <v>760</v>
      </c>
      <c r="J72" s="427" t="s">
        <v>13</v>
      </c>
      <c r="K72" s="428" t="s">
        <v>17</v>
      </c>
      <c r="L72" s="413" t="s">
        <v>8028</v>
      </c>
      <c r="M72" s="421" t="s">
        <v>8034</v>
      </c>
      <c r="N72" s="413" t="s">
        <v>5730</v>
      </c>
      <c r="O72" s="413" t="s">
        <v>1862</v>
      </c>
      <c r="P72" s="421">
        <v>129.99999999999545</v>
      </c>
      <c r="Q72" s="425">
        <v>30</v>
      </c>
      <c r="R72" s="422" t="s">
        <v>7865</v>
      </c>
      <c r="S72" s="413" t="s">
        <v>8629</v>
      </c>
      <c r="T72" s="413" t="s">
        <v>7997</v>
      </c>
      <c r="U72" s="426">
        <v>44362</v>
      </c>
      <c r="V72" s="426">
        <v>44362</v>
      </c>
      <c r="W72" s="424">
        <v>4715000109</v>
      </c>
      <c r="X72" s="426">
        <v>44378</v>
      </c>
      <c r="Y72" s="413"/>
      <c r="Z72" s="413" t="s">
        <v>7604</v>
      </c>
      <c r="AA72" s="413"/>
      <c r="AB72" s="413"/>
      <c r="AC72" s="413" t="s">
        <v>7597</v>
      </c>
      <c r="AD72" s="346" t="s">
        <v>5731</v>
      </c>
      <c r="AE72" s="346" t="s">
        <v>5731</v>
      </c>
      <c r="AF72" s="346" t="s">
        <v>5731</v>
      </c>
      <c r="AG72" s="346" t="s">
        <v>5731</v>
      </c>
      <c r="AH72" s="346" t="s">
        <v>5731</v>
      </c>
      <c r="AI72" s="346" t="s">
        <v>5731</v>
      </c>
      <c r="AJ72" s="346" t="s">
        <v>5731</v>
      </c>
      <c r="AK72" s="413" t="s">
        <v>7605</v>
      </c>
      <c r="AL72" s="413" t="s">
        <v>8628</v>
      </c>
      <c r="AM72" s="413" t="s">
        <v>7688</v>
      </c>
      <c r="AN72" s="379"/>
      <c r="AO72" s="379"/>
      <c r="AP72" s="379"/>
    </row>
    <row r="73" spans="1:42" s="209" customFormat="1">
      <c r="A73" s="417" t="s">
        <v>979</v>
      </c>
      <c r="B73" s="419" t="s">
        <v>4552</v>
      </c>
      <c r="C73" s="410" t="s">
        <v>71</v>
      </c>
      <c r="D73" s="410" t="s">
        <v>4748</v>
      </c>
      <c r="E73" s="410" t="s">
        <v>37</v>
      </c>
      <c r="F73" s="410" t="s">
        <v>16</v>
      </c>
      <c r="G73" s="410" t="s">
        <v>19</v>
      </c>
      <c r="H73" s="410" t="s">
        <v>4749</v>
      </c>
      <c r="I73" s="345" t="s">
        <v>760</v>
      </c>
      <c r="J73" s="410" t="s">
        <v>13</v>
      </c>
      <c r="K73" s="420" t="s">
        <v>17</v>
      </c>
      <c r="L73" s="413" t="s">
        <v>8028</v>
      </c>
      <c r="M73" s="421" t="s">
        <v>8033</v>
      </c>
      <c r="N73" s="413" t="s">
        <v>5730</v>
      </c>
      <c r="O73" s="413" t="s">
        <v>1862</v>
      </c>
      <c r="P73" s="421">
        <v>399.99999999997726</v>
      </c>
      <c r="Q73" s="421">
        <v>8</v>
      </c>
      <c r="R73" s="422" t="s">
        <v>7865</v>
      </c>
      <c r="S73" s="413" t="s">
        <v>8629</v>
      </c>
      <c r="T73" s="413" t="s">
        <v>7997</v>
      </c>
      <c r="U73" s="426">
        <v>44362</v>
      </c>
      <c r="V73" s="426">
        <v>44362</v>
      </c>
      <c r="W73" s="424">
        <v>4715000110</v>
      </c>
      <c r="X73" s="426">
        <v>44378</v>
      </c>
      <c r="Y73" s="413"/>
      <c r="Z73" s="413" t="s">
        <v>7604</v>
      </c>
      <c r="AA73" s="413"/>
      <c r="AB73" s="413"/>
      <c r="AC73" s="413" t="s">
        <v>7597</v>
      </c>
      <c r="AD73" s="346" t="s">
        <v>5731</v>
      </c>
      <c r="AE73" s="346" t="s">
        <v>5731</v>
      </c>
      <c r="AF73" s="346" t="s">
        <v>5731</v>
      </c>
      <c r="AG73" s="346" t="s">
        <v>5731</v>
      </c>
      <c r="AH73" s="346" t="s">
        <v>5731</v>
      </c>
      <c r="AI73" s="346" t="s">
        <v>5731</v>
      </c>
      <c r="AJ73" s="346" t="s">
        <v>5731</v>
      </c>
      <c r="AK73" s="413" t="s">
        <v>7605</v>
      </c>
      <c r="AL73" s="413" t="s">
        <v>8628</v>
      </c>
      <c r="AM73" s="413" t="s">
        <v>7688</v>
      </c>
      <c r="AN73" s="379"/>
      <c r="AO73" s="379"/>
      <c r="AP73" s="379"/>
    </row>
    <row r="74" spans="1:42" s="209" customFormat="1">
      <c r="A74" s="417" t="s">
        <v>979</v>
      </c>
      <c r="B74" s="419" t="s">
        <v>4552</v>
      </c>
      <c r="C74" s="410" t="s">
        <v>4570</v>
      </c>
      <c r="D74" s="410" t="s">
        <v>4745</v>
      </c>
      <c r="E74" s="410" t="s">
        <v>37</v>
      </c>
      <c r="F74" s="410" t="s">
        <v>16</v>
      </c>
      <c r="G74" s="410" t="s">
        <v>19</v>
      </c>
      <c r="H74" s="410" t="s">
        <v>4747</v>
      </c>
      <c r="I74" s="345" t="s">
        <v>760</v>
      </c>
      <c r="J74" s="410" t="s">
        <v>13</v>
      </c>
      <c r="K74" s="420" t="s">
        <v>17</v>
      </c>
      <c r="L74" s="413" t="s">
        <v>8028</v>
      </c>
      <c r="M74" s="421" t="s">
        <v>8032</v>
      </c>
      <c r="N74" s="413" t="s">
        <v>1079</v>
      </c>
      <c r="O74" s="413" t="s">
        <v>1870</v>
      </c>
      <c r="P74" s="421">
        <v>69.999999999993179</v>
      </c>
      <c r="Q74" s="421">
        <v>10</v>
      </c>
      <c r="R74" s="422" t="s">
        <v>7865</v>
      </c>
      <c r="S74" s="413" t="s">
        <v>8629</v>
      </c>
      <c r="T74" s="413" t="s">
        <v>7997</v>
      </c>
      <c r="U74" s="426">
        <v>44362</v>
      </c>
      <c r="V74" s="426">
        <v>44362</v>
      </c>
      <c r="W74" s="424">
        <v>4715000111</v>
      </c>
      <c r="X74" s="426">
        <v>44378</v>
      </c>
      <c r="Y74" s="413"/>
      <c r="Z74" s="413" t="s">
        <v>7604</v>
      </c>
      <c r="AA74" s="413"/>
      <c r="AB74" s="413"/>
      <c r="AC74" s="413" t="s">
        <v>7597</v>
      </c>
      <c r="AD74" s="346" t="s">
        <v>5731</v>
      </c>
      <c r="AE74" s="346" t="s">
        <v>5731</v>
      </c>
      <c r="AF74" s="346" t="s">
        <v>5731</v>
      </c>
      <c r="AG74" s="346" t="s">
        <v>5731</v>
      </c>
      <c r="AH74" s="346" t="s">
        <v>5731</v>
      </c>
      <c r="AI74" s="346" t="s">
        <v>5731</v>
      </c>
      <c r="AJ74" s="346" t="s">
        <v>5731</v>
      </c>
      <c r="AK74" s="413" t="s">
        <v>7605</v>
      </c>
      <c r="AL74" s="413" t="s">
        <v>8628</v>
      </c>
      <c r="AM74" s="413" t="s">
        <v>7688</v>
      </c>
      <c r="AN74" s="379"/>
      <c r="AO74" s="379"/>
      <c r="AP74" s="379"/>
    </row>
    <row r="75" spans="1:42" s="209" customFormat="1">
      <c r="A75" s="417" t="s">
        <v>979</v>
      </c>
      <c r="B75" s="419" t="s">
        <v>4552</v>
      </c>
      <c r="C75" s="410" t="s">
        <v>4570</v>
      </c>
      <c r="D75" s="410" t="s">
        <v>4745</v>
      </c>
      <c r="E75" s="410" t="s">
        <v>37</v>
      </c>
      <c r="F75" s="410" t="s">
        <v>16</v>
      </c>
      <c r="G75" s="410" t="s">
        <v>19</v>
      </c>
      <c r="H75" s="410" t="s">
        <v>4746</v>
      </c>
      <c r="I75" s="345" t="s">
        <v>760</v>
      </c>
      <c r="J75" s="410" t="s">
        <v>13</v>
      </c>
      <c r="K75" s="420" t="s">
        <v>17</v>
      </c>
      <c r="L75" s="413" t="s">
        <v>8028</v>
      </c>
      <c r="M75" s="421" t="s">
        <v>8031</v>
      </c>
      <c r="N75" s="413" t="s">
        <v>5730</v>
      </c>
      <c r="O75" s="413" t="s">
        <v>1862</v>
      </c>
      <c r="P75" s="421">
        <v>120.00000000000455</v>
      </c>
      <c r="Q75" s="421">
        <v>15</v>
      </c>
      <c r="R75" s="422" t="s">
        <v>7865</v>
      </c>
      <c r="S75" s="413" t="s">
        <v>8629</v>
      </c>
      <c r="T75" s="413" t="s">
        <v>7997</v>
      </c>
      <c r="U75" s="426">
        <v>44362</v>
      </c>
      <c r="V75" s="426">
        <v>44362</v>
      </c>
      <c r="W75" s="424">
        <v>4719000112</v>
      </c>
      <c r="X75" s="426">
        <v>44378</v>
      </c>
      <c r="Y75" s="413"/>
      <c r="Z75" s="413" t="s">
        <v>7604</v>
      </c>
      <c r="AA75" s="413"/>
      <c r="AB75" s="413"/>
      <c r="AC75" s="413" t="s">
        <v>7597</v>
      </c>
      <c r="AD75" s="346" t="s">
        <v>5731</v>
      </c>
      <c r="AE75" s="346" t="s">
        <v>5731</v>
      </c>
      <c r="AF75" s="346" t="s">
        <v>5731</v>
      </c>
      <c r="AG75" s="346" t="s">
        <v>5731</v>
      </c>
      <c r="AH75" s="346" t="s">
        <v>5731</v>
      </c>
      <c r="AI75" s="346" t="s">
        <v>5731</v>
      </c>
      <c r="AJ75" s="346" t="s">
        <v>5731</v>
      </c>
      <c r="AK75" s="413" t="s">
        <v>7605</v>
      </c>
      <c r="AL75" s="413" t="s">
        <v>8628</v>
      </c>
      <c r="AM75" s="413" t="s">
        <v>7688</v>
      </c>
      <c r="AN75" s="379"/>
      <c r="AO75" s="379"/>
      <c r="AP75" s="379"/>
    </row>
    <row r="76" spans="1:42" s="209" customFormat="1">
      <c r="A76" s="417" t="s">
        <v>979</v>
      </c>
      <c r="B76" s="419" t="s">
        <v>4552</v>
      </c>
      <c r="C76" s="410" t="s">
        <v>4570</v>
      </c>
      <c r="D76" s="410" t="s">
        <v>4743</v>
      </c>
      <c r="E76" s="410" t="s">
        <v>37</v>
      </c>
      <c r="F76" s="410" t="s">
        <v>16</v>
      </c>
      <c r="G76" s="410" t="s">
        <v>19</v>
      </c>
      <c r="H76" s="410" t="s">
        <v>4744</v>
      </c>
      <c r="I76" s="345" t="s">
        <v>760</v>
      </c>
      <c r="J76" s="410" t="s">
        <v>13</v>
      </c>
      <c r="K76" s="420" t="s">
        <v>17</v>
      </c>
      <c r="L76" s="413" t="s">
        <v>8028</v>
      </c>
      <c r="M76" s="421" t="s">
        <v>8030</v>
      </c>
      <c r="N76" s="413" t="s">
        <v>1079</v>
      </c>
      <c r="O76" s="413" t="s">
        <v>1870</v>
      </c>
      <c r="P76" s="421">
        <v>150</v>
      </c>
      <c r="Q76" s="425">
        <v>10</v>
      </c>
      <c r="R76" s="422" t="s">
        <v>7865</v>
      </c>
      <c r="S76" s="413" t="s">
        <v>8629</v>
      </c>
      <c r="T76" s="413" t="s">
        <v>7997</v>
      </c>
      <c r="U76" s="426">
        <v>44362</v>
      </c>
      <c r="V76" s="426">
        <v>44362</v>
      </c>
      <c r="W76" s="424">
        <v>4715000113</v>
      </c>
      <c r="X76" s="426">
        <v>44378</v>
      </c>
      <c r="Y76" s="413"/>
      <c r="Z76" s="413" t="s">
        <v>7604</v>
      </c>
      <c r="AA76" s="413"/>
      <c r="AB76" s="413"/>
      <c r="AC76" s="413" t="s">
        <v>7597</v>
      </c>
      <c r="AD76" s="346" t="s">
        <v>5731</v>
      </c>
      <c r="AE76" s="346" t="s">
        <v>5731</v>
      </c>
      <c r="AF76" s="346" t="s">
        <v>5731</v>
      </c>
      <c r="AG76" s="346" t="s">
        <v>5731</v>
      </c>
      <c r="AH76" s="346" t="s">
        <v>5731</v>
      </c>
      <c r="AI76" s="346" t="s">
        <v>5731</v>
      </c>
      <c r="AJ76" s="346" t="s">
        <v>5731</v>
      </c>
      <c r="AK76" s="413" t="s">
        <v>7605</v>
      </c>
      <c r="AL76" s="413" t="s">
        <v>8628</v>
      </c>
      <c r="AM76" s="413" t="s">
        <v>7688</v>
      </c>
      <c r="AN76" s="379"/>
      <c r="AO76" s="379"/>
      <c r="AP76" s="379"/>
    </row>
    <row r="77" spans="1:42" s="209" customFormat="1">
      <c r="A77" s="417" t="s">
        <v>979</v>
      </c>
      <c r="B77" s="419" t="s">
        <v>4552</v>
      </c>
      <c r="C77" s="410" t="s">
        <v>4570</v>
      </c>
      <c r="D77" s="410" t="s">
        <v>4741</v>
      </c>
      <c r="E77" s="410" t="s">
        <v>37</v>
      </c>
      <c r="F77" s="410" t="s">
        <v>11</v>
      </c>
      <c r="G77" s="410" t="s">
        <v>19</v>
      </c>
      <c r="H77" s="410" t="s">
        <v>4742</v>
      </c>
      <c r="I77" s="345" t="s">
        <v>760</v>
      </c>
      <c r="J77" s="410" t="s">
        <v>13</v>
      </c>
      <c r="K77" s="420" t="s">
        <v>17</v>
      </c>
      <c r="L77" s="413" t="s">
        <v>8028</v>
      </c>
      <c r="M77" s="421" t="s">
        <v>8029</v>
      </c>
      <c r="N77" s="413" t="s">
        <v>1079</v>
      </c>
      <c r="O77" s="413" t="s">
        <v>1870</v>
      </c>
      <c r="P77" s="421">
        <v>300.00000000001137</v>
      </c>
      <c r="Q77" s="425">
        <v>7</v>
      </c>
      <c r="R77" s="422" t="s">
        <v>7865</v>
      </c>
      <c r="S77" s="413" t="s">
        <v>8629</v>
      </c>
      <c r="T77" s="413" t="s">
        <v>7997</v>
      </c>
      <c r="U77" s="426">
        <v>44362</v>
      </c>
      <c r="V77" s="426">
        <v>44362</v>
      </c>
      <c r="W77" s="424">
        <v>4715000115</v>
      </c>
      <c r="X77" s="426">
        <v>44378</v>
      </c>
      <c r="Y77" s="413"/>
      <c r="Z77" s="413" t="s">
        <v>7604</v>
      </c>
      <c r="AA77" s="413"/>
      <c r="AB77" s="413"/>
      <c r="AC77" s="413" t="s">
        <v>7597</v>
      </c>
      <c r="AD77" s="346" t="s">
        <v>5731</v>
      </c>
      <c r="AE77" s="346" t="s">
        <v>5731</v>
      </c>
      <c r="AF77" s="346" t="s">
        <v>5731</v>
      </c>
      <c r="AG77" s="346" t="s">
        <v>5731</v>
      </c>
      <c r="AH77" s="346" t="s">
        <v>5731</v>
      </c>
      <c r="AI77" s="346" t="s">
        <v>5731</v>
      </c>
      <c r="AJ77" s="346" t="s">
        <v>5731</v>
      </c>
      <c r="AK77" s="413" t="s">
        <v>7605</v>
      </c>
      <c r="AL77" s="413" t="s">
        <v>8628</v>
      </c>
      <c r="AM77" s="413" t="s">
        <v>7688</v>
      </c>
      <c r="AN77" s="379"/>
      <c r="AO77" s="379"/>
      <c r="AP77" s="379"/>
    </row>
    <row r="78" spans="1:42" s="209" customFormat="1">
      <c r="A78" s="417" t="s">
        <v>979</v>
      </c>
      <c r="B78" s="419" t="s">
        <v>4552</v>
      </c>
      <c r="C78" s="410" t="s">
        <v>4570</v>
      </c>
      <c r="D78" s="410" t="s">
        <v>4741</v>
      </c>
      <c r="E78" s="410" t="s">
        <v>37</v>
      </c>
      <c r="F78" s="410" t="s">
        <v>16</v>
      </c>
      <c r="G78" s="410" t="s">
        <v>19</v>
      </c>
      <c r="H78" s="389" t="s">
        <v>8027</v>
      </c>
      <c r="I78" s="345" t="s">
        <v>760</v>
      </c>
      <c r="J78" s="410" t="s">
        <v>13</v>
      </c>
      <c r="K78" s="420" t="s">
        <v>17</v>
      </c>
      <c r="L78" s="413" t="s">
        <v>8028</v>
      </c>
      <c r="M78" s="421" t="s">
        <v>8029</v>
      </c>
      <c r="N78" s="413" t="s">
        <v>5730</v>
      </c>
      <c r="O78" s="413" t="s">
        <v>1862</v>
      </c>
      <c r="P78" s="421">
        <v>300.00000000001137</v>
      </c>
      <c r="Q78" s="425">
        <v>10</v>
      </c>
      <c r="R78" s="422" t="s">
        <v>7865</v>
      </c>
      <c r="S78" s="413" t="s">
        <v>8629</v>
      </c>
      <c r="T78" s="413" t="s">
        <v>7997</v>
      </c>
      <c r="U78" s="426">
        <v>44362</v>
      </c>
      <c r="V78" s="426">
        <v>44362</v>
      </c>
      <c r="W78" s="424">
        <v>4715000116</v>
      </c>
      <c r="X78" s="426">
        <v>44378</v>
      </c>
      <c r="Y78" s="413"/>
      <c r="Z78" s="413" t="s">
        <v>7604</v>
      </c>
      <c r="AA78" s="413"/>
      <c r="AB78" s="413"/>
      <c r="AC78" s="413" t="s">
        <v>7597</v>
      </c>
      <c r="AD78" s="346" t="s">
        <v>5731</v>
      </c>
      <c r="AE78" s="346" t="s">
        <v>5731</v>
      </c>
      <c r="AF78" s="346" t="s">
        <v>5731</v>
      </c>
      <c r="AG78" s="346" t="s">
        <v>5731</v>
      </c>
      <c r="AH78" s="346" t="s">
        <v>5731</v>
      </c>
      <c r="AI78" s="346" t="s">
        <v>5731</v>
      </c>
      <c r="AJ78" s="346" t="s">
        <v>5731</v>
      </c>
      <c r="AK78" s="413" t="s">
        <v>7605</v>
      </c>
      <c r="AL78" s="413" t="s">
        <v>8628</v>
      </c>
      <c r="AM78" s="413" t="s">
        <v>7688</v>
      </c>
      <c r="AN78" s="379"/>
      <c r="AO78" s="379"/>
      <c r="AP78" s="379"/>
    </row>
    <row r="79" spans="1:42" s="209" customFormat="1">
      <c r="A79" s="417" t="s">
        <v>979</v>
      </c>
      <c r="B79" s="419" t="s">
        <v>4565</v>
      </c>
      <c r="C79" s="410" t="s">
        <v>4589</v>
      </c>
      <c r="D79" s="410" t="s">
        <v>2507</v>
      </c>
      <c r="E79" s="410" t="s">
        <v>37</v>
      </c>
      <c r="F79" s="410" t="s">
        <v>16</v>
      </c>
      <c r="G79" s="410" t="s">
        <v>19</v>
      </c>
      <c r="H79" s="410" t="s">
        <v>4740</v>
      </c>
      <c r="I79" s="345" t="s">
        <v>760</v>
      </c>
      <c r="J79" s="410" t="s">
        <v>13</v>
      </c>
      <c r="K79" s="420" t="s">
        <v>17</v>
      </c>
      <c r="L79" s="413" t="s">
        <v>8021</v>
      </c>
      <c r="M79" s="421" t="s">
        <v>8026</v>
      </c>
      <c r="N79" s="413" t="s">
        <v>1079</v>
      </c>
      <c r="O79" s="413" t="s">
        <v>1870</v>
      </c>
      <c r="P79" s="421">
        <v>100.00000000002274</v>
      </c>
      <c r="Q79" s="425">
        <v>10</v>
      </c>
      <c r="R79" s="422" t="s">
        <v>7865</v>
      </c>
      <c r="S79" s="413" t="s">
        <v>8627</v>
      </c>
      <c r="T79" s="413" t="s">
        <v>7997</v>
      </c>
      <c r="U79" s="426">
        <v>44362</v>
      </c>
      <c r="V79" s="426">
        <v>44362</v>
      </c>
      <c r="W79" s="424">
        <v>4719000055</v>
      </c>
      <c r="X79" s="426">
        <v>44378</v>
      </c>
      <c r="Y79" s="413"/>
      <c r="Z79" s="413" t="s">
        <v>7604</v>
      </c>
      <c r="AA79" s="413"/>
      <c r="AB79" s="413"/>
      <c r="AC79" s="413" t="s">
        <v>7597</v>
      </c>
      <c r="AD79" s="346" t="s">
        <v>5731</v>
      </c>
      <c r="AE79" s="346" t="s">
        <v>5731</v>
      </c>
      <c r="AF79" s="346" t="s">
        <v>5731</v>
      </c>
      <c r="AG79" s="346" t="s">
        <v>5731</v>
      </c>
      <c r="AH79" s="346" t="s">
        <v>5731</v>
      </c>
      <c r="AI79" s="346" t="s">
        <v>5731</v>
      </c>
      <c r="AJ79" s="346" t="s">
        <v>5731</v>
      </c>
      <c r="AK79" s="413" t="s">
        <v>7605</v>
      </c>
      <c r="AL79" s="413" t="s">
        <v>8628</v>
      </c>
      <c r="AM79" s="413" t="s">
        <v>7688</v>
      </c>
      <c r="AN79" s="379"/>
      <c r="AO79" s="379"/>
      <c r="AP79" s="379"/>
    </row>
    <row r="80" spans="1:42" s="209" customFormat="1">
      <c r="A80" s="417" t="s">
        <v>979</v>
      </c>
      <c r="B80" s="419" t="s">
        <v>4565</v>
      </c>
      <c r="C80" s="410" t="s">
        <v>4589</v>
      </c>
      <c r="D80" s="410" t="s">
        <v>4738</v>
      </c>
      <c r="E80" s="410" t="s">
        <v>37</v>
      </c>
      <c r="F80" s="410" t="s">
        <v>16</v>
      </c>
      <c r="G80" s="410" t="s">
        <v>19</v>
      </c>
      <c r="H80" s="410" t="s">
        <v>4739</v>
      </c>
      <c r="I80" s="345" t="s">
        <v>760</v>
      </c>
      <c r="J80" s="410" t="s">
        <v>13</v>
      </c>
      <c r="K80" s="420" t="s">
        <v>17</v>
      </c>
      <c r="L80" s="413" t="s">
        <v>8021</v>
      </c>
      <c r="M80" s="421" t="s">
        <v>8025</v>
      </c>
      <c r="N80" s="413" t="s">
        <v>1079</v>
      </c>
      <c r="O80" s="413" t="s">
        <v>1870</v>
      </c>
      <c r="P80" s="421">
        <v>30.000000000029559</v>
      </c>
      <c r="Q80" s="425">
        <v>6</v>
      </c>
      <c r="R80" s="422" t="s">
        <v>7865</v>
      </c>
      <c r="S80" s="413" t="s">
        <v>8627</v>
      </c>
      <c r="T80" s="413" t="s">
        <v>7997</v>
      </c>
      <c r="U80" s="426">
        <v>44362</v>
      </c>
      <c r="V80" s="426">
        <v>44362</v>
      </c>
      <c r="W80" s="424">
        <v>4719000056</v>
      </c>
      <c r="X80" s="426">
        <v>44378</v>
      </c>
      <c r="Y80" s="413"/>
      <c r="Z80" s="413" t="s">
        <v>7604</v>
      </c>
      <c r="AA80" s="413"/>
      <c r="AB80" s="413"/>
      <c r="AC80" s="413" t="s">
        <v>7597</v>
      </c>
      <c r="AD80" s="346" t="s">
        <v>5731</v>
      </c>
      <c r="AE80" s="346" t="s">
        <v>5731</v>
      </c>
      <c r="AF80" s="346" t="s">
        <v>5731</v>
      </c>
      <c r="AG80" s="346" t="s">
        <v>5731</v>
      </c>
      <c r="AH80" s="346" t="s">
        <v>5731</v>
      </c>
      <c r="AI80" s="346" t="s">
        <v>5731</v>
      </c>
      <c r="AJ80" s="346" t="s">
        <v>5731</v>
      </c>
      <c r="AK80" s="413" t="s">
        <v>7605</v>
      </c>
      <c r="AL80" s="413" t="s">
        <v>8628</v>
      </c>
      <c r="AM80" s="413" t="s">
        <v>7688</v>
      </c>
      <c r="AN80" s="379"/>
      <c r="AO80" s="379"/>
      <c r="AP80" s="379"/>
    </row>
    <row r="81" spans="1:42" s="209" customFormat="1">
      <c r="A81" s="417" t="s">
        <v>979</v>
      </c>
      <c r="B81" s="419" t="s">
        <v>4565</v>
      </c>
      <c r="C81" s="410" t="s">
        <v>4589</v>
      </c>
      <c r="D81" s="410" t="s">
        <v>4576</v>
      </c>
      <c r="E81" s="410" t="s">
        <v>37</v>
      </c>
      <c r="F81" s="410" t="s">
        <v>16</v>
      </c>
      <c r="G81" s="410" t="s">
        <v>19</v>
      </c>
      <c r="H81" s="410" t="s">
        <v>4737</v>
      </c>
      <c r="I81" s="345" t="s">
        <v>760</v>
      </c>
      <c r="J81" s="410" t="s">
        <v>13</v>
      </c>
      <c r="K81" s="420" t="s">
        <v>17</v>
      </c>
      <c r="L81" s="413" t="s">
        <v>8021</v>
      </c>
      <c r="M81" s="421" t="s">
        <v>8024</v>
      </c>
      <c r="N81" s="413" t="s">
        <v>1079</v>
      </c>
      <c r="O81" s="413" t="s">
        <v>1870</v>
      </c>
      <c r="P81" s="421">
        <v>115.00000000000909</v>
      </c>
      <c r="Q81" s="421">
        <v>10</v>
      </c>
      <c r="R81" s="422" t="s">
        <v>7865</v>
      </c>
      <c r="S81" s="413" t="s">
        <v>8627</v>
      </c>
      <c r="T81" s="413" t="s">
        <v>7997</v>
      </c>
      <c r="U81" s="426">
        <v>44362</v>
      </c>
      <c r="V81" s="426">
        <v>44362</v>
      </c>
      <c r="W81" s="424">
        <v>4719000057</v>
      </c>
      <c r="X81" s="426">
        <v>44378</v>
      </c>
      <c r="Y81" s="413"/>
      <c r="Z81" s="413" t="s">
        <v>7604</v>
      </c>
      <c r="AA81" s="413"/>
      <c r="AB81" s="413"/>
      <c r="AC81" s="413" t="s">
        <v>7597</v>
      </c>
      <c r="AD81" s="346" t="s">
        <v>5731</v>
      </c>
      <c r="AE81" s="346" t="s">
        <v>5731</v>
      </c>
      <c r="AF81" s="346" t="s">
        <v>5731</v>
      </c>
      <c r="AG81" s="346" t="s">
        <v>5731</v>
      </c>
      <c r="AH81" s="346" t="s">
        <v>5731</v>
      </c>
      <c r="AI81" s="346" t="s">
        <v>5731</v>
      </c>
      <c r="AJ81" s="346" t="s">
        <v>5731</v>
      </c>
      <c r="AK81" s="413" t="s">
        <v>7605</v>
      </c>
      <c r="AL81" s="413" t="s">
        <v>8628</v>
      </c>
      <c r="AM81" s="413" t="s">
        <v>7688</v>
      </c>
      <c r="AN81" s="379"/>
      <c r="AO81" s="379"/>
      <c r="AP81" s="379"/>
    </row>
    <row r="82" spans="1:42" s="209" customFormat="1">
      <c r="A82" s="417" t="s">
        <v>979</v>
      </c>
      <c r="B82" s="419" t="s">
        <v>4565</v>
      </c>
      <c r="C82" s="410" t="s">
        <v>4735</v>
      </c>
      <c r="D82" s="410" t="s">
        <v>4556</v>
      </c>
      <c r="E82" s="410" t="s">
        <v>37</v>
      </c>
      <c r="F82" s="410" t="s">
        <v>11</v>
      </c>
      <c r="G82" s="410" t="s">
        <v>19</v>
      </c>
      <c r="H82" s="410" t="s">
        <v>4736</v>
      </c>
      <c r="I82" s="345" t="s">
        <v>760</v>
      </c>
      <c r="J82" s="410" t="s">
        <v>13</v>
      </c>
      <c r="K82" s="420" t="s">
        <v>17</v>
      </c>
      <c r="L82" s="413" t="s">
        <v>8021</v>
      </c>
      <c r="M82" s="421" t="s">
        <v>8023</v>
      </c>
      <c r="N82" s="413" t="s">
        <v>1079</v>
      </c>
      <c r="O82" s="413" t="s">
        <v>1870</v>
      </c>
      <c r="P82" s="421">
        <v>66.000000000030923</v>
      </c>
      <c r="Q82" s="421">
        <v>10</v>
      </c>
      <c r="R82" s="422" t="s">
        <v>7865</v>
      </c>
      <c r="S82" s="413" t="s">
        <v>8627</v>
      </c>
      <c r="T82" s="413" t="s">
        <v>7997</v>
      </c>
      <c r="U82" s="426">
        <v>44362</v>
      </c>
      <c r="V82" s="426">
        <v>44362</v>
      </c>
      <c r="W82" s="424">
        <v>4719000059</v>
      </c>
      <c r="X82" s="426">
        <v>44378</v>
      </c>
      <c r="Y82" s="413"/>
      <c r="Z82" s="413" t="s">
        <v>7604</v>
      </c>
      <c r="AA82" s="413"/>
      <c r="AB82" s="413"/>
      <c r="AC82" s="413" t="s">
        <v>7597</v>
      </c>
      <c r="AD82" s="346" t="s">
        <v>5731</v>
      </c>
      <c r="AE82" s="346" t="s">
        <v>5731</v>
      </c>
      <c r="AF82" s="346" t="s">
        <v>5731</v>
      </c>
      <c r="AG82" s="346" t="s">
        <v>5731</v>
      </c>
      <c r="AH82" s="346" t="s">
        <v>5731</v>
      </c>
      <c r="AI82" s="346" t="s">
        <v>5731</v>
      </c>
      <c r="AJ82" s="346" t="s">
        <v>5731</v>
      </c>
      <c r="AK82" s="413" t="s">
        <v>7605</v>
      </c>
      <c r="AL82" s="413" t="s">
        <v>8628</v>
      </c>
      <c r="AM82" s="413" t="s">
        <v>7688</v>
      </c>
      <c r="AN82" s="379"/>
      <c r="AO82" s="379"/>
      <c r="AP82" s="379"/>
    </row>
    <row r="83" spans="1:42" s="209" customFormat="1">
      <c r="A83" s="417" t="s">
        <v>979</v>
      </c>
      <c r="B83" s="419" t="s">
        <v>4565</v>
      </c>
      <c r="C83" s="410" t="s">
        <v>4733</v>
      </c>
      <c r="D83" s="410">
        <v>707</v>
      </c>
      <c r="E83" s="410" t="s">
        <v>37</v>
      </c>
      <c r="F83" s="410" t="s">
        <v>11</v>
      </c>
      <c r="G83" s="410" t="s">
        <v>19</v>
      </c>
      <c r="H83" s="410" t="s">
        <v>4734</v>
      </c>
      <c r="I83" s="345" t="s">
        <v>760</v>
      </c>
      <c r="J83" s="410" t="s">
        <v>13</v>
      </c>
      <c r="K83" s="420" t="s">
        <v>17</v>
      </c>
      <c r="L83" s="413" t="s">
        <v>8021</v>
      </c>
      <c r="M83" s="421" t="s">
        <v>8022</v>
      </c>
      <c r="N83" s="413" t="s">
        <v>1079</v>
      </c>
      <c r="O83" s="413" t="s">
        <v>1870</v>
      </c>
      <c r="P83" s="421">
        <v>100.00000000002274</v>
      </c>
      <c r="Q83" s="421">
        <v>10</v>
      </c>
      <c r="R83" s="422" t="s">
        <v>7865</v>
      </c>
      <c r="S83" s="413" t="s">
        <v>8627</v>
      </c>
      <c r="T83" s="413" t="s">
        <v>7997</v>
      </c>
      <c r="U83" s="426">
        <v>44362</v>
      </c>
      <c r="V83" s="426">
        <v>44362</v>
      </c>
      <c r="W83" s="424">
        <v>4719000060</v>
      </c>
      <c r="X83" s="426">
        <v>44378</v>
      </c>
      <c r="Y83" s="413"/>
      <c r="Z83" s="413" t="s">
        <v>7604</v>
      </c>
      <c r="AA83" s="413"/>
      <c r="AB83" s="413"/>
      <c r="AC83" s="413" t="s">
        <v>7597</v>
      </c>
      <c r="AD83" s="346" t="s">
        <v>5731</v>
      </c>
      <c r="AE83" s="346" t="s">
        <v>5731</v>
      </c>
      <c r="AF83" s="346" t="s">
        <v>5731</v>
      </c>
      <c r="AG83" s="346" t="s">
        <v>5731</v>
      </c>
      <c r="AH83" s="346" t="s">
        <v>5731</v>
      </c>
      <c r="AI83" s="346" t="s">
        <v>5731</v>
      </c>
      <c r="AJ83" s="346" t="s">
        <v>5731</v>
      </c>
      <c r="AK83" s="413" t="s">
        <v>7605</v>
      </c>
      <c r="AL83" s="413" t="s">
        <v>8628</v>
      </c>
      <c r="AM83" s="413" t="s">
        <v>7688</v>
      </c>
      <c r="AN83" s="379"/>
      <c r="AO83" s="379"/>
      <c r="AP83" s="379"/>
    </row>
    <row r="84" spans="1:42" s="209" customFormat="1">
      <c r="A84" s="417" t="s">
        <v>979</v>
      </c>
      <c r="B84" s="419" t="s">
        <v>4566</v>
      </c>
      <c r="C84" s="410" t="s">
        <v>4567</v>
      </c>
      <c r="D84" s="410" t="s">
        <v>4730</v>
      </c>
      <c r="E84" s="410" t="s">
        <v>37</v>
      </c>
      <c r="F84" s="410" t="s">
        <v>11</v>
      </c>
      <c r="G84" s="410" t="s">
        <v>19</v>
      </c>
      <c r="H84" s="410" t="s">
        <v>4732</v>
      </c>
      <c r="I84" s="345" t="s">
        <v>760</v>
      </c>
      <c r="J84" s="410" t="s">
        <v>13</v>
      </c>
      <c r="K84" s="420" t="s">
        <v>17</v>
      </c>
      <c r="L84" s="413" t="s">
        <v>8013</v>
      </c>
      <c r="M84" s="421" t="s">
        <v>8020</v>
      </c>
      <c r="N84" s="413" t="s">
        <v>1079</v>
      </c>
      <c r="O84" s="413" t="s">
        <v>1870</v>
      </c>
      <c r="P84" s="425">
        <v>425</v>
      </c>
      <c r="Q84" s="421">
        <v>15</v>
      </c>
      <c r="R84" s="422" t="s">
        <v>7865</v>
      </c>
      <c r="S84" s="413" t="s">
        <v>8630</v>
      </c>
      <c r="T84" s="413" t="s">
        <v>7997</v>
      </c>
      <c r="U84" s="426">
        <v>44361</v>
      </c>
      <c r="V84" s="426">
        <v>44361</v>
      </c>
      <c r="W84" s="424">
        <v>4785000226</v>
      </c>
      <c r="X84" s="426">
        <v>44378</v>
      </c>
      <c r="Y84" s="413"/>
      <c r="Z84" s="413" t="s">
        <v>7604</v>
      </c>
      <c r="AA84" s="413"/>
      <c r="AB84" s="413"/>
      <c r="AC84" s="413" t="s">
        <v>7597</v>
      </c>
      <c r="AD84" s="346" t="s">
        <v>5731</v>
      </c>
      <c r="AE84" s="346" t="s">
        <v>5731</v>
      </c>
      <c r="AF84" s="346" t="s">
        <v>5731</v>
      </c>
      <c r="AG84" s="346" t="s">
        <v>5731</v>
      </c>
      <c r="AH84" s="346" t="s">
        <v>5731</v>
      </c>
      <c r="AI84" s="346" t="s">
        <v>5731</v>
      </c>
      <c r="AJ84" s="346" t="s">
        <v>5731</v>
      </c>
      <c r="AK84" s="413" t="s">
        <v>7605</v>
      </c>
      <c r="AL84" s="413" t="s">
        <v>8628</v>
      </c>
      <c r="AM84" s="413" t="s">
        <v>7688</v>
      </c>
      <c r="AN84" s="379"/>
      <c r="AO84" s="379"/>
      <c r="AP84" s="379"/>
    </row>
    <row r="85" spans="1:42" s="209" customFormat="1">
      <c r="A85" s="417" t="s">
        <v>979</v>
      </c>
      <c r="B85" s="419" t="s">
        <v>4566</v>
      </c>
      <c r="C85" s="410" t="s">
        <v>4567</v>
      </c>
      <c r="D85" s="410" t="s">
        <v>4730</v>
      </c>
      <c r="E85" s="410" t="s">
        <v>37</v>
      </c>
      <c r="F85" s="410" t="s">
        <v>11</v>
      </c>
      <c r="G85" s="410" t="s">
        <v>19</v>
      </c>
      <c r="H85" s="410" t="s">
        <v>4731</v>
      </c>
      <c r="I85" s="345" t="s">
        <v>760</v>
      </c>
      <c r="J85" s="410" t="s">
        <v>13</v>
      </c>
      <c r="K85" s="420" t="s">
        <v>17</v>
      </c>
      <c r="L85" s="413" t="s">
        <v>8013</v>
      </c>
      <c r="M85" s="421" t="s">
        <v>8019</v>
      </c>
      <c r="N85" s="413" t="s">
        <v>5730</v>
      </c>
      <c r="O85" s="413" t="s">
        <v>1862</v>
      </c>
      <c r="P85" s="421">
        <v>250</v>
      </c>
      <c r="Q85" s="421">
        <v>12</v>
      </c>
      <c r="R85" s="422" t="s">
        <v>7865</v>
      </c>
      <c r="S85" s="413" t="s">
        <v>8630</v>
      </c>
      <c r="T85" s="413" t="s">
        <v>7997</v>
      </c>
      <c r="U85" s="426">
        <v>44361</v>
      </c>
      <c r="V85" s="426">
        <v>44361</v>
      </c>
      <c r="W85" s="424">
        <v>4785000227</v>
      </c>
      <c r="X85" s="426">
        <v>44378</v>
      </c>
      <c r="Y85" s="413"/>
      <c r="Z85" s="413" t="s">
        <v>7604</v>
      </c>
      <c r="AA85" s="413"/>
      <c r="AB85" s="413"/>
      <c r="AC85" s="413" t="s">
        <v>7597</v>
      </c>
      <c r="AD85" s="346" t="s">
        <v>5731</v>
      </c>
      <c r="AE85" s="346" t="s">
        <v>5731</v>
      </c>
      <c r="AF85" s="346" t="s">
        <v>5731</v>
      </c>
      <c r="AG85" s="346" t="s">
        <v>5731</v>
      </c>
      <c r="AH85" s="346" t="s">
        <v>5731</v>
      </c>
      <c r="AI85" s="346" t="s">
        <v>5731</v>
      </c>
      <c r="AJ85" s="346" t="s">
        <v>5731</v>
      </c>
      <c r="AK85" s="413" t="s">
        <v>7605</v>
      </c>
      <c r="AL85" s="413" t="s">
        <v>8628</v>
      </c>
      <c r="AM85" s="413" t="s">
        <v>7688</v>
      </c>
      <c r="AN85" s="379"/>
      <c r="AO85" s="379"/>
      <c r="AP85" s="379"/>
    </row>
    <row r="86" spans="1:42" s="209" customFormat="1">
      <c r="A86" s="417" t="s">
        <v>979</v>
      </c>
      <c r="B86" s="419" t="s">
        <v>4566</v>
      </c>
      <c r="C86" s="410" t="s">
        <v>4567</v>
      </c>
      <c r="D86" s="410" t="s">
        <v>4728</v>
      </c>
      <c r="E86" s="410" t="s">
        <v>37</v>
      </c>
      <c r="F86" s="410" t="s">
        <v>11</v>
      </c>
      <c r="G86" s="410" t="s">
        <v>19</v>
      </c>
      <c r="H86" s="410" t="s">
        <v>4729</v>
      </c>
      <c r="I86" s="345" t="s">
        <v>760</v>
      </c>
      <c r="J86" s="410" t="s">
        <v>13</v>
      </c>
      <c r="K86" s="420" t="s">
        <v>17</v>
      </c>
      <c r="L86" s="413" t="s">
        <v>8013</v>
      </c>
      <c r="M86" s="421" t="s">
        <v>8018</v>
      </c>
      <c r="N86" s="413" t="s">
        <v>5730</v>
      </c>
      <c r="O86" s="413" t="s">
        <v>1862</v>
      </c>
      <c r="P86" s="421">
        <v>47.000000000025466</v>
      </c>
      <c r="Q86" s="421">
        <v>10</v>
      </c>
      <c r="R86" s="422" t="s">
        <v>7865</v>
      </c>
      <c r="S86" s="413" t="s">
        <v>8630</v>
      </c>
      <c r="T86" s="413" t="s">
        <v>7997</v>
      </c>
      <c r="U86" s="426">
        <v>44361</v>
      </c>
      <c r="V86" s="426">
        <v>44361</v>
      </c>
      <c r="W86" s="424">
        <v>4785000228</v>
      </c>
      <c r="X86" s="426">
        <v>44378</v>
      </c>
      <c r="Y86" s="413"/>
      <c r="Z86" s="413" t="s">
        <v>7604</v>
      </c>
      <c r="AA86" s="413"/>
      <c r="AB86" s="413"/>
      <c r="AC86" s="413" t="s">
        <v>7597</v>
      </c>
      <c r="AD86" s="346" t="s">
        <v>5731</v>
      </c>
      <c r="AE86" s="346" t="s">
        <v>5731</v>
      </c>
      <c r="AF86" s="346" t="s">
        <v>5731</v>
      </c>
      <c r="AG86" s="346" t="s">
        <v>5731</v>
      </c>
      <c r="AH86" s="346" t="s">
        <v>5731</v>
      </c>
      <c r="AI86" s="346" t="s">
        <v>5731</v>
      </c>
      <c r="AJ86" s="346" t="s">
        <v>5731</v>
      </c>
      <c r="AK86" s="413" t="s">
        <v>7605</v>
      </c>
      <c r="AL86" s="413" t="s">
        <v>8628</v>
      </c>
      <c r="AM86" s="413" t="s">
        <v>7688</v>
      </c>
      <c r="AN86" s="379"/>
      <c r="AO86" s="379"/>
      <c r="AP86" s="379"/>
    </row>
    <row r="87" spans="1:42" s="209" customFormat="1">
      <c r="A87" s="417" t="s">
        <v>979</v>
      </c>
      <c r="B87" s="419" t="s">
        <v>4566</v>
      </c>
      <c r="C87" s="410" t="s">
        <v>4567</v>
      </c>
      <c r="D87" s="410" t="s">
        <v>4726</v>
      </c>
      <c r="E87" s="410" t="s">
        <v>37</v>
      </c>
      <c r="F87" s="410" t="s">
        <v>11</v>
      </c>
      <c r="G87" s="410" t="s">
        <v>19</v>
      </c>
      <c r="H87" s="410" t="s">
        <v>4727</v>
      </c>
      <c r="I87" s="345" t="s">
        <v>760</v>
      </c>
      <c r="J87" s="410" t="s">
        <v>13</v>
      </c>
      <c r="K87" s="420" t="s">
        <v>17</v>
      </c>
      <c r="L87" s="413" t="s">
        <v>8013</v>
      </c>
      <c r="M87" s="421" t="s">
        <v>8017</v>
      </c>
      <c r="N87" s="413" t="s">
        <v>1079</v>
      </c>
      <c r="O87" s="413" t="s">
        <v>1870</v>
      </c>
      <c r="P87" s="421">
        <v>180.00000000000682</v>
      </c>
      <c r="Q87" s="425">
        <v>5</v>
      </c>
      <c r="R87" s="422" t="s">
        <v>7865</v>
      </c>
      <c r="S87" s="413" t="s">
        <v>8630</v>
      </c>
      <c r="T87" s="413" t="s">
        <v>7997</v>
      </c>
      <c r="U87" s="426">
        <v>44361</v>
      </c>
      <c r="V87" s="426">
        <v>44361</v>
      </c>
      <c r="W87" s="424">
        <v>4785000229</v>
      </c>
      <c r="X87" s="426">
        <v>44378</v>
      </c>
      <c r="Y87" s="413"/>
      <c r="Z87" s="413" t="s">
        <v>7604</v>
      </c>
      <c r="AA87" s="413"/>
      <c r="AB87" s="413"/>
      <c r="AC87" s="413" t="s">
        <v>7597</v>
      </c>
      <c r="AD87" s="346" t="s">
        <v>5731</v>
      </c>
      <c r="AE87" s="346" t="s">
        <v>5731</v>
      </c>
      <c r="AF87" s="346" t="s">
        <v>5731</v>
      </c>
      <c r="AG87" s="346" t="s">
        <v>5731</v>
      </c>
      <c r="AH87" s="346" t="s">
        <v>5731</v>
      </c>
      <c r="AI87" s="346" t="s">
        <v>5731</v>
      </c>
      <c r="AJ87" s="346" t="s">
        <v>5731</v>
      </c>
      <c r="AK87" s="413" t="s">
        <v>7605</v>
      </c>
      <c r="AL87" s="413" t="s">
        <v>8628</v>
      </c>
      <c r="AM87" s="413" t="s">
        <v>7688</v>
      </c>
      <c r="AN87" s="379"/>
      <c r="AO87" s="379"/>
      <c r="AP87" s="379"/>
    </row>
    <row r="88" spans="1:42" s="209" customFormat="1">
      <c r="A88" s="417" t="s">
        <v>979</v>
      </c>
      <c r="B88" s="419" t="s">
        <v>4566</v>
      </c>
      <c r="C88" s="410" t="s">
        <v>4591</v>
      </c>
      <c r="D88" s="410" t="s">
        <v>4723</v>
      </c>
      <c r="E88" s="410" t="s">
        <v>37</v>
      </c>
      <c r="F88" s="410" t="s">
        <v>16</v>
      </c>
      <c r="G88" s="410" t="s">
        <v>19</v>
      </c>
      <c r="H88" s="124" t="s">
        <v>4725</v>
      </c>
      <c r="I88" s="345" t="s">
        <v>760</v>
      </c>
      <c r="J88" s="410" t="s">
        <v>13</v>
      </c>
      <c r="K88" s="420" t="s">
        <v>17</v>
      </c>
      <c r="L88" s="413" t="s">
        <v>8013</v>
      </c>
      <c r="M88" s="421" t="s">
        <v>8016</v>
      </c>
      <c r="N88" s="413" t="s">
        <v>1079</v>
      </c>
      <c r="O88" s="413" t="s">
        <v>1870</v>
      </c>
      <c r="P88" s="425">
        <v>54</v>
      </c>
      <c r="Q88" s="425">
        <v>8</v>
      </c>
      <c r="R88" s="422" t="s">
        <v>7865</v>
      </c>
      <c r="S88" s="413" t="s">
        <v>8630</v>
      </c>
      <c r="T88" s="413" t="s">
        <v>7997</v>
      </c>
      <c r="U88" s="426">
        <v>44361</v>
      </c>
      <c r="V88" s="426">
        <v>44361</v>
      </c>
      <c r="W88" s="424">
        <v>4785000230</v>
      </c>
      <c r="X88" s="426">
        <v>44378</v>
      </c>
      <c r="Y88" s="413"/>
      <c r="Z88" s="413" t="s">
        <v>7604</v>
      </c>
      <c r="AA88" s="413"/>
      <c r="AB88" s="413"/>
      <c r="AC88" s="413" t="s">
        <v>7597</v>
      </c>
      <c r="AD88" s="346" t="s">
        <v>5731</v>
      </c>
      <c r="AE88" s="346" t="s">
        <v>5731</v>
      </c>
      <c r="AF88" s="346" t="s">
        <v>5731</v>
      </c>
      <c r="AG88" s="346" t="s">
        <v>5731</v>
      </c>
      <c r="AH88" s="346" t="s">
        <v>5731</v>
      </c>
      <c r="AI88" s="346" t="s">
        <v>5731</v>
      </c>
      <c r="AJ88" s="346" t="s">
        <v>5731</v>
      </c>
      <c r="AK88" s="413" t="s">
        <v>7605</v>
      </c>
      <c r="AL88" s="413" t="s">
        <v>8628</v>
      </c>
      <c r="AM88" s="413" t="s">
        <v>7688</v>
      </c>
      <c r="AN88" s="379"/>
      <c r="AO88" s="379"/>
      <c r="AP88" s="379"/>
    </row>
    <row r="89" spans="1:42" s="209" customFormat="1">
      <c r="A89" s="417" t="s">
        <v>979</v>
      </c>
      <c r="B89" s="419" t="s">
        <v>4566</v>
      </c>
      <c r="C89" s="410" t="s">
        <v>4591</v>
      </c>
      <c r="D89" s="410" t="s">
        <v>4723</v>
      </c>
      <c r="E89" s="410" t="s">
        <v>37</v>
      </c>
      <c r="F89" s="410" t="s">
        <v>11</v>
      </c>
      <c r="G89" s="410" t="s">
        <v>19</v>
      </c>
      <c r="H89" s="124" t="s">
        <v>4724</v>
      </c>
      <c r="I89" s="345" t="s">
        <v>760</v>
      </c>
      <c r="J89" s="410" t="s">
        <v>13</v>
      </c>
      <c r="K89" s="393" t="s">
        <v>655</v>
      </c>
      <c r="L89" s="413" t="s">
        <v>8013</v>
      </c>
      <c r="M89" s="421" t="s">
        <v>8015</v>
      </c>
      <c r="N89" s="413" t="s">
        <v>5730</v>
      </c>
      <c r="O89" s="413" t="s">
        <v>1862</v>
      </c>
      <c r="P89" s="421">
        <v>134.99999999999091</v>
      </c>
      <c r="Q89" s="421">
        <v>10</v>
      </c>
      <c r="R89" s="422" t="s">
        <v>7865</v>
      </c>
      <c r="S89" s="413" t="s">
        <v>8630</v>
      </c>
      <c r="T89" s="413" t="s">
        <v>7997</v>
      </c>
      <c r="U89" s="426">
        <v>44361</v>
      </c>
      <c r="V89" s="426">
        <v>44361</v>
      </c>
      <c r="W89" s="424">
        <v>4785000231</v>
      </c>
      <c r="X89" s="426">
        <v>44378</v>
      </c>
      <c r="Y89" s="413"/>
      <c r="Z89" s="413" t="s">
        <v>7604</v>
      </c>
      <c r="AA89" s="413"/>
      <c r="AB89" s="413"/>
      <c r="AC89" s="413" t="s">
        <v>7597</v>
      </c>
      <c r="AD89" s="346" t="s">
        <v>5731</v>
      </c>
      <c r="AE89" s="346" t="s">
        <v>5731</v>
      </c>
      <c r="AF89" s="346" t="s">
        <v>5731</v>
      </c>
      <c r="AG89" s="346" t="s">
        <v>5731</v>
      </c>
      <c r="AH89" s="346" t="s">
        <v>5731</v>
      </c>
      <c r="AI89" s="346" t="s">
        <v>5731</v>
      </c>
      <c r="AJ89" s="346" t="s">
        <v>5731</v>
      </c>
      <c r="AK89" s="413" t="s">
        <v>7605</v>
      </c>
      <c r="AL89" s="413" t="s">
        <v>8628</v>
      </c>
      <c r="AM89" s="413" t="s">
        <v>7688</v>
      </c>
      <c r="AN89" s="379"/>
      <c r="AO89" s="379"/>
      <c r="AP89" s="379"/>
    </row>
    <row r="90" spans="1:42" s="209" customFormat="1">
      <c r="A90" s="417" t="s">
        <v>979</v>
      </c>
      <c r="B90" s="419" t="s">
        <v>4566</v>
      </c>
      <c r="C90" s="410" t="s">
        <v>4585</v>
      </c>
      <c r="D90" s="410" t="s">
        <v>4721</v>
      </c>
      <c r="E90" s="410" t="s">
        <v>37</v>
      </c>
      <c r="F90" s="410" t="s">
        <v>11</v>
      </c>
      <c r="G90" s="410" t="s">
        <v>19</v>
      </c>
      <c r="H90" s="124" t="s">
        <v>4722</v>
      </c>
      <c r="I90" s="345" t="s">
        <v>760</v>
      </c>
      <c r="J90" s="410" t="s">
        <v>13</v>
      </c>
      <c r="K90" s="429" t="s">
        <v>14</v>
      </c>
      <c r="L90" s="413" t="s">
        <v>8013</v>
      </c>
      <c r="M90" s="421" t="s">
        <v>8014</v>
      </c>
      <c r="N90" s="413" t="s">
        <v>1079</v>
      </c>
      <c r="O90" s="413" t="s">
        <v>1870</v>
      </c>
      <c r="P90" s="421">
        <v>340.00000000003183</v>
      </c>
      <c r="Q90" s="421">
        <v>15</v>
      </c>
      <c r="R90" s="422" t="s">
        <v>7865</v>
      </c>
      <c r="S90" s="413" t="s">
        <v>8630</v>
      </c>
      <c r="T90" s="413" t="s">
        <v>7997</v>
      </c>
      <c r="U90" s="426">
        <v>44361</v>
      </c>
      <c r="V90" s="426">
        <v>44361</v>
      </c>
      <c r="W90" s="424">
        <v>4785000232</v>
      </c>
      <c r="X90" s="426">
        <v>44378</v>
      </c>
      <c r="Y90" s="413"/>
      <c r="Z90" s="413" t="s">
        <v>7604</v>
      </c>
      <c r="AA90" s="413"/>
      <c r="AB90" s="413"/>
      <c r="AC90" s="413" t="s">
        <v>4012</v>
      </c>
      <c r="AD90" s="346" t="s">
        <v>5731</v>
      </c>
      <c r="AE90" s="346" t="s">
        <v>8631</v>
      </c>
      <c r="AF90" s="346" t="s">
        <v>8632</v>
      </c>
      <c r="AG90" s="346" t="s">
        <v>5731</v>
      </c>
      <c r="AH90" s="346" t="s">
        <v>5731</v>
      </c>
      <c r="AI90" s="346" t="s">
        <v>5731</v>
      </c>
      <c r="AJ90" s="346" t="s">
        <v>5731</v>
      </c>
      <c r="AK90" s="413" t="s">
        <v>7605</v>
      </c>
      <c r="AL90" s="413" t="s">
        <v>8628</v>
      </c>
      <c r="AM90" s="413" t="s">
        <v>7688</v>
      </c>
      <c r="AN90" s="379"/>
      <c r="AO90" s="379"/>
      <c r="AP90" s="379"/>
    </row>
    <row r="91" spans="1:42" s="209" customFormat="1">
      <c r="A91" s="417" t="s">
        <v>979</v>
      </c>
      <c r="B91" s="419" t="s">
        <v>4566</v>
      </c>
      <c r="C91" s="410" t="s">
        <v>4585</v>
      </c>
      <c r="D91" s="410" t="s">
        <v>4719</v>
      </c>
      <c r="E91" s="410" t="s">
        <v>37</v>
      </c>
      <c r="F91" s="410" t="s">
        <v>11</v>
      </c>
      <c r="G91" s="410" t="s">
        <v>19</v>
      </c>
      <c r="H91" s="124" t="s">
        <v>4720</v>
      </c>
      <c r="I91" s="345" t="s">
        <v>760</v>
      </c>
      <c r="J91" s="410" t="s">
        <v>13</v>
      </c>
      <c r="K91" s="420" t="s">
        <v>17</v>
      </c>
      <c r="L91" s="413" t="s">
        <v>8008</v>
      </c>
      <c r="M91" s="421" t="s">
        <v>8012</v>
      </c>
      <c r="N91" s="413" t="s">
        <v>1079</v>
      </c>
      <c r="O91" s="413" t="s">
        <v>1870</v>
      </c>
      <c r="P91" s="421">
        <v>350.00000000002274</v>
      </c>
      <c r="Q91" s="421">
        <v>10</v>
      </c>
      <c r="R91" s="422" t="s">
        <v>7865</v>
      </c>
      <c r="S91" s="413" t="s">
        <v>8633</v>
      </c>
      <c r="T91" s="413" t="s">
        <v>7997</v>
      </c>
      <c r="U91" s="426">
        <v>44361</v>
      </c>
      <c r="V91" s="426">
        <v>44361</v>
      </c>
      <c r="W91" s="424">
        <v>4785000233</v>
      </c>
      <c r="X91" s="426">
        <v>44378</v>
      </c>
      <c r="Y91" s="413"/>
      <c r="Z91" s="413" t="s">
        <v>7604</v>
      </c>
      <c r="AA91" s="413"/>
      <c r="AB91" s="413"/>
      <c r="AC91" s="413" t="s">
        <v>7597</v>
      </c>
      <c r="AD91" s="346" t="s">
        <v>5731</v>
      </c>
      <c r="AE91" s="346" t="s">
        <v>5731</v>
      </c>
      <c r="AF91" s="346" t="s">
        <v>5731</v>
      </c>
      <c r="AG91" s="346" t="s">
        <v>5731</v>
      </c>
      <c r="AH91" s="346" t="s">
        <v>5731</v>
      </c>
      <c r="AI91" s="346" t="s">
        <v>5731</v>
      </c>
      <c r="AJ91" s="346" t="s">
        <v>5731</v>
      </c>
      <c r="AK91" s="413" t="s">
        <v>7605</v>
      </c>
      <c r="AL91" s="413" t="s">
        <v>8628</v>
      </c>
      <c r="AM91" s="413" t="s">
        <v>7688</v>
      </c>
      <c r="AN91" s="379"/>
      <c r="AO91" s="379"/>
      <c r="AP91" s="379"/>
    </row>
    <row r="92" spans="1:42" s="209" customFormat="1">
      <c r="A92" s="417" t="s">
        <v>979</v>
      </c>
      <c r="B92" s="419" t="s">
        <v>4566</v>
      </c>
      <c r="C92" s="410" t="s">
        <v>4585</v>
      </c>
      <c r="D92" s="410" t="s">
        <v>4717</v>
      </c>
      <c r="E92" s="410" t="s">
        <v>37</v>
      </c>
      <c r="F92" s="410" t="s">
        <v>16</v>
      </c>
      <c r="G92" s="410" t="s">
        <v>19</v>
      </c>
      <c r="H92" s="124" t="s">
        <v>4718</v>
      </c>
      <c r="I92" s="345" t="s">
        <v>760</v>
      </c>
      <c r="J92" s="410" t="s">
        <v>13</v>
      </c>
      <c r="K92" s="420" t="s">
        <v>17</v>
      </c>
      <c r="L92" s="413" t="s">
        <v>8008</v>
      </c>
      <c r="M92" s="421" t="s">
        <v>8011</v>
      </c>
      <c r="N92" s="413" t="s">
        <v>5730</v>
      </c>
      <c r="O92" s="413" t="s">
        <v>1862</v>
      </c>
      <c r="P92" s="421">
        <v>319.99999999999318</v>
      </c>
      <c r="Q92" s="421">
        <v>5</v>
      </c>
      <c r="R92" s="422" t="s">
        <v>7865</v>
      </c>
      <c r="S92" s="413" t="s">
        <v>8633</v>
      </c>
      <c r="T92" s="413" t="s">
        <v>7997</v>
      </c>
      <c r="U92" s="426">
        <v>44361</v>
      </c>
      <c r="V92" s="426">
        <v>44361</v>
      </c>
      <c r="W92" s="424">
        <v>4785000234</v>
      </c>
      <c r="X92" s="426">
        <v>44378</v>
      </c>
      <c r="Y92" s="413"/>
      <c r="Z92" s="413" t="s">
        <v>7604</v>
      </c>
      <c r="AA92" s="413"/>
      <c r="AB92" s="413"/>
      <c r="AC92" s="413" t="s">
        <v>7597</v>
      </c>
      <c r="AD92" s="346" t="s">
        <v>5731</v>
      </c>
      <c r="AE92" s="346" t="s">
        <v>8634</v>
      </c>
      <c r="AF92" s="346" t="s">
        <v>8635</v>
      </c>
      <c r="AG92" s="346" t="s">
        <v>5731</v>
      </c>
      <c r="AH92" s="346" t="s">
        <v>5731</v>
      </c>
      <c r="AI92" s="346" t="s">
        <v>5731</v>
      </c>
      <c r="AJ92" s="346" t="s">
        <v>5731</v>
      </c>
      <c r="AK92" s="413" t="s">
        <v>7605</v>
      </c>
      <c r="AL92" s="413" t="s">
        <v>8628</v>
      </c>
      <c r="AM92" s="413" t="s">
        <v>7688</v>
      </c>
      <c r="AN92" s="379"/>
      <c r="AO92" s="379"/>
      <c r="AP92" s="379"/>
    </row>
    <row r="93" spans="1:42" s="209" customFormat="1">
      <c r="A93" s="417" t="s">
        <v>979</v>
      </c>
      <c r="B93" s="419" t="s">
        <v>4566</v>
      </c>
      <c r="C93" s="410" t="s">
        <v>4585</v>
      </c>
      <c r="D93" s="410" t="s">
        <v>4715</v>
      </c>
      <c r="E93" s="410" t="s">
        <v>37</v>
      </c>
      <c r="F93" s="410" t="s">
        <v>11</v>
      </c>
      <c r="G93" s="410" t="s">
        <v>19</v>
      </c>
      <c r="H93" s="124" t="s">
        <v>4716</v>
      </c>
      <c r="I93" s="345" t="s">
        <v>760</v>
      </c>
      <c r="J93" s="410" t="s">
        <v>13</v>
      </c>
      <c r="K93" s="420" t="s">
        <v>17</v>
      </c>
      <c r="L93" s="413" t="s">
        <v>8008</v>
      </c>
      <c r="M93" s="421" t="s">
        <v>8010</v>
      </c>
      <c r="N93" s="413" t="s">
        <v>1079</v>
      </c>
      <c r="O93" s="413" t="s">
        <v>1870</v>
      </c>
      <c r="P93" s="421">
        <v>180.00000000000682</v>
      </c>
      <c r="Q93" s="425">
        <v>10</v>
      </c>
      <c r="R93" s="422" t="s">
        <v>7865</v>
      </c>
      <c r="S93" s="413" t="s">
        <v>8633</v>
      </c>
      <c r="T93" s="413" t="s">
        <v>7997</v>
      </c>
      <c r="U93" s="426">
        <v>44361</v>
      </c>
      <c r="V93" s="426">
        <v>44361</v>
      </c>
      <c r="W93" s="424">
        <v>4785000235</v>
      </c>
      <c r="X93" s="426">
        <v>44378</v>
      </c>
      <c r="Y93" s="413"/>
      <c r="Z93" s="413" t="s">
        <v>7604</v>
      </c>
      <c r="AA93" s="413"/>
      <c r="AB93" s="413"/>
      <c r="AC93" s="413" t="s">
        <v>7597</v>
      </c>
      <c r="AD93" s="346" t="s">
        <v>5731</v>
      </c>
      <c r="AE93" s="346" t="s">
        <v>5731</v>
      </c>
      <c r="AF93" s="346" t="s">
        <v>5731</v>
      </c>
      <c r="AG93" s="346" t="s">
        <v>5731</v>
      </c>
      <c r="AH93" s="346" t="s">
        <v>5731</v>
      </c>
      <c r="AI93" s="346" t="s">
        <v>5731</v>
      </c>
      <c r="AJ93" s="346" t="s">
        <v>5731</v>
      </c>
      <c r="AK93" s="413" t="s">
        <v>7605</v>
      </c>
      <c r="AL93" s="413" t="s">
        <v>8628</v>
      </c>
      <c r="AM93" s="413" t="s">
        <v>7688</v>
      </c>
      <c r="AN93" s="379"/>
      <c r="AO93" s="379"/>
      <c r="AP93" s="379"/>
    </row>
    <row r="94" spans="1:42" s="209" customFormat="1">
      <c r="A94" s="417" t="s">
        <v>979</v>
      </c>
      <c r="B94" s="419" t="s">
        <v>4566</v>
      </c>
      <c r="C94" s="410" t="s">
        <v>4585</v>
      </c>
      <c r="D94" s="410" t="s">
        <v>4713</v>
      </c>
      <c r="E94" s="410" t="s">
        <v>37</v>
      </c>
      <c r="F94" s="410" t="s">
        <v>11</v>
      </c>
      <c r="G94" s="410" t="s">
        <v>19</v>
      </c>
      <c r="H94" s="124" t="s">
        <v>4714</v>
      </c>
      <c r="I94" s="345" t="s">
        <v>760</v>
      </c>
      <c r="J94" s="410" t="s">
        <v>13</v>
      </c>
      <c r="K94" s="420" t="s">
        <v>17</v>
      </c>
      <c r="L94" s="413" t="s">
        <v>8008</v>
      </c>
      <c r="M94" s="421" t="s">
        <v>8009</v>
      </c>
      <c r="N94" s="413" t="s">
        <v>1079</v>
      </c>
      <c r="O94" s="413" t="s">
        <v>1870</v>
      </c>
      <c r="P94" s="421">
        <v>159.99999999996817</v>
      </c>
      <c r="Q94" s="425">
        <v>5</v>
      </c>
      <c r="R94" s="422" t="s">
        <v>7865</v>
      </c>
      <c r="S94" s="413" t="s">
        <v>8633</v>
      </c>
      <c r="T94" s="413" t="s">
        <v>7997</v>
      </c>
      <c r="U94" s="426">
        <v>44361</v>
      </c>
      <c r="V94" s="426">
        <v>44361</v>
      </c>
      <c r="W94" s="424">
        <v>4785000236</v>
      </c>
      <c r="X94" s="426">
        <v>44378</v>
      </c>
      <c r="Y94" s="413"/>
      <c r="Z94" s="413" t="s">
        <v>7604</v>
      </c>
      <c r="AA94" s="413"/>
      <c r="AB94" s="413"/>
      <c r="AC94" s="413" t="s">
        <v>7597</v>
      </c>
      <c r="AD94" s="346" t="s">
        <v>5731</v>
      </c>
      <c r="AE94" s="346" t="s">
        <v>5731</v>
      </c>
      <c r="AF94" s="346" t="s">
        <v>5731</v>
      </c>
      <c r="AG94" s="346" t="s">
        <v>5731</v>
      </c>
      <c r="AH94" s="346" t="s">
        <v>5731</v>
      </c>
      <c r="AI94" s="346" t="s">
        <v>5731</v>
      </c>
      <c r="AJ94" s="346" t="s">
        <v>5731</v>
      </c>
      <c r="AK94" s="413" t="s">
        <v>7605</v>
      </c>
      <c r="AL94" s="413" t="s">
        <v>8628</v>
      </c>
      <c r="AM94" s="413" t="s">
        <v>7688</v>
      </c>
      <c r="AN94" s="379"/>
      <c r="AO94" s="379"/>
      <c r="AP94" s="379"/>
    </row>
    <row r="95" spans="1:42" s="209" customFormat="1">
      <c r="A95" s="430" t="s">
        <v>2611</v>
      </c>
      <c r="B95" s="419" t="s">
        <v>2610</v>
      </c>
      <c r="C95" s="419" t="s">
        <v>2604</v>
      </c>
      <c r="D95" s="419" t="s">
        <v>2629</v>
      </c>
      <c r="E95" s="410" t="s">
        <v>37</v>
      </c>
      <c r="F95" s="410" t="s">
        <v>11</v>
      </c>
      <c r="G95" s="410" t="s">
        <v>19</v>
      </c>
      <c r="H95" s="124" t="s">
        <v>2630</v>
      </c>
      <c r="I95" s="345" t="s">
        <v>760</v>
      </c>
      <c r="J95" s="410" t="s">
        <v>13</v>
      </c>
      <c r="K95" s="420" t="s">
        <v>17</v>
      </c>
      <c r="L95" s="413" t="s">
        <v>7603</v>
      </c>
      <c r="M95" s="421" t="s">
        <v>8050</v>
      </c>
      <c r="N95" s="413" t="s">
        <v>1079</v>
      </c>
      <c r="O95" s="413" t="s">
        <v>1870</v>
      </c>
      <c r="P95" s="421">
        <v>150</v>
      </c>
      <c r="Q95" s="425">
        <v>18</v>
      </c>
      <c r="R95" s="422" t="s">
        <v>7599</v>
      </c>
      <c r="S95" s="413" t="s">
        <v>8636</v>
      </c>
      <c r="T95" s="413" t="s">
        <v>7997</v>
      </c>
      <c r="U95" s="426">
        <v>44361</v>
      </c>
      <c r="V95" s="426">
        <v>44361</v>
      </c>
      <c r="W95" s="424">
        <v>2771000106</v>
      </c>
      <c r="X95" s="426">
        <v>44378</v>
      </c>
      <c r="Y95" s="413"/>
      <c r="Z95" s="413" t="s">
        <v>7604</v>
      </c>
      <c r="AA95" s="413"/>
      <c r="AB95" s="413"/>
      <c r="AC95" s="413" t="s">
        <v>7597</v>
      </c>
      <c r="AD95" s="346" t="s">
        <v>5731</v>
      </c>
      <c r="AE95" s="346" t="s">
        <v>5731</v>
      </c>
      <c r="AF95" s="346" t="s">
        <v>5731</v>
      </c>
      <c r="AG95" s="346" t="s">
        <v>5731</v>
      </c>
      <c r="AH95" s="346" t="s">
        <v>5731</v>
      </c>
      <c r="AI95" s="346" t="s">
        <v>5731</v>
      </c>
      <c r="AJ95" s="346" t="s">
        <v>5731</v>
      </c>
      <c r="AK95" s="413" t="s">
        <v>7605</v>
      </c>
      <c r="AL95" s="413" t="s">
        <v>8628</v>
      </c>
      <c r="AM95" s="413" t="s">
        <v>7688</v>
      </c>
      <c r="AN95" s="379"/>
      <c r="AO95" s="379"/>
      <c r="AP95" s="379"/>
    </row>
    <row r="96" spans="1:42" s="209" customFormat="1">
      <c r="A96" s="430" t="s">
        <v>2611</v>
      </c>
      <c r="B96" s="419" t="s">
        <v>2610</v>
      </c>
      <c r="C96" s="419" t="s">
        <v>2604</v>
      </c>
      <c r="D96" s="419" t="s">
        <v>2626</v>
      </c>
      <c r="E96" s="410" t="s">
        <v>37</v>
      </c>
      <c r="F96" s="410" t="s">
        <v>15</v>
      </c>
      <c r="G96" s="410" t="s">
        <v>19</v>
      </c>
      <c r="H96" s="124" t="s">
        <v>2628</v>
      </c>
      <c r="I96" s="345" t="s">
        <v>760</v>
      </c>
      <c r="J96" s="410" t="s">
        <v>13</v>
      </c>
      <c r="K96" s="393" t="s">
        <v>655</v>
      </c>
      <c r="L96" s="413" t="s">
        <v>7603</v>
      </c>
      <c r="M96" s="421" t="s">
        <v>8049</v>
      </c>
      <c r="N96" s="413" t="s">
        <v>1079</v>
      </c>
      <c r="O96" s="413" t="s">
        <v>1870</v>
      </c>
      <c r="P96" s="421">
        <v>84.999999999979536</v>
      </c>
      <c r="Q96" s="425">
        <v>20</v>
      </c>
      <c r="R96" s="347" t="s">
        <v>7599</v>
      </c>
      <c r="S96" s="413" t="s">
        <v>8636</v>
      </c>
      <c r="T96" s="413" t="s">
        <v>7997</v>
      </c>
      <c r="U96" s="426">
        <v>44361</v>
      </c>
      <c r="V96" s="426">
        <v>44361</v>
      </c>
      <c r="W96" s="424">
        <v>2771000102</v>
      </c>
      <c r="X96" s="426">
        <v>44378</v>
      </c>
      <c r="Y96" s="413"/>
      <c r="Z96" s="413" t="s">
        <v>7604</v>
      </c>
      <c r="AA96" s="413"/>
      <c r="AB96" s="413"/>
      <c r="AC96" s="413" t="s">
        <v>7597</v>
      </c>
      <c r="AD96" s="346" t="s">
        <v>5731</v>
      </c>
      <c r="AE96" s="346" t="s">
        <v>5731</v>
      </c>
      <c r="AF96" s="346" t="s">
        <v>5731</v>
      </c>
      <c r="AG96" s="346" t="s">
        <v>5731</v>
      </c>
      <c r="AH96" s="346" t="s">
        <v>5731</v>
      </c>
      <c r="AI96" s="346" t="s">
        <v>5731</v>
      </c>
      <c r="AJ96" s="346" t="s">
        <v>5731</v>
      </c>
      <c r="AK96" s="413" t="s">
        <v>7605</v>
      </c>
      <c r="AL96" s="413" t="s">
        <v>8628</v>
      </c>
      <c r="AM96" s="413" t="s">
        <v>7688</v>
      </c>
      <c r="AN96" s="379"/>
      <c r="AO96" s="379"/>
      <c r="AP96" s="379"/>
    </row>
    <row r="97" spans="1:42" s="209" customFormat="1">
      <c r="A97" s="430" t="s">
        <v>2611</v>
      </c>
      <c r="B97" s="419" t="s">
        <v>2610</v>
      </c>
      <c r="C97" s="419" t="s">
        <v>2604</v>
      </c>
      <c r="D97" s="419" t="s">
        <v>2626</v>
      </c>
      <c r="E97" s="410" t="s">
        <v>37</v>
      </c>
      <c r="F97" s="410" t="s">
        <v>15</v>
      </c>
      <c r="G97" s="410" t="s">
        <v>19</v>
      </c>
      <c r="H97" s="124" t="s">
        <v>2627</v>
      </c>
      <c r="I97" s="345" t="s">
        <v>760</v>
      </c>
      <c r="J97" s="410" t="s">
        <v>13</v>
      </c>
      <c r="K97" s="420" t="s">
        <v>17</v>
      </c>
      <c r="L97" s="413" t="s">
        <v>7603</v>
      </c>
      <c r="M97" s="421" t="s">
        <v>8048</v>
      </c>
      <c r="N97" s="413" t="s">
        <v>1079</v>
      </c>
      <c r="O97" s="413" t="s">
        <v>1870</v>
      </c>
      <c r="P97" s="421">
        <v>80</v>
      </c>
      <c r="Q97" s="421">
        <v>30</v>
      </c>
      <c r="R97" s="422" t="s">
        <v>7599</v>
      </c>
      <c r="S97" s="413" t="s">
        <v>8636</v>
      </c>
      <c r="T97" s="413" t="s">
        <v>7997</v>
      </c>
      <c r="U97" s="426">
        <v>44361</v>
      </c>
      <c r="V97" s="426">
        <v>44361</v>
      </c>
      <c r="W97" s="424">
        <v>2771000103</v>
      </c>
      <c r="X97" s="426">
        <v>44378</v>
      </c>
      <c r="Y97" s="413"/>
      <c r="Z97" s="413" t="s">
        <v>7604</v>
      </c>
      <c r="AA97" s="413"/>
      <c r="AB97" s="413"/>
      <c r="AC97" s="413" t="s">
        <v>7597</v>
      </c>
      <c r="AD97" s="346" t="s">
        <v>5731</v>
      </c>
      <c r="AE97" s="346" t="s">
        <v>5731</v>
      </c>
      <c r="AF97" s="346" t="s">
        <v>5731</v>
      </c>
      <c r="AG97" s="346" t="s">
        <v>5731</v>
      </c>
      <c r="AH97" s="346" t="s">
        <v>5731</v>
      </c>
      <c r="AI97" s="346" t="s">
        <v>5731</v>
      </c>
      <c r="AJ97" s="346" t="s">
        <v>5731</v>
      </c>
      <c r="AK97" s="413" t="s">
        <v>7605</v>
      </c>
      <c r="AL97" s="413" t="s">
        <v>8628</v>
      </c>
      <c r="AM97" s="413" t="s">
        <v>7688</v>
      </c>
      <c r="AN97" s="379"/>
      <c r="AO97" s="379"/>
      <c r="AP97" s="379"/>
    </row>
    <row r="98" spans="1:42" s="209" customFormat="1">
      <c r="A98" s="431" t="s">
        <v>3626</v>
      </c>
      <c r="B98" s="432" t="s">
        <v>3686</v>
      </c>
      <c r="C98" s="433" t="s">
        <v>3832</v>
      </c>
      <c r="D98" s="434" t="s">
        <v>3833</v>
      </c>
      <c r="E98" s="410" t="s">
        <v>37</v>
      </c>
      <c r="F98" s="410" t="s">
        <v>16</v>
      </c>
      <c r="G98" s="410" t="s">
        <v>19</v>
      </c>
      <c r="H98" s="124" t="s">
        <v>3834</v>
      </c>
      <c r="I98" s="345" t="s">
        <v>760</v>
      </c>
      <c r="J98" s="410" t="s">
        <v>13</v>
      </c>
      <c r="K98" s="435" t="s">
        <v>17</v>
      </c>
      <c r="L98" s="436" t="s">
        <v>8637</v>
      </c>
      <c r="M98" s="346" t="s">
        <v>7964</v>
      </c>
      <c r="N98" s="346" t="s">
        <v>1079</v>
      </c>
      <c r="O98" s="346" t="s">
        <v>1704</v>
      </c>
      <c r="P98" s="346">
        <v>550</v>
      </c>
      <c r="Q98" s="346">
        <v>9</v>
      </c>
      <c r="R98" s="346" t="s">
        <v>5731</v>
      </c>
      <c r="S98" s="346" t="s">
        <v>7615</v>
      </c>
      <c r="T98" s="346" t="s">
        <v>5731</v>
      </c>
      <c r="U98" s="348">
        <v>44357</v>
      </c>
      <c r="V98" s="348">
        <v>44357</v>
      </c>
      <c r="W98" s="423">
        <v>4420000126</v>
      </c>
      <c r="X98" s="348">
        <v>44381</v>
      </c>
      <c r="Y98" s="346"/>
      <c r="Z98" s="346" t="s">
        <v>7602</v>
      </c>
      <c r="AA98" s="346"/>
      <c r="AB98" s="346"/>
      <c r="AC98" s="413" t="s">
        <v>7597</v>
      </c>
      <c r="AD98" s="346" t="s">
        <v>5731</v>
      </c>
      <c r="AE98" s="346" t="s">
        <v>5731</v>
      </c>
      <c r="AF98" s="346" t="s">
        <v>5731</v>
      </c>
      <c r="AG98" s="346" t="s">
        <v>5731</v>
      </c>
      <c r="AH98" s="346" t="s">
        <v>5731</v>
      </c>
      <c r="AI98" s="346" t="s">
        <v>5731</v>
      </c>
      <c r="AJ98" s="346" t="s">
        <v>5731</v>
      </c>
      <c r="AK98" s="346" t="s">
        <v>7601</v>
      </c>
      <c r="AL98" s="346" t="s">
        <v>7687</v>
      </c>
      <c r="AM98" s="346" t="s">
        <v>7688</v>
      </c>
      <c r="AN98" s="379"/>
      <c r="AO98" s="379"/>
      <c r="AP98" s="379"/>
    </row>
    <row r="99" spans="1:42" s="209" customFormat="1">
      <c r="A99" s="431" t="s">
        <v>3626</v>
      </c>
      <c r="B99" s="432" t="s">
        <v>3686</v>
      </c>
      <c r="C99" s="433" t="s">
        <v>3832</v>
      </c>
      <c r="D99" s="434" t="s">
        <v>3833</v>
      </c>
      <c r="E99" s="410" t="s">
        <v>37</v>
      </c>
      <c r="F99" s="410" t="s">
        <v>16</v>
      </c>
      <c r="G99" s="410" t="s">
        <v>19</v>
      </c>
      <c r="H99" s="124" t="s">
        <v>3835</v>
      </c>
      <c r="I99" s="345" t="s">
        <v>760</v>
      </c>
      <c r="J99" s="410" t="s">
        <v>13</v>
      </c>
      <c r="K99" s="420" t="s">
        <v>17</v>
      </c>
      <c r="L99" s="436" t="s">
        <v>8637</v>
      </c>
      <c r="M99" s="346" t="s">
        <v>7964</v>
      </c>
      <c r="N99" s="346" t="s">
        <v>1091</v>
      </c>
      <c r="O99" s="346" t="s">
        <v>1080</v>
      </c>
      <c r="P99" s="346">
        <v>550</v>
      </c>
      <c r="Q99" s="346">
        <v>10</v>
      </c>
      <c r="R99" s="346" t="s">
        <v>5731</v>
      </c>
      <c r="S99" s="346" t="s">
        <v>7615</v>
      </c>
      <c r="T99" s="346" t="s">
        <v>5731</v>
      </c>
      <c r="U99" s="348">
        <v>44363</v>
      </c>
      <c r="V99" s="348">
        <v>44363</v>
      </c>
      <c r="W99" s="423">
        <v>4420000127</v>
      </c>
      <c r="X99" s="348">
        <v>44381</v>
      </c>
      <c r="Y99" s="346"/>
      <c r="Z99" s="346" t="s">
        <v>7602</v>
      </c>
      <c r="AA99" s="346"/>
      <c r="AB99" s="346"/>
      <c r="AC99" s="413" t="s">
        <v>7597</v>
      </c>
      <c r="AD99" s="346" t="s">
        <v>5731</v>
      </c>
      <c r="AE99" s="346" t="s">
        <v>5731</v>
      </c>
      <c r="AF99" s="346" t="s">
        <v>5731</v>
      </c>
      <c r="AG99" s="346" t="s">
        <v>5731</v>
      </c>
      <c r="AH99" s="346" t="s">
        <v>5731</v>
      </c>
      <c r="AI99" s="346" t="s">
        <v>5731</v>
      </c>
      <c r="AJ99" s="346" t="s">
        <v>5731</v>
      </c>
      <c r="AK99" s="346" t="s">
        <v>7601</v>
      </c>
      <c r="AL99" s="346" t="s">
        <v>7687</v>
      </c>
      <c r="AM99" s="346" t="s">
        <v>7688</v>
      </c>
      <c r="AN99" s="379"/>
      <c r="AO99" s="379"/>
      <c r="AP99" s="379"/>
    </row>
    <row r="100" spans="1:42" s="209" customFormat="1">
      <c r="A100" s="431" t="s">
        <v>3626</v>
      </c>
      <c r="B100" s="437" t="s">
        <v>3686</v>
      </c>
      <c r="C100" s="438" t="s">
        <v>3832</v>
      </c>
      <c r="D100" s="439" t="s">
        <v>3836</v>
      </c>
      <c r="E100" s="440" t="s">
        <v>37</v>
      </c>
      <c r="F100" s="441" t="s">
        <v>11</v>
      </c>
      <c r="G100" s="440" t="s">
        <v>19</v>
      </c>
      <c r="H100" s="442" t="s">
        <v>3837</v>
      </c>
      <c r="I100" s="443" t="s">
        <v>760</v>
      </c>
      <c r="J100" s="440" t="s">
        <v>13</v>
      </c>
      <c r="K100" s="444" t="s">
        <v>17</v>
      </c>
      <c r="L100" s="436" t="s">
        <v>8637</v>
      </c>
      <c r="M100" s="346" t="s">
        <v>7965</v>
      </c>
      <c r="N100" s="346" t="s">
        <v>1079</v>
      </c>
      <c r="O100" s="346" t="s">
        <v>1704</v>
      </c>
      <c r="P100" s="346">
        <v>263</v>
      </c>
      <c r="Q100" s="346">
        <v>10</v>
      </c>
      <c r="R100" s="346" t="s">
        <v>5731</v>
      </c>
      <c r="S100" s="346" t="s">
        <v>7615</v>
      </c>
      <c r="T100" s="346" t="s">
        <v>5731</v>
      </c>
      <c r="U100" s="348">
        <v>44363</v>
      </c>
      <c r="V100" s="348">
        <v>44363</v>
      </c>
      <c r="W100" s="423">
        <v>4420000128</v>
      </c>
      <c r="X100" s="348">
        <v>44381</v>
      </c>
      <c r="Y100" s="346"/>
      <c r="Z100" s="346" t="s">
        <v>7602</v>
      </c>
      <c r="AA100" s="346"/>
      <c r="AB100" s="346"/>
      <c r="AC100" s="346" t="s">
        <v>1547</v>
      </c>
      <c r="AD100" s="346" t="s">
        <v>5731</v>
      </c>
      <c r="AE100" s="346" t="s">
        <v>5731</v>
      </c>
      <c r="AF100" s="346" t="s">
        <v>5731</v>
      </c>
      <c r="AG100" s="346" t="s">
        <v>5731</v>
      </c>
      <c r="AH100" s="346" t="s">
        <v>5731</v>
      </c>
      <c r="AI100" s="346" t="s">
        <v>5731</v>
      </c>
      <c r="AJ100" s="346" t="s">
        <v>5731</v>
      </c>
      <c r="AK100" s="346" t="s">
        <v>7601</v>
      </c>
      <c r="AL100" s="346" t="s">
        <v>7687</v>
      </c>
      <c r="AM100" s="346" t="s">
        <v>7688</v>
      </c>
      <c r="AN100" s="379"/>
      <c r="AO100" s="379"/>
      <c r="AP100" s="379"/>
    </row>
    <row r="101" spans="1:42" s="209" customFormat="1">
      <c r="A101" s="431" t="s">
        <v>3626</v>
      </c>
      <c r="B101" s="432" t="s">
        <v>3686</v>
      </c>
      <c r="C101" s="433" t="s">
        <v>3832</v>
      </c>
      <c r="D101" s="434" t="s">
        <v>3836</v>
      </c>
      <c r="E101" s="410" t="s">
        <v>37</v>
      </c>
      <c r="F101" s="445" t="s">
        <v>11</v>
      </c>
      <c r="G101" s="410" t="s">
        <v>19</v>
      </c>
      <c r="H101" s="410" t="s">
        <v>3838</v>
      </c>
      <c r="I101" s="446" t="s">
        <v>1859</v>
      </c>
      <c r="J101" s="410" t="s">
        <v>13</v>
      </c>
      <c r="K101" s="435" t="s">
        <v>17</v>
      </c>
      <c r="L101" s="436" t="s">
        <v>8637</v>
      </c>
      <c r="M101" s="346" t="s">
        <v>7966</v>
      </c>
      <c r="N101" s="346" t="s">
        <v>1091</v>
      </c>
      <c r="O101" s="346" t="s">
        <v>1080</v>
      </c>
      <c r="P101" s="346">
        <v>263</v>
      </c>
      <c r="Q101" s="346">
        <v>10</v>
      </c>
      <c r="R101" s="346" t="s">
        <v>5731</v>
      </c>
      <c r="S101" s="346" t="s">
        <v>7615</v>
      </c>
      <c r="T101" s="346" t="s">
        <v>5731</v>
      </c>
      <c r="U101" s="348">
        <v>44363</v>
      </c>
      <c r="V101" s="348">
        <v>44363</v>
      </c>
      <c r="W101" s="423">
        <v>4420000129</v>
      </c>
      <c r="X101" s="348">
        <v>44381</v>
      </c>
      <c r="Y101" s="346"/>
      <c r="Z101" s="346" t="s">
        <v>7602</v>
      </c>
      <c r="AA101" s="346"/>
      <c r="AB101" s="346"/>
      <c r="AC101" s="346" t="s">
        <v>1547</v>
      </c>
      <c r="AD101" s="346" t="s">
        <v>5731</v>
      </c>
      <c r="AE101" s="346" t="s">
        <v>5731</v>
      </c>
      <c r="AF101" s="346" t="s">
        <v>5731</v>
      </c>
      <c r="AG101" s="346" t="s">
        <v>5731</v>
      </c>
      <c r="AH101" s="346" t="s">
        <v>5731</v>
      </c>
      <c r="AI101" s="346" t="s">
        <v>5731</v>
      </c>
      <c r="AJ101" s="346" t="s">
        <v>5731</v>
      </c>
      <c r="AK101" s="346" t="s">
        <v>7601</v>
      </c>
      <c r="AL101" s="346" t="s">
        <v>7687</v>
      </c>
      <c r="AM101" s="346" t="s">
        <v>7688</v>
      </c>
      <c r="AN101" s="379"/>
      <c r="AO101" s="379"/>
      <c r="AP101" s="379"/>
    </row>
    <row r="102" spans="1:42" s="209" customFormat="1">
      <c r="A102" s="431" t="s">
        <v>3626</v>
      </c>
      <c r="B102" s="432" t="s">
        <v>3686</v>
      </c>
      <c r="C102" s="433" t="s">
        <v>3832</v>
      </c>
      <c r="D102" s="434" t="s">
        <v>3839</v>
      </c>
      <c r="E102" s="410" t="s">
        <v>37</v>
      </c>
      <c r="F102" s="445" t="s">
        <v>11</v>
      </c>
      <c r="G102" s="410" t="s">
        <v>19</v>
      </c>
      <c r="H102" s="124" t="s">
        <v>3840</v>
      </c>
      <c r="I102" s="345" t="s">
        <v>760</v>
      </c>
      <c r="J102" s="410" t="s">
        <v>13</v>
      </c>
      <c r="K102" s="435" t="s">
        <v>17</v>
      </c>
      <c r="L102" s="436" t="s">
        <v>8637</v>
      </c>
      <c r="M102" s="346" t="s">
        <v>7967</v>
      </c>
      <c r="N102" s="346" t="s">
        <v>1079</v>
      </c>
      <c r="O102" s="346" t="s">
        <v>1704</v>
      </c>
      <c r="P102" s="346">
        <v>100</v>
      </c>
      <c r="Q102" s="346">
        <v>15</v>
      </c>
      <c r="R102" s="346" t="s">
        <v>5731</v>
      </c>
      <c r="S102" s="346" t="s">
        <v>7615</v>
      </c>
      <c r="T102" s="346" t="s">
        <v>5731</v>
      </c>
      <c r="U102" s="348">
        <v>44363</v>
      </c>
      <c r="V102" s="348">
        <v>44363</v>
      </c>
      <c r="W102" s="423">
        <v>4420000130</v>
      </c>
      <c r="X102" s="348">
        <v>44381</v>
      </c>
      <c r="Y102" s="346"/>
      <c r="Z102" s="346" t="s">
        <v>7602</v>
      </c>
      <c r="AA102" s="346"/>
      <c r="AB102" s="346"/>
      <c r="AC102" s="346" t="s">
        <v>1547</v>
      </c>
      <c r="AD102" s="346" t="s">
        <v>5731</v>
      </c>
      <c r="AE102" s="346" t="s">
        <v>5731</v>
      </c>
      <c r="AF102" s="346" t="s">
        <v>5731</v>
      </c>
      <c r="AG102" s="346" t="s">
        <v>5731</v>
      </c>
      <c r="AH102" s="346" t="s">
        <v>5731</v>
      </c>
      <c r="AI102" s="346" t="s">
        <v>5731</v>
      </c>
      <c r="AJ102" s="346" t="s">
        <v>5731</v>
      </c>
      <c r="AK102" s="346" t="s">
        <v>7601</v>
      </c>
      <c r="AL102" s="346" t="s">
        <v>7687</v>
      </c>
      <c r="AM102" s="346" t="s">
        <v>7688</v>
      </c>
      <c r="AN102" s="379"/>
      <c r="AO102" s="379"/>
      <c r="AP102" s="379"/>
    </row>
    <row r="103" spans="1:42" s="209" customFormat="1">
      <c r="A103" s="431" t="s">
        <v>3626</v>
      </c>
      <c r="B103" s="432" t="s">
        <v>3686</v>
      </c>
      <c r="C103" s="433" t="s">
        <v>3832</v>
      </c>
      <c r="D103" s="434" t="s">
        <v>3839</v>
      </c>
      <c r="E103" s="410" t="s">
        <v>37</v>
      </c>
      <c r="F103" s="445" t="s">
        <v>11</v>
      </c>
      <c r="G103" s="410" t="s">
        <v>19</v>
      </c>
      <c r="H103" s="124" t="s">
        <v>3841</v>
      </c>
      <c r="I103" s="345" t="s">
        <v>760</v>
      </c>
      <c r="J103" s="410" t="s">
        <v>13</v>
      </c>
      <c r="K103" s="435" t="s">
        <v>17</v>
      </c>
      <c r="L103" s="436" t="s">
        <v>8637</v>
      </c>
      <c r="M103" s="346" t="s">
        <v>7967</v>
      </c>
      <c r="N103" s="346" t="s">
        <v>1091</v>
      </c>
      <c r="O103" s="346" t="s">
        <v>1080</v>
      </c>
      <c r="P103" s="346">
        <v>100</v>
      </c>
      <c r="Q103" s="346">
        <v>15</v>
      </c>
      <c r="R103" s="346" t="s">
        <v>5731</v>
      </c>
      <c r="S103" s="346" t="s">
        <v>7615</v>
      </c>
      <c r="T103" s="346" t="s">
        <v>5731</v>
      </c>
      <c r="U103" s="348">
        <v>44363</v>
      </c>
      <c r="V103" s="348">
        <v>44363</v>
      </c>
      <c r="W103" s="423">
        <v>4420000131</v>
      </c>
      <c r="X103" s="348">
        <v>44381</v>
      </c>
      <c r="Y103" s="346"/>
      <c r="Z103" s="346" t="s">
        <v>7602</v>
      </c>
      <c r="AA103" s="346"/>
      <c r="AB103" s="346"/>
      <c r="AC103" s="346" t="s">
        <v>1547</v>
      </c>
      <c r="AD103" s="346" t="s">
        <v>5731</v>
      </c>
      <c r="AE103" s="346" t="s">
        <v>5731</v>
      </c>
      <c r="AF103" s="346" t="s">
        <v>5731</v>
      </c>
      <c r="AG103" s="346" t="s">
        <v>5731</v>
      </c>
      <c r="AH103" s="346" t="s">
        <v>5731</v>
      </c>
      <c r="AI103" s="346" t="s">
        <v>5731</v>
      </c>
      <c r="AJ103" s="346" t="s">
        <v>5731</v>
      </c>
      <c r="AK103" s="346" t="s">
        <v>7601</v>
      </c>
      <c r="AL103" s="346" t="s">
        <v>7687</v>
      </c>
      <c r="AM103" s="346" t="s">
        <v>7688</v>
      </c>
      <c r="AN103" s="379"/>
      <c r="AO103" s="379"/>
      <c r="AP103" s="379"/>
    </row>
    <row r="104" spans="1:42" s="145" customFormat="1">
      <c r="A104" s="431" t="s">
        <v>3626</v>
      </c>
      <c r="B104" s="432" t="s">
        <v>3686</v>
      </c>
      <c r="C104" s="433" t="s">
        <v>3832</v>
      </c>
      <c r="D104" s="434" t="s">
        <v>3842</v>
      </c>
      <c r="E104" s="410" t="s">
        <v>37</v>
      </c>
      <c r="F104" s="445" t="s">
        <v>11</v>
      </c>
      <c r="G104" s="410" t="s">
        <v>19</v>
      </c>
      <c r="H104" s="124" t="s">
        <v>3843</v>
      </c>
      <c r="I104" s="345" t="s">
        <v>760</v>
      </c>
      <c r="J104" s="410" t="s">
        <v>13</v>
      </c>
      <c r="K104" s="420" t="s">
        <v>17</v>
      </c>
      <c r="L104" s="436" t="s">
        <v>8637</v>
      </c>
      <c r="M104" s="346" t="s">
        <v>7968</v>
      </c>
      <c r="N104" s="346" t="s">
        <v>1079</v>
      </c>
      <c r="O104" s="346" t="s">
        <v>1704</v>
      </c>
      <c r="P104" s="346">
        <v>230</v>
      </c>
      <c r="Q104" s="346">
        <v>10</v>
      </c>
      <c r="R104" s="346" t="s">
        <v>5731</v>
      </c>
      <c r="S104" s="346" t="s">
        <v>7615</v>
      </c>
      <c r="T104" s="346" t="s">
        <v>5731</v>
      </c>
      <c r="U104" s="348">
        <v>44363</v>
      </c>
      <c r="V104" s="348">
        <v>44363</v>
      </c>
      <c r="W104" s="423">
        <v>4420000132</v>
      </c>
      <c r="X104" s="348">
        <v>44381</v>
      </c>
      <c r="Y104" s="346"/>
      <c r="Z104" s="346" t="s">
        <v>7602</v>
      </c>
      <c r="AA104" s="346"/>
      <c r="AB104" s="346"/>
      <c r="AC104" s="346" t="s">
        <v>1547</v>
      </c>
      <c r="AD104" s="346" t="s">
        <v>5731</v>
      </c>
      <c r="AE104" s="346" t="s">
        <v>5731</v>
      </c>
      <c r="AF104" s="346" t="s">
        <v>5731</v>
      </c>
      <c r="AG104" s="346" t="s">
        <v>5731</v>
      </c>
      <c r="AH104" s="346" t="s">
        <v>5731</v>
      </c>
      <c r="AI104" s="346" t="s">
        <v>5731</v>
      </c>
      <c r="AJ104" s="346" t="s">
        <v>5731</v>
      </c>
      <c r="AK104" s="346" t="s">
        <v>7601</v>
      </c>
      <c r="AL104" s="346" t="s">
        <v>7687</v>
      </c>
      <c r="AM104" s="346" t="s">
        <v>7688</v>
      </c>
      <c r="AN104" s="379"/>
      <c r="AO104" s="379"/>
      <c r="AP104" s="379"/>
    </row>
    <row r="105" spans="1:42" s="145" customFormat="1">
      <c r="A105" s="431" t="s">
        <v>3626</v>
      </c>
      <c r="B105" s="432" t="s">
        <v>3686</v>
      </c>
      <c r="C105" s="433" t="s">
        <v>3832</v>
      </c>
      <c r="D105" s="434" t="s">
        <v>3844</v>
      </c>
      <c r="E105" s="410" t="s">
        <v>37</v>
      </c>
      <c r="F105" s="445" t="s">
        <v>11</v>
      </c>
      <c r="G105" s="410" t="s">
        <v>19</v>
      </c>
      <c r="H105" s="124" t="s">
        <v>3845</v>
      </c>
      <c r="I105" s="345" t="s">
        <v>760</v>
      </c>
      <c r="J105" s="410" t="s">
        <v>13</v>
      </c>
      <c r="K105" s="435" t="s">
        <v>17</v>
      </c>
      <c r="L105" s="436" t="s">
        <v>8637</v>
      </c>
      <c r="M105" s="346" t="s">
        <v>7969</v>
      </c>
      <c r="N105" s="346" t="s">
        <v>1091</v>
      </c>
      <c r="O105" s="346" t="s">
        <v>1080</v>
      </c>
      <c r="P105" s="346">
        <v>230</v>
      </c>
      <c r="Q105" s="346">
        <v>10</v>
      </c>
      <c r="R105" s="346" t="s">
        <v>5731</v>
      </c>
      <c r="S105" s="346" t="s">
        <v>7615</v>
      </c>
      <c r="T105" s="346" t="s">
        <v>5731</v>
      </c>
      <c r="U105" s="348">
        <v>44363</v>
      </c>
      <c r="V105" s="348">
        <v>44363</v>
      </c>
      <c r="W105" s="423">
        <v>4420000133</v>
      </c>
      <c r="X105" s="348">
        <v>44381</v>
      </c>
      <c r="Y105" s="346"/>
      <c r="Z105" s="346" t="s">
        <v>7602</v>
      </c>
      <c r="AA105" s="346"/>
      <c r="AB105" s="346"/>
      <c r="AC105" s="346" t="s">
        <v>1547</v>
      </c>
      <c r="AD105" s="346" t="s">
        <v>5731</v>
      </c>
      <c r="AE105" s="346" t="s">
        <v>5731</v>
      </c>
      <c r="AF105" s="346" t="s">
        <v>5731</v>
      </c>
      <c r="AG105" s="346" t="s">
        <v>5731</v>
      </c>
      <c r="AH105" s="346" t="s">
        <v>5731</v>
      </c>
      <c r="AI105" s="346" t="s">
        <v>5731</v>
      </c>
      <c r="AJ105" s="346" t="s">
        <v>5731</v>
      </c>
      <c r="AK105" s="346" t="s">
        <v>7601</v>
      </c>
      <c r="AL105" s="346" t="s">
        <v>7687</v>
      </c>
      <c r="AM105" s="346" t="s">
        <v>7688</v>
      </c>
      <c r="AN105" s="379"/>
      <c r="AO105" s="379"/>
      <c r="AP105" s="379"/>
    </row>
    <row r="106" spans="1:42" s="145" customFormat="1">
      <c r="A106" s="431" t="s">
        <v>3626</v>
      </c>
      <c r="B106" s="432" t="s">
        <v>3686</v>
      </c>
      <c r="C106" s="434" t="s">
        <v>3846</v>
      </c>
      <c r="D106" s="434" t="s">
        <v>3847</v>
      </c>
      <c r="E106" s="410" t="s">
        <v>37</v>
      </c>
      <c r="F106" s="445" t="s">
        <v>11</v>
      </c>
      <c r="G106" s="410" t="s">
        <v>19</v>
      </c>
      <c r="H106" s="124" t="s">
        <v>3848</v>
      </c>
      <c r="I106" s="345" t="s">
        <v>760</v>
      </c>
      <c r="J106" s="410" t="s">
        <v>13</v>
      </c>
      <c r="K106" s="420" t="s">
        <v>17</v>
      </c>
      <c r="L106" s="436" t="s">
        <v>7963</v>
      </c>
      <c r="M106" s="346" t="s">
        <v>7970</v>
      </c>
      <c r="N106" s="346" t="s">
        <v>1079</v>
      </c>
      <c r="O106" s="346" t="s">
        <v>1704</v>
      </c>
      <c r="P106" s="346">
        <v>440</v>
      </c>
      <c r="Q106" s="346">
        <v>20</v>
      </c>
      <c r="R106" s="346" t="s">
        <v>5731</v>
      </c>
      <c r="S106" s="346" t="s">
        <v>7615</v>
      </c>
      <c r="T106" s="346" t="s">
        <v>5731</v>
      </c>
      <c r="U106" s="348">
        <v>44363</v>
      </c>
      <c r="V106" s="348">
        <v>44363</v>
      </c>
      <c r="W106" s="424">
        <v>4420000134</v>
      </c>
      <c r="X106" s="348">
        <v>44381</v>
      </c>
      <c r="Y106" s="346"/>
      <c r="Z106" s="346" t="s">
        <v>7602</v>
      </c>
      <c r="AA106" s="346"/>
      <c r="AB106" s="346"/>
      <c r="AC106" s="346" t="s">
        <v>1547</v>
      </c>
      <c r="AD106" s="346" t="s">
        <v>5731</v>
      </c>
      <c r="AE106" s="346" t="s">
        <v>5731</v>
      </c>
      <c r="AF106" s="346" t="s">
        <v>5731</v>
      </c>
      <c r="AG106" s="346" t="s">
        <v>5731</v>
      </c>
      <c r="AH106" s="346" t="s">
        <v>5731</v>
      </c>
      <c r="AI106" s="346" t="s">
        <v>5731</v>
      </c>
      <c r="AJ106" s="346" t="s">
        <v>5731</v>
      </c>
      <c r="AK106" s="346" t="s">
        <v>7601</v>
      </c>
      <c r="AL106" s="346" t="s">
        <v>7687</v>
      </c>
      <c r="AM106" s="346" t="s">
        <v>7688</v>
      </c>
      <c r="AN106" s="379"/>
      <c r="AO106" s="379"/>
      <c r="AP106" s="379"/>
    </row>
    <row r="107" spans="1:42" s="145" customFormat="1">
      <c r="A107" s="431" t="s">
        <v>3626</v>
      </c>
      <c r="B107" s="432" t="s">
        <v>3686</v>
      </c>
      <c r="C107" s="433" t="s">
        <v>3846</v>
      </c>
      <c r="D107" s="434" t="s">
        <v>3847</v>
      </c>
      <c r="E107" s="410" t="s">
        <v>37</v>
      </c>
      <c r="F107" s="445" t="s">
        <v>11</v>
      </c>
      <c r="G107" s="410" t="s">
        <v>19</v>
      </c>
      <c r="H107" s="124" t="s">
        <v>3849</v>
      </c>
      <c r="I107" s="345" t="s">
        <v>760</v>
      </c>
      <c r="J107" s="410" t="s">
        <v>13</v>
      </c>
      <c r="K107" s="420" t="s">
        <v>17</v>
      </c>
      <c r="L107" s="436" t="s">
        <v>7963</v>
      </c>
      <c r="M107" s="346" t="s">
        <v>7970</v>
      </c>
      <c r="N107" s="346" t="s">
        <v>1091</v>
      </c>
      <c r="O107" s="346" t="s">
        <v>1080</v>
      </c>
      <c r="P107" s="346">
        <v>400</v>
      </c>
      <c r="Q107" s="346">
        <v>20</v>
      </c>
      <c r="R107" s="346" t="s">
        <v>5731</v>
      </c>
      <c r="S107" s="346" t="s">
        <v>7615</v>
      </c>
      <c r="T107" s="346" t="s">
        <v>5731</v>
      </c>
      <c r="U107" s="348">
        <v>44363</v>
      </c>
      <c r="V107" s="348">
        <v>44363</v>
      </c>
      <c r="W107" s="424">
        <v>4420000135</v>
      </c>
      <c r="X107" s="348">
        <v>44381</v>
      </c>
      <c r="Y107" s="346"/>
      <c r="Z107" s="346" t="s">
        <v>7602</v>
      </c>
      <c r="AA107" s="346"/>
      <c r="AB107" s="346"/>
      <c r="AC107" s="346" t="s">
        <v>1547</v>
      </c>
      <c r="AD107" s="346" t="s">
        <v>5731</v>
      </c>
      <c r="AE107" s="346" t="s">
        <v>5731</v>
      </c>
      <c r="AF107" s="346" t="s">
        <v>5731</v>
      </c>
      <c r="AG107" s="346" t="s">
        <v>5731</v>
      </c>
      <c r="AH107" s="346" t="s">
        <v>5731</v>
      </c>
      <c r="AI107" s="346" t="s">
        <v>5731</v>
      </c>
      <c r="AJ107" s="346" t="s">
        <v>5731</v>
      </c>
      <c r="AK107" s="346" t="s">
        <v>7601</v>
      </c>
      <c r="AL107" s="346" t="s">
        <v>7687</v>
      </c>
      <c r="AM107" s="346" t="s">
        <v>7688</v>
      </c>
      <c r="AN107" s="379"/>
      <c r="AO107" s="379"/>
      <c r="AP107" s="379"/>
    </row>
    <row r="108" spans="1:42" s="145" customFormat="1">
      <c r="A108" s="431" t="s">
        <v>3626</v>
      </c>
      <c r="B108" s="432" t="s">
        <v>3686</v>
      </c>
      <c r="C108" s="433" t="s">
        <v>3846</v>
      </c>
      <c r="D108" s="433" t="s">
        <v>3850</v>
      </c>
      <c r="E108" s="410" t="s">
        <v>37</v>
      </c>
      <c r="F108" s="445" t="s">
        <v>11</v>
      </c>
      <c r="G108" s="410" t="s">
        <v>19</v>
      </c>
      <c r="H108" s="124" t="s">
        <v>3851</v>
      </c>
      <c r="I108" s="345" t="s">
        <v>760</v>
      </c>
      <c r="J108" s="410" t="s">
        <v>13</v>
      </c>
      <c r="K108" s="420" t="s">
        <v>17</v>
      </c>
      <c r="L108" s="436" t="s">
        <v>7963</v>
      </c>
      <c r="M108" s="346" t="s">
        <v>7971</v>
      </c>
      <c r="N108" s="346" t="s">
        <v>1079</v>
      </c>
      <c r="O108" s="346" t="s">
        <v>1704</v>
      </c>
      <c r="P108" s="346">
        <v>100</v>
      </c>
      <c r="Q108" s="346">
        <v>10</v>
      </c>
      <c r="R108" s="346" t="s">
        <v>5731</v>
      </c>
      <c r="S108" s="346" t="s">
        <v>7615</v>
      </c>
      <c r="T108" s="346" t="s">
        <v>5731</v>
      </c>
      <c r="U108" s="348">
        <v>44363</v>
      </c>
      <c r="V108" s="348">
        <v>44363</v>
      </c>
      <c r="W108" s="424">
        <v>4420000136</v>
      </c>
      <c r="X108" s="348">
        <v>44381</v>
      </c>
      <c r="Y108" s="346"/>
      <c r="Z108" s="346" t="s">
        <v>7602</v>
      </c>
      <c r="AA108" s="346"/>
      <c r="AB108" s="346"/>
      <c r="AC108" s="346" t="s">
        <v>1547</v>
      </c>
      <c r="AD108" s="346" t="s">
        <v>5731</v>
      </c>
      <c r="AE108" s="346" t="s">
        <v>5731</v>
      </c>
      <c r="AF108" s="346" t="s">
        <v>5731</v>
      </c>
      <c r="AG108" s="346" t="s">
        <v>5731</v>
      </c>
      <c r="AH108" s="346" t="s">
        <v>5731</v>
      </c>
      <c r="AI108" s="346" t="s">
        <v>5731</v>
      </c>
      <c r="AJ108" s="346" t="s">
        <v>5731</v>
      </c>
      <c r="AK108" s="346" t="s">
        <v>7601</v>
      </c>
      <c r="AL108" s="346" t="s">
        <v>7687</v>
      </c>
      <c r="AM108" s="346" t="s">
        <v>7688</v>
      </c>
      <c r="AN108" s="379"/>
      <c r="AO108" s="379"/>
      <c r="AP108" s="379"/>
    </row>
    <row r="109" spans="1:42" s="145" customFormat="1">
      <c r="A109" s="431" t="s">
        <v>3626</v>
      </c>
      <c r="B109" s="432" t="s">
        <v>3686</v>
      </c>
      <c r="C109" s="433" t="s">
        <v>3846</v>
      </c>
      <c r="D109" s="433" t="s">
        <v>3850</v>
      </c>
      <c r="E109" s="410" t="s">
        <v>37</v>
      </c>
      <c r="F109" s="410" t="s">
        <v>16</v>
      </c>
      <c r="G109" s="410" t="s">
        <v>19</v>
      </c>
      <c r="H109" s="124" t="s">
        <v>3852</v>
      </c>
      <c r="I109" s="345" t="s">
        <v>760</v>
      </c>
      <c r="J109" s="410" t="s">
        <v>13</v>
      </c>
      <c r="K109" s="435" t="s">
        <v>17</v>
      </c>
      <c r="L109" s="436" t="s">
        <v>7963</v>
      </c>
      <c r="M109" s="346" t="s">
        <v>7972</v>
      </c>
      <c r="N109" s="346" t="s">
        <v>1091</v>
      </c>
      <c r="O109" s="346" t="s">
        <v>1080</v>
      </c>
      <c r="P109" s="346">
        <v>2050</v>
      </c>
      <c r="Q109" s="346">
        <v>10</v>
      </c>
      <c r="R109" s="346" t="s">
        <v>5731</v>
      </c>
      <c r="S109" s="346" t="s">
        <v>7615</v>
      </c>
      <c r="T109" s="346" t="s">
        <v>5731</v>
      </c>
      <c r="U109" s="348">
        <v>44363</v>
      </c>
      <c r="V109" s="348">
        <v>44363</v>
      </c>
      <c r="W109" s="424">
        <v>4420000137</v>
      </c>
      <c r="X109" s="348">
        <v>44381</v>
      </c>
      <c r="Y109" s="346"/>
      <c r="Z109" s="346" t="s">
        <v>7602</v>
      </c>
      <c r="AA109" s="346"/>
      <c r="AB109" s="346"/>
      <c r="AC109" s="346" t="s">
        <v>1547</v>
      </c>
      <c r="AD109" s="346" t="s">
        <v>5731</v>
      </c>
      <c r="AE109" s="346" t="s">
        <v>5731</v>
      </c>
      <c r="AF109" s="346" t="s">
        <v>5731</v>
      </c>
      <c r="AG109" s="346" t="s">
        <v>5731</v>
      </c>
      <c r="AH109" s="346" t="s">
        <v>5731</v>
      </c>
      <c r="AI109" s="346" t="s">
        <v>5731</v>
      </c>
      <c r="AJ109" s="346" t="s">
        <v>5731</v>
      </c>
      <c r="AK109" s="346" t="s">
        <v>7601</v>
      </c>
      <c r="AL109" s="346" t="s">
        <v>7687</v>
      </c>
      <c r="AM109" s="346" t="s">
        <v>7688</v>
      </c>
      <c r="AN109" s="379"/>
      <c r="AO109" s="379"/>
      <c r="AP109" s="379"/>
    </row>
    <row r="110" spans="1:42" s="145" customFormat="1">
      <c r="A110" s="447" t="s">
        <v>3626</v>
      </c>
      <c r="B110" s="434" t="s">
        <v>3686</v>
      </c>
      <c r="C110" s="434" t="s">
        <v>3846</v>
      </c>
      <c r="D110" s="434" t="s">
        <v>3853</v>
      </c>
      <c r="E110" s="410" t="s">
        <v>37</v>
      </c>
      <c r="F110" s="410" t="s">
        <v>16</v>
      </c>
      <c r="G110" s="410" t="s">
        <v>19</v>
      </c>
      <c r="H110" s="124" t="s">
        <v>3854</v>
      </c>
      <c r="I110" s="345" t="s">
        <v>760</v>
      </c>
      <c r="J110" s="410" t="s">
        <v>13</v>
      </c>
      <c r="K110" s="435" t="s">
        <v>17</v>
      </c>
      <c r="L110" s="436" t="s">
        <v>7963</v>
      </c>
      <c r="M110" s="346" t="s">
        <v>7973</v>
      </c>
      <c r="N110" s="346" t="s">
        <v>1079</v>
      </c>
      <c r="O110" s="346" t="s">
        <v>1704</v>
      </c>
      <c r="P110" s="346">
        <v>1850</v>
      </c>
      <c r="Q110" s="346">
        <v>15</v>
      </c>
      <c r="R110" s="346" t="s">
        <v>5731</v>
      </c>
      <c r="S110" s="346" t="s">
        <v>7615</v>
      </c>
      <c r="T110" s="346" t="s">
        <v>5731</v>
      </c>
      <c r="U110" s="348">
        <v>44363</v>
      </c>
      <c r="V110" s="348">
        <v>44363</v>
      </c>
      <c r="W110" s="424">
        <v>4413300003</v>
      </c>
      <c r="X110" s="348">
        <v>44381</v>
      </c>
      <c r="Y110" s="346"/>
      <c r="Z110" s="346" t="s">
        <v>7602</v>
      </c>
      <c r="AA110" s="346"/>
      <c r="AB110" s="346"/>
      <c r="AC110" s="346" t="s">
        <v>1547</v>
      </c>
      <c r="AD110" s="346" t="s">
        <v>5731</v>
      </c>
      <c r="AE110" s="346" t="s">
        <v>5731</v>
      </c>
      <c r="AF110" s="346" t="s">
        <v>5731</v>
      </c>
      <c r="AG110" s="346" t="s">
        <v>5731</v>
      </c>
      <c r="AH110" s="346" t="s">
        <v>5731</v>
      </c>
      <c r="AI110" s="346" t="s">
        <v>5731</v>
      </c>
      <c r="AJ110" s="346" t="s">
        <v>5731</v>
      </c>
      <c r="AK110" s="346" t="s">
        <v>7601</v>
      </c>
      <c r="AL110" s="346" t="s">
        <v>7687</v>
      </c>
      <c r="AM110" s="346" t="s">
        <v>7688</v>
      </c>
      <c r="AN110" s="379"/>
      <c r="AO110" s="379"/>
      <c r="AP110" s="379"/>
    </row>
    <row r="111" spans="1:42" s="145" customFormat="1">
      <c r="A111" s="431" t="s">
        <v>3626</v>
      </c>
      <c r="B111" s="432" t="s">
        <v>3686</v>
      </c>
      <c r="C111" s="433" t="s">
        <v>3743</v>
      </c>
      <c r="D111" s="433" t="s">
        <v>3855</v>
      </c>
      <c r="E111" s="410" t="s">
        <v>37</v>
      </c>
      <c r="F111" s="445" t="s">
        <v>11</v>
      </c>
      <c r="G111" s="410" t="s">
        <v>19</v>
      </c>
      <c r="H111" s="124" t="s">
        <v>3856</v>
      </c>
      <c r="I111" s="345" t="s">
        <v>760</v>
      </c>
      <c r="J111" s="410" t="s">
        <v>13</v>
      </c>
      <c r="K111" s="435" t="s">
        <v>17</v>
      </c>
      <c r="L111" s="436" t="s">
        <v>7963</v>
      </c>
      <c r="M111" s="346" t="s">
        <v>7974</v>
      </c>
      <c r="N111" s="346" t="s">
        <v>1079</v>
      </c>
      <c r="O111" s="346" t="s">
        <v>1704</v>
      </c>
      <c r="P111" s="346">
        <v>220</v>
      </c>
      <c r="Q111" s="346">
        <v>20</v>
      </c>
      <c r="R111" s="346" t="s">
        <v>5731</v>
      </c>
      <c r="S111" s="346" t="s">
        <v>7615</v>
      </c>
      <c r="T111" s="346" t="s">
        <v>5731</v>
      </c>
      <c r="U111" s="348">
        <v>44363</v>
      </c>
      <c r="V111" s="348">
        <v>44363</v>
      </c>
      <c r="W111" s="424">
        <v>4420000106</v>
      </c>
      <c r="X111" s="348">
        <v>44381</v>
      </c>
      <c r="Y111" s="346"/>
      <c r="Z111" s="346" t="s">
        <v>7602</v>
      </c>
      <c r="AA111" s="346"/>
      <c r="AB111" s="346"/>
      <c r="AC111" s="346" t="s">
        <v>1547</v>
      </c>
      <c r="AD111" s="346" t="s">
        <v>5731</v>
      </c>
      <c r="AE111" s="346" t="s">
        <v>5731</v>
      </c>
      <c r="AF111" s="346" t="s">
        <v>5731</v>
      </c>
      <c r="AG111" s="346" t="s">
        <v>5731</v>
      </c>
      <c r="AH111" s="346" t="s">
        <v>5731</v>
      </c>
      <c r="AI111" s="346" t="s">
        <v>5731</v>
      </c>
      <c r="AJ111" s="346" t="s">
        <v>5731</v>
      </c>
      <c r="AK111" s="346" t="s">
        <v>7601</v>
      </c>
      <c r="AL111" s="346" t="s">
        <v>7687</v>
      </c>
      <c r="AM111" s="346" t="s">
        <v>7688</v>
      </c>
      <c r="AN111" s="379"/>
      <c r="AO111" s="379"/>
      <c r="AP111" s="379"/>
    </row>
    <row r="112" spans="1:42" s="145" customFormat="1">
      <c r="A112" s="431" t="s">
        <v>3626</v>
      </c>
      <c r="B112" s="432" t="s">
        <v>3686</v>
      </c>
      <c r="C112" s="433" t="s">
        <v>3743</v>
      </c>
      <c r="D112" s="433" t="s">
        <v>3855</v>
      </c>
      <c r="E112" s="410" t="s">
        <v>37</v>
      </c>
      <c r="F112" s="445" t="s">
        <v>11</v>
      </c>
      <c r="G112" s="410" t="s">
        <v>19</v>
      </c>
      <c r="H112" s="124" t="s">
        <v>3857</v>
      </c>
      <c r="I112" s="345" t="s">
        <v>760</v>
      </c>
      <c r="J112" s="410" t="s">
        <v>13</v>
      </c>
      <c r="K112" s="435" t="s">
        <v>17</v>
      </c>
      <c r="L112" s="436" t="s">
        <v>7963</v>
      </c>
      <c r="M112" s="346" t="s">
        <v>7974</v>
      </c>
      <c r="N112" s="346" t="s">
        <v>1091</v>
      </c>
      <c r="O112" s="346" t="s">
        <v>1080</v>
      </c>
      <c r="P112" s="346">
        <v>220</v>
      </c>
      <c r="Q112" s="346">
        <v>20</v>
      </c>
      <c r="R112" s="346" t="s">
        <v>5731</v>
      </c>
      <c r="S112" s="346" t="s">
        <v>7615</v>
      </c>
      <c r="T112" s="346" t="s">
        <v>5731</v>
      </c>
      <c r="U112" s="348">
        <v>44363</v>
      </c>
      <c r="V112" s="348">
        <v>44363</v>
      </c>
      <c r="W112" s="424">
        <v>4420000107</v>
      </c>
      <c r="X112" s="348">
        <v>44381</v>
      </c>
      <c r="Y112" s="346"/>
      <c r="Z112" s="346" t="s">
        <v>7602</v>
      </c>
      <c r="AA112" s="346"/>
      <c r="AB112" s="346"/>
      <c r="AC112" s="346" t="s">
        <v>1547</v>
      </c>
      <c r="AD112" s="346" t="s">
        <v>5731</v>
      </c>
      <c r="AE112" s="346" t="s">
        <v>5731</v>
      </c>
      <c r="AF112" s="346" t="s">
        <v>5731</v>
      </c>
      <c r="AG112" s="346" t="s">
        <v>5731</v>
      </c>
      <c r="AH112" s="346" t="s">
        <v>5731</v>
      </c>
      <c r="AI112" s="346" t="s">
        <v>5731</v>
      </c>
      <c r="AJ112" s="346" t="s">
        <v>5731</v>
      </c>
      <c r="AK112" s="346" t="s">
        <v>7601</v>
      </c>
      <c r="AL112" s="346" t="s">
        <v>7687</v>
      </c>
      <c r="AM112" s="346" t="s">
        <v>7688</v>
      </c>
      <c r="AN112" s="379"/>
      <c r="AO112" s="379"/>
      <c r="AP112" s="379"/>
    </row>
    <row r="113" spans="1:42" s="145" customFormat="1">
      <c r="A113" s="431" t="s">
        <v>3626</v>
      </c>
      <c r="B113" s="432" t="s">
        <v>3686</v>
      </c>
      <c r="C113" s="433" t="s">
        <v>3743</v>
      </c>
      <c r="D113" s="434" t="s">
        <v>3858</v>
      </c>
      <c r="E113" s="410" t="s">
        <v>37</v>
      </c>
      <c r="F113" s="445" t="s">
        <v>11</v>
      </c>
      <c r="G113" s="410" t="s">
        <v>19</v>
      </c>
      <c r="H113" s="448" t="s">
        <v>3859</v>
      </c>
      <c r="I113" s="345" t="s">
        <v>760</v>
      </c>
      <c r="J113" s="410" t="s">
        <v>13</v>
      </c>
      <c r="K113" s="435" t="s">
        <v>17</v>
      </c>
      <c r="L113" s="436" t="s">
        <v>7963</v>
      </c>
      <c r="M113" s="346" t="s">
        <v>7975</v>
      </c>
      <c r="N113" s="346" t="s">
        <v>1079</v>
      </c>
      <c r="O113" s="346" t="s">
        <v>1704</v>
      </c>
      <c r="P113" s="346">
        <v>200</v>
      </c>
      <c r="Q113" s="346">
        <v>20</v>
      </c>
      <c r="R113" s="346" t="s">
        <v>5731</v>
      </c>
      <c r="S113" s="346" t="s">
        <v>7615</v>
      </c>
      <c r="T113" s="346" t="s">
        <v>5731</v>
      </c>
      <c r="U113" s="348">
        <v>44363</v>
      </c>
      <c r="V113" s="348">
        <v>44363</v>
      </c>
      <c r="W113" s="424">
        <v>4420000108</v>
      </c>
      <c r="X113" s="348">
        <v>44381</v>
      </c>
      <c r="Y113" s="346"/>
      <c r="Z113" s="346" t="s">
        <v>7602</v>
      </c>
      <c r="AA113" s="346"/>
      <c r="AB113" s="346"/>
      <c r="AC113" s="346" t="s">
        <v>1547</v>
      </c>
      <c r="AD113" s="346" t="s">
        <v>5731</v>
      </c>
      <c r="AE113" s="346" t="s">
        <v>5731</v>
      </c>
      <c r="AF113" s="346" t="s">
        <v>5731</v>
      </c>
      <c r="AG113" s="346" t="s">
        <v>5731</v>
      </c>
      <c r="AH113" s="346" t="s">
        <v>5731</v>
      </c>
      <c r="AI113" s="346" t="s">
        <v>5731</v>
      </c>
      <c r="AJ113" s="346" t="s">
        <v>5731</v>
      </c>
      <c r="AK113" s="346" t="s">
        <v>7601</v>
      </c>
      <c r="AL113" s="346" t="s">
        <v>7687</v>
      </c>
      <c r="AM113" s="346" t="s">
        <v>7688</v>
      </c>
      <c r="AN113" s="379"/>
      <c r="AO113" s="379"/>
      <c r="AP113" s="379"/>
    </row>
    <row r="114" spans="1:42" s="145" customFormat="1">
      <c r="A114" s="431" t="s">
        <v>3626</v>
      </c>
      <c r="B114" s="432" t="s">
        <v>3686</v>
      </c>
      <c r="C114" s="433" t="s">
        <v>3743</v>
      </c>
      <c r="D114" s="434" t="s">
        <v>3858</v>
      </c>
      <c r="E114" s="410" t="s">
        <v>37</v>
      </c>
      <c r="F114" s="445" t="s">
        <v>11</v>
      </c>
      <c r="G114" s="410" t="s">
        <v>19</v>
      </c>
      <c r="H114" s="410" t="s">
        <v>3860</v>
      </c>
      <c r="I114" s="345" t="s">
        <v>760</v>
      </c>
      <c r="J114" s="410" t="s">
        <v>13</v>
      </c>
      <c r="K114" s="435" t="s">
        <v>17</v>
      </c>
      <c r="L114" s="436" t="s">
        <v>7963</v>
      </c>
      <c r="M114" s="346" t="s">
        <v>7975</v>
      </c>
      <c r="N114" s="346" t="s">
        <v>1091</v>
      </c>
      <c r="O114" s="346" t="s">
        <v>1080</v>
      </c>
      <c r="P114" s="346">
        <v>200</v>
      </c>
      <c r="Q114" s="346">
        <v>20</v>
      </c>
      <c r="R114" s="346" t="s">
        <v>5731</v>
      </c>
      <c r="S114" s="346" t="s">
        <v>7615</v>
      </c>
      <c r="T114" s="346" t="s">
        <v>5731</v>
      </c>
      <c r="U114" s="348">
        <v>44363</v>
      </c>
      <c r="V114" s="348">
        <v>44363</v>
      </c>
      <c r="W114" s="424">
        <v>4420000109</v>
      </c>
      <c r="X114" s="348">
        <v>44381</v>
      </c>
      <c r="Y114" s="346"/>
      <c r="Z114" s="346" t="s">
        <v>7602</v>
      </c>
      <c r="AA114" s="346"/>
      <c r="AB114" s="346"/>
      <c r="AC114" s="346" t="s">
        <v>1547</v>
      </c>
      <c r="AD114" s="346" t="s">
        <v>5731</v>
      </c>
      <c r="AE114" s="346" t="s">
        <v>5731</v>
      </c>
      <c r="AF114" s="346" t="s">
        <v>5731</v>
      </c>
      <c r="AG114" s="346" t="s">
        <v>5731</v>
      </c>
      <c r="AH114" s="346" t="s">
        <v>5731</v>
      </c>
      <c r="AI114" s="346" t="s">
        <v>5731</v>
      </c>
      <c r="AJ114" s="346" t="s">
        <v>5731</v>
      </c>
      <c r="AK114" s="346" t="s">
        <v>7601</v>
      </c>
      <c r="AL114" s="346" t="s">
        <v>7687</v>
      </c>
      <c r="AM114" s="346" t="s">
        <v>7688</v>
      </c>
      <c r="AN114" s="379"/>
      <c r="AO114" s="379"/>
      <c r="AP114" s="379"/>
    </row>
    <row r="115" spans="1:42" s="145" customFormat="1">
      <c r="A115" s="449" t="s">
        <v>3626</v>
      </c>
      <c r="B115" s="450" t="s">
        <v>3686</v>
      </c>
      <c r="C115" s="451" t="s">
        <v>3743</v>
      </c>
      <c r="D115" s="452" t="s">
        <v>3861</v>
      </c>
      <c r="E115" s="389" t="s">
        <v>37</v>
      </c>
      <c r="F115" s="389" t="s">
        <v>16</v>
      </c>
      <c r="G115" s="389" t="s">
        <v>19</v>
      </c>
      <c r="H115" s="389" t="s">
        <v>3862</v>
      </c>
      <c r="I115" s="390" t="s">
        <v>760</v>
      </c>
      <c r="J115" s="389" t="s">
        <v>13</v>
      </c>
      <c r="K115" s="391" t="s">
        <v>17</v>
      </c>
      <c r="L115" s="436" t="s">
        <v>7963</v>
      </c>
      <c r="M115" s="375" t="s">
        <v>7976</v>
      </c>
      <c r="N115" s="375" t="s">
        <v>1091</v>
      </c>
      <c r="O115" s="375" t="s">
        <v>1080</v>
      </c>
      <c r="P115" s="375">
        <v>25</v>
      </c>
      <c r="Q115" s="375">
        <v>10</v>
      </c>
      <c r="R115" s="346" t="s">
        <v>5731</v>
      </c>
      <c r="S115" s="346" t="s">
        <v>7615</v>
      </c>
      <c r="T115" s="346" t="s">
        <v>5731</v>
      </c>
      <c r="U115" s="348">
        <v>44363</v>
      </c>
      <c r="V115" s="348">
        <v>44363</v>
      </c>
      <c r="W115" s="424">
        <v>4420000110</v>
      </c>
      <c r="X115" s="348">
        <v>44381</v>
      </c>
      <c r="Y115" s="375"/>
      <c r="Z115" s="346" t="s">
        <v>7602</v>
      </c>
      <c r="AA115" s="375"/>
      <c r="AB115" s="375"/>
      <c r="AC115" s="375" t="s">
        <v>1547</v>
      </c>
      <c r="AD115" s="346" t="s">
        <v>5731</v>
      </c>
      <c r="AE115" s="346" t="s">
        <v>5731</v>
      </c>
      <c r="AF115" s="346" t="s">
        <v>5731</v>
      </c>
      <c r="AG115" s="346" t="s">
        <v>5731</v>
      </c>
      <c r="AH115" s="346" t="s">
        <v>5731</v>
      </c>
      <c r="AI115" s="346" t="s">
        <v>5731</v>
      </c>
      <c r="AJ115" s="346" t="s">
        <v>5731</v>
      </c>
      <c r="AK115" s="346" t="s">
        <v>7601</v>
      </c>
      <c r="AL115" s="346" t="s">
        <v>7687</v>
      </c>
      <c r="AM115" s="346" t="s">
        <v>7688</v>
      </c>
      <c r="AN115" s="379"/>
      <c r="AO115" s="379"/>
      <c r="AP115" s="379"/>
    </row>
    <row r="116" spans="1:42" s="145" customFormat="1">
      <c r="A116" s="431" t="s">
        <v>3626</v>
      </c>
      <c r="B116" s="432" t="s">
        <v>3686</v>
      </c>
      <c r="C116" s="433" t="s">
        <v>3743</v>
      </c>
      <c r="D116" s="434" t="s">
        <v>3863</v>
      </c>
      <c r="E116" s="410" t="s">
        <v>37</v>
      </c>
      <c r="F116" s="445" t="s">
        <v>11</v>
      </c>
      <c r="G116" s="410" t="s">
        <v>19</v>
      </c>
      <c r="H116" s="410" t="s">
        <v>3864</v>
      </c>
      <c r="I116" s="345" t="s">
        <v>760</v>
      </c>
      <c r="J116" s="410" t="s">
        <v>13</v>
      </c>
      <c r="K116" s="435" t="s">
        <v>17</v>
      </c>
      <c r="L116" s="436" t="s">
        <v>7963</v>
      </c>
      <c r="M116" s="346" t="s">
        <v>7977</v>
      </c>
      <c r="N116" s="346" t="s">
        <v>1079</v>
      </c>
      <c r="O116" s="346" t="s">
        <v>1704</v>
      </c>
      <c r="P116" s="346">
        <v>300</v>
      </c>
      <c r="Q116" s="346">
        <v>20</v>
      </c>
      <c r="R116" s="346" t="s">
        <v>5731</v>
      </c>
      <c r="S116" s="346" t="s">
        <v>7615</v>
      </c>
      <c r="T116" s="346" t="s">
        <v>5731</v>
      </c>
      <c r="U116" s="348">
        <v>44363</v>
      </c>
      <c r="V116" s="348">
        <v>44363</v>
      </c>
      <c r="W116" s="424">
        <v>4420000111</v>
      </c>
      <c r="X116" s="348">
        <v>44381</v>
      </c>
      <c r="Y116" s="346"/>
      <c r="Z116" s="346" t="s">
        <v>7602</v>
      </c>
      <c r="AA116" s="346"/>
      <c r="AB116" s="346"/>
      <c r="AC116" s="346" t="s">
        <v>1547</v>
      </c>
      <c r="AD116" s="346" t="s">
        <v>5731</v>
      </c>
      <c r="AE116" s="346" t="s">
        <v>5731</v>
      </c>
      <c r="AF116" s="346" t="s">
        <v>5731</v>
      </c>
      <c r="AG116" s="346" t="s">
        <v>5731</v>
      </c>
      <c r="AH116" s="346" t="s">
        <v>5731</v>
      </c>
      <c r="AI116" s="346" t="s">
        <v>5731</v>
      </c>
      <c r="AJ116" s="346" t="s">
        <v>5731</v>
      </c>
      <c r="AK116" s="346" t="s">
        <v>7601</v>
      </c>
      <c r="AL116" s="346" t="s">
        <v>7687</v>
      </c>
      <c r="AM116" s="346" t="s">
        <v>7688</v>
      </c>
      <c r="AN116" s="379"/>
      <c r="AO116" s="379"/>
      <c r="AP116" s="379"/>
    </row>
    <row r="117" spans="1:42" s="145" customFormat="1">
      <c r="A117" s="431" t="s">
        <v>3626</v>
      </c>
      <c r="B117" s="432" t="s">
        <v>3686</v>
      </c>
      <c r="C117" s="433" t="s">
        <v>3743</v>
      </c>
      <c r="D117" s="433" t="s">
        <v>3863</v>
      </c>
      <c r="E117" s="410" t="s">
        <v>37</v>
      </c>
      <c r="F117" s="445" t="s">
        <v>11</v>
      </c>
      <c r="G117" s="410" t="s">
        <v>19</v>
      </c>
      <c r="H117" s="410" t="s">
        <v>3865</v>
      </c>
      <c r="I117" s="345" t="s">
        <v>760</v>
      </c>
      <c r="J117" s="410" t="s">
        <v>13</v>
      </c>
      <c r="K117" s="435" t="s">
        <v>17</v>
      </c>
      <c r="L117" s="436" t="s">
        <v>7963</v>
      </c>
      <c r="M117" s="346" t="s">
        <v>7977</v>
      </c>
      <c r="N117" s="346" t="s">
        <v>1091</v>
      </c>
      <c r="O117" s="346" t="s">
        <v>1080</v>
      </c>
      <c r="P117" s="346">
        <v>300</v>
      </c>
      <c r="Q117" s="346">
        <v>20</v>
      </c>
      <c r="R117" s="346" t="s">
        <v>5731</v>
      </c>
      <c r="S117" s="346" t="s">
        <v>7615</v>
      </c>
      <c r="T117" s="346" t="s">
        <v>5731</v>
      </c>
      <c r="U117" s="348">
        <v>44363</v>
      </c>
      <c r="V117" s="348">
        <v>44363</v>
      </c>
      <c r="W117" s="424">
        <v>4420000113</v>
      </c>
      <c r="X117" s="348">
        <v>44381</v>
      </c>
      <c r="Y117" s="346"/>
      <c r="Z117" s="346" t="s">
        <v>7602</v>
      </c>
      <c r="AA117" s="346"/>
      <c r="AB117" s="346"/>
      <c r="AC117" s="346" t="s">
        <v>1547</v>
      </c>
      <c r="AD117" s="346" t="s">
        <v>5731</v>
      </c>
      <c r="AE117" s="346" t="s">
        <v>5731</v>
      </c>
      <c r="AF117" s="346" t="s">
        <v>5731</v>
      </c>
      <c r="AG117" s="346" t="s">
        <v>5731</v>
      </c>
      <c r="AH117" s="346" t="s">
        <v>5731</v>
      </c>
      <c r="AI117" s="346" t="s">
        <v>5731</v>
      </c>
      <c r="AJ117" s="346" t="s">
        <v>5731</v>
      </c>
      <c r="AK117" s="346" t="s">
        <v>7601</v>
      </c>
      <c r="AL117" s="346" t="s">
        <v>7687</v>
      </c>
      <c r="AM117" s="346" t="s">
        <v>7688</v>
      </c>
      <c r="AN117" s="379"/>
      <c r="AO117" s="379"/>
      <c r="AP117" s="379"/>
    </row>
    <row r="118" spans="1:42" s="145" customFormat="1" ht="33">
      <c r="A118" s="447" t="s">
        <v>3626</v>
      </c>
      <c r="B118" s="434" t="s">
        <v>3866</v>
      </c>
      <c r="C118" s="433" t="s">
        <v>3867</v>
      </c>
      <c r="D118" s="434" t="s">
        <v>3868</v>
      </c>
      <c r="E118" s="410" t="s">
        <v>37</v>
      </c>
      <c r="F118" s="410" t="s">
        <v>16</v>
      </c>
      <c r="G118" s="410" t="s">
        <v>19</v>
      </c>
      <c r="H118" s="410" t="s">
        <v>3869</v>
      </c>
      <c r="I118" s="345" t="s">
        <v>760</v>
      </c>
      <c r="J118" s="410" t="s">
        <v>13</v>
      </c>
      <c r="K118" s="435" t="s">
        <v>17</v>
      </c>
      <c r="L118" s="436" t="s">
        <v>7963</v>
      </c>
      <c r="M118" s="346" t="s">
        <v>7978</v>
      </c>
      <c r="N118" s="346" t="s">
        <v>1079</v>
      </c>
      <c r="O118" s="346" t="s">
        <v>1704</v>
      </c>
      <c r="P118" s="346">
        <v>200</v>
      </c>
      <c r="Q118" s="346">
        <v>10</v>
      </c>
      <c r="R118" s="346" t="s">
        <v>5731</v>
      </c>
      <c r="S118" s="346" t="s">
        <v>7615</v>
      </c>
      <c r="T118" s="346" t="s">
        <v>5731</v>
      </c>
      <c r="U118" s="348">
        <v>44363</v>
      </c>
      <c r="V118" s="348">
        <v>44363</v>
      </c>
      <c r="W118" s="424">
        <v>4413100013</v>
      </c>
      <c r="X118" s="348">
        <v>44381</v>
      </c>
      <c r="Y118" s="346"/>
      <c r="Z118" s="346" t="s">
        <v>7602</v>
      </c>
      <c r="AA118" s="346"/>
      <c r="AB118" s="346"/>
      <c r="AC118" s="346" t="s">
        <v>1547</v>
      </c>
      <c r="AD118" s="346" t="s">
        <v>5731</v>
      </c>
      <c r="AE118" s="346" t="s">
        <v>5731</v>
      </c>
      <c r="AF118" s="346" t="s">
        <v>5731</v>
      </c>
      <c r="AG118" s="346" t="s">
        <v>5731</v>
      </c>
      <c r="AH118" s="346" t="s">
        <v>5731</v>
      </c>
      <c r="AI118" s="346" t="s">
        <v>5731</v>
      </c>
      <c r="AJ118" s="346" t="s">
        <v>5731</v>
      </c>
      <c r="AK118" s="346" t="s">
        <v>7601</v>
      </c>
      <c r="AL118" s="346" t="s">
        <v>7687</v>
      </c>
      <c r="AM118" s="346" t="s">
        <v>7688</v>
      </c>
      <c r="AN118" s="379"/>
      <c r="AO118" s="379"/>
      <c r="AP118" s="379"/>
    </row>
    <row r="119" spans="1:42" s="145" customFormat="1" ht="33">
      <c r="A119" s="447" t="s">
        <v>3626</v>
      </c>
      <c r="B119" s="434" t="s">
        <v>3866</v>
      </c>
      <c r="C119" s="433" t="s">
        <v>3867</v>
      </c>
      <c r="D119" s="434" t="s">
        <v>3868</v>
      </c>
      <c r="E119" s="410" t="s">
        <v>37</v>
      </c>
      <c r="F119" s="445" t="s">
        <v>11</v>
      </c>
      <c r="G119" s="410" t="s">
        <v>19</v>
      </c>
      <c r="H119" s="410" t="s">
        <v>3870</v>
      </c>
      <c r="I119" s="345" t="s">
        <v>760</v>
      </c>
      <c r="J119" s="410" t="s">
        <v>13</v>
      </c>
      <c r="K119" s="435" t="s">
        <v>17</v>
      </c>
      <c r="L119" s="436" t="s">
        <v>7963</v>
      </c>
      <c r="M119" s="346" t="s">
        <v>7978</v>
      </c>
      <c r="N119" s="346" t="s">
        <v>1091</v>
      </c>
      <c r="O119" s="346" t="s">
        <v>1080</v>
      </c>
      <c r="P119" s="346">
        <v>200</v>
      </c>
      <c r="Q119" s="346">
        <v>20</v>
      </c>
      <c r="R119" s="346" t="s">
        <v>5731</v>
      </c>
      <c r="S119" s="346" t="s">
        <v>7615</v>
      </c>
      <c r="T119" s="346" t="s">
        <v>5731</v>
      </c>
      <c r="U119" s="348">
        <v>44363</v>
      </c>
      <c r="V119" s="348">
        <v>44363</v>
      </c>
      <c r="W119" s="424">
        <v>4413100014</v>
      </c>
      <c r="X119" s="348">
        <v>44381</v>
      </c>
      <c r="Y119" s="346"/>
      <c r="Z119" s="346" t="s">
        <v>7602</v>
      </c>
      <c r="AA119" s="346"/>
      <c r="AB119" s="346"/>
      <c r="AC119" s="346" t="s">
        <v>1547</v>
      </c>
      <c r="AD119" s="346" t="s">
        <v>5731</v>
      </c>
      <c r="AE119" s="346" t="s">
        <v>5731</v>
      </c>
      <c r="AF119" s="346" t="s">
        <v>5731</v>
      </c>
      <c r="AG119" s="346" t="s">
        <v>5731</v>
      </c>
      <c r="AH119" s="346" t="s">
        <v>5731</v>
      </c>
      <c r="AI119" s="346" t="s">
        <v>5731</v>
      </c>
      <c r="AJ119" s="346" t="s">
        <v>5731</v>
      </c>
      <c r="AK119" s="346" t="s">
        <v>7601</v>
      </c>
      <c r="AL119" s="346" t="s">
        <v>7687</v>
      </c>
      <c r="AM119" s="346" t="s">
        <v>7688</v>
      </c>
      <c r="AN119" s="379"/>
      <c r="AO119" s="379"/>
      <c r="AP119" s="379"/>
    </row>
    <row r="120" spans="1:42" s="145" customFormat="1" ht="33">
      <c r="A120" s="447" t="s">
        <v>3626</v>
      </c>
      <c r="B120" s="434" t="s">
        <v>3866</v>
      </c>
      <c r="C120" s="433" t="s">
        <v>3867</v>
      </c>
      <c r="D120" s="434" t="s">
        <v>3871</v>
      </c>
      <c r="E120" s="410" t="s">
        <v>37</v>
      </c>
      <c r="F120" s="410" t="s">
        <v>16</v>
      </c>
      <c r="G120" s="410" t="s">
        <v>19</v>
      </c>
      <c r="H120" s="410" t="s">
        <v>3872</v>
      </c>
      <c r="I120" s="345" t="s">
        <v>760</v>
      </c>
      <c r="J120" s="410" t="s">
        <v>13</v>
      </c>
      <c r="K120" s="435" t="s">
        <v>17</v>
      </c>
      <c r="L120" s="436" t="s">
        <v>7963</v>
      </c>
      <c r="M120" s="346" t="s">
        <v>7979</v>
      </c>
      <c r="N120" s="346" t="s">
        <v>1079</v>
      </c>
      <c r="O120" s="346" t="s">
        <v>1704</v>
      </c>
      <c r="P120" s="346">
        <v>100</v>
      </c>
      <c r="Q120" s="346">
        <v>20</v>
      </c>
      <c r="R120" s="346" t="s">
        <v>5731</v>
      </c>
      <c r="S120" s="346" t="s">
        <v>7615</v>
      </c>
      <c r="T120" s="346" t="s">
        <v>5731</v>
      </c>
      <c r="U120" s="348">
        <v>44363</v>
      </c>
      <c r="V120" s="348">
        <v>44363</v>
      </c>
      <c r="W120" s="424">
        <v>4413100015</v>
      </c>
      <c r="X120" s="348">
        <v>44381</v>
      </c>
      <c r="Y120" s="346"/>
      <c r="Z120" s="346" t="s">
        <v>7602</v>
      </c>
      <c r="AA120" s="346"/>
      <c r="AB120" s="346"/>
      <c r="AC120" s="346" t="s">
        <v>1547</v>
      </c>
      <c r="AD120" s="346" t="s">
        <v>5731</v>
      </c>
      <c r="AE120" s="346" t="s">
        <v>5731</v>
      </c>
      <c r="AF120" s="346" t="s">
        <v>5731</v>
      </c>
      <c r="AG120" s="346" t="s">
        <v>5731</v>
      </c>
      <c r="AH120" s="346" t="s">
        <v>5731</v>
      </c>
      <c r="AI120" s="346" t="s">
        <v>5731</v>
      </c>
      <c r="AJ120" s="346" t="s">
        <v>5731</v>
      </c>
      <c r="AK120" s="346" t="s">
        <v>7601</v>
      </c>
      <c r="AL120" s="346" t="s">
        <v>7687</v>
      </c>
      <c r="AM120" s="346" t="s">
        <v>7688</v>
      </c>
      <c r="AN120" s="379"/>
      <c r="AO120" s="379"/>
      <c r="AP120" s="379"/>
    </row>
    <row r="121" spans="1:42" s="145" customFormat="1" ht="33">
      <c r="A121" s="447" t="s">
        <v>3626</v>
      </c>
      <c r="B121" s="434" t="s">
        <v>3866</v>
      </c>
      <c r="C121" s="433" t="s">
        <v>3867</v>
      </c>
      <c r="D121" s="434" t="s">
        <v>3871</v>
      </c>
      <c r="E121" s="410" t="s">
        <v>37</v>
      </c>
      <c r="F121" s="445" t="s">
        <v>11</v>
      </c>
      <c r="G121" s="410" t="s">
        <v>19</v>
      </c>
      <c r="H121" s="410" t="s">
        <v>3873</v>
      </c>
      <c r="I121" s="345" t="s">
        <v>760</v>
      </c>
      <c r="J121" s="410" t="s">
        <v>13</v>
      </c>
      <c r="K121" s="420" t="s">
        <v>17</v>
      </c>
      <c r="L121" s="436" t="s">
        <v>7963</v>
      </c>
      <c r="M121" s="346" t="s">
        <v>7979</v>
      </c>
      <c r="N121" s="346" t="s">
        <v>1091</v>
      </c>
      <c r="O121" s="346" t="s">
        <v>1080</v>
      </c>
      <c r="P121" s="346">
        <v>100</v>
      </c>
      <c r="Q121" s="346">
        <v>12</v>
      </c>
      <c r="R121" s="346" t="s">
        <v>5731</v>
      </c>
      <c r="S121" s="346" t="s">
        <v>7615</v>
      </c>
      <c r="T121" s="346" t="s">
        <v>5731</v>
      </c>
      <c r="U121" s="348">
        <v>44363</v>
      </c>
      <c r="V121" s="348">
        <v>44363</v>
      </c>
      <c r="W121" s="424">
        <v>4413100016</v>
      </c>
      <c r="X121" s="348">
        <v>44381</v>
      </c>
      <c r="Y121" s="346"/>
      <c r="Z121" s="346" t="s">
        <v>7602</v>
      </c>
      <c r="AA121" s="346"/>
      <c r="AB121" s="346"/>
      <c r="AC121" s="346" t="s">
        <v>1547</v>
      </c>
      <c r="AD121" s="346" t="s">
        <v>5731</v>
      </c>
      <c r="AE121" s="346" t="s">
        <v>5731</v>
      </c>
      <c r="AF121" s="346" t="s">
        <v>5731</v>
      </c>
      <c r="AG121" s="346" t="s">
        <v>5731</v>
      </c>
      <c r="AH121" s="346" t="s">
        <v>5731</v>
      </c>
      <c r="AI121" s="346" t="s">
        <v>5731</v>
      </c>
      <c r="AJ121" s="346" t="s">
        <v>5731</v>
      </c>
      <c r="AK121" s="346" t="s">
        <v>7601</v>
      </c>
      <c r="AL121" s="346" t="s">
        <v>7687</v>
      </c>
      <c r="AM121" s="346" t="s">
        <v>7688</v>
      </c>
      <c r="AN121" s="379"/>
      <c r="AO121" s="379"/>
      <c r="AP121" s="379"/>
    </row>
    <row r="122" spans="1:42" s="145" customFormat="1">
      <c r="A122" s="417" t="s">
        <v>3062</v>
      </c>
      <c r="B122" s="453"/>
      <c r="C122" s="453" t="s">
        <v>3078</v>
      </c>
      <c r="D122" s="453" t="s">
        <v>3079</v>
      </c>
      <c r="E122" s="454" t="s">
        <v>37</v>
      </c>
      <c r="F122" s="455" t="s">
        <v>11</v>
      </c>
      <c r="G122" s="454" t="s">
        <v>19</v>
      </c>
      <c r="H122" s="454" t="s">
        <v>3080</v>
      </c>
      <c r="I122" s="456" t="s">
        <v>760</v>
      </c>
      <c r="J122" s="454" t="s">
        <v>13</v>
      </c>
      <c r="K122" s="457" t="s">
        <v>17</v>
      </c>
      <c r="L122" s="458" t="s">
        <v>7685</v>
      </c>
      <c r="M122" s="346" t="s">
        <v>7686</v>
      </c>
      <c r="N122" s="346" t="s">
        <v>1079</v>
      </c>
      <c r="O122" s="346" t="s">
        <v>1704</v>
      </c>
      <c r="P122" s="346">
        <v>100</v>
      </c>
      <c r="Q122" s="346">
        <v>15</v>
      </c>
      <c r="R122" s="346" t="s">
        <v>5731</v>
      </c>
      <c r="S122" s="346" t="s">
        <v>7615</v>
      </c>
      <c r="T122" s="346" t="s">
        <v>5731</v>
      </c>
      <c r="U122" s="348">
        <v>44363</v>
      </c>
      <c r="V122" s="348">
        <v>44363</v>
      </c>
      <c r="W122" s="423">
        <v>3611000120</v>
      </c>
      <c r="X122" s="348">
        <v>44381</v>
      </c>
      <c r="Y122" s="346"/>
      <c r="Z122" s="346" t="s">
        <v>7602</v>
      </c>
      <c r="AA122" s="346"/>
      <c r="AB122" s="346"/>
      <c r="AC122" s="346" t="s">
        <v>1547</v>
      </c>
      <c r="AD122" s="346" t="s">
        <v>5731</v>
      </c>
      <c r="AE122" s="346" t="s">
        <v>5731</v>
      </c>
      <c r="AF122" s="346" t="s">
        <v>5731</v>
      </c>
      <c r="AG122" s="346" t="s">
        <v>5731</v>
      </c>
      <c r="AH122" s="346" t="s">
        <v>5731</v>
      </c>
      <c r="AI122" s="346" t="s">
        <v>5731</v>
      </c>
      <c r="AJ122" s="346" t="s">
        <v>5731</v>
      </c>
      <c r="AK122" s="346" t="s">
        <v>7601</v>
      </c>
      <c r="AL122" s="346" t="s">
        <v>7687</v>
      </c>
      <c r="AM122" s="346" t="s">
        <v>7688</v>
      </c>
      <c r="AN122" s="379"/>
      <c r="AO122" s="379"/>
      <c r="AP122" s="379"/>
    </row>
    <row r="123" spans="1:42" s="145" customFormat="1">
      <c r="A123" s="417" t="s">
        <v>3062</v>
      </c>
      <c r="B123" s="453"/>
      <c r="C123" s="453" t="s">
        <v>3078</v>
      </c>
      <c r="D123" s="453" t="s">
        <v>3079</v>
      </c>
      <c r="E123" s="454" t="s">
        <v>37</v>
      </c>
      <c r="F123" s="455" t="s">
        <v>11</v>
      </c>
      <c r="G123" s="454" t="s">
        <v>19</v>
      </c>
      <c r="H123" s="454" t="s">
        <v>3081</v>
      </c>
      <c r="I123" s="456" t="s">
        <v>760</v>
      </c>
      <c r="J123" s="454" t="s">
        <v>13</v>
      </c>
      <c r="K123" s="457" t="s">
        <v>17</v>
      </c>
      <c r="L123" s="458" t="s">
        <v>7685</v>
      </c>
      <c r="M123" s="346" t="s">
        <v>7689</v>
      </c>
      <c r="N123" s="346" t="s">
        <v>1091</v>
      </c>
      <c r="O123" s="346" t="s">
        <v>1080</v>
      </c>
      <c r="P123" s="346">
        <v>120</v>
      </c>
      <c r="Q123" s="346">
        <v>20</v>
      </c>
      <c r="R123" s="346" t="s">
        <v>5731</v>
      </c>
      <c r="S123" s="346" t="s">
        <v>7615</v>
      </c>
      <c r="T123" s="346" t="s">
        <v>5731</v>
      </c>
      <c r="U123" s="348">
        <v>44363</v>
      </c>
      <c r="V123" s="348">
        <v>44363</v>
      </c>
      <c r="W123" s="423">
        <v>3611000121</v>
      </c>
      <c r="X123" s="348">
        <v>44381</v>
      </c>
      <c r="Y123" s="346"/>
      <c r="Z123" s="346" t="s">
        <v>7602</v>
      </c>
      <c r="AA123" s="346"/>
      <c r="AB123" s="346"/>
      <c r="AC123" s="346" t="s">
        <v>1547</v>
      </c>
      <c r="AD123" s="346" t="s">
        <v>5731</v>
      </c>
      <c r="AE123" s="346" t="s">
        <v>5731</v>
      </c>
      <c r="AF123" s="346" t="s">
        <v>5731</v>
      </c>
      <c r="AG123" s="346" t="s">
        <v>5731</v>
      </c>
      <c r="AH123" s="346" t="s">
        <v>5731</v>
      </c>
      <c r="AI123" s="346" t="s">
        <v>5731</v>
      </c>
      <c r="AJ123" s="346" t="s">
        <v>5731</v>
      </c>
      <c r="AK123" s="346" t="s">
        <v>7601</v>
      </c>
      <c r="AL123" s="346" t="s">
        <v>7687</v>
      </c>
      <c r="AM123" s="346" t="s">
        <v>7688</v>
      </c>
      <c r="AN123" s="379"/>
      <c r="AO123" s="379"/>
      <c r="AP123" s="379"/>
    </row>
    <row r="124" spans="1:42" s="145" customFormat="1">
      <c r="A124" s="417" t="s">
        <v>3062</v>
      </c>
      <c r="B124" s="453"/>
      <c r="C124" s="453" t="s">
        <v>3078</v>
      </c>
      <c r="D124" s="453" t="s">
        <v>3082</v>
      </c>
      <c r="E124" s="454" t="s">
        <v>37</v>
      </c>
      <c r="F124" s="455" t="s">
        <v>11</v>
      </c>
      <c r="G124" s="454" t="s">
        <v>19</v>
      </c>
      <c r="H124" s="454" t="s">
        <v>3083</v>
      </c>
      <c r="I124" s="456" t="s">
        <v>760</v>
      </c>
      <c r="J124" s="454" t="s">
        <v>13</v>
      </c>
      <c r="K124" s="457" t="s">
        <v>17</v>
      </c>
      <c r="L124" s="458" t="s">
        <v>7685</v>
      </c>
      <c r="M124" s="346" t="s">
        <v>7690</v>
      </c>
      <c r="N124" s="346" t="s">
        <v>1079</v>
      </c>
      <c r="O124" s="346" t="s">
        <v>1704</v>
      </c>
      <c r="P124" s="346">
        <v>150</v>
      </c>
      <c r="Q124" s="346">
        <v>25</v>
      </c>
      <c r="R124" s="346" t="s">
        <v>5731</v>
      </c>
      <c r="S124" s="346" t="s">
        <v>7615</v>
      </c>
      <c r="T124" s="346" t="s">
        <v>5731</v>
      </c>
      <c r="U124" s="348">
        <v>44363</v>
      </c>
      <c r="V124" s="348">
        <v>44363</v>
      </c>
      <c r="W124" s="423">
        <v>3611000122</v>
      </c>
      <c r="X124" s="348">
        <v>44381</v>
      </c>
      <c r="Y124" s="346"/>
      <c r="Z124" s="346" t="s">
        <v>7602</v>
      </c>
      <c r="AA124" s="346"/>
      <c r="AB124" s="346"/>
      <c r="AC124" s="346" t="s">
        <v>1547</v>
      </c>
      <c r="AD124" s="346" t="s">
        <v>5731</v>
      </c>
      <c r="AE124" s="346" t="s">
        <v>5731</v>
      </c>
      <c r="AF124" s="346" t="s">
        <v>5731</v>
      </c>
      <c r="AG124" s="346" t="s">
        <v>5731</v>
      </c>
      <c r="AH124" s="346" t="s">
        <v>5731</v>
      </c>
      <c r="AI124" s="346" t="s">
        <v>5731</v>
      </c>
      <c r="AJ124" s="346" t="s">
        <v>5731</v>
      </c>
      <c r="AK124" s="346" t="s">
        <v>7601</v>
      </c>
      <c r="AL124" s="346" t="s">
        <v>7687</v>
      </c>
      <c r="AM124" s="346" t="s">
        <v>7688</v>
      </c>
      <c r="AN124" s="379"/>
      <c r="AO124" s="379"/>
      <c r="AP124" s="379"/>
    </row>
    <row r="125" spans="1:42" s="145" customFormat="1">
      <c r="A125" s="417" t="s">
        <v>3062</v>
      </c>
      <c r="B125" s="453"/>
      <c r="C125" s="453" t="s">
        <v>3078</v>
      </c>
      <c r="D125" s="453" t="s">
        <v>3082</v>
      </c>
      <c r="E125" s="454" t="s">
        <v>37</v>
      </c>
      <c r="F125" s="455" t="s">
        <v>11</v>
      </c>
      <c r="G125" s="454" t="s">
        <v>19</v>
      </c>
      <c r="H125" s="454" t="s">
        <v>3084</v>
      </c>
      <c r="I125" s="456" t="s">
        <v>760</v>
      </c>
      <c r="J125" s="454" t="s">
        <v>13</v>
      </c>
      <c r="K125" s="457" t="s">
        <v>17</v>
      </c>
      <c r="L125" s="458" t="s">
        <v>7685</v>
      </c>
      <c r="M125" s="346" t="s">
        <v>7691</v>
      </c>
      <c r="N125" s="346" t="s">
        <v>1091</v>
      </c>
      <c r="O125" s="346" t="s">
        <v>1080</v>
      </c>
      <c r="P125" s="346">
        <v>155</v>
      </c>
      <c r="Q125" s="346">
        <v>28</v>
      </c>
      <c r="R125" s="346" t="s">
        <v>5731</v>
      </c>
      <c r="S125" s="346" t="s">
        <v>7615</v>
      </c>
      <c r="T125" s="346" t="s">
        <v>5731</v>
      </c>
      <c r="U125" s="348">
        <v>44363</v>
      </c>
      <c r="V125" s="348">
        <v>44363</v>
      </c>
      <c r="W125" s="423">
        <v>3611000123</v>
      </c>
      <c r="X125" s="348">
        <v>44381</v>
      </c>
      <c r="Y125" s="346"/>
      <c r="Z125" s="346" t="s">
        <v>7602</v>
      </c>
      <c r="AA125" s="346"/>
      <c r="AB125" s="346"/>
      <c r="AC125" s="346" t="s">
        <v>1547</v>
      </c>
      <c r="AD125" s="346" t="s">
        <v>5731</v>
      </c>
      <c r="AE125" s="346" t="s">
        <v>5731</v>
      </c>
      <c r="AF125" s="346" t="s">
        <v>5731</v>
      </c>
      <c r="AG125" s="346" t="s">
        <v>5731</v>
      </c>
      <c r="AH125" s="346" t="s">
        <v>5731</v>
      </c>
      <c r="AI125" s="346" t="s">
        <v>5731</v>
      </c>
      <c r="AJ125" s="346" t="s">
        <v>5731</v>
      </c>
      <c r="AK125" s="346" t="s">
        <v>7601</v>
      </c>
      <c r="AL125" s="346" t="s">
        <v>7687</v>
      </c>
      <c r="AM125" s="346" t="s">
        <v>7688</v>
      </c>
      <c r="AN125" s="379"/>
      <c r="AO125" s="379"/>
      <c r="AP125" s="379"/>
    </row>
    <row r="126" spans="1:42" s="145" customFormat="1">
      <c r="A126" s="417" t="s">
        <v>3062</v>
      </c>
      <c r="B126" s="453"/>
      <c r="C126" s="453" t="s">
        <v>3078</v>
      </c>
      <c r="D126" s="453" t="s">
        <v>3085</v>
      </c>
      <c r="E126" s="454" t="s">
        <v>37</v>
      </c>
      <c r="F126" s="455" t="s">
        <v>11</v>
      </c>
      <c r="G126" s="454" t="s">
        <v>19</v>
      </c>
      <c r="H126" s="454" t="s">
        <v>3086</v>
      </c>
      <c r="I126" s="456" t="s">
        <v>760</v>
      </c>
      <c r="J126" s="454" t="s">
        <v>13</v>
      </c>
      <c r="K126" s="459" t="s">
        <v>17</v>
      </c>
      <c r="L126" s="458" t="s">
        <v>7685</v>
      </c>
      <c r="M126" s="346" t="s">
        <v>7692</v>
      </c>
      <c r="N126" s="346" t="s">
        <v>1079</v>
      </c>
      <c r="O126" s="346" t="s">
        <v>1704</v>
      </c>
      <c r="P126" s="346">
        <v>100</v>
      </c>
      <c r="Q126" s="346">
        <v>20</v>
      </c>
      <c r="R126" s="346" t="s">
        <v>5731</v>
      </c>
      <c r="S126" s="346" t="s">
        <v>7615</v>
      </c>
      <c r="T126" s="346" t="s">
        <v>5731</v>
      </c>
      <c r="U126" s="348">
        <v>44363</v>
      </c>
      <c r="V126" s="348">
        <v>44363</v>
      </c>
      <c r="W126" s="423">
        <v>3611000124</v>
      </c>
      <c r="X126" s="348">
        <v>44381</v>
      </c>
      <c r="Y126" s="346"/>
      <c r="Z126" s="346" t="s">
        <v>7602</v>
      </c>
      <c r="AA126" s="346"/>
      <c r="AB126" s="346"/>
      <c r="AC126" s="346" t="s">
        <v>1547</v>
      </c>
      <c r="AD126" s="346" t="s">
        <v>5731</v>
      </c>
      <c r="AE126" s="346" t="s">
        <v>5731</v>
      </c>
      <c r="AF126" s="346" t="s">
        <v>5731</v>
      </c>
      <c r="AG126" s="346" t="s">
        <v>5731</v>
      </c>
      <c r="AH126" s="346" t="s">
        <v>5731</v>
      </c>
      <c r="AI126" s="346" t="s">
        <v>5731</v>
      </c>
      <c r="AJ126" s="346" t="s">
        <v>5731</v>
      </c>
      <c r="AK126" s="346" t="s">
        <v>7601</v>
      </c>
      <c r="AL126" s="346" t="s">
        <v>7687</v>
      </c>
      <c r="AM126" s="346" t="s">
        <v>7688</v>
      </c>
      <c r="AN126" s="379"/>
      <c r="AO126" s="379"/>
      <c r="AP126" s="379"/>
    </row>
    <row r="127" spans="1:42" s="145" customFormat="1">
      <c r="A127" s="417" t="s">
        <v>3062</v>
      </c>
      <c r="B127" s="453"/>
      <c r="C127" s="453" t="s">
        <v>3087</v>
      </c>
      <c r="D127" s="453" t="s">
        <v>3088</v>
      </c>
      <c r="E127" s="454" t="s">
        <v>37</v>
      </c>
      <c r="F127" s="454" t="s">
        <v>16</v>
      </c>
      <c r="G127" s="454" t="s">
        <v>19</v>
      </c>
      <c r="H127" s="454" t="s">
        <v>3089</v>
      </c>
      <c r="I127" s="456" t="s">
        <v>760</v>
      </c>
      <c r="J127" s="454" t="s">
        <v>13</v>
      </c>
      <c r="K127" s="459" t="s">
        <v>17</v>
      </c>
      <c r="L127" s="458" t="s">
        <v>7685</v>
      </c>
      <c r="M127" s="346" t="s">
        <v>7693</v>
      </c>
      <c r="N127" s="346" t="s">
        <v>1079</v>
      </c>
      <c r="O127" s="346" t="s">
        <v>1704</v>
      </c>
      <c r="P127" s="346">
        <v>260</v>
      </c>
      <c r="Q127" s="346">
        <v>20</v>
      </c>
      <c r="R127" s="346" t="s">
        <v>5731</v>
      </c>
      <c r="S127" s="346" t="s">
        <v>7615</v>
      </c>
      <c r="T127" s="346" t="s">
        <v>5731</v>
      </c>
      <c r="U127" s="348">
        <v>44363</v>
      </c>
      <c r="V127" s="348">
        <v>44363</v>
      </c>
      <c r="W127" s="423">
        <v>3611000115</v>
      </c>
      <c r="X127" s="348">
        <v>44381</v>
      </c>
      <c r="Y127" s="346"/>
      <c r="Z127" s="346" t="s">
        <v>7602</v>
      </c>
      <c r="AA127" s="346"/>
      <c r="AB127" s="346"/>
      <c r="AC127" s="346" t="s">
        <v>1547</v>
      </c>
      <c r="AD127" s="346" t="s">
        <v>5731</v>
      </c>
      <c r="AE127" s="346" t="s">
        <v>5731</v>
      </c>
      <c r="AF127" s="346" t="s">
        <v>5731</v>
      </c>
      <c r="AG127" s="346" t="s">
        <v>5731</v>
      </c>
      <c r="AH127" s="346" t="s">
        <v>5731</v>
      </c>
      <c r="AI127" s="346" t="s">
        <v>5731</v>
      </c>
      <c r="AJ127" s="346" t="s">
        <v>5731</v>
      </c>
      <c r="AK127" s="346" t="s">
        <v>7601</v>
      </c>
      <c r="AL127" s="346" t="s">
        <v>7687</v>
      </c>
      <c r="AM127" s="346" t="s">
        <v>7688</v>
      </c>
      <c r="AN127" s="379"/>
      <c r="AO127" s="379"/>
      <c r="AP127" s="379"/>
    </row>
    <row r="128" spans="1:42" s="145" customFormat="1">
      <c r="A128" s="417" t="s">
        <v>3062</v>
      </c>
      <c r="B128" s="453"/>
      <c r="C128" s="453" t="s">
        <v>3087</v>
      </c>
      <c r="D128" s="453" t="s">
        <v>3088</v>
      </c>
      <c r="E128" s="454" t="s">
        <v>37</v>
      </c>
      <c r="F128" s="454" t="s">
        <v>16</v>
      </c>
      <c r="G128" s="454" t="s">
        <v>19</v>
      </c>
      <c r="H128" s="454" t="s">
        <v>3090</v>
      </c>
      <c r="I128" s="456" t="s">
        <v>760</v>
      </c>
      <c r="J128" s="454" t="s">
        <v>13</v>
      </c>
      <c r="K128" s="457" t="s">
        <v>17</v>
      </c>
      <c r="L128" s="458" t="s">
        <v>7685</v>
      </c>
      <c r="M128" s="346" t="s">
        <v>7693</v>
      </c>
      <c r="N128" s="346" t="s">
        <v>1091</v>
      </c>
      <c r="O128" s="346" t="s">
        <v>1080</v>
      </c>
      <c r="P128" s="346">
        <v>260</v>
      </c>
      <c r="Q128" s="346">
        <v>20</v>
      </c>
      <c r="R128" s="346" t="s">
        <v>5731</v>
      </c>
      <c r="S128" s="346" t="s">
        <v>7615</v>
      </c>
      <c r="T128" s="346" t="s">
        <v>5731</v>
      </c>
      <c r="U128" s="348">
        <v>44363</v>
      </c>
      <c r="V128" s="348">
        <v>44363</v>
      </c>
      <c r="W128" s="423">
        <v>3611000116</v>
      </c>
      <c r="X128" s="348">
        <v>44381</v>
      </c>
      <c r="Y128" s="346"/>
      <c r="Z128" s="346" t="s">
        <v>7602</v>
      </c>
      <c r="AA128" s="346"/>
      <c r="AB128" s="346"/>
      <c r="AC128" s="346" t="s">
        <v>1547</v>
      </c>
      <c r="AD128" s="346" t="s">
        <v>5731</v>
      </c>
      <c r="AE128" s="346" t="s">
        <v>5731</v>
      </c>
      <c r="AF128" s="346" t="s">
        <v>5731</v>
      </c>
      <c r="AG128" s="346" t="s">
        <v>5731</v>
      </c>
      <c r="AH128" s="346" t="s">
        <v>5731</v>
      </c>
      <c r="AI128" s="346" t="s">
        <v>5731</v>
      </c>
      <c r="AJ128" s="346" t="s">
        <v>5731</v>
      </c>
      <c r="AK128" s="346" t="s">
        <v>7601</v>
      </c>
      <c r="AL128" s="346" t="s">
        <v>7687</v>
      </c>
      <c r="AM128" s="346" t="s">
        <v>7688</v>
      </c>
      <c r="AN128" s="379"/>
      <c r="AO128" s="379"/>
      <c r="AP128" s="379"/>
    </row>
    <row r="129" spans="1:42" s="145" customFormat="1">
      <c r="A129" s="417" t="s">
        <v>3062</v>
      </c>
      <c r="B129" s="453"/>
      <c r="C129" s="453" t="s">
        <v>3087</v>
      </c>
      <c r="D129" s="453" t="s">
        <v>3091</v>
      </c>
      <c r="E129" s="454" t="s">
        <v>37</v>
      </c>
      <c r="F129" s="455" t="s">
        <v>11</v>
      </c>
      <c r="G129" s="454" t="s">
        <v>19</v>
      </c>
      <c r="H129" s="454" t="s">
        <v>3092</v>
      </c>
      <c r="I129" s="456" t="s">
        <v>760</v>
      </c>
      <c r="J129" s="454" t="s">
        <v>13</v>
      </c>
      <c r="K129" s="457" t="s">
        <v>17</v>
      </c>
      <c r="L129" s="458" t="s">
        <v>7685</v>
      </c>
      <c r="M129" s="346" t="s">
        <v>7694</v>
      </c>
      <c r="N129" s="346" t="s">
        <v>1079</v>
      </c>
      <c r="O129" s="346" t="s">
        <v>1704</v>
      </c>
      <c r="P129" s="346">
        <v>200</v>
      </c>
      <c r="Q129" s="346">
        <v>25</v>
      </c>
      <c r="R129" s="346" t="s">
        <v>5731</v>
      </c>
      <c r="S129" s="346" t="s">
        <v>7615</v>
      </c>
      <c r="T129" s="346" t="s">
        <v>5731</v>
      </c>
      <c r="U129" s="348">
        <v>44363</v>
      </c>
      <c r="V129" s="348">
        <v>44363</v>
      </c>
      <c r="W129" s="423">
        <v>3611000117</v>
      </c>
      <c r="X129" s="348">
        <v>44381</v>
      </c>
      <c r="Y129" s="346"/>
      <c r="Z129" s="346" t="s">
        <v>7602</v>
      </c>
      <c r="AA129" s="346"/>
      <c r="AB129" s="346"/>
      <c r="AC129" s="346" t="s">
        <v>1547</v>
      </c>
      <c r="AD129" s="346" t="s">
        <v>5731</v>
      </c>
      <c r="AE129" s="346" t="s">
        <v>5731</v>
      </c>
      <c r="AF129" s="346" t="s">
        <v>5731</v>
      </c>
      <c r="AG129" s="346" t="s">
        <v>5731</v>
      </c>
      <c r="AH129" s="346" t="s">
        <v>5731</v>
      </c>
      <c r="AI129" s="346" t="s">
        <v>5731</v>
      </c>
      <c r="AJ129" s="346" t="s">
        <v>5731</v>
      </c>
      <c r="AK129" s="346" t="s">
        <v>7601</v>
      </c>
      <c r="AL129" s="346" t="s">
        <v>7687</v>
      </c>
      <c r="AM129" s="346" t="s">
        <v>7688</v>
      </c>
      <c r="AN129" s="379"/>
      <c r="AO129" s="379"/>
      <c r="AP129" s="379"/>
    </row>
    <row r="130" spans="1:42" s="145" customFormat="1">
      <c r="A130" s="417" t="s">
        <v>3062</v>
      </c>
      <c r="B130" s="460"/>
      <c r="C130" s="460" t="s">
        <v>3087</v>
      </c>
      <c r="D130" s="461" t="s">
        <v>3091</v>
      </c>
      <c r="E130" s="127" t="s">
        <v>37</v>
      </c>
      <c r="F130" s="462" t="s">
        <v>11</v>
      </c>
      <c r="G130" s="127" t="s">
        <v>19</v>
      </c>
      <c r="H130" s="384" t="s">
        <v>8638</v>
      </c>
      <c r="I130" s="126" t="s">
        <v>760</v>
      </c>
      <c r="J130" s="127" t="s">
        <v>13</v>
      </c>
      <c r="K130" s="129" t="s">
        <v>17</v>
      </c>
      <c r="L130" s="458" t="s">
        <v>7685</v>
      </c>
      <c r="M130" s="346" t="s">
        <v>7695</v>
      </c>
      <c r="N130" s="346" t="s">
        <v>1091</v>
      </c>
      <c r="O130" s="346" t="s">
        <v>1080</v>
      </c>
      <c r="P130" s="346">
        <v>30</v>
      </c>
      <c r="Q130" s="346">
        <v>200</v>
      </c>
      <c r="R130" s="346" t="s">
        <v>5731</v>
      </c>
      <c r="S130" s="346" t="s">
        <v>7615</v>
      </c>
      <c r="T130" s="346" t="s">
        <v>5731</v>
      </c>
      <c r="U130" s="348">
        <v>44363</v>
      </c>
      <c r="V130" s="348">
        <v>44363</v>
      </c>
      <c r="W130" s="423">
        <v>3611000143</v>
      </c>
      <c r="X130" s="348">
        <v>44381</v>
      </c>
      <c r="Y130" s="346"/>
      <c r="Z130" s="346" t="s">
        <v>7602</v>
      </c>
      <c r="AA130" s="346"/>
      <c r="AB130" s="346"/>
      <c r="AC130" s="346" t="s">
        <v>1547</v>
      </c>
      <c r="AD130" s="346" t="s">
        <v>5731</v>
      </c>
      <c r="AE130" s="346" t="s">
        <v>5731</v>
      </c>
      <c r="AF130" s="346" t="s">
        <v>5731</v>
      </c>
      <c r="AG130" s="346" t="s">
        <v>5731</v>
      </c>
      <c r="AH130" s="346" t="s">
        <v>5731</v>
      </c>
      <c r="AI130" s="346" t="s">
        <v>5731</v>
      </c>
      <c r="AJ130" s="346" t="s">
        <v>5731</v>
      </c>
      <c r="AK130" s="346" t="s">
        <v>7601</v>
      </c>
      <c r="AL130" s="346" t="s">
        <v>7687</v>
      </c>
      <c r="AM130" s="346" t="s">
        <v>7688</v>
      </c>
      <c r="AN130" s="375" t="s">
        <v>8639</v>
      </c>
      <c r="AO130" s="375" t="s">
        <v>8639</v>
      </c>
      <c r="AP130" s="346"/>
    </row>
    <row r="131" spans="1:42" s="145" customFormat="1">
      <c r="A131" s="417" t="s">
        <v>3062</v>
      </c>
      <c r="B131" s="461"/>
      <c r="C131" s="461" t="s">
        <v>3087</v>
      </c>
      <c r="D131" s="461" t="s">
        <v>3093</v>
      </c>
      <c r="E131" s="127" t="s">
        <v>37</v>
      </c>
      <c r="F131" s="462" t="s">
        <v>11</v>
      </c>
      <c r="G131" s="127" t="s">
        <v>19</v>
      </c>
      <c r="H131" s="127" t="s">
        <v>3094</v>
      </c>
      <c r="I131" s="126" t="s">
        <v>760</v>
      </c>
      <c r="J131" s="127" t="s">
        <v>13</v>
      </c>
      <c r="K131" s="128" t="s">
        <v>17</v>
      </c>
      <c r="L131" s="458" t="s">
        <v>7685</v>
      </c>
      <c r="M131" s="346" t="s">
        <v>7696</v>
      </c>
      <c r="N131" s="346" t="s">
        <v>1091</v>
      </c>
      <c r="O131" s="346" t="s">
        <v>1080</v>
      </c>
      <c r="P131" s="346">
        <v>100</v>
      </c>
      <c r="Q131" s="346">
        <v>20</v>
      </c>
      <c r="R131" s="346" t="s">
        <v>5731</v>
      </c>
      <c r="S131" s="346" t="s">
        <v>7615</v>
      </c>
      <c r="T131" s="346" t="s">
        <v>5731</v>
      </c>
      <c r="U131" s="348">
        <v>44363</v>
      </c>
      <c r="V131" s="348">
        <v>44363</v>
      </c>
      <c r="W131" s="423">
        <v>3611000118</v>
      </c>
      <c r="X131" s="348">
        <v>44381</v>
      </c>
      <c r="Y131" s="346"/>
      <c r="Z131" s="346" t="s">
        <v>7602</v>
      </c>
      <c r="AA131" s="346"/>
      <c r="AB131" s="346"/>
      <c r="AC131" s="346" t="s">
        <v>1547</v>
      </c>
      <c r="AD131" s="346" t="s">
        <v>5731</v>
      </c>
      <c r="AE131" s="346" t="s">
        <v>5731</v>
      </c>
      <c r="AF131" s="346" t="s">
        <v>5731</v>
      </c>
      <c r="AG131" s="346" t="s">
        <v>5731</v>
      </c>
      <c r="AH131" s="346" t="s">
        <v>5731</v>
      </c>
      <c r="AI131" s="346" t="s">
        <v>5731</v>
      </c>
      <c r="AJ131" s="346" t="s">
        <v>5731</v>
      </c>
      <c r="AK131" s="346" t="s">
        <v>7601</v>
      </c>
      <c r="AL131" s="346" t="s">
        <v>7687</v>
      </c>
      <c r="AM131" s="346" t="s">
        <v>7688</v>
      </c>
      <c r="AN131" s="375" t="s">
        <v>8639</v>
      </c>
      <c r="AO131" s="375" t="s">
        <v>8639</v>
      </c>
      <c r="AP131" s="346"/>
    </row>
    <row r="132" spans="1:42" s="145" customFormat="1">
      <c r="A132" s="417" t="s">
        <v>3062</v>
      </c>
      <c r="B132" s="461"/>
      <c r="C132" s="461" t="s">
        <v>3087</v>
      </c>
      <c r="D132" s="461" t="s">
        <v>3095</v>
      </c>
      <c r="E132" s="127" t="s">
        <v>37</v>
      </c>
      <c r="F132" s="127" t="s">
        <v>16</v>
      </c>
      <c r="G132" s="127" t="s">
        <v>19</v>
      </c>
      <c r="H132" s="127" t="s">
        <v>3096</v>
      </c>
      <c r="I132" s="126" t="s">
        <v>760</v>
      </c>
      <c r="J132" s="127" t="s">
        <v>13</v>
      </c>
      <c r="K132" s="128" t="s">
        <v>17</v>
      </c>
      <c r="L132" s="458" t="s">
        <v>7685</v>
      </c>
      <c r="M132" s="346" t="s">
        <v>7697</v>
      </c>
      <c r="N132" s="346" t="s">
        <v>1091</v>
      </c>
      <c r="O132" s="346" t="s">
        <v>1080</v>
      </c>
      <c r="P132" s="346">
        <v>40</v>
      </c>
      <c r="Q132" s="346">
        <v>10</v>
      </c>
      <c r="R132" s="346" t="s">
        <v>5731</v>
      </c>
      <c r="S132" s="346" t="s">
        <v>7615</v>
      </c>
      <c r="T132" s="346" t="s">
        <v>5731</v>
      </c>
      <c r="U132" s="348">
        <v>44363</v>
      </c>
      <c r="V132" s="348">
        <v>44363</v>
      </c>
      <c r="W132" s="423">
        <v>3611000119</v>
      </c>
      <c r="X132" s="348">
        <v>44381</v>
      </c>
      <c r="Y132" s="346"/>
      <c r="Z132" s="346" t="s">
        <v>7602</v>
      </c>
      <c r="AA132" s="346"/>
      <c r="AB132" s="346"/>
      <c r="AC132" s="346" t="s">
        <v>1547</v>
      </c>
      <c r="AD132" s="346" t="s">
        <v>5731</v>
      </c>
      <c r="AE132" s="346" t="s">
        <v>5731</v>
      </c>
      <c r="AF132" s="346" t="s">
        <v>5731</v>
      </c>
      <c r="AG132" s="346" t="s">
        <v>5731</v>
      </c>
      <c r="AH132" s="346" t="s">
        <v>5731</v>
      </c>
      <c r="AI132" s="346" t="s">
        <v>5731</v>
      </c>
      <c r="AJ132" s="346" t="s">
        <v>5731</v>
      </c>
      <c r="AK132" s="346" t="s">
        <v>7601</v>
      </c>
      <c r="AL132" s="346" t="s">
        <v>7687</v>
      </c>
      <c r="AM132" s="346" t="s">
        <v>7688</v>
      </c>
      <c r="AN132" s="375" t="s">
        <v>8639</v>
      </c>
      <c r="AO132" s="375" t="s">
        <v>8639</v>
      </c>
      <c r="AP132" s="346"/>
    </row>
    <row r="133" spans="1:42" s="145" customFormat="1">
      <c r="A133" s="447" t="s">
        <v>22</v>
      </c>
      <c r="B133" s="125" t="s">
        <v>3385</v>
      </c>
      <c r="C133" s="123" t="s">
        <v>3402</v>
      </c>
      <c r="D133" s="463" t="s">
        <v>3403</v>
      </c>
      <c r="E133" s="124" t="s">
        <v>37</v>
      </c>
      <c r="F133" s="464" t="s">
        <v>11</v>
      </c>
      <c r="G133" s="124" t="s">
        <v>19</v>
      </c>
      <c r="H133" s="124" t="s">
        <v>3404</v>
      </c>
      <c r="I133" s="121" t="s">
        <v>760</v>
      </c>
      <c r="J133" s="124" t="s">
        <v>13</v>
      </c>
      <c r="K133" s="130" t="s">
        <v>17</v>
      </c>
      <c r="L133" s="458" t="s">
        <v>7685</v>
      </c>
      <c r="M133" s="346" t="s">
        <v>7726</v>
      </c>
      <c r="N133" s="346" t="s">
        <v>1091</v>
      </c>
      <c r="O133" s="346" t="s">
        <v>1080</v>
      </c>
      <c r="P133" s="346">
        <v>90</v>
      </c>
      <c r="Q133" s="346">
        <v>25</v>
      </c>
      <c r="R133" s="346" t="s">
        <v>5731</v>
      </c>
      <c r="S133" s="346" t="s">
        <v>7615</v>
      </c>
      <c r="T133" s="346" t="s">
        <v>5731</v>
      </c>
      <c r="U133" s="348">
        <v>44363</v>
      </c>
      <c r="V133" s="348">
        <v>44363</v>
      </c>
      <c r="W133" s="424">
        <v>4311300051</v>
      </c>
      <c r="X133" s="348">
        <v>44381</v>
      </c>
      <c r="Y133" s="346"/>
      <c r="Z133" s="346" t="s">
        <v>7602</v>
      </c>
      <c r="AA133" s="346"/>
      <c r="AB133" s="346"/>
      <c r="AC133" s="346" t="s">
        <v>1547</v>
      </c>
      <c r="AD133" s="346" t="s">
        <v>5731</v>
      </c>
      <c r="AE133" s="346" t="s">
        <v>5731</v>
      </c>
      <c r="AF133" s="346" t="s">
        <v>5731</v>
      </c>
      <c r="AG133" s="346" t="s">
        <v>5731</v>
      </c>
      <c r="AH133" s="346" t="s">
        <v>5731</v>
      </c>
      <c r="AI133" s="346" t="s">
        <v>5731</v>
      </c>
      <c r="AJ133" s="346" t="s">
        <v>5731</v>
      </c>
      <c r="AK133" s="346" t="s">
        <v>7601</v>
      </c>
      <c r="AL133" s="346" t="s">
        <v>7687</v>
      </c>
      <c r="AM133" s="346" t="s">
        <v>7688</v>
      </c>
      <c r="AN133" s="375" t="s">
        <v>8639</v>
      </c>
      <c r="AO133" s="375" t="s">
        <v>8639</v>
      </c>
      <c r="AP133" s="346"/>
    </row>
    <row r="134" spans="1:42" s="145" customFormat="1">
      <c r="A134" s="465" t="s">
        <v>22</v>
      </c>
      <c r="B134" s="125" t="s">
        <v>3385</v>
      </c>
      <c r="C134" s="466" t="s">
        <v>3402</v>
      </c>
      <c r="D134" s="466" t="s">
        <v>3405</v>
      </c>
      <c r="E134" s="124" t="s">
        <v>37</v>
      </c>
      <c r="F134" s="124" t="s">
        <v>16</v>
      </c>
      <c r="G134" s="124" t="s">
        <v>19</v>
      </c>
      <c r="H134" s="131" t="s">
        <v>8640</v>
      </c>
      <c r="I134" s="121" t="s">
        <v>760</v>
      </c>
      <c r="J134" s="124" t="s">
        <v>13</v>
      </c>
      <c r="K134" s="122" t="s">
        <v>17</v>
      </c>
      <c r="L134" s="458" t="s">
        <v>7685</v>
      </c>
      <c r="M134" s="346" t="s">
        <v>7727</v>
      </c>
      <c r="N134" s="346" t="s">
        <v>1079</v>
      </c>
      <c r="O134" s="346" t="s">
        <v>1704</v>
      </c>
      <c r="P134" s="346">
        <v>28</v>
      </c>
      <c r="Q134" s="346">
        <v>200</v>
      </c>
      <c r="R134" s="346" t="s">
        <v>5731</v>
      </c>
      <c r="S134" s="346" t="s">
        <v>7615</v>
      </c>
      <c r="T134" s="346" t="s">
        <v>5731</v>
      </c>
      <c r="U134" s="348">
        <v>44363</v>
      </c>
      <c r="V134" s="348">
        <v>44363</v>
      </c>
      <c r="W134" s="424">
        <v>4311300054</v>
      </c>
      <c r="X134" s="348">
        <v>44381</v>
      </c>
      <c r="Y134" s="346"/>
      <c r="Z134" s="346" t="s">
        <v>7602</v>
      </c>
      <c r="AA134" s="346"/>
      <c r="AB134" s="346"/>
      <c r="AC134" s="346" t="s">
        <v>1547</v>
      </c>
      <c r="AD134" s="346" t="s">
        <v>5731</v>
      </c>
      <c r="AE134" s="346" t="s">
        <v>5731</v>
      </c>
      <c r="AF134" s="346" t="s">
        <v>5731</v>
      </c>
      <c r="AG134" s="346" t="s">
        <v>5731</v>
      </c>
      <c r="AH134" s="346" t="s">
        <v>5731</v>
      </c>
      <c r="AI134" s="346" t="s">
        <v>5731</v>
      </c>
      <c r="AJ134" s="346" t="s">
        <v>5731</v>
      </c>
      <c r="AK134" s="346" t="s">
        <v>7601</v>
      </c>
      <c r="AL134" s="346" t="s">
        <v>7687</v>
      </c>
      <c r="AM134" s="346" t="s">
        <v>7688</v>
      </c>
      <c r="AN134" s="375" t="s">
        <v>8639</v>
      </c>
      <c r="AO134" s="375" t="s">
        <v>8639</v>
      </c>
      <c r="AP134" s="346" t="s">
        <v>7683</v>
      </c>
    </row>
    <row r="135" spans="1:42" s="145" customFormat="1">
      <c r="A135" s="465" t="s">
        <v>22</v>
      </c>
      <c r="B135" s="125" t="s">
        <v>3385</v>
      </c>
      <c r="C135" s="466" t="s">
        <v>3402</v>
      </c>
      <c r="D135" s="466" t="s">
        <v>3405</v>
      </c>
      <c r="E135" s="124" t="s">
        <v>37</v>
      </c>
      <c r="F135" s="124" t="s">
        <v>16</v>
      </c>
      <c r="G135" s="124" t="s">
        <v>19</v>
      </c>
      <c r="H135" s="131" t="s">
        <v>8641</v>
      </c>
      <c r="I135" s="121" t="s">
        <v>760</v>
      </c>
      <c r="J135" s="124" t="s">
        <v>13</v>
      </c>
      <c r="K135" s="122" t="s">
        <v>17</v>
      </c>
      <c r="L135" s="458" t="s">
        <v>7685</v>
      </c>
      <c r="M135" s="346" t="s">
        <v>7728</v>
      </c>
      <c r="N135" s="346" t="s">
        <v>1091</v>
      </c>
      <c r="O135" s="346" t="s">
        <v>1080</v>
      </c>
      <c r="P135" s="346">
        <v>26</v>
      </c>
      <c r="Q135" s="346">
        <v>200</v>
      </c>
      <c r="R135" s="346" t="s">
        <v>5731</v>
      </c>
      <c r="S135" s="346" t="s">
        <v>7615</v>
      </c>
      <c r="T135" s="346" t="s">
        <v>5731</v>
      </c>
      <c r="U135" s="348">
        <v>44363</v>
      </c>
      <c r="V135" s="348">
        <v>44363</v>
      </c>
      <c r="W135" s="424">
        <v>4311300055</v>
      </c>
      <c r="X135" s="348">
        <v>44381</v>
      </c>
      <c r="Y135" s="346"/>
      <c r="Z135" s="346" t="s">
        <v>7602</v>
      </c>
      <c r="AA135" s="346"/>
      <c r="AB135" s="346"/>
      <c r="AC135" s="346" t="s">
        <v>1547</v>
      </c>
      <c r="AD135" s="346" t="s">
        <v>5731</v>
      </c>
      <c r="AE135" s="346" t="s">
        <v>5731</v>
      </c>
      <c r="AF135" s="346" t="s">
        <v>5731</v>
      </c>
      <c r="AG135" s="346" t="s">
        <v>5731</v>
      </c>
      <c r="AH135" s="346" t="s">
        <v>5731</v>
      </c>
      <c r="AI135" s="346" t="s">
        <v>5731</v>
      </c>
      <c r="AJ135" s="346" t="s">
        <v>5731</v>
      </c>
      <c r="AK135" s="346" t="s">
        <v>7601</v>
      </c>
      <c r="AL135" s="346" t="s">
        <v>7687</v>
      </c>
      <c r="AM135" s="346" t="s">
        <v>7688</v>
      </c>
      <c r="AN135" s="375" t="s">
        <v>8639</v>
      </c>
      <c r="AO135" s="375" t="s">
        <v>8639</v>
      </c>
      <c r="AP135" s="346"/>
    </row>
    <row r="136" spans="1:42" s="145" customFormat="1">
      <c r="A136" s="387" t="s">
        <v>22</v>
      </c>
      <c r="B136" s="467" t="s">
        <v>3385</v>
      </c>
      <c r="C136" s="271" t="s">
        <v>3386</v>
      </c>
      <c r="D136" s="271" t="s">
        <v>3406</v>
      </c>
      <c r="E136" s="131" t="s">
        <v>37</v>
      </c>
      <c r="F136" s="131" t="s">
        <v>16</v>
      </c>
      <c r="G136" s="131" t="s">
        <v>19</v>
      </c>
      <c r="H136" s="131" t="s">
        <v>3407</v>
      </c>
      <c r="I136" s="468" t="s">
        <v>760</v>
      </c>
      <c r="J136" s="131" t="s">
        <v>13</v>
      </c>
      <c r="K136" s="469" t="s">
        <v>17</v>
      </c>
      <c r="L136" s="389" t="s">
        <v>7702</v>
      </c>
      <c r="M136" s="375" t="s">
        <v>7729</v>
      </c>
      <c r="N136" s="375" t="s">
        <v>1091</v>
      </c>
      <c r="O136" s="375" t="s">
        <v>1080</v>
      </c>
      <c r="P136" s="375">
        <v>195</v>
      </c>
      <c r="Q136" s="386">
        <v>13</v>
      </c>
      <c r="R136" s="346" t="s">
        <v>5731</v>
      </c>
      <c r="S136" s="346" t="s">
        <v>7615</v>
      </c>
      <c r="T136" s="346" t="s">
        <v>5731</v>
      </c>
      <c r="U136" s="348">
        <v>44363</v>
      </c>
      <c r="V136" s="348">
        <v>44363</v>
      </c>
      <c r="W136" s="470" t="s">
        <v>7730</v>
      </c>
      <c r="X136" s="348">
        <v>44381</v>
      </c>
      <c r="Y136" s="375"/>
      <c r="Z136" s="375" t="s">
        <v>7600</v>
      </c>
      <c r="AA136" s="375"/>
      <c r="AB136" s="375"/>
      <c r="AC136" s="375" t="s">
        <v>1547</v>
      </c>
      <c r="AD136" s="346" t="s">
        <v>5731</v>
      </c>
      <c r="AE136" s="346" t="s">
        <v>5731</v>
      </c>
      <c r="AF136" s="346" t="s">
        <v>5731</v>
      </c>
      <c r="AG136" s="346" t="s">
        <v>5731</v>
      </c>
      <c r="AH136" s="346" t="s">
        <v>5731</v>
      </c>
      <c r="AI136" s="346" t="s">
        <v>5731</v>
      </c>
      <c r="AJ136" s="346" t="s">
        <v>5731</v>
      </c>
      <c r="AK136" s="375" t="s">
        <v>7601</v>
      </c>
      <c r="AL136" s="375" t="s">
        <v>7615</v>
      </c>
      <c r="AM136" s="375" t="s">
        <v>7616</v>
      </c>
      <c r="AN136" s="346" t="s">
        <v>8639</v>
      </c>
      <c r="AO136" s="346" t="s">
        <v>8639</v>
      </c>
      <c r="AP136" s="346"/>
    </row>
    <row r="137" spans="1:42" s="145" customFormat="1">
      <c r="A137" s="387" t="s">
        <v>8054</v>
      </c>
      <c r="B137" s="467" t="s">
        <v>3385</v>
      </c>
      <c r="C137" s="271" t="s">
        <v>3386</v>
      </c>
      <c r="D137" s="270" t="s">
        <v>8055</v>
      </c>
      <c r="E137" s="131" t="s">
        <v>37</v>
      </c>
      <c r="F137" s="131" t="s">
        <v>16</v>
      </c>
      <c r="G137" s="131" t="s">
        <v>19</v>
      </c>
      <c r="H137" s="131" t="s">
        <v>3408</v>
      </c>
      <c r="I137" s="468" t="s">
        <v>760</v>
      </c>
      <c r="J137" s="131" t="s">
        <v>13</v>
      </c>
      <c r="K137" s="469" t="s">
        <v>17</v>
      </c>
      <c r="L137" s="389" t="s">
        <v>7702</v>
      </c>
      <c r="M137" s="375" t="s">
        <v>7731</v>
      </c>
      <c r="N137" s="375" t="s">
        <v>1079</v>
      </c>
      <c r="O137" s="375" t="s">
        <v>1704</v>
      </c>
      <c r="P137" s="375">
        <v>195</v>
      </c>
      <c r="Q137" s="386">
        <v>31</v>
      </c>
      <c r="R137" s="346" t="s">
        <v>5731</v>
      </c>
      <c r="S137" s="346" t="s">
        <v>7615</v>
      </c>
      <c r="T137" s="346" t="s">
        <v>5731</v>
      </c>
      <c r="U137" s="348">
        <v>44363</v>
      </c>
      <c r="V137" s="348">
        <v>44363</v>
      </c>
      <c r="W137" s="470" t="s">
        <v>7732</v>
      </c>
      <c r="X137" s="348">
        <v>44381</v>
      </c>
      <c r="Y137" s="375"/>
      <c r="Z137" s="375" t="s">
        <v>7600</v>
      </c>
      <c r="AA137" s="375"/>
      <c r="AB137" s="375"/>
      <c r="AC137" s="375" t="s">
        <v>1547</v>
      </c>
      <c r="AD137" s="346" t="s">
        <v>5731</v>
      </c>
      <c r="AE137" s="346" t="s">
        <v>5731</v>
      </c>
      <c r="AF137" s="346" t="s">
        <v>5731</v>
      </c>
      <c r="AG137" s="346" t="s">
        <v>5731</v>
      </c>
      <c r="AH137" s="346" t="s">
        <v>5731</v>
      </c>
      <c r="AI137" s="346" t="s">
        <v>5731</v>
      </c>
      <c r="AJ137" s="346" t="s">
        <v>5731</v>
      </c>
      <c r="AK137" s="375" t="s">
        <v>7601</v>
      </c>
      <c r="AL137" s="375" t="s">
        <v>7615</v>
      </c>
      <c r="AM137" s="375" t="s">
        <v>7616</v>
      </c>
      <c r="AN137" s="346" t="s">
        <v>8639</v>
      </c>
      <c r="AO137" s="346" t="s">
        <v>8639</v>
      </c>
      <c r="AP137" s="346"/>
    </row>
    <row r="138" spans="1:42" s="145" customFormat="1">
      <c r="A138" s="387" t="s">
        <v>22</v>
      </c>
      <c r="B138" s="467" t="s">
        <v>3385</v>
      </c>
      <c r="C138" s="271" t="s">
        <v>3386</v>
      </c>
      <c r="D138" s="270" t="s">
        <v>8642</v>
      </c>
      <c r="E138" s="131" t="s">
        <v>37</v>
      </c>
      <c r="F138" s="131" t="s">
        <v>16</v>
      </c>
      <c r="G138" s="131" t="s">
        <v>19</v>
      </c>
      <c r="H138" s="131" t="s">
        <v>3409</v>
      </c>
      <c r="I138" s="468" t="s">
        <v>760</v>
      </c>
      <c r="J138" s="131" t="s">
        <v>13</v>
      </c>
      <c r="K138" s="469" t="s">
        <v>26</v>
      </c>
      <c r="L138" s="389" t="s">
        <v>7702</v>
      </c>
      <c r="M138" s="375" t="s">
        <v>7733</v>
      </c>
      <c r="N138" s="375" t="s">
        <v>1091</v>
      </c>
      <c r="O138" s="375" t="s">
        <v>1080</v>
      </c>
      <c r="P138" s="375">
        <v>190</v>
      </c>
      <c r="Q138" s="386">
        <v>7</v>
      </c>
      <c r="R138" s="346" t="s">
        <v>5731</v>
      </c>
      <c r="S138" s="346" t="s">
        <v>7615</v>
      </c>
      <c r="T138" s="346" t="s">
        <v>5731</v>
      </c>
      <c r="U138" s="348">
        <v>44363</v>
      </c>
      <c r="V138" s="348">
        <v>44363</v>
      </c>
      <c r="W138" s="470" t="s">
        <v>7734</v>
      </c>
      <c r="X138" s="348">
        <v>44381</v>
      </c>
      <c r="Y138" s="375"/>
      <c r="Z138" s="375" t="s">
        <v>7600</v>
      </c>
      <c r="AA138" s="375"/>
      <c r="AB138" s="375"/>
      <c r="AC138" s="375" t="s">
        <v>1547</v>
      </c>
      <c r="AD138" s="346" t="s">
        <v>5731</v>
      </c>
      <c r="AE138" s="346" t="s">
        <v>5731</v>
      </c>
      <c r="AF138" s="346" t="s">
        <v>5731</v>
      </c>
      <c r="AG138" s="346" t="s">
        <v>5731</v>
      </c>
      <c r="AH138" s="346" t="s">
        <v>5731</v>
      </c>
      <c r="AI138" s="346" t="s">
        <v>5731</v>
      </c>
      <c r="AJ138" s="346" t="s">
        <v>5731</v>
      </c>
      <c r="AK138" s="375" t="s">
        <v>7601</v>
      </c>
      <c r="AL138" s="375" t="s">
        <v>7615</v>
      </c>
      <c r="AM138" s="375" t="s">
        <v>7616</v>
      </c>
      <c r="AN138" s="346" t="s">
        <v>8639</v>
      </c>
      <c r="AO138" s="346" t="s">
        <v>8639</v>
      </c>
      <c r="AP138" s="346"/>
    </row>
    <row r="139" spans="1:42" s="145" customFormat="1">
      <c r="A139" s="387" t="s">
        <v>22</v>
      </c>
      <c r="B139" s="467" t="s">
        <v>3385</v>
      </c>
      <c r="C139" s="270" t="s">
        <v>8643</v>
      </c>
      <c r="D139" s="270" t="s">
        <v>8642</v>
      </c>
      <c r="E139" s="131" t="s">
        <v>37</v>
      </c>
      <c r="F139" s="131" t="s">
        <v>16</v>
      </c>
      <c r="G139" s="131" t="s">
        <v>19</v>
      </c>
      <c r="H139" s="131" t="s">
        <v>3410</v>
      </c>
      <c r="I139" s="468" t="s">
        <v>760</v>
      </c>
      <c r="J139" s="131" t="s">
        <v>13</v>
      </c>
      <c r="K139" s="471" t="s">
        <v>26</v>
      </c>
      <c r="L139" s="389" t="s">
        <v>7702</v>
      </c>
      <c r="M139" s="375" t="s">
        <v>7735</v>
      </c>
      <c r="N139" s="375" t="s">
        <v>1079</v>
      </c>
      <c r="O139" s="375" t="s">
        <v>1704</v>
      </c>
      <c r="P139" s="375">
        <v>180</v>
      </c>
      <c r="Q139" s="386">
        <v>8</v>
      </c>
      <c r="R139" s="346" t="s">
        <v>5731</v>
      </c>
      <c r="S139" s="346" t="s">
        <v>7615</v>
      </c>
      <c r="T139" s="346" t="s">
        <v>5731</v>
      </c>
      <c r="U139" s="348">
        <v>44363</v>
      </c>
      <c r="V139" s="348">
        <v>44363</v>
      </c>
      <c r="W139" s="470" t="s">
        <v>7736</v>
      </c>
      <c r="X139" s="348">
        <v>44381</v>
      </c>
      <c r="Y139" s="375"/>
      <c r="Z139" s="375" t="s">
        <v>7600</v>
      </c>
      <c r="AA139" s="375"/>
      <c r="AB139" s="375"/>
      <c r="AC139" s="375" t="s">
        <v>1547</v>
      </c>
      <c r="AD139" s="346" t="s">
        <v>5731</v>
      </c>
      <c r="AE139" s="346" t="s">
        <v>5731</v>
      </c>
      <c r="AF139" s="346" t="s">
        <v>5731</v>
      </c>
      <c r="AG139" s="346" t="s">
        <v>5731</v>
      </c>
      <c r="AH139" s="346" t="s">
        <v>5731</v>
      </c>
      <c r="AI139" s="346" t="s">
        <v>5731</v>
      </c>
      <c r="AJ139" s="346" t="s">
        <v>5731</v>
      </c>
      <c r="AK139" s="375" t="s">
        <v>7601</v>
      </c>
      <c r="AL139" s="375" t="s">
        <v>7615</v>
      </c>
      <c r="AM139" s="375" t="s">
        <v>7616</v>
      </c>
      <c r="AN139" s="346" t="s">
        <v>8639</v>
      </c>
      <c r="AO139" s="346" t="s">
        <v>8639</v>
      </c>
      <c r="AP139" s="346"/>
    </row>
    <row r="140" spans="1:42" s="145" customFormat="1">
      <c r="A140" s="387" t="s">
        <v>22</v>
      </c>
      <c r="B140" s="467" t="s">
        <v>3385</v>
      </c>
      <c r="C140" s="271" t="s">
        <v>3386</v>
      </c>
      <c r="D140" s="270" t="s">
        <v>3411</v>
      </c>
      <c r="E140" s="131" t="s">
        <v>37</v>
      </c>
      <c r="F140" s="131" t="s">
        <v>16</v>
      </c>
      <c r="G140" s="131" t="s">
        <v>19</v>
      </c>
      <c r="H140" s="131" t="s">
        <v>3412</v>
      </c>
      <c r="I140" s="468" t="s">
        <v>760</v>
      </c>
      <c r="J140" s="131" t="s">
        <v>13</v>
      </c>
      <c r="K140" s="471" t="s">
        <v>26</v>
      </c>
      <c r="L140" s="389" t="s">
        <v>7702</v>
      </c>
      <c r="M140" s="375" t="s">
        <v>7737</v>
      </c>
      <c r="N140" s="375" t="s">
        <v>1091</v>
      </c>
      <c r="O140" s="375" t="s">
        <v>1080</v>
      </c>
      <c r="P140" s="375">
        <v>185</v>
      </c>
      <c r="Q140" s="386">
        <v>6</v>
      </c>
      <c r="R140" s="346" t="s">
        <v>5731</v>
      </c>
      <c r="S140" s="346" t="s">
        <v>7615</v>
      </c>
      <c r="T140" s="346" t="s">
        <v>5731</v>
      </c>
      <c r="U140" s="348">
        <v>44363</v>
      </c>
      <c r="V140" s="348">
        <v>44363</v>
      </c>
      <c r="W140" s="470" t="s">
        <v>7738</v>
      </c>
      <c r="X140" s="348">
        <v>44381</v>
      </c>
      <c r="Y140" s="375"/>
      <c r="Z140" s="375" t="s">
        <v>7600</v>
      </c>
      <c r="AA140" s="375"/>
      <c r="AB140" s="375"/>
      <c r="AC140" s="375" t="s">
        <v>1547</v>
      </c>
      <c r="AD140" s="346" t="s">
        <v>5731</v>
      </c>
      <c r="AE140" s="346" t="s">
        <v>5731</v>
      </c>
      <c r="AF140" s="346" t="s">
        <v>5731</v>
      </c>
      <c r="AG140" s="346" t="s">
        <v>5731</v>
      </c>
      <c r="AH140" s="346" t="s">
        <v>5731</v>
      </c>
      <c r="AI140" s="346" t="s">
        <v>5731</v>
      </c>
      <c r="AJ140" s="346" t="s">
        <v>5731</v>
      </c>
      <c r="AK140" s="375" t="s">
        <v>7601</v>
      </c>
      <c r="AL140" s="375" t="s">
        <v>7615</v>
      </c>
      <c r="AM140" s="375" t="s">
        <v>7616</v>
      </c>
      <c r="AN140" s="346" t="s">
        <v>8639</v>
      </c>
      <c r="AO140" s="346" t="s">
        <v>8639</v>
      </c>
      <c r="AP140" s="346"/>
    </row>
    <row r="141" spans="1:42" s="145" customFormat="1">
      <c r="A141" s="387" t="s">
        <v>22</v>
      </c>
      <c r="B141" s="467" t="s">
        <v>3385</v>
      </c>
      <c r="C141" s="271" t="s">
        <v>3386</v>
      </c>
      <c r="D141" s="270" t="s">
        <v>3411</v>
      </c>
      <c r="E141" s="131" t="s">
        <v>37</v>
      </c>
      <c r="F141" s="131" t="s">
        <v>16</v>
      </c>
      <c r="G141" s="131" t="s">
        <v>19</v>
      </c>
      <c r="H141" s="131" t="s">
        <v>3413</v>
      </c>
      <c r="I141" s="468" t="s">
        <v>760</v>
      </c>
      <c r="J141" s="131" t="s">
        <v>13</v>
      </c>
      <c r="K141" s="469" t="s">
        <v>26</v>
      </c>
      <c r="L141" s="389" t="s">
        <v>7702</v>
      </c>
      <c r="M141" s="375" t="s">
        <v>7739</v>
      </c>
      <c r="N141" s="375" t="s">
        <v>1079</v>
      </c>
      <c r="O141" s="375" t="s">
        <v>1704</v>
      </c>
      <c r="P141" s="386">
        <v>72</v>
      </c>
      <c r="Q141" s="386">
        <v>6</v>
      </c>
      <c r="R141" s="346" t="s">
        <v>5731</v>
      </c>
      <c r="S141" s="346" t="s">
        <v>7615</v>
      </c>
      <c r="T141" s="346" t="s">
        <v>5731</v>
      </c>
      <c r="U141" s="348">
        <v>44363</v>
      </c>
      <c r="V141" s="348">
        <v>44363</v>
      </c>
      <c r="W141" s="470" t="s">
        <v>7740</v>
      </c>
      <c r="X141" s="348">
        <v>44381</v>
      </c>
      <c r="Y141" s="375"/>
      <c r="Z141" s="375" t="s">
        <v>7600</v>
      </c>
      <c r="AA141" s="375"/>
      <c r="AB141" s="375"/>
      <c r="AC141" s="375" t="s">
        <v>1547</v>
      </c>
      <c r="AD141" s="346" t="s">
        <v>5731</v>
      </c>
      <c r="AE141" s="346" t="s">
        <v>5731</v>
      </c>
      <c r="AF141" s="346" t="s">
        <v>5731</v>
      </c>
      <c r="AG141" s="346" t="s">
        <v>5731</v>
      </c>
      <c r="AH141" s="346" t="s">
        <v>5731</v>
      </c>
      <c r="AI141" s="346" t="s">
        <v>5731</v>
      </c>
      <c r="AJ141" s="346" t="s">
        <v>5731</v>
      </c>
      <c r="AK141" s="375" t="s">
        <v>7601</v>
      </c>
      <c r="AL141" s="375" t="s">
        <v>7615</v>
      </c>
      <c r="AM141" s="375" t="s">
        <v>7616</v>
      </c>
      <c r="AN141" s="346" t="s">
        <v>8639</v>
      </c>
      <c r="AO141" s="346" t="s">
        <v>8639</v>
      </c>
      <c r="AP141" s="346"/>
    </row>
    <row r="142" spans="1:42" s="145" customFormat="1">
      <c r="A142" s="472" t="s">
        <v>22</v>
      </c>
      <c r="B142" s="467" t="s">
        <v>3385</v>
      </c>
      <c r="C142" s="270" t="s">
        <v>3386</v>
      </c>
      <c r="D142" s="270" t="s">
        <v>8644</v>
      </c>
      <c r="E142" s="131" t="s">
        <v>37</v>
      </c>
      <c r="F142" s="131" t="s">
        <v>16</v>
      </c>
      <c r="G142" s="131" t="s">
        <v>19</v>
      </c>
      <c r="H142" s="131" t="s">
        <v>3414</v>
      </c>
      <c r="I142" s="468" t="s">
        <v>760</v>
      </c>
      <c r="J142" s="131" t="s">
        <v>13</v>
      </c>
      <c r="K142" s="469" t="s">
        <v>26</v>
      </c>
      <c r="L142" s="389" t="s">
        <v>7702</v>
      </c>
      <c r="M142" s="375" t="s">
        <v>7741</v>
      </c>
      <c r="N142" s="375" t="s">
        <v>1091</v>
      </c>
      <c r="O142" s="375" t="s">
        <v>1080</v>
      </c>
      <c r="P142" s="386">
        <v>67</v>
      </c>
      <c r="Q142" s="386">
        <v>7</v>
      </c>
      <c r="R142" s="346" t="s">
        <v>5731</v>
      </c>
      <c r="S142" s="346" t="s">
        <v>7615</v>
      </c>
      <c r="T142" s="346" t="s">
        <v>5731</v>
      </c>
      <c r="U142" s="348">
        <v>44363</v>
      </c>
      <c r="V142" s="348">
        <v>44363</v>
      </c>
      <c r="W142" s="470" t="s">
        <v>7742</v>
      </c>
      <c r="X142" s="348">
        <v>44381</v>
      </c>
      <c r="Y142" s="375"/>
      <c r="Z142" s="375" t="s">
        <v>7600</v>
      </c>
      <c r="AA142" s="375"/>
      <c r="AB142" s="375"/>
      <c r="AC142" s="375" t="s">
        <v>1547</v>
      </c>
      <c r="AD142" s="346" t="s">
        <v>5731</v>
      </c>
      <c r="AE142" s="346" t="s">
        <v>5731</v>
      </c>
      <c r="AF142" s="346" t="s">
        <v>5731</v>
      </c>
      <c r="AG142" s="346" t="s">
        <v>5731</v>
      </c>
      <c r="AH142" s="346" t="s">
        <v>5731</v>
      </c>
      <c r="AI142" s="346" t="s">
        <v>5731</v>
      </c>
      <c r="AJ142" s="346" t="s">
        <v>5731</v>
      </c>
      <c r="AK142" s="375" t="s">
        <v>7601</v>
      </c>
      <c r="AL142" s="375" t="s">
        <v>7615</v>
      </c>
      <c r="AM142" s="375" t="s">
        <v>7616</v>
      </c>
      <c r="AN142" s="346" t="s">
        <v>8639</v>
      </c>
      <c r="AO142" s="346" t="s">
        <v>8639</v>
      </c>
      <c r="AP142" s="346"/>
    </row>
    <row r="143" spans="1:42" s="145" customFormat="1">
      <c r="A143" s="473" t="s">
        <v>22</v>
      </c>
      <c r="B143" s="467" t="s">
        <v>3385</v>
      </c>
      <c r="C143" s="131" t="s">
        <v>3386</v>
      </c>
      <c r="D143" s="474" t="s">
        <v>8644</v>
      </c>
      <c r="E143" s="131" t="s">
        <v>37</v>
      </c>
      <c r="F143" s="131" t="s">
        <v>16</v>
      </c>
      <c r="G143" s="131" t="s">
        <v>19</v>
      </c>
      <c r="H143" s="131" t="s">
        <v>3415</v>
      </c>
      <c r="I143" s="468" t="s">
        <v>760</v>
      </c>
      <c r="J143" s="131" t="s">
        <v>13</v>
      </c>
      <c r="K143" s="469" t="s">
        <v>26</v>
      </c>
      <c r="L143" s="389" t="s">
        <v>7702</v>
      </c>
      <c r="M143" s="375" t="s">
        <v>7743</v>
      </c>
      <c r="N143" s="375" t="s">
        <v>1079</v>
      </c>
      <c r="O143" s="375" t="s">
        <v>1704</v>
      </c>
      <c r="P143" s="386">
        <v>225</v>
      </c>
      <c r="Q143" s="386">
        <v>11</v>
      </c>
      <c r="R143" s="346" t="s">
        <v>5731</v>
      </c>
      <c r="S143" s="346" t="s">
        <v>7615</v>
      </c>
      <c r="T143" s="346" t="s">
        <v>5731</v>
      </c>
      <c r="U143" s="348">
        <v>44363</v>
      </c>
      <c r="V143" s="348">
        <v>44363</v>
      </c>
      <c r="W143" s="470" t="s">
        <v>7744</v>
      </c>
      <c r="X143" s="348">
        <v>44381</v>
      </c>
      <c r="Y143" s="375"/>
      <c r="Z143" s="375" t="s">
        <v>7600</v>
      </c>
      <c r="AA143" s="375"/>
      <c r="AB143" s="375"/>
      <c r="AC143" s="375" t="s">
        <v>1547</v>
      </c>
      <c r="AD143" s="346" t="s">
        <v>5731</v>
      </c>
      <c r="AE143" s="346" t="s">
        <v>5731</v>
      </c>
      <c r="AF143" s="346" t="s">
        <v>5731</v>
      </c>
      <c r="AG143" s="346" t="s">
        <v>5731</v>
      </c>
      <c r="AH143" s="346" t="s">
        <v>5731</v>
      </c>
      <c r="AI143" s="346" t="s">
        <v>5731</v>
      </c>
      <c r="AJ143" s="346" t="s">
        <v>5731</v>
      </c>
      <c r="AK143" s="375" t="s">
        <v>7601</v>
      </c>
      <c r="AL143" s="375" t="s">
        <v>7615</v>
      </c>
      <c r="AM143" s="375" t="s">
        <v>7616</v>
      </c>
      <c r="AN143" s="346" t="s">
        <v>8639</v>
      </c>
      <c r="AO143" s="346" t="s">
        <v>8639</v>
      </c>
      <c r="AP143" s="346"/>
    </row>
    <row r="144" spans="1:42" s="145" customFormat="1">
      <c r="A144" s="473" t="s">
        <v>22</v>
      </c>
      <c r="B144" s="467" t="s">
        <v>3385</v>
      </c>
      <c r="C144" s="474" t="s">
        <v>8057</v>
      </c>
      <c r="D144" s="474" t="s">
        <v>8645</v>
      </c>
      <c r="E144" s="131" t="s">
        <v>37</v>
      </c>
      <c r="F144" s="131" t="s">
        <v>16</v>
      </c>
      <c r="G144" s="131" t="s">
        <v>19</v>
      </c>
      <c r="H144" s="131" t="s">
        <v>3417</v>
      </c>
      <c r="I144" s="468" t="s">
        <v>760</v>
      </c>
      <c r="J144" s="131" t="s">
        <v>13</v>
      </c>
      <c r="K144" s="469" t="s">
        <v>17</v>
      </c>
      <c r="L144" s="389" t="s">
        <v>7702</v>
      </c>
      <c r="M144" s="375" t="s">
        <v>7745</v>
      </c>
      <c r="N144" s="375" t="s">
        <v>1079</v>
      </c>
      <c r="O144" s="375" t="s">
        <v>1704</v>
      </c>
      <c r="P144" s="386">
        <v>190</v>
      </c>
      <c r="Q144" s="386">
        <v>17</v>
      </c>
      <c r="R144" s="346" t="s">
        <v>5731</v>
      </c>
      <c r="S144" s="346" t="s">
        <v>7615</v>
      </c>
      <c r="T144" s="346" t="s">
        <v>5731</v>
      </c>
      <c r="U144" s="348">
        <v>44363</v>
      </c>
      <c r="V144" s="348">
        <v>44363</v>
      </c>
      <c r="W144" s="470" t="s">
        <v>7746</v>
      </c>
      <c r="X144" s="348">
        <v>44381</v>
      </c>
      <c r="Y144" s="375"/>
      <c r="Z144" s="375" t="s">
        <v>7600</v>
      </c>
      <c r="AA144" s="375"/>
      <c r="AB144" s="375"/>
      <c r="AC144" s="375" t="s">
        <v>1547</v>
      </c>
      <c r="AD144" s="346" t="s">
        <v>5731</v>
      </c>
      <c r="AE144" s="346" t="s">
        <v>5731</v>
      </c>
      <c r="AF144" s="346" t="s">
        <v>5731</v>
      </c>
      <c r="AG144" s="346" t="s">
        <v>5731</v>
      </c>
      <c r="AH144" s="346" t="s">
        <v>5731</v>
      </c>
      <c r="AI144" s="346" t="s">
        <v>5731</v>
      </c>
      <c r="AJ144" s="346" t="s">
        <v>5731</v>
      </c>
      <c r="AK144" s="375" t="s">
        <v>7601</v>
      </c>
      <c r="AL144" s="375" t="s">
        <v>7615</v>
      </c>
      <c r="AM144" s="375" t="s">
        <v>7616</v>
      </c>
      <c r="AN144" s="346" t="s">
        <v>8639</v>
      </c>
      <c r="AO144" s="346" t="s">
        <v>8639</v>
      </c>
      <c r="AP144" s="346"/>
    </row>
    <row r="145" spans="1:42" s="145" customFormat="1" ht="33">
      <c r="A145" s="387" t="s">
        <v>22</v>
      </c>
      <c r="B145" s="467" t="s">
        <v>3385</v>
      </c>
      <c r="C145" s="270" t="s">
        <v>3416</v>
      </c>
      <c r="D145" s="270" t="s">
        <v>8646</v>
      </c>
      <c r="E145" s="131" t="s">
        <v>37</v>
      </c>
      <c r="F145" s="131" t="s">
        <v>16</v>
      </c>
      <c r="G145" s="131" t="s">
        <v>19</v>
      </c>
      <c r="H145" s="131" t="s">
        <v>3418</v>
      </c>
      <c r="I145" s="468" t="s">
        <v>760</v>
      </c>
      <c r="J145" s="131" t="s">
        <v>13</v>
      </c>
      <c r="K145" s="471" t="s">
        <v>17</v>
      </c>
      <c r="L145" s="389" t="s">
        <v>7702</v>
      </c>
      <c r="M145" s="375" t="s">
        <v>7747</v>
      </c>
      <c r="N145" s="375" t="s">
        <v>1091</v>
      </c>
      <c r="O145" s="375" t="s">
        <v>1080</v>
      </c>
      <c r="P145" s="386">
        <v>570</v>
      </c>
      <c r="Q145" s="386" t="s">
        <v>8056</v>
      </c>
      <c r="R145" s="346" t="s">
        <v>5731</v>
      </c>
      <c r="S145" s="346" t="s">
        <v>7615</v>
      </c>
      <c r="T145" s="346" t="s">
        <v>5731</v>
      </c>
      <c r="U145" s="348">
        <v>44363</v>
      </c>
      <c r="V145" s="348">
        <v>44363</v>
      </c>
      <c r="W145" s="470" t="s">
        <v>7748</v>
      </c>
      <c r="X145" s="348">
        <v>44381</v>
      </c>
      <c r="Y145" s="375"/>
      <c r="Z145" s="375" t="s">
        <v>7600</v>
      </c>
      <c r="AA145" s="375"/>
      <c r="AB145" s="375"/>
      <c r="AC145" s="375" t="s">
        <v>1547</v>
      </c>
      <c r="AD145" s="346" t="s">
        <v>5731</v>
      </c>
      <c r="AE145" s="346" t="s">
        <v>5731</v>
      </c>
      <c r="AF145" s="346" t="s">
        <v>5731</v>
      </c>
      <c r="AG145" s="346" t="s">
        <v>5731</v>
      </c>
      <c r="AH145" s="346" t="s">
        <v>5731</v>
      </c>
      <c r="AI145" s="346" t="s">
        <v>5731</v>
      </c>
      <c r="AJ145" s="346" t="s">
        <v>5731</v>
      </c>
      <c r="AK145" s="375" t="s">
        <v>7601</v>
      </c>
      <c r="AL145" s="375" t="s">
        <v>7615</v>
      </c>
      <c r="AM145" s="375" t="s">
        <v>7616</v>
      </c>
      <c r="AN145" s="346" t="s">
        <v>8639</v>
      </c>
      <c r="AO145" s="346" t="s">
        <v>8639</v>
      </c>
      <c r="AP145" s="346"/>
    </row>
    <row r="146" spans="1:42" s="145" customFormat="1">
      <c r="A146" s="387" t="s">
        <v>22</v>
      </c>
      <c r="B146" s="467" t="s">
        <v>3385</v>
      </c>
      <c r="C146" s="270" t="s">
        <v>3416</v>
      </c>
      <c r="D146" s="270" t="s">
        <v>8646</v>
      </c>
      <c r="E146" s="131" t="s">
        <v>37</v>
      </c>
      <c r="F146" s="131" t="s">
        <v>16</v>
      </c>
      <c r="G146" s="131" t="s">
        <v>19</v>
      </c>
      <c r="H146" s="131" t="s">
        <v>3419</v>
      </c>
      <c r="I146" s="468" t="s">
        <v>760</v>
      </c>
      <c r="J146" s="131" t="s">
        <v>13</v>
      </c>
      <c r="K146" s="471" t="s">
        <v>26</v>
      </c>
      <c r="L146" s="389" t="s">
        <v>7702</v>
      </c>
      <c r="M146" s="375" t="s">
        <v>7749</v>
      </c>
      <c r="N146" s="375" t="s">
        <v>1079</v>
      </c>
      <c r="O146" s="375" t="s">
        <v>1704</v>
      </c>
      <c r="P146" s="386">
        <v>470</v>
      </c>
      <c r="Q146" s="386">
        <v>6</v>
      </c>
      <c r="R146" s="346" t="s">
        <v>5731</v>
      </c>
      <c r="S146" s="346" t="s">
        <v>7615</v>
      </c>
      <c r="T146" s="346" t="s">
        <v>5731</v>
      </c>
      <c r="U146" s="348">
        <v>44363</v>
      </c>
      <c r="V146" s="348">
        <v>44363</v>
      </c>
      <c r="W146" s="470" t="s">
        <v>7750</v>
      </c>
      <c r="X146" s="348">
        <v>44381</v>
      </c>
      <c r="Y146" s="375"/>
      <c r="Z146" s="375" t="s">
        <v>7600</v>
      </c>
      <c r="AA146" s="375"/>
      <c r="AB146" s="375"/>
      <c r="AC146" s="375" t="s">
        <v>1547</v>
      </c>
      <c r="AD146" s="346" t="s">
        <v>5731</v>
      </c>
      <c r="AE146" s="346" t="s">
        <v>5731</v>
      </c>
      <c r="AF146" s="346" t="s">
        <v>5731</v>
      </c>
      <c r="AG146" s="346" t="s">
        <v>5731</v>
      </c>
      <c r="AH146" s="346" t="s">
        <v>5731</v>
      </c>
      <c r="AI146" s="346" t="s">
        <v>5731</v>
      </c>
      <c r="AJ146" s="346" t="s">
        <v>5731</v>
      </c>
      <c r="AK146" s="375" t="s">
        <v>7601</v>
      </c>
      <c r="AL146" s="375" t="s">
        <v>7615</v>
      </c>
      <c r="AM146" s="375" t="s">
        <v>7616</v>
      </c>
      <c r="AN146" s="346" t="s">
        <v>8639</v>
      </c>
      <c r="AO146" s="346" t="s">
        <v>8639</v>
      </c>
      <c r="AP146" s="346"/>
    </row>
    <row r="147" spans="1:42" s="145" customFormat="1">
      <c r="A147" s="387" t="s">
        <v>22</v>
      </c>
      <c r="B147" s="467" t="s">
        <v>3385</v>
      </c>
      <c r="C147" s="270" t="s">
        <v>8057</v>
      </c>
      <c r="D147" s="270" t="s">
        <v>8647</v>
      </c>
      <c r="E147" s="131" t="s">
        <v>37</v>
      </c>
      <c r="F147" s="131" t="s">
        <v>16</v>
      </c>
      <c r="G147" s="131" t="s">
        <v>19</v>
      </c>
      <c r="H147" s="131" t="s">
        <v>3420</v>
      </c>
      <c r="I147" s="468" t="s">
        <v>760</v>
      </c>
      <c r="J147" s="131" t="s">
        <v>13</v>
      </c>
      <c r="K147" s="471" t="s">
        <v>17</v>
      </c>
      <c r="L147" s="389" t="s">
        <v>7702</v>
      </c>
      <c r="M147" s="375" t="s">
        <v>7751</v>
      </c>
      <c r="N147" s="375" t="s">
        <v>1079</v>
      </c>
      <c r="O147" s="375" t="s">
        <v>1704</v>
      </c>
      <c r="P147" s="386">
        <v>80</v>
      </c>
      <c r="Q147" s="375">
        <v>13</v>
      </c>
      <c r="R147" s="346" t="s">
        <v>5731</v>
      </c>
      <c r="S147" s="346" t="s">
        <v>7615</v>
      </c>
      <c r="T147" s="346" t="s">
        <v>5731</v>
      </c>
      <c r="U147" s="348">
        <v>44363</v>
      </c>
      <c r="V147" s="348">
        <v>44363</v>
      </c>
      <c r="W147" s="470" t="s">
        <v>7752</v>
      </c>
      <c r="X147" s="348">
        <v>44381</v>
      </c>
      <c r="Y147" s="375"/>
      <c r="Z147" s="375" t="s">
        <v>7600</v>
      </c>
      <c r="AA147" s="375"/>
      <c r="AB147" s="375"/>
      <c r="AC147" s="375" t="s">
        <v>1547</v>
      </c>
      <c r="AD147" s="346" t="s">
        <v>5731</v>
      </c>
      <c r="AE147" s="346" t="s">
        <v>5731</v>
      </c>
      <c r="AF147" s="346" t="s">
        <v>5731</v>
      </c>
      <c r="AG147" s="346" t="s">
        <v>5731</v>
      </c>
      <c r="AH147" s="346" t="s">
        <v>5731</v>
      </c>
      <c r="AI147" s="346" t="s">
        <v>5731</v>
      </c>
      <c r="AJ147" s="346" t="s">
        <v>5731</v>
      </c>
      <c r="AK147" s="375" t="s">
        <v>7601</v>
      </c>
      <c r="AL147" s="375" t="s">
        <v>7615</v>
      </c>
      <c r="AM147" s="375" t="s">
        <v>7616</v>
      </c>
      <c r="AN147" s="375" t="s">
        <v>8639</v>
      </c>
      <c r="AO147" s="375" t="s">
        <v>8639</v>
      </c>
      <c r="AP147" s="375"/>
    </row>
    <row r="148" spans="1:42" s="145" customFormat="1">
      <c r="A148" s="383" t="s">
        <v>3062</v>
      </c>
      <c r="B148" s="475"/>
      <c r="C148" s="475" t="s">
        <v>3063</v>
      </c>
      <c r="D148" s="476" t="s">
        <v>3097</v>
      </c>
      <c r="E148" s="384" t="s">
        <v>37</v>
      </c>
      <c r="F148" s="384" t="s">
        <v>16</v>
      </c>
      <c r="G148" s="384" t="s">
        <v>19</v>
      </c>
      <c r="H148" s="384" t="s">
        <v>3098</v>
      </c>
      <c r="I148" s="477" t="s">
        <v>760</v>
      </c>
      <c r="J148" s="384" t="s">
        <v>13</v>
      </c>
      <c r="K148" s="478" t="s">
        <v>26</v>
      </c>
      <c r="L148" s="381" t="s">
        <v>7612</v>
      </c>
      <c r="M148" s="375" t="s">
        <v>7698</v>
      </c>
      <c r="N148" s="375" t="s">
        <v>1079</v>
      </c>
      <c r="O148" s="375" t="s">
        <v>1704</v>
      </c>
      <c r="P148" s="375">
        <v>85</v>
      </c>
      <c r="Q148" s="375">
        <v>11</v>
      </c>
      <c r="R148" s="346" t="s">
        <v>5731</v>
      </c>
      <c r="S148" s="346" t="s">
        <v>7615</v>
      </c>
      <c r="T148" s="346" t="s">
        <v>5731</v>
      </c>
      <c r="U148" s="348">
        <v>44363</v>
      </c>
      <c r="V148" s="348">
        <v>44363</v>
      </c>
      <c r="W148" s="470" t="s">
        <v>7699</v>
      </c>
      <c r="X148" s="348">
        <v>44381</v>
      </c>
      <c r="Y148" s="375"/>
      <c r="Z148" s="375" t="s">
        <v>7600</v>
      </c>
      <c r="AA148" s="375"/>
      <c r="AB148" s="375"/>
      <c r="AC148" s="375" t="s">
        <v>1547</v>
      </c>
      <c r="AD148" s="375"/>
      <c r="AE148" s="375"/>
      <c r="AF148" s="375"/>
      <c r="AG148" s="375"/>
      <c r="AH148" s="375"/>
      <c r="AI148" s="375"/>
      <c r="AJ148" s="375"/>
      <c r="AK148" s="375" t="s">
        <v>7601</v>
      </c>
      <c r="AL148" s="375" t="s">
        <v>7615</v>
      </c>
      <c r="AM148" s="375" t="s">
        <v>7616</v>
      </c>
      <c r="AN148" s="375" t="s">
        <v>8639</v>
      </c>
      <c r="AO148" s="375" t="s">
        <v>8639</v>
      </c>
      <c r="AP148" s="375"/>
    </row>
    <row r="149" spans="1:42" s="145" customFormat="1">
      <c r="A149" s="383" t="s">
        <v>3062</v>
      </c>
      <c r="B149" s="475"/>
      <c r="C149" s="475" t="s">
        <v>3063</v>
      </c>
      <c r="D149" s="476" t="s">
        <v>3099</v>
      </c>
      <c r="E149" s="384" t="s">
        <v>37</v>
      </c>
      <c r="F149" s="384" t="s">
        <v>16</v>
      </c>
      <c r="G149" s="384" t="s">
        <v>19</v>
      </c>
      <c r="H149" s="384" t="s">
        <v>3100</v>
      </c>
      <c r="I149" s="477" t="s">
        <v>760</v>
      </c>
      <c r="J149" s="384" t="s">
        <v>13</v>
      </c>
      <c r="K149" s="479" t="s">
        <v>17</v>
      </c>
      <c r="L149" s="389" t="s">
        <v>7612</v>
      </c>
      <c r="M149" s="375" t="s">
        <v>7700</v>
      </c>
      <c r="N149" s="375" t="s">
        <v>1091</v>
      </c>
      <c r="O149" s="375" t="s">
        <v>1080</v>
      </c>
      <c r="P149" s="375">
        <v>210</v>
      </c>
      <c r="Q149" s="375">
        <v>17</v>
      </c>
      <c r="R149" s="346" t="s">
        <v>5731</v>
      </c>
      <c r="S149" s="346" t="s">
        <v>7615</v>
      </c>
      <c r="T149" s="346" t="s">
        <v>5731</v>
      </c>
      <c r="U149" s="348">
        <v>44363</v>
      </c>
      <c r="V149" s="348">
        <v>44363</v>
      </c>
      <c r="W149" s="470" t="s">
        <v>7701</v>
      </c>
      <c r="X149" s="348">
        <v>44381</v>
      </c>
      <c r="Y149" s="375"/>
      <c r="Z149" s="375" t="s">
        <v>7600</v>
      </c>
      <c r="AA149" s="375"/>
      <c r="AB149" s="375"/>
      <c r="AC149" s="375" t="s">
        <v>1547</v>
      </c>
      <c r="AD149" s="375"/>
      <c r="AE149" s="375"/>
      <c r="AF149" s="375"/>
      <c r="AG149" s="375"/>
      <c r="AH149" s="375"/>
      <c r="AI149" s="375"/>
      <c r="AJ149" s="375"/>
      <c r="AK149" s="375" t="s">
        <v>7601</v>
      </c>
      <c r="AL149" s="375" t="s">
        <v>7615</v>
      </c>
      <c r="AM149" s="375" t="s">
        <v>7616</v>
      </c>
      <c r="AN149" s="375" t="s">
        <v>8639</v>
      </c>
      <c r="AO149" s="375" t="s">
        <v>8639</v>
      </c>
      <c r="AP149" s="375"/>
    </row>
    <row r="150" spans="1:42" s="145" customFormat="1">
      <c r="A150" s="383" t="s">
        <v>3062</v>
      </c>
      <c r="B150" s="480"/>
      <c r="C150" s="480" t="s">
        <v>3063</v>
      </c>
      <c r="D150" s="481" t="s">
        <v>3101</v>
      </c>
      <c r="E150" s="381" t="s">
        <v>37</v>
      </c>
      <c r="F150" s="381" t="s">
        <v>16</v>
      </c>
      <c r="G150" s="381" t="s">
        <v>19</v>
      </c>
      <c r="H150" s="381" t="s">
        <v>3102</v>
      </c>
      <c r="I150" s="371" t="s">
        <v>760</v>
      </c>
      <c r="J150" s="381" t="s">
        <v>13</v>
      </c>
      <c r="K150" s="482" t="s">
        <v>17</v>
      </c>
      <c r="L150" s="389" t="s">
        <v>7702</v>
      </c>
      <c r="M150" s="375" t="s">
        <v>7703</v>
      </c>
      <c r="N150" s="375" t="s">
        <v>1079</v>
      </c>
      <c r="O150" s="375" t="s">
        <v>1704</v>
      </c>
      <c r="P150" s="375">
        <v>180</v>
      </c>
      <c r="Q150" s="375">
        <v>21</v>
      </c>
      <c r="R150" s="346" t="s">
        <v>5731</v>
      </c>
      <c r="S150" s="346" t="s">
        <v>7615</v>
      </c>
      <c r="T150" s="346" t="s">
        <v>5731</v>
      </c>
      <c r="U150" s="348">
        <v>44363</v>
      </c>
      <c r="V150" s="348">
        <v>44363</v>
      </c>
      <c r="W150" s="396" t="s">
        <v>7704</v>
      </c>
      <c r="X150" s="348">
        <v>44381</v>
      </c>
      <c r="Y150" s="375"/>
      <c r="Z150" s="375" t="s">
        <v>7600</v>
      </c>
      <c r="AA150" s="375"/>
      <c r="AB150" s="375"/>
      <c r="AC150" s="375" t="s">
        <v>1547</v>
      </c>
      <c r="AD150" s="375"/>
      <c r="AE150" s="375"/>
      <c r="AF150" s="375"/>
      <c r="AG150" s="375"/>
      <c r="AH150" s="375"/>
      <c r="AI150" s="375"/>
      <c r="AJ150" s="375"/>
      <c r="AK150" s="375" t="s">
        <v>7601</v>
      </c>
      <c r="AL150" s="375" t="s">
        <v>7615</v>
      </c>
      <c r="AM150" s="375" t="s">
        <v>7616</v>
      </c>
      <c r="AN150" s="375" t="s">
        <v>8639</v>
      </c>
      <c r="AO150" s="375" t="s">
        <v>8639</v>
      </c>
      <c r="AP150" s="375"/>
    </row>
    <row r="151" spans="1:42" s="145" customFormat="1">
      <c r="A151" s="387" t="s">
        <v>22</v>
      </c>
      <c r="B151" s="375" t="s">
        <v>3385</v>
      </c>
      <c r="C151" s="451" t="s">
        <v>3421</v>
      </c>
      <c r="D151" s="452" t="s">
        <v>3422</v>
      </c>
      <c r="E151" s="389" t="s">
        <v>37</v>
      </c>
      <c r="F151" s="389" t="s">
        <v>16</v>
      </c>
      <c r="G151" s="389" t="s">
        <v>19</v>
      </c>
      <c r="H151" s="389" t="s">
        <v>3423</v>
      </c>
      <c r="I151" s="390" t="s">
        <v>760</v>
      </c>
      <c r="J151" s="389" t="s">
        <v>13</v>
      </c>
      <c r="K151" s="393" t="s">
        <v>17</v>
      </c>
      <c r="L151" s="389" t="s">
        <v>7702</v>
      </c>
      <c r="M151" s="375" t="s">
        <v>7753</v>
      </c>
      <c r="N151" s="375" t="s">
        <v>1079</v>
      </c>
      <c r="O151" s="375" t="s">
        <v>1704</v>
      </c>
      <c r="P151" s="375">
        <v>130</v>
      </c>
      <c r="Q151" s="375">
        <v>14</v>
      </c>
      <c r="R151" s="346" t="s">
        <v>5731</v>
      </c>
      <c r="S151" s="346" t="s">
        <v>7615</v>
      </c>
      <c r="T151" s="346" t="s">
        <v>5731</v>
      </c>
      <c r="U151" s="348">
        <v>44363</v>
      </c>
      <c r="V151" s="348">
        <v>44363</v>
      </c>
      <c r="W151" s="396" t="s">
        <v>7754</v>
      </c>
      <c r="X151" s="348">
        <v>44381</v>
      </c>
      <c r="Y151" s="375"/>
      <c r="Z151" s="375" t="s">
        <v>7600</v>
      </c>
      <c r="AA151" s="375"/>
      <c r="AB151" s="375"/>
      <c r="AC151" s="375" t="s">
        <v>1547</v>
      </c>
      <c r="AD151" s="346" t="s">
        <v>5731</v>
      </c>
      <c r="AE151" s="346" t="s">
        <v>5731</v>
      </c>
      <c r="AF151" s="346" t="s">
        <v>5731</v>
      </c>
      <c r="AG151" s="346" t="s">
        <v>5731</v>
      </c>
      <c r="AH151" s="346" t="s">
        <v>5731</v>
      </c>
      <c r="AI151" s="346" t="s">
        <v>5731</v>
      </c>
      <c r="AJ151" s="346" t="s">
        <v>5731</v>
      </c>
      <c r="AK151" s="375" t="s">
        <v>7601</v>
      </c>
      <c r="AL151" s="375" t="s">
        <v>7615</v>
      </c>
      <c r="AM151" s="375" t="s">
        <v>7616</v>
      </c>
      <c r="AN151" s="375" t="s">
        <v>8639</v>
      </c>
      <c r="AO151" s="375" t="s">
        <v>8639</v>
      </c>
      <c r="AP151" s="375"/>
    </row>
    <row r="152" spans="1:42" s="145" customFormat="1">
      <c r="A152" s="387" t="s">
        <v>22</v>
      </c>
      <c r="B152" s="375" t="s">
        <v>3385</v>
      </c>
      <c r="C152" s="451" t="s">
        <v>8058</v>
      </c>
      <c r="D152" s="452" t="s">
        <v>8648</v>
      </c>
      <c r="E152" s="389" t="s">
        <v>37</v>
      </c>
      <c r="F152" s="389" t="s">
        <v>16</v>
      </c>
      <c r="G152" s="389" t="s">
        <v>19</v>
      </c>
      <c r="H152" s="389" t="s">
        <v>3424</v>
      </c>
      <c r="I152" s="390" t="s">
        <v>760</v>
      </c>
      <c r="J152" s="389" t="s">
        <v>13</v>
      </c>
      <c r="K152" s="393" t="s">
        <v>26</v>
      </c>
      <c r="L152" s="389" t="s">
        <v>7702</v>
      </c>
      <c r="M152" s="375" t="s">
        <v>7755</v>
      </c>
      <c r="N152" s="375" t="s">
        <v>1091</v>
      </c>
      <c r="O152" s="375" t="s">
        <v>1080</v>
      </c>
      <c r="P152" s="386">
        <v>50</v>
      </c>
      <c r="Q152" s="386">
        <v>6</v>
      </c>
      <c r="R152" s="346" t="s">
        <v>5731</v>
      </c>
      <c r="S152" s="346" t="s">
        <v>7615</v>
      </c>
      <c r="T152" s="346" t="s">
        <v>5731</v>
      </c>
      <c r="U152" s="348">
        <v>44363</v>
      </c>
      <c r="V152" s="348">
        <v>44363</v>
      </c>
      <c r="W152" s="396" t="s">
        <v>7756</v>
      </c>
      <c r="X152" s="348">
        <v>44381</v>
      </c>
      <c r="Y152" s="375"/>
      <c r="Z152" s="375" t="s">
        <v>7600</v>
      </c>
      <c r="AA152" s="375"/>
      <c r="AB152" s="375"/>
      <c r="AC152" s="375" t="s">
        <v>1547</v>
      </c>
      <c r="AD152" s="346" t="s">
        <v>5731</v>
      </c>
      <c r="AE152" s="346" t="s">
        <v>5731</v>
      </c>
      <c r="AF152" s="346" t="s">
        <v>5731</v>
      </c>
      <c r="AG152" s="346" t="s">
        <v>5731</v>
      </c>
      <c r="AH152" s="346" t="s">
        <v>5731</v>
      </c>
      <c r="AI152" s="346" t="s">
        <v>5731</v>
      </c>
      <c r="AJ152" s="346" t="s">
        <v>5731</v>
      </c>
      <c r="AK152" s="375" t="s">
        <v>7601</v>
      </c>
      <c r="AL152" s="375" t="s">
        <v>7615</v>
      </c>
      <c r="AM152" s="375" t="s">
        <v>7616</v>
      </c>
      <c r="AN152" s="375" t="s">
        <v>8639</v>
      </c>
      <c r="AO152" s="375" t="s">
        <v>8639</v>
      </c>
      <c r="AP152" s="375"/>
    </row>
    <row r="153" spans="1:42" s="145" customFormat="1">
      <c r="A153" s="472" t="s">
        <v>22</v>
      </c>
      <c r="B153" s="467" t="s">
        <v>3385</v>
      </c>
      <c r="C153" s="270" t="s">
        <v>3421</v>
      </c>
      <c r="D153" s="270" t="s">
        <v>8648</v>
      </c>
      <c r="E153" s="131" t="s">
        <v>37</v>
      </c>
      <c r="F153" s="131" t="s">
        <v>16</v>
      </c>
      <c r="G153" s="131" t="s">
        <v>19</v>
      </c>
      <c r="H153" s="131" t="s">
        <v>3425</v>
      </c>
      <c r="I153" s="468" t="s">
        <v>760</v>
      </c>
      <c r="J153" s="131" t="s">
        <v>13</v>
      </c>
      <c r="K153" s="471" t="s">
        <v>26</v>
      </c>
      <c r="L153" s="389" t="s">
        <v>7702</v>
      </c>
      <c r="M153" s="375" t="s">
        <v>7757</v>
      </c>
      <c r="N153" s="375" t="s">
        <v>1079</v>
      </c>
      <c r="O153" s="375" t="s">
        <v>1704</v>
      </c>
      <c r="P153" s="386">
        <v>60</v>
      </c>
      <c r="Q153" s="386">
        <v>7</v>
      </c>
      <c r="R153" s="346" t="s">
        <v>5731</v>
      </c>
      <c r="S153" s="346" t="s">
        <v>7615</v>
      </c>
      <c r="T153" s="346" t="s">
        <v>5731</v>
      </c>
      <c r="U153" s="348">
        <v>44363</v>
      </c>
      <c r="V153" s="348">
        <v>44363</v>
      </c>
      <c r="W153" s="396" t="s">
        <v>7758</v>
      </c>
      <c r="X153" s="348">
        <v>44381</v>
      </c>
      <c r="Y153" s="375"/>
      <c r="Z153" s="375" t="s">
        <v>7600</v>
      </c>
      <c r="AA153" s="375"/>
      <c r="AB153" s="375"/>
      <c r="AC153" s="375" t="s">
        <v>1547</v>
      </c>
      <c r="AD153" s="346" t="s">
        <v>5731</v>
      </c>
      <c r="AE153" s="346" t="s">
        <v>5731</v>
      </c>
      <c r="AF153" s="346" t="s">
        <v>5731</v>
      </c>
      <c r="AG153" s="346" t="s">
        <v>5731</v>
      </c>
      <c r="AH153" s="346" t="s">
        <v>5731</v>
      </c>
      <c r="AI153" s="346" t="s">
        <v>5731</v>
      </c>
      <c r="AJ153" s="346" t="s">
        <v>5731</v>
      </c>
      <c r="AK153" s="375" t="s">
        <v>7601</v>
      </c>
      <c r="AL153" s="375" t="s">
        <v>7615</v>
      </c>
      <c r="AM153" s="375" t="s">
        <v>7616</v>
      </c>
      <c r="AN153" s="346" t="s">
        <v>8639</v>
      </c>
      <c r="AO153" s="346" t="s">
        <v>8639</v>
      </c>
      <c r="AP153" s="346"/>
    </row>
    <row r="154" spans="1:42" s="145" customFormat="1">
      <c r="A154" s="472" t="s">
        <v>7656</v>
      </c>
      <c r="B154" s="270" t="s">
        <v>8051</v>
      </c>
      <c r="C154" s="270" t="s">
        <v>8052</v>
      </c>
      <c r="D154" s="270" t="s">
        <v>8053</v>
      </c>
      <c r="E154" s="131" t="s">
        <v>37</v>
      </c>
      <c r="F154" s="131" t="s">
        <v>16</v>
      </c>
      <c r="G154" s="131" t="s">
        <v>19</v>
      </c>
      <c r="H154" s="131" t="s">
        <v>2728</v>
      </c>
      <c r="I154" s="468" t="s">
        <v>760</v>
      </c>
      <c r="J154" s="131" t="s">
        <v>13</v>
      </c>
      <c r="K154" s="469" t="s">
        <v>17</v>
      </c>
      <c r="L154" s="389" t="s">
        <v>7612</v>
      </c>
      <c r="M154" s="375" t="s">
        <v>7613</v>
      </c>
      <c r="N154" s="375" t="s">
        <v>1079</v>
      </c>
      <c r="O154" s="375" t="s">
        <v>1704</v>
      </c>
      <c r="P154" s="375">
        <v>160</v>
      </c>
      <c r="Q154" s="375">
        <v>14</v>
      </c>
      <c r="R154" s="346" t="s">
        <v>5731</v>
      </c>
      <c r="S154" s="346" t="s">
        <v>7615</v>
      </c>
      <c r="T154" s="346" t="s">
        <v>5731</v>
      </c>
      <c r="U154" s="348">
        <v>44363</v>
      </c>
      <c r="V154" s="348">
        <v>44363</v>
      </c>
      <c r="W154" s="396" t="s">
        <v>7614</v>
      </c>
      <c r="X154" s="348">
        <v>44381</v>
      </c>
      <c r="Y154" s="375"/>
      <c r="Z154" s="375" t="s">
        <v>7600</v>
      </c>
      <c r="AA154" s="375"/>
      <c r="AB154" s="375"/>
      <c r="AC154" s="375" t="s">
        <v>1547</v>
      </c>
      <c r="AD154" s="346" t="s">
        <v>5731</v>
      </c>
      <c r="AE154" s="346" t="s">
        <v>5731</v>
      </c>
      <c r="AF154" s="346" t="s">
        <v>5731</v>
      </c>
      <c r="AG154" s="346" t="s">
        <v>5731</v>
      </c>
      <c r="AH154" s="346" t="s">
        <v>5731</v>
      </c>
      <c r="AI154" s="346" t="s">
        <v>5731</v>
      </c>
      <c r="AJ154" s="346" t="s">
        <v>5731</v>
      </c>
      <c r="AK154" s="375" t="s">
        <v>7601</v>
      </c>
      <c r="AL154" s="375" t="s">
        <v>7615</v>
      </c>
      <c r="AM154" s="375" t="s">
        <v>7616</v>
      </c>
      <c r="AN154" s="346" t="s">
        <v>8639</v>
      </c>
      <c r="AO154" s="346" t="s">
        <v>8639</v>
      </c>
      <c r="AP154" s="346"/>
    </row>
    <row r="155" spans="1:42" s="145" customFormat="1" ht="33">
      <c r="A155" s="447" t="s">
        <v>22</v>
      </c>
      <c r="B155" s="123" t="s">
        <v>3472</v>
      </c>
      <c r="C155" s="123" t="s">
        <v>3473</v>
      </c>
      <c r="D155" s="483" t="s">
        <v>8649</v>
      </c>
      <c r="E155" s="484" t="s">
        <v>1683</v>
      </c>
      <c r="F155" s="484" t="s">
        <v>110</v>
      </c>
      <c r="G155" s="484" t="s">
        <v>675</v>
      </c>
      <c r="H155" s="485" t="s">
        <v>2731</v>
      </c>
      <c r="I155" s="486" t="s">
        <v>760</v>
      </c>
      <c r="J155" s="485" t="s">
        <v>13</v>
      </c>
      <c r="K155" s="487" t="s">
        <v>17</v>
      </c>
      <c r="L155" s="488" t="s">
        <v>7786</v>
      </c>
      <c r="M155" s="489" t="s">
        <v>8650</v>
      </c>
      <c r="N155" s="490" t="s">
        <v>1091</v>
      </c>
      <c r="O155" s="490" t="s">
        <v>1080</v>
      </c>
      <c r="P155" s="489">
        <v>50</v>
      </c>
      <c r="Q155" s="489">
        <v>10</v>
      </c>
      <c r="R155" s="347" t="s">
        <v>2659</v>
      </c>
      <c r="S155" s="346" t="s">
        <v>8651</v>
      </c>
      <c r="T155" s="346" t="s">
        <v>5731</v>
      </c>
      <c r="U155" s="348">
        <v>44364</v>
      </c>
      <c r="V155" s="348">
        <v>44364</v>
      </c>
      <c r="W155" s="423">
        <v>4373000156</v>
      </c>
      <c r="X155" s="348">
        <v>44383</v>
      </c>
      <c r="Y155" s="346" t="s">
        <v>5731</v>
      </c>
      <c r="Z155" s="346" t="s">
        <v>7602</v>
      </c>
      <c r="AA155" s="346" t="s">
        <v>5731</v>
      </c>
      <c r="AB155" s="346" t="s">
        <v>5731</v>
      </c>
      <c r="AC155" s="346" t="s">
        <v>1547</v>
      </c>
      <c r="AD155" s="346" t="s">
        <v>5731</v>
      </c>
      <c r="AE155" s="346" t="s">
        <v>5731</v>
      </c>
      <c r="AF155" s="346" t="s">
        <v>5731</v>
      </c>
      <c r="AG155" s="346" t="s">
        <v>5731</v>
      </c>
      <c r="AH155" s="346" t="s">
        <v>5731</v>
      </c>
      <c r="AI155" s="346" t="s">
        <v>5731</v>
      </c>
      <c r="AJ155" s="346" t="s">
        <v>5731</v>
      </c>
      <c r="AK155" s="375" t="s">
        <v>7601</v>
      </c>
      <c r="AL155" s="346" t="s">
        <v>8651</v>
      </c>
      <c r="AM155" s="346" t="s">
        <v>8652</v>
      </c>
      <c r="AN155" s="346" t="s">
        <v>8639</v>
      </c>
      <c r="AO155" s="346" t="s">
        <v>8639</v>
      </c>
      <c r="AP155" s="346"/>
    </row>
    <row r="156" spans="1:42" s="145" customFormat="1">
      <c r="A156" s="387" t="s">
        <v>2727</v>
      </c>
      <c r="B156" s="271" t="s">
        <v>2726</v>
      </c>
      <c r="C156" s="271" t="s">
        <v>2729</v>
      </c>
      <c r="D156" s="271" t="s">
        <v>2730</v>
      </c>
      <c r="E156" s="131" t="s">
        <v>37</v>
      </c>
      <c r="F156" s="131" t="s">
        <v>16</v>
      </c>
      <c r="G156" s="131" t="s">
        <v>19</v>
      </c>
      <c r="H156" s="131" t="s">
        <v>2731</v>
      </c>
      <c r="I156" s="468" t="s">
        <v>760</v>
      </c>
      <c r="J156" s="131" t="s">
        <v>13</v>
      </c>
      <c r="K156" s="471" t="s">
        <v>26</v>
      </c>
      <c r="L156" s="373" t="s">
        <v>7612</v>
      </c>
      <c r="M156" s="375" t="s">
        <v>7617</v>
      </c>
      <c r="N156" s="375" t="s">
        <v>1091</v>
      </c>
      <c r="O156" s="375" t="s">
        <v>1080</v>
      </c>
      <c r="P156" s="375">
        <v>380</v>
      </c>
      <c r="Q156" s="375">
        <v>7</v>
      </c>
      <c r="R156" s="346" t="s">
        <v>5731</v>
      </c>
      <c r="S156" s="346" t="s">
        <v>7615</v>
      </c>
      <c r="T156" s="346" t="s">
        <v>5731</v>
      </c>
      <c r="U156" s="348">
        <v>44363</v>
      </c>
      <c r="V156" s="348">
        <v>44363</v>
      </c>
      <c r="W156" s="396" t="s">
        <v>7618</v>
      </c>
      <c r="X156" s="348">
        <v>44381</v>
      </c>
      <c r="Y156" s="375"/>
      <c r="Z156" s="375" t="s">
        <v>7600</v>
      </c>
      <c r="AA156" s="375"/>
      <c r="AB156" s="375"/>
      <c r="AC156" s="375" t="s">
        <v>1547</v>
      </c>
      <c r="AD156" s="346" t="s">
        <v>5731</v>
      </c>
      <c r="AE156" s="346" t="s">
        <v>5731</v>
      </c>
      <c r="AF156" s="346" t="s">
        <v>5731</v>
      </c>
      <c r="AG156" s="346" t="s">
        <v>5731</v>
      </c>
      <c r="AH156" s="346" t="s">
        <v>5731</v>
      </c>
      <c r="AI156" s="346" t="s">
        <v>5731</v>
      </c>
      <c r="AJ156" s="346" t="s">
        <v>5731</v>
      </c>
      <c r="AK156" s="375" t="s">
        <v>7601</v>
      </c>
      <c r="AL156" s="375" t="s">
        <v>7615</v>
      </c>
      <c r="AM156" s="375" t="s">
        <v>7616</v>
      </c>
      <c r="AN156" s="346" t="s">
        <v>8639</v>
      </c>
      <c r="AO156" s="346" t="s">
        <v>8639</v>
      </c>
      <c r="AP156" s="346"/>
    </row>
    <row r="157" spans="1:42" s="145" customFormat="1" ht="33">
      <c r="A157" s="447" t="s">
        <v>22</v>
      </c>
      <c r="B157" s="433" t="s">
        <v>3472</v>
      </c>
      <c r="C157" s="433" t="s">
        <v>3474</v>
      </c>
      <c r="D157" s="433" t="s">
        <v>3475</v>
      </c>
      <c r="E157" s="346" t="s">
        <v>1683</v>
      </c>
      <c r="F157" s="346" t="s">
        <v>110</v>
      </c>
      <c r="G157" s="346" t="s">
        <v>675</v>
      </c>
      <c r="H157" s="491" t="s">
        <v>2732</v>
      </c>
      <c r="I157" s="492" t="s">
        <v>760</v>
      </c>
      <c r="J157" s="491" t="s">
        <v>13</v>
      </c>
      <c r="K157" s="493" t="s">
        <v>26</v>
      </c>
      <c r="L157" s="488" t="s">
        <v>7786</v>
      </c>
      <c r="M157" s="489" t="s">
        <v>8653</v>
      </c>
      <c r="N157" s="490" t="s">
        <v>1079</v>
      </c>
      <c r="O157" s="490" t="s">
        <v>1704</v>
      </c>
      <c r="P157" s="489">
        <v>34</v>
      </c>
      <c r="Q157" s="489">
        <v>15</v>
      </c>
      <c r="R157" s="347" t="s">
        <v>2659</v>
      </c>
      <c r="S157" s="346" t="s">
        <v>8651</v>
      </c>
      <c r="T157" s="346" t="s">
        <v>5731</v>
      </c>
      <c r="U157" s="348">
        <v>44364</v>
      </c>
      <c r="V157" s="348">
        <v>44364</v>
      </c>
      <c r="W157" s="423">
        <v>4373000157</v>
      </c>
      <c r="X157" s="348">
        <v>44383</v>
      </c>
      <c r="Y157" s="346" t="s">
        <v>5731</v>
      </c>
      <c r="Z157" s="346" t="s">
        <v>7602</v>
      </c>
      <c r="AA157" s="346" t="s">
        <v>5731</v>
      </c>
      <c r="AB157" s="346" t="s">
        <v>5731</v>
      </c>
      <c r="AC157" s="346" t="s">
        <v>1547</v>
      </c>
      <c r="AD157" s="346" t="s">
        <v>5731</v>
      </c>
      <c r="AE157" s="346" t="s">
        <v>5731</v>
      </c>
      <c r="AF157" s="346" t="s">
        <v>5731</v>
      </c>
      <c r="AG157" s="346" t="s">
        <v>5731</v>
      </c>
      <c r="AH157" s="346" t="s">
        <v>5731</v>
      </c>
      <c r="AI157" s="346" t="s">
        <v>5731</v>
      </c>
      <c r="AJ157" s="346" t="s">
        <v>5731</v>
      </c>
      <c r="AK157" s="375" t="s">
        <v>7601</v>
      </c>
      <c r="AL157" s="346" t="s">
        <v>8651</v>
      </c>
      <c r="AM157" s="346" t="s">
        <v>8652</v>
      </c>
      <c r="AN157" s="379"/>
      <c r="AO157" s="379"/>
      <c r="AP157" s="379"/>
    </row>
    <row r="158" spans="1:42" s="145" customFormat="1">
      <c r="A158" s="387" t="s">
        <v>2727</v>
      </c>
      <c r="B158" s="451" t="s">
        <v>2726</v>
      </c>
      <c r="C158" s="451" t="s">
        <v>2729</v>
      </c>
      <c r="D158" s="451" t="s">
        <v>2730</v>
      </c>
      <c r="E158" s="389" t="s">
        <v>37</v>
      </c>
      <c r="F158" s="389" t="s">
        <v>16</v>
      </c>
      <c r="G158" s="389" t="s">
        <v>19</v>
      </c>
      <c r="H158" s="389" t="s">
        <v>2732</v>
      </c>
      <c r="I158" s="390" t="s">
        <v>760</v>
      </c>
      <c r="J158" s="389" t="s">
        <v>13</v>
      </c>
      <c r="K158" s="393" t="s">
        <v>17</v>
      </c>
      <c r="L158" s="373" t="s">
        <v>7612</v>
      </c>
      <c r="M158" s="375" t="s">
        <v>7619</v>
      </c>
      <c r="N158" s="375" t="s">
        <v>1079</v>
      </c>
      <c r="O158" s="375" t="s">
        <v>1704</v>
      </c>
      <c r="P158" s="386">
        <v>620</v>
      </c>
      <c r="Q158" s="386">
        <v>10</v>
      </c>
      <c r="R158" s="346" t="s">
        <v>5731</v>
      </c>
      <c r="S158" s="346" t="s">
        <v>7615</v>
      </c>
      <c r="T158" s="346" t="s">
        <v>5731</v>
      </c>
      <c r="U158" s="348">
        <v>44363</v>
      </c>
      <c r="V158" s="348">
        <v>44363</v>
      </c>
      <c r="W158" s="396" t="s">
        <v>7620</v>
      </c>
      <c r="X158" s="348">
        <v>44381</v>
      </c>
      <c r="Y158" s="375"/>
      <c r="Z158" s="375" t="s">
        <v>7600</v>
      </c>
      <c r="AA158" s="375"/>
      <c r="AB158" s="375"/>
      <c r="AC158" s="375" t="s">
        <v>1547</v>
      </c>
      <c r="AD158" s="346" t="s">
        <v>5731</v>
      </c>
      <c r="AE158" s="346" t="s">
        <v>5731</v>
      </c>
      <c r="AF158" s="346" t="s">
        <v>5731</v>
      </c>
      <c r="AG158" s="346" t="s">
        <v>5731</v>
      </c>
      <c r="AH158" s="346" t="s">
        <v>5731</v>
      </c>
      <c r="AI158" s="346" t="s">
        <v>5731</v>
      </c>
      <c r="AJ158" s="346" t="s">
        <v>5731</v>
      </c>
      <c r="AK158" s="375" t="s">
        <v>7601</v>
      </c>
      <c r="AL158" s="375" t="s">
        <v>7615</v>
      </c>
      <c r="AM158" s="375" t="s">
        <v>7616</v>
      </c>
      <c r="AN158" s="379"/>
      <c r="AO158" s="379"/>
      <c r="AP158" s="379"/>
    </row>
    <row r="159" spans="1:42" s="145" customFormat="1" ht="33">
      <c r="A159" s="447" t="s">
        <v>22</v>
      </c>
      <c r="B159" s="433" t="s">
        <v>3472</v>
      </c>
      <c r="C159" s="433" t="s">
        <v>3474</v>
      </c>
      <c r="D159" s="433" t="s">
        <v>3476</v>
      </c>
      <c r="E159" s="346" t="s">
        <v>1683</v>
      </c>
      <c r="F159" s="346" t="s">
        <v>110</v>
      </c>
      <c r="G159" s="346" t="s">
        <v>675</v>
      </c>
      <c r="H159" s="491" t="s">
        <v>2782</v>
      </c>
      <c r="I159" s="492" t="s">
        <v>760</v>
      </c>
      <c r="J159" s="491" t="s">
        <v>13</v>
      </c>
      <c r="K159" s="493" t="s">
        <v>17</v>
      </c>
      <c r="L159" s="488" t="s">
        <v>7786</v>
      </c>
      <c r="M159" s="489" t="s">
        <v>8654</v>
      </c>
      <c r="N159" s="490" t="s">
        <v>1091</v>
      </c>
      <c r="O159" s="490" t="s">
        <v>1080</v>
      </c>
      <c r="P159" s="489">
        <v>110</v>
      </c>
      <c r="Q159" s="489">
        <v>7</v>
      </c>
      <c r="R159" s="347" t="s">
        <v>2659</v>
      </c>
      <c r="S159" s="346" t="s">
        <v>8651</v>
      </c>
      <c r="T159" s="346" t="s">
        <v>5731</v>
      </c>
      <c r="U159" s="348">
        <v>44364</v>
      </c>
      <c r="V159" s="348">
        <v>44364</v>
      </c>
      <c r="W159" s="423">
        <v>4373000158</v>
      </c>
      <c r="X159" s="348">
        <v>44383</v>
      </c>
      <c r="Y159" s="346" t="s">
        <v>5731</v>
      </c>
      <c r="Z159" s="346" t="s">
        <v>7602</v>
      </c>
      <c r="AA159" s="346" t="s">
        <v>5731</v>
      </c>
      <c r="AB159" s="346" t="s">
        <v>5731</v>
      </c>
      <c r="AC159" s="346" t="s">
        <v>1547</v>
      </c>
      <c r="AD159" s="346" t="s">
        <v>5731</v>
      </c>
      <c r="AE159" s="346" t="s">
        <v>5731</v>
      </c>
      <c r="AF159" s="346" t="s">
        <v>5731</v>
      </c>
      <c r="AG159" s="346" t="s">
        <v>5731</v>
      </c>
      <c r="AH159" s="346" t="s">
        <v>5731</v>
      </c>
      <c r="AI159" s="346" t="s">
        <v>5731</v>
      </c>
      <c r="AJ159" s="346" t="s">
        <v>5731</v>
      </c>
      <c r="AK159" s="375" t="s">
        <v>7601</v>
      </c>
      <c r="AL159" s="346" t="s">
        <v>8651</v>
      </c>
      <c r="AM159" s="346" t="s">
        <v>8652</v>
      </c>
      <c r="AN159" s="379"/>
      <c r="AO159" s="379"/>
      <c r="AP159" s="379"/>
    </row>
    <row r="160" spans="1:42" s="145" customFormat="1">
      <c r="A160" s="387" t="s">
        <v>2727</v>
      </c>
      <c r="B160" s="451" t="s">
        <v>2726</v>
      </c>
      <c r="C160" s="494" t="s">
        <v>2778</v>
      </c>
      <c r="D160" s="495" t="s">
        <v>2781</v>
      </c>
      <c r="E160" s="389" t="s">
        <v>37</v>
      </c>
      <c r="F160" s="389" t="s">
        <v>16</v>
      </c>
      <c r="G160" s="389" t="s">
        <v>19</v>
      </c>
      <c r="H160" s="389" t="s">
        <v>2782</v>
      </c>
      <c r="I160" s="390" t="s">
        <v>760</v>
      </c>
      <c r="J160" s="389" t="s">
        <v>13</v>
      </c>
      <c r="K160" s="393" t="s">
        <v>26</v>
      </c>
      <c r="L160" s="373" t="s">
        <v>7612</v>
      </c>
      <c r="M160" s="375" t="s">
        <v>7661</v>
      </c>
      <c r="N160" s="375" t="s">
        <v>1091</v>
      </c>
      <c r="O160" s="375" t="s">
        <v>1080</v>
      </c>
      <c r="P160" s="375">
        <v>136</v>
      </c>
      <c r="Q160" s="375">
        <v>6</v>
      </c>
      <c r="R160" s="346" t="s">
        <v>5731</v>
      </c>
      <c r="S160" s="346" t="s">
        <v>7615</v>
      </c>
      <c r="T160" s="375"/>
      <c r="U160" s="348">
        <v>44363</v>
      </c>
      <c r="V160" s="348">
        <v>44363</v>
      </c>
      <c r="W160" s="396">
        <v>3023000068</v>
      </c>
      <c r="X160" s="348">
        <v>44381</v>
      </c>
      <c r="Y160" s="375"/>
      <c r="Z160" s="375" t="s">
        <v>7600</v>
      </c>
      <c r="AA160" s="375"/>
      <c r="AB160" s="375"/>
      <c r="AC160" s="375" t="s">
        <v>1547</v>
      </c>
      <c r="AD160" s="375"/>
      <c r="AE160" s="375"/>
      <c r="AF160" s="375"/>
      <c r="AG160" s="375"/>
      <c r="AH160" s="375"/>
      <c r="AI160" s="375"/>
      <c r="AJ160" s="375"/>
      <c r="AK160" s="375" t="s">
        <v>7601</v>
      </c>
      <c r="AL160" s="375" t="s">
        <v>7615</v>
      </c>
      <c r="AM160" s="375" t="s">
        <v>7616</v>
      </c>
      <c r="AN160" s="379"/>
      <c r="AO160" s="379"/>
      <c r="AP160" s="379"/>
    </row>
    <row r="161" spans="1:42" s="145" customFormat="1" ht="33">
      <c r="A161" s="387" t="s">
        <v>58</v>
      </c>
      <c r="B161" s="433" t="s">
        <v>3472</v>
      </c>
      <c r="C161" s="433" t="s">
        <v>3474</v>
      </c>
      <c r="D161" s="433" t="s">
        <v>3477</v>
      </c>
      <c r="E161" s="346" t="s">
        <v>1683</v>
      </c>
      <c r="F161" s="346" t="s">
        <v>110</v>
      </c>
      <c r="G161" s="346" t="s">
        <v>675</v>
      </c>
      <c r="H161" s="491" t="s">
        <v>3478</v>
      </c>
      <c r="I161" s="492" t="s">
        <v>760</v>
      </c>
      <c r="J161" s="491" t="s">
        <v>13</v>
      </c>
      <c r="K161" s="493" t="s">
        <v>26</v>
      </c>
      <c r="L161" s="488" t="s">
        <v>7786</v>
      </c>
      <c r="M161" s="489" t="s">
        <v>8655</v>
      </c>
      <c r="N161" s="490" t="s">
        <v>1079</v>
      </c>
      <c r="O161" s="490" t="s">
        <v>1704</v>
      </c>
      <c r="P161" s="489">
        <v>150</v>
      </c>
      <c r="Q161" s="489">
        <v>10</v>
      </c>
      <c r="R161" s="347" t="s">
        <v>2659</v>
      </c>
      <c r="S161" s="346" t="s">
        <v>8651</v>
      </c>
      <c r="T161" s="346" t="s">
        <v>5731</v>
      </c>
      <c r="U161" s="348">
        <v>44364</v>
      </c>
      <c r="V161" s="348">
        <v>44364</v>
      </c>
      <c r="W161" s="423">
        <v>4373000159</v>
      </c>
      <c r="X161" s="348">
        <v>44383</v>
      </c>
      <c r="Y161" s="346" t="s">
        <v>5731</v>
      </c>
      <c r="Z161" s="346" t="s">
        <v>7602</v>
      </c>
      <c r="AA161" s="346" t="s">
        <v>5731</v>
      </c>
      <c r="AB161" s="346" t="s">
        <v>5731</v>
      </c>
      <c r="AC161" s="346" t="s">
        <v>1547</v>
      </c>
      <c r="AD161" s="346" t="s">
        <v>5731</v>
      </c>
      <c r="AE161" s="346" t="s">
        <v>5731</v>
      </c>
      <c r="AF161" s="346" t="s">
        <v>5731</v>
      </c>
      <c r="AG161" s="346" t="s">
        <v>5731</v>
      </c>
      <c r="AH161" s="346" t="s">
        <v>5731</v>
      </c>
      <c r="AI161" s="346" t="s">
        <v>5731</v>
      </c>
      <c r="AJ161" s="346" t="s">
        <v>5731</v>
      </c>
      <c r="AK161" s="375" t="s">
        <v>7601</v>
      </c>
      <c r="AL161" s="346" t="s">
        <v>8651</v>
      </c>
      <c r="AM161" s="346" t="s">
        <v>8652</v>
      </c>
      <c r="AN161" s="379"/>
      <c r="AO161" s="379"/>
      <c r="AP161" s="379"/>
    </row>
    <row r="162" spans="1:42" s="145" customFormat="1" ht="33">
      <c r="A162" s="447" t="s">
        <v>22</v>
      </c>
      <c r="B162" s="433" t="s">
        <v>3472</v>
      </c>
      <c r="C162" s="433" t="s">
        <v>3479</v>
      </c>
      <c r="D162" s="433" t="s">
        <v>3480</v>
      </c>
      <c r="E162" s="346" t="s">
        <v>1683</v>
      </c>
      <c r="F162" s="346" t="s">
        <v>110</v>
      </c>
      <c r="G162" s="346" t="s">
        <v>675</v>
      </c>
      <c r="H162" s="491" t="s">
        <v>3481</v>
      </c>
      <c r="I162" s="492" t="s">
        <v>760</v>
      </c>
      <c r="J162" s="491" t="s">
        <v>13</v>
      </c>
      <c r="K162" s="493" t="s">
        <v>26</v>
      </c>
      <c r="L162" s="488" t="s">
        <v>7786</v>
      </c>
      <c r="M162" s="489" t="s">
        <v>8656</v>
      </c>
      <c r="N162" s="490" t="s">
        <v>1091</v>
      </c>
      <c r="O162" s="490" t="s">
        <v>1080</v>
      </c>
      <c r="P162" s="489">
        <v>200</v>
      </c>
      <c r="Q162" s="489">
        <v>11</v>
      </c>
      <c r="R162" s="347" t="s">
        <v>2659</v>
      </c>
      <c r="S162" s="346" t="s">
        <v>8651</v>
      </c>
      <c r="T162" s="346" t="s">
        <v>5731</v>
      </c>
      <c r="U162" s="348">
        <v>44364</v>
      </c>
      <c r="V162" s="348">
        <v>44364</v>
      </c>
      <c r="W162" s="423">
        <v>4373000160</v>
      </c>
      <c r="X162" s="348">
        <v>44383</v>
      </c>
      <c r="Y162" s="346" t="s">
        <v>5731</v>
      </c>
      <c r="Z162" s="346" t="s">
        <v>7602</v>
      </c>
      <c r="AA162" s="346" t="s">
        <v>5731</v>
      </c>
      <c r="AB162" s="346" t="s">
        <v>5731</v>
      </c>
      <c r="AC162" s="346" t="s">
        <v>1547</v>
      </c>
      <c r="AD162" s="346" t="s">
        <v>5731</v>
      </c>
      <c r="AE162" s="346" t="s">
        <v>5731</v>
      </c>
      <c r="AF162" s="346" t="s">
        <v>5731</v>
      </c>
      <c r="AG162" s="346" t="s">
        <v>5731</v>
      </c>
      <c r="AH162" s="346" t="s">
        <v>5731</v>
      </c>
      <c r="AI162" s="346" t="s">
        <v>5731</v>
      </c>
      <c r="AJ162" s="346" t="s">
        <v>5731</v>
      </c>
      <c r="AK162" s="375" t="s">
        <v>7601</v>
      </c>
      <c r="AL162" s="346" t="s">
        <v>8651</v>
      </c>
      <c r="AM162" s="346" t="s">
        <v>8652</v>
      </c>
      <c r="AN162" s="379"/>
      <c r="AO162" s="379"/>
      <c r="AP162" s="379"/>
    </row>
    <row r="163" spans="1:42" s="145" customFormat="1" ht="33">
      <c r="A163" s="447" t="s">
        <v>22</v>
      </c>
      <c r="B163" s="433" t="s">
        <v>3472</v>
      </c>
      <c r="C163" s="433" t="s">
        <v>3479</v>
      </c>
      <c r="D163" s="433" t="s">
        <v>3482</v>
      </c>
      <c r="E163" s="346" t="s">
        <v>1683</v>
      </c>
      <c r="F163" s="346" t="s">
        <v>110</v>
      </c>
      <c r="G163" s="346" t="s">
        <v>675</v>
      </c>
      <c r="H163" s="491" t="s">
        <v>3483</v>
      </c>
      <c r="I163" s="492" t="s">
        <v>760</v>
      </c>
      <c r="J163" s="491" t="s">
        <v>13</v>
      </c>
      <c r="K163" s="493" t="s">
        <v>26</v>
      </c>
      <c r="L163" s="488" t="s">
        <v>7786</v>
      </c>
      <c r="M163" s="489" t="s">
        <v>8657</v>
      </c>
      <c r="N163" s="490" t="s">
        <v>1079</v>
      </c>
      <c r="O163" s="490" t="s">
        <v>1704</v>
      </c>
      <c r="P163" s="489">
        <v>120</v>
      </c>
      <c r="Q163" s="489">
        <v>7</v>
      </c>
      <c r="R163" s="347" t="s">
        <v>2659</v>
      </c>
      <c r="S163" s="346" t="s">
        <v>8651</v>
      </c>
      <c r="T163" s="346" t="s">
        <v>5731</v>
      </c>
      <c r="U163" s="348">
        <v>44364</v>
      </c>
      <c r="V163" s="348">
        <v>44364</v>
      </c>
      <c r="W163" s="423">
        <v>4373000161</v>
      </c>
      <c r="X163" s="348">
        <v>44383</v>
      </c>
      <c r="Y163" s="346" t="s">
        <v>5731</v>
      </c>
      <c r="Z163" s="346" t="s">
        <v>7602</v>
      </c>
      <c r="AA163" s="346" t="s">
        <v>5731</v>
      </c>
      <c r="AB163" s="346" t="s">
        <v>5731</v>
      </c>
      <c r="AC163" s="346" t="s">
        <v>1547</v>
      </c>
      <c r="AD163" s="346" t="s">
        <v>5731</v>
      </c>
      <c r="AE163" s="346" t="s">
        <v>5731</v>
      </c>
      <c r="AF163" s="346" t="s">
        <v>5731</v>
      </c>
      <c r="AG163" s="346" t="s">
        <v>5731</v>
      </c>
      <c r="AH163" s="346" t="s">
        <v>5731</v>
      </c>
      <c r="AI163" s="346" t="s">
        <v>5731</v>
      </c>
      <c r="AJ163" s="346" t="s">
        <v>5731</v>
      </c>
      <c r="AK163" s="375" t="s">
        <v>7601</v>
      </c>
      <c r="AL163" s="346" t="s">
        <v>8651</v>
      </c>
      <c r="AM163" s="346" t="s">
        <v>8652</v>
      </c>
      <c r="AN163" s="379"/>
      <c r="AO163" s="379"/>
      <c r="AP163" s="379"/>
    </row>
    <row r="164" spans="1:42" s="145" customFormat="1" ht="33">
      <c r="A164" s="447" t="s">
        <v>22</v>
      </c>
      <c r="B164" s="433" t="s">
        <v>3472</v>
      </c>
      <c r="C164" s="433" t="s">
        <v>3479</v>
      </c>
      <c r="D164" s="433" t="s">
        <v>3484</v>
      </c>
      <c r="E164" s="346" t="s">
        <v>1683</v>
      </c>
      <c r="F164" s="346" t="s">
        <v>110</v>
      </c>
      <c r="G164" s="346" t="s">
        <v>675</v>
      </c>
      <c r="H164" s="491" t="s">
        <v>3485</v>
      </c>
      <c r="I164" s="492" t="s">
        <v>760</v>
      </c>
      <c r="J164" s="491" t="s">
        <v>13</v>
      </c>
      <c r="K164" s="493" t="s">
        <v>26</v>
      </c>
      <c r="L164" s="488" t="s">
        <v>7786</v>
      </c>
      <c r="M164" s="489" t="s">
        <v>8658</v>
      </c>
      <c r="N164" s="490" t="s">
        <v>1079</v>
      </c>
      <c r="O164" s="490" t="s">
        <v>1704</v>
      </c>
      <c r="P164" s="489">
        <v>120</v>
      </c>
      <c r="Q164" s="489">
        <v>11</v>
      </c>
      <c r="R164" s="347" t="s">
        <v>2659</v>
      </c>
      <c r="S164" s="346" t="s">
        <v>8651</v>
      </c>
      <c r="T164" s="346" t="s">
        <v>5731</v>
      </c>
      <c r="U164" s="348">
        <v>44364</v>
      </c>
      <c r="V164" s="348">
        <v>44364</v>
      </c>
      <c r="W164" s="423">
        <v>4373000162</v>
      </c>
      <c r="X164" s="348">
        <v>44383</v>
      </c>
      <c r="Y164" s="346" t="s">
        <v>5731</v>
      </c>
      <c r="Z164" s="346" t="s">
        <v>7602</v>
      </c>
      <c r="AA164" s="346" t="s">
        <v>5731</v>
      </c>
      <c r="AB164" s="346" t="s">
        <v>5731</v>
      </c>
      <c r="AC164" s="346" t="s">
        <v>1547</v>
      </c>
      <c r="AD164" s="346" t="s">
        <v>5731</v>
      </c>
      <c r="AE164" s="346" t="s">
        <v>5731</v>
      </c>
      <c r="AF164" s="346" t="s">
        <v>5731</v>
      </c>
      <c r="AG164" s="346" t="s">
        <v>5731</v>
      </c>
      <c r="AH164" s="346" t="s">
        <v>5731</v>
      </c>
      <c r="AI164" s="346" t="s">
        <v>5731</v>
      </c>
      <c r="AJ164" s="346" t="s">
        <v>5731</v>
      </c>
      <c r="AK164" s="375" t="s">
        <v>7601</v>
      </c>
      <c r="AL164" s="346" t="s">
        <v>8651</v>
      </c>
      <c r="AM164" s="346" t="s">
        <v>8652</v>
      </c>
      <c r="AN164" s="379"/>
      <c r="AO164" s="379"/>
      <c r="AP164" s="379"/>
    </row>
    <row r="165" spans="1:42" s="145" customFormat="1" ht="33">
      <c r="A165" s="447" t="s">
        <v>22</v>
      </c>
      <c r="B165" s="433" t="s">
        <v>3472</v>
      </c>
      <c r="C165" s="433" t="s">
        <v>3479</v>
      </c>
      <c r="D165" s="433" t="s">
        <v>3486</v>
      </c>
      <c r="E165" s="346" t="s">
        <v>1683</v>
      </c>
      <c r="F165" s="346" t="s">
        <v>110</v>
      </c>
      <c r="G165" s="346" t="s">
        <v>675</v>
      </c>
      <c r="H165" s="491" t="s">
        <v>3487</v>
      </c>
      <c r="I165" s="492" t="s">
        <v>760</v>
      </c>
      <c r="J165" s="491" t="s">
        <v>13</v>
      </c>
      <c r="K165" s="493" t="s">
        <v>26</v>
      </c>
      <c r="L165" s="488" t="s">
        <v>7786</v>
      </c>
      <c r="M165" s="489" t="s">
        <v>8659</v>
      </c>
      <c r="N165" s="490" t="s">
        <v>1079</v>
      </c>
      <c r="O165" s="490" t="s">
        <v>1704</v>
      </c>
      <c r="P165" s="489">
        <v>450</v>
      </c>
      <c r="Q165" s="489">
        <v>10</v>
      </c>
      <c r="R165" s="347" t="s">
        <v>2659</v>
      </c>
      <c r="S165" s="346" t="s">
        <v>8651</v>
      </c>
      <c r="T165" s="346" t="s">
        <v>5731</v>
      </c>
      <c r="U165" s="348">
        <v>44364</v>
      </c>
      <c r="V165" s="348">
        <v>44364</v>
      </c>
      <c r="W165" s="423">
        <v>4373000163</v>
      </c>
      <c r="X165" s="348">
        <v>44383</v>
      </c>
      <c r="Y165" s="346" t="s">
        <v>5731</v>
      </c>
      <c r="Z165" s="346" t="s">
        <v>7602</v>
      </c>
      <c r="AA165" s="346" t="s">
        <v>5731</v>
      </c>
      <c r="AB165" s="346" t="s">
        <v>5731</v>
      </c>
      <c r="AC165" s="346" t="s">
        <v>1547</v>
      </c>
      <c r="AD165" s="346" t="s">
        <v>5731</v>
      </c>
      <c r="AE165" s="346" t="s">
        <v>5731</v>
      </c>
      <c r="AF165" s="346" t="s">
        <v>5731</v>
      </c>
      <c r="AG165" s="346" t="s">
        <v>5731</v>
      </c>
      <c r="AH165" s="346" t="s">
        <v>5731</v>
      </c>
      <c r="AI165" s="346" t="s">
        <v>5731</v>
      </c>
      <c r="AJ165" s="346" t="s">
        <v>5731</v>
      </c>
      <c r="AK165" s="375" t="s">
        <v>7601</v>
      </c>
      <c r="AL165" s="346" t="s">
        <v>8651</v>
      </c>
      <c r="AM165" s="346" t="s">
        <v>8652</v>
      </c>
      <c r="AN165" s="379"/>
      <c r="AO165" s="379"/>
      <c r="AP165" s="379"/>
    </row>
    <row r="166" spans="1:42" s="145" customFormat="1" ht="33">
      <c r="A166" s="447" t="s">
        <v>22</v>
      </c>
      <c r="B166" s="433" t="s">
        <v>3472</v>
      </c>
      <c r="C166" s="433" t="s">
        <v>3479</v>
      </c>
      <c r="D166" s="433" t="s">
        <v>3488</v>
      </c>
      <c r="E166" s="346" t="s">
        <v>1683</v>
      </c>
      <c r="F166" s="346" t="s">
        <v>110</v>
      </c>
      <c r="G166" s="346" t="s">
        <v>675</v>
      </c>
      <c r="H166" s="491" t="s">
        <v>3489</v>
      </c>
      <c r="I166" s="492" t="s">
        <v>760</v>
      </c>
      <c r="J166" s="491" t="s">
        <v>13</v>
      </c>
      <c r="K166" s="493" t="s">
        <v>26</v>
      </c>
      <c r="L166" s="488" t="s">
        <v>7786</v>
      </c>
      <c r="M166" s="489" t="s">
        <v>8660</v>
      </c>
      <c r="N166" s="490" t="s">
        <v>1091</v>
      </c>
      <c r="O166" s="490" t="s">
        <v>1080</v>
      </c>
      <c r="P166" s="489">
        <v>500</v>
      </c>
      <c r="Q166" s="489">
        <v>15</v>
      </c>
      <c r="R166" s="347" t="s">
        <v>2659</v>
      </c>
      <c r="S166" s="346" t="s">
        <v>8651</v>
      </c>
      <c r="T166" s="346" t="s">
        <v>5731</v>
      </c>
      <c r="U166" s="348">
        <v>44364</v>
      </c>
      <c r="V166" s="348">
        <v>44364</v>
      </c>
      <c r="W166" s="423">
        <v>4373000164</v>
      </c>
      <c r="X166" s="348">
        <v>44383</v>
      </c>
      <c r="Y166" s="346" t="s">
        <v>5731</v>
      </c>
      <c r="Z166" s="346" t="s">
        <v>7602</v>
      </c>
      <c r="AA166" s="346" t="s">
        <v>5731</v>
      </c>
      <c r="AB166" s="346" t="s">
        <v>5731</v>
      </c>
      <c r="AC166" s="346" t="s">
        <v>1547</v>
      </c>
      <c r="AD166" s="346" t="s">
        <v>5731</v>
      </c>
      <c r="AE166" s="346" t="s">
        <v>5731</v>
      </c>
      <c r="AF166" s="346" t="s">
        <v>5731</v>
      </c>
      <c r="AG166" s="346" t="s">
        <v>5731</v>
      </c>
      <c r="AH166" s="346" t="s">
        <v>5731</v>
      </c>
      <c r="AI166" s="346" t="s">
        <v>5731</v>
      </c>
      <c r="AJ166" s="346" t="s">
        <v>5731</v>
      </c>
      <c r="AK166" s="375" t="s">
        <v>7601</v>
      </c>
      <c r="AL166" s="346" t="s">
        <v>8651</v>
      </c>
      <c r="AM166" s="346" t="s">
        <v>8652</v>
      </c>
      <c r="AN166" s="379"/>
      <c r="AO166" s="379"/>
      <c r="AP166" s="379"/>
    </row>
    <row r="167" spans="1:42" s="145" customFormat="1" ht="33">
      <c r="A167" s="447" t="s">
        <v>22</v>
      </c>
      <c r="B167" s="433" t="s">
        <v>3472</v>
      </c>
      <c r="C167" s="433" t="s">
        <v>3479</v>
      </c>
      <c r="D167" s="433" t="s">
        <v>3490</v>
      </c>
      <c r="E167" s="346" t="s">
        <v>1683</v>
      </c>
      <c r="F167" s="346" t="s">
        <v>110</v>
      </c>
      <c r="G167" s="346" t="s">
        <v>675</v>
      </c>
      <c r="H167" s="491" t="s">
        <v>3491</v>
      </c>
      <c r="I167" s="492" t="s">
        <v>760</v>
      </c>
      <c r="J167" s="491" t="s">
        <v>13</v>
      </c>
      <c r="K167" s="493" t="s">
        <v>26</v>
      </c>
      <c r="L167" s="488" t="s">
        <v>7786</v>
      </c>
      <c r="M167" s="489" t="s">
        <v>8661</v>
      </c>
      <c r="N167" s="490" t="s">
        <v>1091</v>
      </c>
      <c r="O167" s="490" t="s">
        <v>1080</v>
      </c>
      <c r="P167" s="490">
        <v>240</v>
      </c>
      <c r="Q167" s="490">
        <v>13</v>
      </c>
      <c r="R167" s="347" t="s">
        <v>2659</v>
      </c>
      <c r="S167" s="346" t="s">
        <v>8651</v>
      </c>
      <c r="T167" s="346" t="s">
        <v>5731</v>
      </c>
      <c r="U167" s="348">
        <v>44364</v>
      </c>
      <c r="V167" s="348">
        <v>44364</v>
      </c>
      <c r="W167" s="423">
        <v>4373000165</v>
      </c>
      <c r="X167" s="348">
        <v>44383</v>
      </c>
      <c r="Y167" s="346" t="s">
        <v>5731</v>
      </c>
      <c r="Z167" s="346" t="s">
        <v>7602</v>
      </c>
      <c r="AA167" s="346" t="s">
        <v>5731</v>
      </c>
      <c r="AB167" s="346" t="s">
        <v>5731</v>
      </c>
      <c r="AC167" s="346" t="s">
        <v>1547</v>
      </c>
      <c r="AD167" s="346" t="s">
        <v>5731</v>
      </c>
      <c r="AE167" s="346" t="s">
        <v>5731</v>
      </c>
      <c r="AF167" s="346" t="s">
        <v>5731</v>
      </c>
      <c r="AG167" s="346" t="s">
        <v>5731</v>
      </c>
      <c r="AH167" s="346" t="s">
        <v>5731</v>
      </c>
      <c r="AI167" s="346" t="s">
        <v>5731</v>
      </c>
      <c r="AJ167" s="346" t="s">
        <v>5731</v>
      </c>
      <c r="AK167" s="375" t="s">
        <v>7601</v>
      </c>
      <c r="AL167" s="346" t="s">
        <v>8651</v>
      </c>
      <c r="AM167" s="346" t="s">
        <v>8652</v>
      </c>
      <c r="AN167" s="379"/>
      <c r="AO167" s="379"/>
      <c r="AP167" s="379"/>
    </row>
    <row r="168" spans="1:42" s="145" customFormat="1" ht="33">
      <c r="A168" s="447" t="s">
        <v>22</v>
      </c>
      <c r="B168" s="433" t="s">
        <v>3472</v>
      </c>
      <c r="C168" s="433" t="s">
        <v>3479</v>
      </c>
      <c r="D168" s="433" t="s">
        <v>3492</v>
      </c>
      <c r="E168" s="346" t="s">
        <v>1683</v>
      </c>
      <c r="F168" s="346" t="s">
        <v>110</v>
      </c>
      <c r="G168" s="346" t="s">
        <v>675</v>
      </c>
      <c r="H168" s="491" t="s">
        <v>3493</v>
      </c>
      <c r="I168" s="492" t="s">
        <v>760</v>
      </c>
      <c r="J168" s="491" t="s">
        <v>13</v>
      </c>
      <c r="K168" s="493" t="s">
        <v>17</v>
      </c>
      <c r="L168" s="488" t="s">
        <v>7786</v>
      </c>
      <c r="M168" s="489" t="s">
        <v>8662</v>
      </c>
      <c r="N168" s="490" t="s">
        <v>1079</v>
      </c>
      <c r="O168" s="490" t="s">
        <v>1704</v>
      </c>
      <c r="P168" s="490">
        <v>240</v>
      </c>
      <c r="Q168" s="489">
        <v>20</v>
      </c>
      <c r="R168" s="347" t="s">
        <v>2659</v>
      </c>
      <c r="S168" s="346" t="s">
        <v>8651</v>
      </c>
      <c r="T168" s="346" t="s">
        <v>5731</v>
      </c>
      <c r="U168" s="348">
        <v>44364</v>
      </c>
      <c r="V168" s="348">
        <v>44364</v>
      </c>
      <c r="W168" s="423">
        <v>4373000166</v>
      </c>
      <c r="X168" s="348">
        <v>44383</v>
      </c>
      <c r="Y168" s="346" t="s">
        <v>5731</v>
      </c>
      <c r="Z168" s="346" t="s">
        <v>7602</v>
      </c>
      <c r="AA168" s="346" t="s">
        <v>5731</v>
      </c>
      <c r="AB168" s="346" t="s">
        <v>5731</v>
      </c>
      <c r="AC168" s="346" t="s">
        <v>1547</v>
      </c>
      <c r="AD168" s="346" t="s">
        <v>5731</v>
      </c>
      <c r="AE168" s="346" t="s">
        <v>5731</v>
      </c>
      <c r="AF168" s="346" t="s">
        <v>5731</v>
      </c>
      <c r="AG168" s="346" t="s">
        <v>5731</v>
      </c>
      <c r="AH168" s="346" t="s">
        <v>5731</v>
      </c>
      <c r="AI168" s="346" t="s">
        <v>5731</v>
      </c>
      <c r="AJ168" s="346" t="s">
        <v>5731</v>
      </c>
      <c r="AK168" s="375" t="s">
        <v>7601</v>
      </c>
      <c r="AL168" s="346" t="s">
        <v>8651</v>
      </c>
      <c r="AM168" s="346" t="s">
        <v>8652</v>
      </c>
      <c r="AN168" s="379"/>
      <c r="AO168" s="379"/>
      <c r="AP168" s="379"/>
    </row>
    <row r="169" spans="1:42" s="145" customFormat="1" ht="33">
      <c r="A169" s="447" t="s">
        <v>22</v>
      </c>
      <c r="B169" s="433" t="s">
        <v>3472</v>
      </c>
      <c r="C169" s="433" t="s">
        <v>3479</v>
      </c>
      <c r="D169" s="433" t="s">
        <v>3494</v>
      </c>
      <c r="E169" s="346" t="s">
        <v>1683</v>
      </c>
      <c r="F169" s="346" t="s">
        <v>110</v>
      </c>
      <c r="G169" s="346" t="s">
        <v>675</v>
      </c>
      <c r="H169" s="491" t="s">
        <v>3495</v>
      </c>
      <c r="I169" s="492" t="s">
        <v>760</v>
      </c>
      <c r="J169" s="491" t="s">
        <v>13</v>
      </c>
      <c r="K169" s="493" t="s">
        <v>17</v>
      </c>
      <c r="L169" s="488" t="s">
        <v>7786</v>
      </c>
      <c r="M169" s="489" t="s">
        <v>8663</v>
      </c>
      <c r="N169" s="490" t="s">
        <v>1079</v>
      </c>
      <c r="O169" s="490" t="s">
        <v>1704</v>
      </c>
      <c r="P169" s="490">
        <v>103</v>
      </c>
      <c r="Q169" s="490">
        <v>26</v>
      </c>
      <c r="R169" s="347" t="s">
        <v>2659</v>
      </c>
      <c r="S169" s="346" t="s">
        <v>8651</v>
      </c>
      <c r="T169" s="346" t="s">
        <v>5731</v>
      </c>
      <c r="U169" s="348">
        <v>44364</v>
      </c>
      <c r="V169" s="348">
        <v>44364</v>
      </c>
      <c r="W169" s="423">
        <v>4373000168</v>
      </c>
      <c r="X169" s="348">
        <v>44383</v>
      </c>
      <c r="Y169" s="346" t="s">
        <v>5731</v>
      </c>
      <c r="Z169" s="346" t="s">
        <v>7602</v>
      </c>
      <c r="AA169" s="346" t="s">
        <v>5731</v>
      </c>
      <c r="AB169" s="346" t="s">
        <v>5731</v>
      </c>
      <c r="AC169" s="346" t="s">
        <v>1547</v>
      </c>
      <c r="AD169" s="346" t="s">
        <v>5731</v>
      </c>
      <c r="AE169" s="346" t="s">
        <v>5731</v>
      </c>
      <c r="AF169" s="346" t="s">
        <v>5731</v>
      </c>
      <c r="AG169" s="346" t="s">
        <v>5731</v>
      </c>
      <c r="AH169" s="346" t="s">
        <v>5731</v>
      </c>
      <c r="AI169" s="346" t="s">
        <v>5731</v>
      </c>
      <c r="AJ169" s="346" t="s">
        <v>5731</v>
      </c>
      <c r="AK169" s="375" t="s">
        <v>7601</v>
      </c>
      <c r="AL169" s="346" t="s">
        <v>8651</v>
      </c>
      <c r="AM169" s="346" t="s">
        <v>8652</v>
      </c>
      <c r="AN169" s="379"/>
      <c r="AO169" s="379"/>
      <c r="AP169" s="379"/>
    </row>
    <row r="170" spans="1:42" s="145" customFormat="1" ht="33">
      <c r="A170" s="447" t="s">
        <v>22</v>
      </c>
      <c r="B170" s="433" t="s">
        <v>3511</v>
      </c>
      <c r="C170" s="433" t="s">
        <v>3512</v>
      </c>
      <c r="D170" s="433" t="s">
        <v>3559</v>
      </c>
      <c r="E170" s="346" t="s">
        <v>1683</v>
      </c>
      <c r="F170" s="346" t="s">
        <v>110</v>
      </c>
      <c r="G170" s="346" t="s">
        <v>675</v>
      </c>
      <c r="H170" s="491" t="s">
        <v>3560</v>
      </c>
      <c r="I170" s="492" t="s">
        <v>760</v>
      </c>
      <c r="J170" s="491" t="s">
        <v>13</v>
      </c>
      <c r="K170" s="493" t="s">
        <v>26</v>
      </c>
      <c r="L170" s="488" t="s">
        <v>7786</v>
      </c>
      <c r="M170" s="489" t="s">
        <v>8664</v>
      </c>
      <c r="N170" s="490" t="s">
        <v>1091</v>
      </c>
      <c r="O170" s="490" t="s">
        <v>1080</v>
      </c>
      <c r="P170" s="490">
        <v>30</v>
      </c>
      <c r="Q170" s="490">
        <v>15</v>
      </c>
      <c r="R170" s="347" t="s">
        <v>2659</v>
      </c>
      <c r="S170" s="346" t="s">
        <v>8651</v>
      </c>
      <c r="T170" s="346" t="s">
        <v>5731</v>
      </c>
      <c r="U170" s="348">
        <v>44364</v>
      </c>
      <c r="V170" s="348">
        <v>44364</v>
      </c>
      <c r="W170" s="423">
        <v>4374000260</v>
      </c>
      <c r="X170" s="348">
        <v>44383</v>
      </c>
      <c r="Y170" s="346" t="s">
        <v>5731</v>
      </c>
      <c r="Z170" s="346" t="s">
        <v>7602</v>
      </c>
      <c r="AA170" s="346" t="s">
        <v>5731</v>
      </c>
      <c r="AB170" s="346" t="s">
        <v>5731</v>
      </c>
      <c r="AC170" s="346" t="s">
        <v>1547</v>
      </c>
      <c r="AD170" s="346" t="s">
        <v>5731</v>
      </c>
      <c r="AE170" s="346" t="s">
        <v>5731</v>
      </c>
      <c r="AF170" s="346" t="s">
        <v>5731</v>
      </c>
      <c r="AG170" s="346" t="s">
        <v>5731</v>
      </c>
      <c r="AH170" s="346" t="s">
        <v>5731</v>
      </c>
      <c r="AI170" s="346" t="s">
        <v>5731</v>
      </c>
      <c r="AJ170" s="346" t="s">
        <v>5731</v>
      </c>
      <c r="AK170" s="375" t="s">
        <v>7601</v>
      </c>
      <c r="AL170" s="346" t="s">
        <v>8651</v>
      </c>
      <c r="AM170" s="346" t="s">
        <v>8652</v>
      </c>
      <c r="AN170" s="379"/>
      <c r="AO170" s="379"/>
      <c r="AP170" s="379"/>
    </row>
    <row r="171" spans="1:42" s="145" customFormat="1" ht="33">
      <c r="A171" s="447" t="s">
        <v>22</v>
      </c>
      <c r="B171" s="433" t="s">
        <v>3511</v>
      </c>
      <c r="C171" s="433" t="s">
        <v>3512</v>
      </c>
      <c r="D171" s="433" t="s">
        <v>3559</v>
      </c>
      <c r="E171" s="346" t="s">
        <v>1683</v>
      </c>
      <c r="F171" s="346" t="s">
        <v>110</v>
      </c>
      <c r="G171" s="346" t="s">
        <v>675</v>
      </c>
      <c r="H171" s="491" t="s">
        <v>3561</v>
      </c>
      <c r="I171" s="492" t="s">
        <v>760</v>
      </c>
      <c r="J171" s="491" t="s">
        <v>13</v>
      </c>
      <c r="K171" s="493" t="s">
        <v>26</v>
      </c>
      <c r="L171" s="488" t="s">
        <v>7786</v>
      </c>
      <c r="M171" s="489" t="s">
        <v>8664</v>
      </c>
      <c r="N171" s="490" t="s">
        <v>1079</v>
      </c>
      <c r="O171" s="490" t="s">
        <v>1704</v>
      </c>
      <c r="P171" s="490">
        <v>30</v>
      </c>
      <c r="Q171" s="490">
        <v>15</v>
      </c>
      <c r="R171" s="347" t="s">
        <v>2659</v>
      </c>
      <c r="S171" s="346" t="s">
        <v>8651</v>
      </c>
      <c r="T171" s="346" t="s">
        <v>5731</v>
      </c>
      <c r="U171" s="348">
        <v>44364</v>
      </c>
      <c r="V171" s="348">
        <v>44364</v>
      </c>
      <c r="W171" s="423">
        <v>4374000261</v>
      </c>
      <c r="X171" s="348">
        <v>44383</v>
      </c>
      <c r="Y171" s="346" t="s">
        <v>5731</v>
      </c>
      <c r="Z171" s="346" t="s">
        <v>7602</v>
      </c>
      <c r="AA171" s="346" t="s">
        <v>5731</v>
      </c>
      <c r="AB171" s="346" t="s">
        <v>5731</v>
      </c>
      <c r="AC171" s="346" t="s">
        <v>1547</v>
      </c>
      <c r="AD171" s="346" t="s">
        <v>5731</v>
      </c>
      <c r="AE171" s="346" t="s">
        <v>5731</v>
      </c>
      <c r="AF171" s="346" t="s">
        <v>5731</v>
      </c>
      <c r="AG171" s="346" t="s">
        <v>5731</v>
      </c>
      <c r="AH171" s="346" t="s">
        <v>5731</v>
      </c>
      <c r="AI171" s="346" t="s">
        <v>5731</v>
      </c>
      <c r="AJ171" s="346" t="s">
        <v>5731</v>
      </c>
      <c r="AK171" s="375" t="s">
        <v>7601</v>
      </c>
      <c r="AL171" s="346" t="s">
        <v>8651</v>
      </c>
      <c r="AM171" s="346" t="s">
        <v>8652</v>
      </c>
      <c r="AN171" s="379"/>
      <c r="AO171" s="379"/>
      <c r="AP171" s="379"/>
    </row>
    <row r="172" spans="1:42" s="145" customFormat="1" ht="33">
      <c r="A172" s="447" t="s">
        <v>22</v>
      </c>
      <c r="B172" s="433" t="s">
        <v>3511</v>
      </c>
      <c r="C172" s="433" t="s">
        <v>3512</v>
      </c>
      <c r="D172" s="433" t="s">
        <v>3562</v>
      </c>
      <c r="E172" s="346" t="s">
        <v>1683</v>
      </c>
      <c r="F172" s="346" t="s">
        <v>110</v>
      </c>
      <c r="G172" s="346" t="s">
        <v>675</v>
      </c>
      <c r="H172" s="491" t="s">
        <v>3563</v>
      </c>
      <c r="I172" s="492" t="s">
        <v>760</v>
      </c>
      <c r="J172" s="491" t="s">
        <v>13</v>
      </c>
      <c r="K172" s="493" t="s">
        <v>26</v>
      </c>
      <c r="L172" s="488" t="s">
        <v>7786</v>
      </c>
      <c r="M172" s="489" t="s">
        <v>8665</v>
      </c>
      <c r="N172" s="490" t="s">
        <v>1079</v>
      </c>
      <c r="O172" s="490" t="s">
        <v>1704</v>
      </c>
      <c r="P172" s="490">
        <v>20</v>
      </c>
      <c r="Q172" s="490">
        <v>15</v>
      </c>
      <c r="R172" s="347" t="s">
        <v>2659</v>
      </c>
      <c r="S172" s="346" t="s">
        <v>8651</v>
      </c>
      <c r="T172" s="346" t="s">
        <v>5731</v>
      </c>
      <c r="U172" s="348">
        <v>44364</v>
      </c>
      <c r="V172" s="348">
        <v>44364</v>
      </c>
      <c r="W172" s="423">
        <v>4374000262</v>
      </c>
      <c r="X172" s="348">
        <v>44383</v>
      </c>
      <c r="Y172" s="346" t="s">
        <v>5731</v>
      </c>
      <c r="Z172" s="346" t="s">
        <v>7602</v>
      </c>
      <c r="AA172" s="346" t="s">
        <v>5731</v>
      </c>
      <c r="AB172" s="346" t="s">
        <v>5731</v>
      </c>
      <c r="AC172" s="346" t="s">
        <v>1547</v>
      </c>
      <c r="AD172" s="346" t="s">
        <v>5731</v>
      </c>
      <c r="AE172" s="346" t="s">
        <v>5731</v>
      </c>
      <c r="AF172" s="346" t="s">
        <v>5731</v>
      </c>
      <c r="AG172" s="346" t="s">
        <v>5731</v>
      </c>
      <c r="AH172" s="346" t="s">
        <v>5731</v>
      </c>
      <c r="AI172" s="346" t="s">
        <v>5731</v>
      </c>
      <c r="AJ172" s="346" t="s">
        <v>5731</v>
      </c>
      <c r="AK172" s="375" t="s">
        <v>7601</v>
      </c>
      <c r="AL172" s="346" t="s">
        <v>8651</v>
      </c>
      <c r="AM172" s="346" t="s">
        <v>8652</v>
      </c>
      <c r="AN172" s="379"/>
      <c r="AO172" s="379"/>
      <c r="AP172" s="379"/>
    </row>
    <row r="173" spans="1:42" s="145" customFormat="1" ht="33">
      <c r="A173" s="447" t="s">
        <v>22</v>
      </c>
      <c r="B173" s="433" t="s">
        <v>3511</v>
      </c>
      <c r="C173" s="433" t="s">
        <v>3512</v>
      </c>
      <c r="D173" s="433" t="s">
        <v>3562</v>
      </c>
      <c r="E173" s="346" t="s">
        <v>1683</v>
      </c>
      <c r="F173" s="346" t="s">
        <v>110</v>
      </c>
      <c r="G173" s="346" t="s">
        <v>675</v>
      </c>
      <c r="H173" s="491" t="s">
        <v>3564</v>
      </c>
      <c r="I173" s="492" t="s">
        <v>760</v>
      </c>
      <c r="J173" s="491" t="s">
        <v>13</v>
      </c>
      <c r="K173" s="493" t="s">
        <v>26</v>
      </c>
      <c r="L173" s="488" t="s">
        <v>7786</v>
      </c>
      <c r="M173" s="489" t="s">
        <v>8665</v>
      </c>
      <c r="N173" s="490" t="s">
        <v>1091</v>
      </c>
      <c r="O173" s="490" t="s">
        <v>1080</v>
      </c>
      <c r="P173" s="490">
        <v>20</v>
      </c>
      <c r="Q173" s="490">
        <v>15</v>
      </c>
      <c r="R173" s="347" t="s">
        <v>2659</v>
      </c>
      <c r="S173" s="346" t="s">
        <v>8651</v>
      </c>
      <c r="T173" s="346" t="s">
        <v>5731</v>
      </c>
      <c r="U173" s="348">
        <v>44364</v>
      </c>
      <c r="V173" s="348">
        <v>44364</v>
      </c>
      <c r="W173" s="423">
        <v>4373000263</v>
      </c>
      <c r="X173" s="348">
        <v>44383</v>
      </c>
      <c r="Y173" s="346" t="s">
        <v>5731</v>
      </c>
      <c r="Z173" s="346" t="s">
        <v>7602</v>
      </c>
      <c r="AA173" s="346" t="s">
        <v>5731</v>
      </c>
      <c r="AB173" s="346" t="s">
        <v>5731</v>
      </c>
      <c r="AC173" s="346" t="s">
        <v>1547</v>
      </c>
      <c r="AD173" s="346" t="s">
        <v>5731</v>
      </c>
      <c r="AE173" s="346" t="s">
        <v>5731</v>
      </c>
      <c r="AF173" s="346" t="s">
        <v>5731</v>
      </c>
      <c r="AG173" s="346" t="s">
        <v>5731</v>
      </c>
      <c r="AH173" s="346" t="s">
        <v>5731</v>
      </c>
      <c r="AI173" s="346" t="s">
        <v>5731</v>
      </c>
      <c r="AJ173" s="346" t="s">
        <v>5731</v>
      </c>
      <c r="AK173" s="375" t="s">
        <v>7601</v>
      </c>
      <c r="AL173" s="346" t="s">
        <v>8651</v>
      </c>
      <c r="AM173" s="346" t="s">
        <v>8652</v>
      </c>
      <c r="AN173" s="379"/>
      <c r="AO173" s="379"/>
      <c r="AP173" s="379"/>
    </row>
    <row r="174" spans="1:42" s="145" customFormat="1" ht="33">
      <c r="A174" s="447" t="s">
        <v>22</v>
      </c>
      <c r="B174" s="433" t="s">
        <v>3511</v>
      </c>
      <c r="C174" s="433" t="s">
        <v>3512</v>
      </c>
      <c r="D174" s="452" t="s">
        <v>8666</v>
      </c>
      <c r="E174" s="346" t="s">
        <v>1683</v>
      </c>
      <c r="F174" s="346" t="s">
        <v>110</v>
      </c>
      <c r="G174" s="346" t="s">
        <v>675</v>
      </c>
      <c r="H174" s="491" t="s">
        <v>3565</v>
      </c>
      <c r="I174" s="492" t="s">
        <v>760</v>
      </c>
      <c r="J174" s="491" t="s">
        <v>13</v>
      </c>
      <c r="K174" s="493" t="s">
        <v>26</v>
      </c>
      <c r="L174" s="488" t="s">
        <v>7786</v>
      </c>
      <c r="M174" s="489" t="s">
        <v>8667</v>
      </c>
      <c r="N174" s="490" t="s">
        <v>1079</v>
      </c>
      <c r="O174" s="490" t="s">
        <v>1704</v>
      </c>
      <c r="P174" s="489">
        <v>90</v>
      </c>
      <c r="Q174" s="490">
        <v>15</v>
      </c>
      <c r="R174" s="347" t="s">
        <v>2659</v>
      </c>
      <c r="S174" s="346" t="s">
        <v>8651</v>
      </c>
      <c r="T174" s="346" t="s">
        <v>5731</v>
      </c>
      <c r="U174" s="348">
        <v>44364</v>
      </c>
      <c r="V174" s="348">
        <v>44364</v>
      </c>
      <c r="W174" s="424">
        <v>4373000219</v>
      </c>
      <c r="X174" s="348">
        <v>44383</v>
      </c>
      <c r="Y174" s="346" t="s">
        <v>5731</v>
      </c>
      <c r="Z174" s="346" t="s">
        <v>7602</v>
      </c>
      <c r="AA174" s="346" t="s">
        <v>5731</v>
      </c>
      <c r="AB174" s="346" t="s">
        <v>5731</v>
      </c>
      <c r="AC174" s="346" t="s">
        <v>1547</v>
      </c>
      <c r="AD174" s="346" t="s">
        <v>5731</v>
      </c>
      <c r="AE174" s="346" t="s">
        <v>5731</v>
      </c>
      <c r="AF174" s="346" t="s">
        <v>5731</v>
      </c>
      <c r="AG174" s="346" t="s">
        <v>5731</v>
      </c>
      <c r="AH174" s="346" t="s">
        <v>5731</v>
      </c>
      <c r="AI174" s="346" t="s">
        <v>5731</v>
      </c>
      <c r="AJ174" s="346" t="s">
        <v>5731</v>
      </c>
      <c r="AK174" s="375" t="s">
        <v>7601</v>
      </c>
      <c r="AL174" s="346" t="s">
        <v>8651</v>
      </c>
      <c r="AM174" s="346" t="s">
        <v>8652</v>
      </c>
      <c r="AN174" s="379"/>
      <c r="AO174" s="379"/>
      <c r="AP174" s="379"/>
    </row>
    <row r="175" spans="1:42" s="145" customFormat="1" ht="33">
      <c r="A175" s="447" t="s">
        <v>22</v>
      </c>
      <c r="B175" s="433" t="s">
        <v>3511</v>
      </c>
      <c r="C175" s="433" t="s">
        <v>3512</v>
      </c>
      <c r="D175" s="452" t="s">
        <v>8068</v>
      </c>
      <c r="E175" s="346" t="s">
        <v>1683</v>
      </c>
      <c r="F175" s="346" t="s">
        <v>110</v>
      </c>
      <c r="G175" s="346" t="s">
        <v>675</v>
      </c>
      <c r="H175" s="491" t="s">
        <v>3566</v>
      </c>
      <c r="I175" s="492" t="s">
        <v>760</v>
      </c>
      <c r="J175" s="491" t="s">
        <v>13</v>
      </c>
      <c r="K175" s="493" t="s">
        <v>26</v>
      </c>
      <c r="L175" s="488" t="s">
        <v>7786</v>
      </c>
      <c r="M175" s="489" t="s">
        <v>8668</v>
      </c>
      <c r="N175" s="490" t="s">
        <v>1079</v>
      </c>
      <c r="O175" s="490" t="s">
        <v>1704</v>
      </c>
      <c r="P175" s="489">
        <v>60</v>
      </c>
      <c r="Q175" s="490">
        <v>7</v>
      </c>
      <c r="R175" s="347" t="s">
        <v>2659</v>
      </c>
      <c r="S175" s="346" t="s">
        <v>8651</v>
      </c>
      <c r="T175" s="346" t="s">
        <v>5731</v>
      </c>
      <c r="U175" s="348">
        <v>44364</v>
      </c>
      <c r="V175" s="348">
        <v>44364</v>
      </c>
      <c r="W175" s="424">
        <v>4374000220</v>
      </c>
      <c r="X175" s="348">
        <v>44383</v>
      </c>
      <c r="Y175" s="346" t="s">
        <v>5731</v>
      </c>
      <c r="Z175" s="346" t="s">
        <v>7602</v>
      </c>
      <c r="AA175" s="346" t="s">
        <v>5731</v>
      </c>
      <c r="AB175" s="346" t="s">
        <v>5731</v>
      </c>
      <c r="AC175" s="346" t="s">
        <v>1547</v>
      </c>
      <c r="AD175" s="346" t="s">
        <v>5731</v>
      </c>
      <c r="AE175" s="346" t="s">
        <v>5731</v>
      </c>
      <c r="AF175" s="346" t="s">
        <v>5731</v>
      </c>
      <c r="AG175" s="346" t="s">
        <v>5731</v>
      </c>
      <c r="AH175" s="346" t="s">
        <v>5731</v>
      </c>
      <c r="AI175" s="346" t="s">
        <v>5731</v>
      </c>
      <c r="AJ175" s="346" t="s">
        <v>5731</v>
      </c>
      <c r="AK175" s="375" t="s">
        <v>7601</v>
      </c>
      <c r="AL175" s="346" t="s">
        <v>8651</v>
      </c>
      <c r="AM175" s="346" t="s">
        <v>8652</v>
      </c>
      <c r="AN175" s="379"/>
      <c r="AO175" s="379"/>
      <c r="AP175" s="379"/>
    </row>
    <row r="176" spans="1:42" s="145" customFormat="1" ht="33">
      <c r="A176" s="447" t="s">
        <v>22</v>
      </c>
      <c r="B176" s="433" t="s">
        <v>3511</v>
      </c>
      <c r="C176" s="433" t="s">
        <v>3512</v>
      </c>
      <c r="D176" s="433" t="s">
        <v>3567</v>
      </c>
      <c r="E176" s="346" t="s">
        <v>1683</v>
      </c>
      <c r="F176" s="346" t="s">
        <v>110</v>
      </c>
      <c r="G176" s="346" t="s">
        <v>675</v>
      </c>
      <c r="H176" s="491" t="s">
        <v>3568</v>
      </c>
      <c r="I176" s="492" t="s">
        <v>760</v>
      </c>
      <c r="J176" s="491" t="s">
        <v>13</v>
      </c>
      <c r="K176" s="493" t="s">
        <v>26</v>
      </c>
      <c r="L176" s="488" t="s">
        <v>7786</v>
      </c>
      <c r="M176" s="489" t="s">
        <v>8669</v>
      </c>
      <c r="N176" s="490" t="s">
        <v>1091</v>
      </c>
      <c r="O176" s="490" t="s">
        <v>1080</v>
      </c>
      <c r="P176" s="496">
        <v>230</v>
      </c>
      <c r="Q176" s="490">
        <v>35</v>
      </c>
      <c r="R176" s="347" t="s">
        <v>2659</v>
      </c>
      <c r="S176" s="346" t="s">
        <v>8651</v>
      </c>
      <c r="T176" s="346" t="s">
        <v>5731</v>
      </c>
      <c r="U176" s="348">
        <v>44364</v>
      </c>
      <c r="V176" s="348">
        <v>44364</v>
      </c>
      <c r="W176" s="424">
        <v>4374000221</v>
      </c>
      <c r="X176" s="348">
        <v>44383</v>
      </c>
      <c r="Y176" s="346" t="s">
        <v>5731</v>
      </c>
      <c r="Z176" s="346" t="s">
        <v>7602</v>
      </c>
      <c r="AA176" s="346" t="s">
        <v>5731</v>
      </c>
      <c r="AB176" s="346" t="s">
        <v>5731</v>
      </c>
      <c r="AC176" s="346" t="s">
        <v>1547</v>
      </c>
      <c r="AD176" s="346" t="s">
        <v>5731</v>
      </c>
      <c r="AE176" s="346" t="s">
        <v>5731</v>
      </c>
      <c r="AF176" s="346" t="s">
        <v>5731</v>
      </c>
      <c r="AG176" s="346" t="s">
        <v>5731</v>
      </c>
      <c r="AH176" s="346" t="s">
        <v>5731</v>
      </c>
      <c r="AI176" s="346" t="s">
        <v>5731</v>
      </c>
      <c r="AJ176" s="346" t="s">
        <v>5731</v>
      </c>
      <c r="AK176" s="375" t="s">
        <v>7601</v>
      </c>
      <c r="AL176" s="346" t="s">
        <v>8651</v>
      </c>
      <c r="AM176" s="346" t="s">
        <v>8652</v>
      </c>
      <c r="AN176" s="379"/>
      <c r="AO176" s="379"/>
      <c r="AP176" s="379"/>
    </row>
    <row r="177" spans="1:42" s="145" customFormat="1" ht="33">
      <c r="A177" s="447" t="s">
        <v>22</v>
      </c>
      <c r="B177" s="433" t="s">
        <v>3511</v>
      </c>
      <c r="C177" s="433" t="s">
        <v>3512</v>
      </c>
      <c r="D177" s="452" t="s">
        <v>8069</v>
      </c>
      <c r="E177" s="346" t="s">
        <v>1683</v>
      </c>
      <c r="F177" s="346" t="s">
        <v>110</v>
      </c>
      <c r="G177" s="346" t="s">
        <v>675</v>
      </c>
      <c r="H177" s="491" t="s">
        <v>3569</v>
      </c>
      <c r="I177" s="492" t="s">
        <v>760</v>
      </c>
      <c r="J177" s="491" t="s">
        <v>13</v>
      </c>
      <c r="K177" s="493" t="s">
        <v>26</v>
      </c>
      <c r="L177" s="488" t="s">
        <v>7786</v>
      </c>
      <c r="M177" s="489" t="s">
        <v>8670</v>
      </c>
      <c r="N177" s="490" t="s">
        <v>1079</v>
      </c>
      <c r="O177" s="490" t="s">
        <v>1704</v>
      </c>
      <c r="P177" s="496">
        <v>100</v>
      </c>
      <c r="Q177" s="490">
        <v>20</v>
      </c>
      <c r="R177" s="347" t="s">
        <v>2659</v>
      </c>
      <c r="S177" s="346" t="s">
        <v>8651</v>
      </c>
      <c r="T177" s="346" t="s">
        <v>5731</v>
      </c>
      <c r="U177" s="348">
        <v>44364</v>
      </c>
      <c r="V177" s="348">
        <v>44364</v>
      </c>
      <c r="W177" s="424">
        <v>4374000222</v>
      </c>
      <c r="X177" s="348">
        <v>44383</v>
      </c>
      <c r="Y177" s="346" t="s">
        <v>5731</v>
      </c>
      <c r="Z177" s="346" t="s">
        <v>7602</v>
      </c>
      <c r="AA177" s="346" t="s">
        <v>5731</v>
      </c>
      <c r="AB177" s="346" t="s">
        <v>5731</v>
      </c>
      <c r="AC177" s="346" t="s">
        <v>1547</v>
      </c>
      <c r="AD177" s="346" t="s">
        <v>5731</v>
      </c>
      <c r="AE177" s="346" t="s">
        <v>5731</v>
      </c>
      <c r="AF177" s="346" t="s">
        <v>5731</v>
      </c>
      <c r="AG177" s="346" t="s">
        <v>5731</v>
      </c>
      <c r="AH177" s="346" t="s">
        <v>5731</v>
      </c>
      <c r="AI177" s="346" t="s">
        <v>5731</v>
      </c>
      <c r="AJ177" s="346" t="s">
        <v>5731</v>
      </c>
      <c r="AK177" s="375" t="s">
        <v>7601</v>
      </c>
      <c r="AL177" s="346" t="s">
        <v>8651</v>
      </c>
      <c r="AM177" s="346" t="s">
        <v>8652</v>
      </c>
      <c r="AN177" s="379"/>
      <c r="AO177" s="379"/>
      <c r="AP177" s="379"/>
    </row>
    <row r="178" spans="1:42" s="145" customFormat="1" ht="33">
      <c r="A178" s="447" t="s">
        <v>22</v>
      </c>
      <c r="B178" s="433" t="s">
        <v>3511</v>
      </c>
      <c r="C178" s="433" t="s">
        <v>3512</v>
      </c>
      <c r="D178" s="433" t="s">
        <v>3567</v>
      </c>
      <c r="E178" s="346" t="s">
        <v>1683</v>
      </c>
      <c r="F178" s="346" t="s">
        <v>110</v>
      </c>
      <c r="G178" s="346" t="s">
        <v>675</v>
      </c>
      <c r="H178" s="491" t="s">
        <v>3570</v>
      </c>
      <c r="I178" s="492" t="s">
        <v>760</v>
      </c>
      <c r="J178" s="491" t="s">
        <v>13</v>
      </c>
      <c r="K178" s="493" t="s">
        <v>17</v>
      </c>
      <c r="L178" s="488" t="s">
        <v>7786</v>
      </c>
      <c r="M178" s="489" t="s">
        <v>8671</v>
      </c>
      <c r="N178" s="490" t="s">
        <v>1079</v>
      </c>
      <c r="O178" s="490" t="s">
        <v>1704</v>
      </c>
      <c r="P178" s="496">
        <v>60</v>
      </c>
      <c r="Q178" s="496">
        <v>15</v>
      </c>
      <c r="R178" s="347" t="s">
        <v>2659</v>
      </c>
      <c r="S178" s="346" t="s">
        <v>8651</v>
      </c>
      <c r="T178" s="346" t="s">
        <v>5731</v>
      </c>
      <c r="U178" s="348">
        <v>44364</v>
      </c>
      <c r="V178" s="348">
        <v>44364</v>
      </c>
      <c r="W178" s="423">
        <v>4374000223</v>
      </c>
      <c r="X178" s="348">
        <v>44383</v>
      </c>
      <c r="Y178" s="346" t="s">
        <v>5731</v>
      </c>
      <c r="Z178" s="346" t="s">
        <v>7602</v>
      </c>
      <c r="AA178" s="346" t="s">
        <v>5731</v>
      </c>
      <c r="AB178" s="346" t="s">
        <v>5731</v>
      </c>
      <c r="AC178" s="346" t="s">
        <v>1547</v>
      </c>
      <c r="AD178" s="346" t="s">
        <v>5731</v>
      </c>
      <c r="AE178" s="346" t="s">
        <v>5731</v>
      </c>
      <c r="AF178" s="346" t="s">
        <v>5731</v>
      </c>
      <c r="AG178" s="346" t="s">
        <v>5731</v>
      </c>
      <c r="AH178" s="346" t="s">
        <v>5731</v>
      </c>
      <c r="AI178" s="346" t="s">
        <v>5731</v>
      </c>
      <c r="AJ178" s="346" t="s">
        <v>5731</v>
      </c>
      <c r="AK178" s="375" t="s">
        <v>7601</v>
      </c>
      <c r="AL178" s="346" t="s">
        <v>8651</v>
      </c>
      <c r="AM178" s="346" t="s">
        <v>8652</v>
      </c>
      <c r="AN178" s="379"/>
      <c r="AO178" s="379"/>
      <c r="AP178" s="379"/>
    </row>
    <row r="179" spans="1:42" s="145" customFormat="1" ht="33">
      <c r="A179" s="447" t="s">
        <v>22</v>
      </c>
      <c r="B179" s="433" t="s">
        <v>3511</v>
      </c>
      <c r="C179" s="433" t="s">
        <v>3512</v>
      </c>
      <c r="D179" s="433" t="s">
        <v>3513</v>
      </c>
      <c r="E179" s="346" t="s">
        <v>1683</v>
      </c>
      <c r="F179" s="346" t="s">
        <v>110</v>
      </c>
      <c r="G179" s="346" t="s">
        <v>675</v>
      </c>
      <c r="H179" s="491" t="s">
        <v>3514</v>
      </c>
      <c r="I179" s="492" t="s">
        <v>760</v>
      </c>
      <c r="J179" s="491" t="s">
        <v>13</v>
      </c>
      <c r="K179" s="493" t="s">
        <v>17</v>
      </c>
      <c r="L179" s="488" t="s">
        <v>7786</v>
      </c>
      <c r="M179" s="489" t="s">
        <v>8672</v>
      </c>
      <c r="N179" s="490" t="s">
        <v>1079</v>
      </c>
      <c r="O179" s="490" t="s">
        <v>1704</v>
      </c>
      <c r="P179" s="489">
        <v>300</v>
      </c>
      <c r="Q179" s="489">
        <v>10</v>
      </c>
      <c r="R179" s="347" t="s">
        <v>2659</v>
      </c>
      <c r="S179" s="346" t="s">
        <v>8651</v>
      </c>
      <c r="T179" s="346" t="s">
        <v>5731</v>
      </c>
      <c r="U179" s="348">
        <v>44364</v>
      </c>
      <c r="V179" s="348">
        <v>44364</v>
      </c>
      <c r="W179" s="424">
        <v>4374000224</v>
      </c>
      <c r="X179" s="348">
        <v>44383</v>
      </c>
      <c r="Y179" s="346" t="s">
        <v>5731</v>
      </c>
      <c r="Z179" s="346" t="s">
        <v>7602</v>
      </c>
      <c r="AA179" s="346" t="s">
        <v>5731</v>
      </c>
      <c r="AB179" s="346" t="s">
        <v>5731</v>
      </c>
      <c r="AC179" s="346" t="s">
        <v>1547</v>
      </c>
      <c r="AD179" s="346" t="s">
        <v>5731</v>
      </c>
      <c r="AE179" s="346" t="s">
        <v>5731</v>
      </c>
      <c r="AF179" s="346" t="s">
        <v>5731</v>
      </c>
      <c r="AG179" s="346" t="s">
        <v>5731</v>
      </c>
      <c r="AH179" s="346" t="s">
        <v>5731</v>
      </c>
      <c r="AI179" s="346" t="s">
        <v>5731</v>
      </c>
      <c r="AJ179" s="346" t="s">
        <v>5731</v>
      </c>
      <c r="AK179" s="375" t="s">
        <v>7601</v>
      </c>
      <c r="AL179" s="346" t="s">
        <v>8651</v>
      </c>
      <c r="AM179" s="346" t="s">
        <v>8652</v>
      </c>
      <c r="AN179" s="379"/>
      <c r="AO179" s="379"/>
      <c r="AP179" s="379"/>
    </row>
    <row r="180" spans="1:42" s="145" customFormat="1" ht="33">
      <c r="A180" s="447" t="s">
        <v>22</v>
      </c>
      <c r="B180" s="433" t="s">
        <v>3511</v>
      </c>
      <c r="C180" s="433" t="s">
        <v>3512</v>
      </c>
      <c r="D180" s="451" t="s">
        <v>7802</v>
      </c>
      <c r="E180" s="346" t="s">
        <v>1683</v>
      </c>
      <c r="F180" s="346" t="s">
        <v>110</v>
      </c>
      <c r="G180" s="346" t="s">
        <v>675</v>
      </c>
      <c r="H180" s="491" t="s">
        <v>3515</v>
      </c>
      <c r="I180" s="492" t="s">
        <v>760</v>
      </c>
      <c r="J180" s="491" t="s">
        <v>13</v>
      </c>
      <c r="K180" s="493" t="s">
        <v>26</v>
      </c>
      <c r="L180" s="488" t="s">
        <v>7786</v>
      </c>
      <c r="M180" s="489" t="s">
        <v>8673</v>
      </c>
      <c r="N180" s="490" t="s">
        <v>1091</v>
      </c>
      <c r="O180" s="490" t="s">
        <v>1080</v>
      </c>
      <c r="P180" s="489">
        <v>250</v>
      </c>
      <c r="Q180" s="489">
        <v>35</v>
      </c>
      <c r="R180" s="347" t="s">
        <v>2659</v>
      </c>
      <c r="S180" s="346" t="s">
        <v>8651</v>
      </c>
      <c r="T180" s="346" t="s">
        <v>5731</v>
      </c>
      <c r="U180" s="348">
        <v>44364</v>
      </c>
      <c r="V180" s="348">
        <v>44364</v>
      </c>
      <c r="W180" s="424">
        <v>4374000225</v>
      </c>
      <c r="X180" s="348">
        <v>44383</v>
      </c>
      <c r="Y180" s="346" t="s">
        <v>5731</v>
      </c>
      <c r="Z180" s="346" t="s">
        <v>7602</v>
      </c>
      <c r="AA180" s="346" t="s">
        <v>5731</v>
      </c>
      <c r="AB180" s="346" t="s">
        <v>5731</v>
      </c>
      <c r="AC180" s="346" t="s">
        <v>1547</v>
      </c>
      <c r="AD180" s="346" t="s">
        <v>5731</v>
      </c>
      <c r="AE180" s="346" t="s">
        <v>5731</v>
      </c>
      <c r="AF180" s="346" t="s">
        <v>5731</v>
      </c>
      <c r="AG180" s="346" t="s">
        <v>5731</v>
      </c>
      <c r="AH180" s="346" t="s">
        <v>5731</v>
      </c>
      <c r="AI180" s="346" t="s">
        <v>5731</v>
      </c>
      <c r="AJ180" s="346" t="s">
        <v>5731</v>
      </c>
      <c r="AK180" s="375" t="s">
        <v>7601</v>
      </c>
      <c r="AL180" s="346" t="s">
        <v>8651</v>
      </c>
      <c r="AM180" s="346" t="s">
        <v>8652</v>
      </c>
      <c r="AN180" s="379"/>
      <c r="AO180" s="379"/>
      <c r="AP180" s="379"/>
    </row>
    <row r="181" spans="1:42" s="145" customFormat="1" ht="33">
      <c r="A181" s="447" t="s">
        <v>22</v>
      </c>
      <c r="B181" s="433" t="s">
        <v>3511</v>
      </c>
      <c r="C181" s="433" t="s">
        <v>3516</v>
      </c>
      <c r="D181" s="452" t="s">
        <v>8059</v>
      </c>
      <c r="E181" s="346" t="s">
        <v>1683</v>
      </c>
      <c r="F181" s="346" t="s">
        <v>110</v>
      </c>
      <c r="G181" s="346" t="s">
        <v>675</v>
      </c>
      <c r="H181" s="491" t="s">
        <v>3517</v>
      </c>
      <c r="I181" s="492" t="s">
        <v>760</v>
      </c>
      <c r="J181" s="491" t="s">
        <v>13</v>
      </c>
      <c r="K181" s="493" t="s">
        <v>17</v>
      </c>
      <c r="L181" s="488" t="s">
        <v>7786</v>
      </c>
      <c r="M181" s="489" t="s">
        <v>8674</v>
      </c>
      <c r="N181" s="490" t="s">
        <v>1079</v>
      </c>
      <c r="O181" s="490" t="s">
        <v>1704</v>
      </c>
      <c r="P181" s="489">
        <v>425</v>
      </c>
      <c r="Q181" s="489">
        <v>15</v>
      </c>
      <c r="R181" s="347" t="s">
        <v>2659</v>
      </c>
      <c r="S181" s="346" t="s">
        <v>8651</v>
      </c>
      <c r="T181" s="346" t="s">
        <v>5731</v>
      </c>
      <c r="U181" s="348">
        <v>44364</v>
      </c>
      <c r="V181" s="348">
        <v>44364</v>
      </c>
      <c r="W181" s="424">
        <v>4374000226</v>
      </c>
      <c r="X181" s="348">
        <v>44383</v>
      </c>
      <c r="Y181" s="346" t="s">
        <v>5731</v>
      </c>
      <c r="Z181" s="346" t="s">
        <v>7602</v>
      </c>
      <c r="AA181" s="346" t="s">
        <v>5731</v>
      </c>
      <c r="AB181" s="346" t="s">
        <v>5731</v>
      </c>
      <c r="AC181" s="346" t="s">
        <v>1547</v>
      </c>
      <c r="AD181" s="346" t="s">
        <v>5731</v>
      </c>
      <c r="AE181" s="346" t="s">
        <v>5731</v>
      </c>
      <c r="AF181" s="346" t="s">
        <v>5731</v>
      </c>
      <c r="AG181" s="346" t="s">
        <v>5731</v>
      </c>
      <c r="AH181" s="346" t="s">
        <v>5731</v>
      </c>
      <c r="AI181" s="346" t="s">
        <v>5731</v>
      </c>
      <c r="AJ181" s="346" t="s">
        <v>5731</v>
      </c>
      <c r="AK181" s="375" t="s">
        <v>7601</v>
      </c>
      <c r="AL181" s="346" t="s">
        <v>8651</v>
      </c>
      <c r="AM181" s="346" t="s">
        <v>8652</v>
      </c>
      <c r="AN181" s="379"/>
      <c r="AO181" s="379"/>
      <c r="AP181" s="379"/>
    </row>
    <row r="182" spans="1:42" s="145" customFormat="1" ht="33">
      <c r="A182" s="447" t="s">
        <v>22</v>
      </c>
      <c r="B182" s="433" t="s">
        <v>3511</v>
      </c>
      <c r="C182" s="433" t="s">
        <v>3516</v>
      </c>
      <c r="D182" s="452" t="s">
        <v>8060</v>
      </c>
      <c r="E182" s="346" t="s">
        <v>1683</v>
      </c>
      <c r="F182" s="346" t="s">
        <v>110</v>
      </c>
      <c r="G182" s="346" t="s">
        <v>675</v>
      </c>
      <c r="H182" s="491" t="s">
        <v>3518</v>
      </c>
      <c r="I182" s="492" t="s">
        <v>760</v>
      </c>
      <c r="J182" s="491" t="s">
        <v>13</v>
      </c>
      <c r="K182" s="493" t="s">
        <v>26</v>
      </c>
      <c r="L182" s="488" t="s">
        <v>7786</v>
      </c>
      <c r="M182" s="489" t="s">
        <v>8675</v>
      </c>
      <c r="N182" s="490" t="s">
        <v>1091</v>
      </c>
      <c r="O182" s="490" t="s">
        <v>1080</v>
      </c>
      <c r="P182" s="489">
        <v>380</v>
      </c>
      <c r="Q182" s="489">
        <v>25</v>
      </c>
      <c r="R182" s="347" t="s">
        <v>2659</v>
      </c>
      <c r="S182" s="346" t="s">
        <v>8651</v>
      </c>
      <c r="T182" s="346" t="s">
        <v>5731</v>
      </c>
      <c r="U182" s="348">
        <v>44364</v>
      </c>
      <c r="V182" s="348">
        <v>44364</v>
      </c>
      <c r="W182" s="424">
        <v>4374000227</v>
      </c>
      <c r="X182" s="348">
        <v>44383</v>
      </c>
      <c r="Y182" s="346" t="s">
        <v>5731</v>
      </c>
      <c r="Z182" s="346" t="s">
        <v>7602</v>
      </c>
      <c r="AA182" s="346" t="s">
        <v>5731</v>
      </c>
      <c r="AB182" s="346" t="s">
        <v>5731</v>
      </c>
      <c r="AC182" s="346" t="s">
        <v>1547</v>
      </c>
      <c r="AD182" s="346" t="s">
        <v>5731</v>
      </c>
      <c r="AE182" s="346" t="s">
        <v>5731</v>
      </c>
      <c r="AF182" s="346" t="s">
        <v>5731</v>
      </c>
      <c r="AG182" s="346" t="s">
        <v>5731</v>
      </c>
      <c r="AH182" s="346" t="s">
        <v>5731</v>
      </c>
      <c r="AI182" s="346" t="s">
        <v>5731</v>
      </c>
      <c r="AJ182" s="346" t="s">
        <v>5731</v>
      </c>
      <c r="AK182" s="375" t="s">
        <v>7601</v>
      </c>
      <c r="AL182" s="346" t="s">
        <v>8651</v>
      </c>
      <c r="AM182" s="346" t="s">
        <v>8652</v>
      </c>
      <c r="AN182" s="379"/>
      <c r="AO182" s="379"/>
      <c r="AP182" s="379"/>
    </row>
    <row r="183" spans="1:42" s="145" customFormat="1" ht="33">
      <c r="A183" s="447" t="s">
        <v>22</v>
      </c>
      <c r="B183" s="433" t="s">
        <v>3511</v>
      </c>
      <c r="C183" s="433" t="s">
        <v>3516</v>
      </c>
      <c r="D183" s="452" t="s">
        <v>8061</v>
      </c>
      <c r="E183" s="346" t="s">
        <v>1683</v>
      </c>
      <c r="F183" s="346" t="s">
        <v>110</v>
      </c>
      <c r="G183" s="346" t="s">
        <v>675</v>
      </c>
      <c r="H183" s="491" t="s">
        <v>3519</v>
      </c>
      <c r="I183" s="492" t="s">
        <v>760</v>
      </c>
      <c r="J183" s="491" t="s">
        <v>13</v>
      </c>
      <c r="K183" s="493" t="s">
        <v>17</v>
      </c>
      <c r="L183" s="488" t="s">
        <v>7786</v>
      </c>
      <c r="M183" s="489" t="s">
        <v>8676</v>
      </c>
      <c r="N183" s="490" t="s">
        <v>1091</v>
      </c>
      <c r="O183" s="490" t="s">
        <v>1080</v>
      </c>
      <c r="P183" s="489">
        <v>25</v>
      </c>
      <c r="Q183" s="497">
        <v>7</v>
      </c>
      <c r="R183" s="347" t="s">
        <v>2659</v>
      </c>
      <c r="S183" s="346" t="s">
        <v>8651</v>
      </c>
      <c r="T183" s="346" t="s">
        <v>5731</v>
      </c>
      <c r="U183" s="348">
        <v>44364</v>
      </c>
      <c r="V183" s="348">
        <v>44364</v>
      </c>
      <c r="W183" s="424">
        <v>4374000228</v>
      </c>
      <c r="X183" s="348">
        <v>44383</v>
      </c>
      <c r="Y183" s="346" t="s">
        <v>5731</v>
      </c>
      <c r="Z183" s="346" t="s">
        <v>7602</v>
      </c>
      <c r="AA183" s="346" t="s">
        <v>5731</v>
      </c>
      <c r="AB183" s="346" t="s">
        <v>5731</v>
      </c>
      <c r="AC183" s="346" t="s">
        <v>1547</v>
      </c>
      <c r="AD183" s="346" t="s">
        <v>5731</v>
      </c>
      <c r="AE183" s="346" t="s">
        <v>5731</v>
      </c>
      <c r="AF183" s="346" t="s">
        <v>5731</v>
      </c>
      <c r="AG183" s="346" t="s">
        <v>5731</v>
      </c>
      <c r="AH183" s="346" t="s">
        <v>5731</v>
      </c>
      <c r="AI183" s="346" t="s">
        <v>5731</v>
      </c>
      <c r="AJ183" s="346" t="s">
        <v>5731</v>
      </c>
      <c r="AK183" s="375" t="s">
        <v>7601</v>
      </c>
      <c r="AL183" s="346" t="s">
        <v>8651</v>
      </c>
      <c r="AM183" s="346" t="s">
        <v>8652</v>
      </c>
      <c r="AN183" s="379"/>
      <c r="AO183" s="379"/>
      <c r="AP183" s="379"/>
    </row>
    <row r="184" spans="1:42" s="145" customFormat="1" ht="33">
      <c r="A184" s="387" t="s">
        <v>8054</v>
      </c>
      <c r="B184" s="433" t="s">
        <v>3511</v>
      </c>
      <c r="C184" s="433" t="s">
        <v>3516</v>
      </c>
      <c r="D184" s="452" t="s">
        <v>8062</v>
      </c>
      <c r="E184" s="346" t="s">
        <v>1683</v>
      </c>
      <c r="F184" s="498" t="s">
        <v>3623</v>
      </c>
      <c r="G184" s="346" t="s">
        <v>3917</v>
      </c>
      <c r="H184" s="491" t="s">
        <v>3520</v>
      </c>
      <c r="I184" s="492" t="s">
        <v>760</v>
      </c>
      <c r="J184" s="491" t="s">
        <v>13</v>
      </c>
      <c r="K184" s="493" t="s">
        <v>26</v>
      </c>
      <c r="L184" s="488" t="s">
        <v>7786</v>
      </c>
      <c r="M184" s="489" t="s">
        <v>8677</v>
      </c>
      <c r="N184" s="490" t="s">
        <v>1091</v>
      </c>
      <c r="O184" s="490" t="s">
        <v>1080</v>
      </c>
      <c r="P184" s="489">
        <v>40</v>
      </c>
      <c r="Q184" s="489">
        <v>20</v>
      </c>
      <c r="R184" s="347" t="s">
        <v>2659</v>
      </c>
      <c r="S184" s="346" t="s">
        <v>8651</v>
      </c>
      <c r="T184" s="346" t="s">
        <v>5731</v>
      </c>
      <c r="U184" s="348">
        <v>44364</v>
      </c>
      <c r="V184" s="348">
        <v>44364</v>
      </c>
      <c r="W184" s="424">
        <v>4374000229</v>
      </c>
      <c r="X184" s="348">
        <v>44383</v>
      </c>
      <c r="Y184" s="346" t="s">
        <v>5731</v>
      </c>
      <c r="Z184" s="346" t="s">
        <v>7602</v>
      </c>
      <c r="AA184" s="346" t="s">
        <v>5731</v>
      </c>
      <c r="AB184" s="346" t="s">
        <v>5731</v>
      </c>
      <c r="AC184" s="346" t="s">
        <v>1547</v>
      </c>
      <c r="AD184" s="346" t="s">
        <v>5731</v>
      </c>
      <c r="AE184" s="346" t="s">
        <v>5731</v>
      </c>
      <c r="AF184" s="346" t="s">
        <v>5731</v>
      </c>
      <c r="AG184" s="346" t="s">
        <v>5731</v>
      </c>
      <c r="AH184" s="346" t="s">
        <v>5731</v>
      </c>
      <c r="AI184" s="346" t="s">
        <v>5731</v>
      </c>
      <c r="AJ184" s="346" t="s">
        <v>5731</v>
      </c>
      <c r="AK184" s="375" t="s">
        <v>7601</v>
      </c>
      <c r="AL184" s="346" t="s">
        <v>8651</v>
      </c>
      <c r="AM184" s="346" t="s">
        <v>8652</v>
      </c>
      <c r="AN184" s="379"/>
      <c r="AO184" s="379"/>
      <c r="AP184" s="379"/>
    </row>
    <row r="185" spans="1:42" s="145" customFormat="1" ht="33">
      <c r="A185" s="447" t="s">
        <v>22</v>
      </c>
      <c r="B185" s="433" t="s">
        <v>3511</v>
      </c>
      <c r="C185" s="433" t="s">
        <v>3516</v>
      </c>
      <c r="D185" s="452" t="s">
        <v>8063</v>
      </c>
      <c r="E185" s="346" t="s">
        <v>1683</v>
      </c>
      <c r="F185" s="346" t="s">
        <v>110</v>
      </c>
      <c r="G185" s="346" t="s">
        <v>675</v>
      </c>
      <c r="H185" s="491" t="s">
        <v>3521</v>
      </c>
      <c r="I185" s="492" t="s">
        <v>760</v>
      </c>
      <c r="J185" s="491" t="s">
        <v>13</v>
      </c>
      <c r="K185" s="493" t="s">
        <v>26</v>
      </c>
      <c r="L185" s="488" t="s">
        <v>7786</v>
      </c>
      <c r="M185" s="489" t="s">
        <v>8678</v>
      </c>
      <c r="N185" s="490" t="s">
        <v>1079</v>
      </c>
      <c r="O185" s="490" t="s">
        <v>1704</v>
      </c>
      <c r="P185" s="496">
        <v>40</v>
      </c>
      <c r="Q185" s="489">
        <v>35</v>
      </c>
      <c r="R185" s="347" t="s">
        <v>2659</v>
      </c>
      <c r="S185" s="346" t="s">
        <v>8651</v>
      </c>
      <c r="T185" s="346" t="s">
        <v>5731</v>
      </c>
      <c r="U185" s="348">
        <v>44364</v>
      </c>
      <c r="V185" s="348">
        <v>44364</v>
      </c>
      <c r="W185" s="424">
        <v>4374000230</v>
      </c>
      <c r="X185" s="348">
        <v>44383</v>
      </c>
      <c r="Y185" s="346" t="s">
        <v>5731</v>
      </c>
      <c r="Z185" s="346" t="s">
        <v>7602</v>
      </c>
      <c r="AA185" s="346" t="s">
        <v>5731</v>
      </c>
      <c r="AB185" s="346" t="s">
        <v>5731</v>
      </c>
      <c r="AC185" s="346" t="s">
        <v>1547</v>
      </c>
      <c r="AD185" s="346" t="s">
        <v>5731</v>
      </c>
      <c r="AE185" s="346" t="s">
        <v>5731</v>
      </c>
      <c r="AF185" s="346" t="s">
        <v>5731</v>
      </c>
      <c r="AG185" s="346" t="s">
        <v>5731</v>
      </c>
      <c r="AH185" s="346" t="s">
        <v>5731</v>
      </c>
      <c r="AI185" s="346" t="s">
        <v>5731</v>
      </c>
      <c r="AJ185" s="346" t="s">
        <v>5731</v>
      </c>
      <c r="AK185" s="375" t="s">
        <v>7601</v>
      </c>
      <c r="AL185" s="346" t="s">
        <v>8651</v>
      </c>
      <c r="AM185" s="346" t="s">
        <v>8652</v>
      </c>
      <c r="AN185" s="379"/>
      <c r="AO185" s="379"/>
      <c r="AP185" s="379"/>
    </row>
    <row r="186" spans="1:42" s="145" customFormat="1" ht="33">
      <c r="A186" s="447" t="s">
        <v>22</v>
      </c>
      <c r="B186" s="433" t="s">
        <v>3511</v>
      </c>
      <c r="C186" s="433" t="s">
        <v>3516</v>
      </c>
      <c r="D186" s="452" t="s">
        <v>8063</v>
      </c>
      <c r="E186" s="346" t="s">
        <v>1683</v>
      </c>
      <c r="F186" s="346" t="s">
        <v>110</v>
      </c>
      <c r="G186" s="346" t="s">
        <v>675</v>
      </c>
      <c r="H186" s="491" t="s">
        <v>3522</v>
      </c>
      <c r="I186" s="492" t="s">
        <v>760</v>
      </c>
      <c r="J186" s="491" t="s">
        <v>13</v>
      </c>
      <c r="K186" s="493" t="s">
        <v>26</v>
      </c>
      <c r="L186" s="488" t="s">
        <v>7786</v>
      </c>
      <c r="M186" s="489" t="s">
        <v>8679</v>
      </c>
      <c r="N186" s="490" t="s">
        <v>1091</v>
      </c>
      <c r="O186" s="490" t="s">
        <v>1080</v>
      </c>
      <c r="P186" s="496">
        <v>20</v>
      </c>
      <c r="Q186" s="489">
        <v>20</v>
      </c>
      <c r="R186" s="347" t="s">
        <v>2659</v>
      </c>
      <c r="S186" s="346" t="s">
        <v>8651</v>
      </c>
      <c r="T186" s="346" t="s">
        <v>5731</v>
      </c>
      <c r="U186" s="348">
        <v>44364</v>
      </c>
      <c r="V186" s="348">
        <v>44364</v>
      </c>
      <c r="W186" s="424">
        <v>4374000231</v>
      </c>
      <c r="X186" s="348">
        <v>44383</v>
      </c>
      <c r="Y186" s="346" t="s">
        <v>5731</v>
      </c>
      <c r="Z186" s="346" t="s">
        <v>7602</v>
      </c>
      <c r="AA186" s="346" t="s">
        <v>5731</v>
      </c>
      <c r="AB186" s="346" t="s">
        <v>5731</v>
      </c>
      <c r="AC186" s="346" t="s">
        <v>1547</v>
      </c>
      <c r="AD186" s="346" t="s">
        <v>5731</v>
      </c>
      <c r="AE186" s="346" t="s">
        <v>5731</v>
      </c>
      <c r="AF186" s="346" t="s">
        <v>5731</v>
      </c>
      <c r="AG186" s="346" t="s">
        <v>5731</v>
      </c>
      <c r="AH186" s="346" t="s">
        <v>5731</v>
      </c>
      <c r="AI186" s="346" t="s">
        <v>5731</v>
      </c>
      <c r="AJ186" s="346" t="s">
        <v>5731</v>
      </c>
      <c r="AK186" s="375" t="s">
        <v>7601</v>
      </c>
      <c r="AL186" s="346" t="s">
        <v>8651</v>
      </c>
      <c r="AM186" s="346" t="s">
        <v>8652</v>
      </c>
      <c r="AN186" s="379"/>
      <c r="AO186" s="379"/>
      <c r="AP186" s="379"/>
    </row>
    <row r="187" spans="1:42" s="145" customFormat="1">
      <c r="A187" s="447" t="s">
        <v>22</v>
      </c>
      <c r="B187" s="433" t="s">
        <v>3511</v>
      </c>
      <c r="C187" s="433" t="s">
        <v>3516</v>
      </c>
      <c r="D187" s="433" t="s">
        <v>3523</v>
      </c>
      <c r="E187" s="346" t="s">
        <v>1683</v>
      </c>
      <c r="F187" s="346" t="s">
        <v>762</v>
      </c>
      <c r="G187" s="346" t="s">
        <v>675</v>
      </c>
      <c r="H187" s="491" t="s">
        <v>3524</v>
      </c>
      <c r="I187" s="492" t="s">
        <v>760</v>
      </c>
      <c r="J187" s="491" t="s">
        <v>13</v>
      </c>
      <c r="K187" s="493" t="s">
        <v>26</v>
      </c>
      <c r="L187" s="488" t="s">
        <v>7786</v>
      </c>
      <c r="M187" s="496" t="s">
        <v>8680</v>
      </c>
      <c r="N187" s="490" t="s">
        <v>1079</v>
      </c>
      <c r="O187" s="490" t="s">
        <v>1704</v>
      </c>
      <c r="P187" s="496">
        <v>15</v>
      </c>
      <c r="Q187" s="496">
        <v>25</v>
      </c>
      <c r="R187" s="347" t="s">
        <v>2659</v>
      </c>
      <c r="S187" s="346" t="s">
        <v>8651</v>
      </c>
      <c r="T187" s="346" t="s">
        <v>5731</v>
      </c>
      <c r="U187" s="348">
        <v>44364</v>
      </c>
      <c r="V187" s="348">
        <v>44364</v>
      </c>
      <c r="W187" s="424">
        <v>4374000232</v>
      </c>
      <c r="X187" s="348">
        <v>44383</v>
      </c>
      <c r="Y187" s="346" t="s">
        <v>5731</v>
      </c>
      <c r="Z187" s="346" t="s">
        <v>7600</v>
      </c>
      <c r="AA187" s="346" t="s">
        <v>5731</v>
      </c>
      <c r="AB187" s="346" t="s">
        <v>5731</v>
      </c>
      <c r="AC187" s="346" t="s">
        <v>1547</v>
      </c>
      <c r="AD187" s="346" t="s">
        <v>5731</v>
      </c>
      <c r="AE187" s="346" t="s">
        <v>5731</v>
      </c>
      <c r="AF187" s="346" t="s">
        <v>5731</v>
      </c>
      <c r="AG187" s="346" t="s">
        <v>5731</v>
      </c>
      <c r="AH187" s="346" t="s">
        <v>5731</v>
      </c>
      <c r="AI187" s="346" t="s">
        <v>5731</v>
      </c>
      <c r="AJ187" s="346" t="s">
        <v>5731</v>
      </c>
      <c r="AK187" s="375" t="s">
        <v>7601</v>
      </c>
      <c r="AL187" s="346" t="s">
        <v>8651</v>
      </c>
      <c r="AM187" s="346" t="s">
        <v>8652</v>
      </c>
      <c r="AN187" s="379"/>
      <c r="AO187" s="379"/>
      <c r="AP187" s="379"/>
    </row>
    <row r="188" spans="1:42" s="145" customFormat="1">
      <c r="A188" s="447" t="s">
        <v>22</v>
      </c>
      <c r="B188" s="433" t="s">
        <v>3511</v>
      </c>
      <c r="C188" s="433" t="s">
        <v>3516</v>
      </c>
      <c r="D188" s="433" t="s">
        <v>3525</v>
      </c>
      <c r="E188" s="346" t="s">
        <v>1683</v>
      </c>
      <c r="F188" s="346" t="s">
        <v>110</v>
      </c>
      <c r="G188" s="346" t="s">
        <v>675</v>
      </c>
      <c r="H188" s="491" t="s">
        <v>3526</v>
      </c>
      <c r="I188" s="492" t="s">
        <v>760</v>
      </c>
      <c r="J188" s="491" t="s">
        <v>13</v>
      </c>
      <c r="K188" s="493" t="s">
        <v>26</v>
      </c>
      <c r="L188" s="488" t="s">
        <v>7786</v>
      </c>
      <c r="M188" s="496" t="s">
        <v>8681</v>
      </c>
      <c r="N188" s="490" t="s">
        <v>1079</v>
      </c>
      <c r="O188" s="490" t="s">
        <v>1704</v>
      </c>
      <c r="P188" s="496">
        <v>150</v>
      </c>
      <c r="Q188" s="496">
        <v>18.5</v>
      </c>
      <c r="R188" s="347" t="s">
        <v>2659</v>
      </c>
      <c r="S188" s="346" t="s">
        <v>8651</v>
      </c>
      <c r="T188" s="346" t="s">
        <v>5731</v>
      </c>
      <c r="U188" s="348">
        <v>44364</v>
      </c>
      <c r="V188" s="348">
        <v>44364</v>
      </c>
      <c r="W188" s="424">
        <v>4374000233</v>
      </c>
      <c r="X188" s="348">
        <v>44383</v>
      </c>
      <c r="Y188" s="346" t="s">
        <v>5731</v>
      </c>
      <c r="Z188" s="346" t="s">
        <v>7602</v>
      </c>
      <c r="AA188" s="346" t="s">
        <v>5731</v>
      </c>
      <c r="AB188" s="346" t="s">
        <v>5731</v>
      </c>
      <c r="AC188" s="346" t="s">
        <v>1547</v>
      </c>
      <c r="AD188" s="346" t="s">
        <v>5731</v>
      </c>
      <c r="AE188" s="346" t="s">
        <v>5731</v>
      </c>
      <c r="AF188" s="346" t="s">
        <v>5731</v>
      </c>
      <c r="AG188" s="346" t="s">
        <v>5731</v>
      </c>
      <c r="AH188" s="346" t="s">
        <v>5731</v>
      </c>
      <c r="AI188" s="346" t="s">
        <v>5731</v>
      </c>
      <c r="AJ188" s="346" t="s">
        <v>5731</v>
      </c>
      <c r="AK188" s="375" t="s">
        <v>7601</v>
      </c>
      <c r="AL188" s="346" t="s">
        <v>8651</v>
      </c>
      <c r="AM188" s="346" t="s">
        <v>8652</v>
      </c>
      <c r="AN188" s="379"/>
      <c r="AO188" s="379"/>
      <c r="AP188" s="379"/>
    </row>
    <row r="189" spans="1:42" s="145" customFormat="1">
      <c r="A189" s="447" t="s">
        <v>22</v>
      </c>
      <c r="B189" s="433" t="s">
        <v>3511</v>
      </c>
      <c r="C189" s="433" t="s">
        <v>3516</v>
      </c>
      <c r="D189" s="433" t="s">
        <v>3527</v>
      </c>
      <c r="E189" s="346" t="s">
        <v>1683</v>
      </c>
      <c r="F189" s="346" t="s">
        <v>110</v>
      </c>
      <c r="G189" s="346" t="s">
        <v>675</v>
      </c>
      <c r="H189" s="491" t="s">
        <v>3528</v>
      </c>
      <c r="I189" s="492" t="s">
        <v>760</v>
      </c>
      <c r="J189" s="491" t="s">
        <v>13</v>
      </c>
      <c r="K189" s="493" t="s">
        <v>26</v>
      </c>
      <c r="L189" s="488" t="s">
        <v>7786</v>
      </c>
      <c r="M189" s="496" t="s">
        <v>8682</v>
      </c>
      <c r="N189" s="490" t="s">
        <v>1079</v>
      </c>
      <c r="O189" s="490" t="s">
        <v>1704</v>
      </c>
      <c r="P189" s="496">
        <v>20</v>
      </c>
      <c r="Q189" s="496">
        <v>15</v>
      </c>
      <c r="R189" s="347" t="s">
        <v>2659</v>
      </c>
      <c r="S189" s="346" t="s">
        <v>8651</v>
      </c>
      <c r="T189" s="346" t="s">
        <v>5731</v>
      </c>
      <c r="U189" s="348">
        <v>44364</v>
      </c>
      <c r="V189" s="348">
        <v>44364</v>
      </c>
      <c r="W189" s="424">
        <v>4374000241</v>
      </c>
      <c r="X189" s="348">
        <v>44383</v>
      </c>
      <c r="Y189" s="346" t="s">
        <v>5731</v>
      </c>
      <c r="Z189" s="346" t="s">
        <v>7600</v>
      </c>
      <c r="AA189" s="346" t="s">
        <v>5731</v>
      </c>
      <c r="AB189" s="346" t="s">
        <v>5731</v>
      </c>
      <c r="AC189" s="346" t="s">
        <v>1547</v>
      </c>
      <c r="AD189" s="346" t="s">
        <v>5731</v>
      </c>
      <c r="AE189" s="346" t="s">
        <v>5731</v>
      </c>
      <c r="AF189" s="346" t="s">
        <v>5731</v>
      </c>
      <c r="AG189" s="346" t="s">
        <v>5731</v>
      </c>
      <c r="AH189" s="346" t="s">
        <v>5731</v>
      </c>
      <c r="AI189" s="346" t="s">
        <v>5731</v>
      </c>
      <c r="AJ189" s="346" t="s">
        <v>5731</v>
      </c>
      <c r="AK189" s="375" t="s">
        <v>7601</v>
      </c>
      <c r="AL189" s="346" t="s">
        <v>8651</v>
      </c>
      <c r="AM189" s="346" t="s">
        <v>8652</v>
      </c>
      <c r="AN189" s="379"/>
      <c r="AO189" s="379"/>
      <c r="AP189" s="379"/>
    </row>
    <row r="190" spans="1:42" s="145" customFormat="1">
      <c r="A190" s="447" t="s">
        <v>22</v>
      </c>
      <c r="B190" s="433" t="s">
        <v>3511</v>
      </c>
      <c r="C190" s="433" t="s">
        <v>3516</v>
      </c>
      <c r="D190" s="433" t="s">
        <v>3529</v>
      </c>
      <c r="E190" s="346" t="s">
        <v>1683</v>
      </c>
      <c r="F190" s="346" t="s">
        <v>110</v>
      </c>
      <c r="G190" s="346" t="s">
        <v>675</v>
      </c>
      <c r="H190" s="491" t="s">
        <v>3530</v>
      </c>
      <c r="I190" s="492" t="s">
        <v>760</v>
      </c>
      <c r="J190" s="491" t="s">
        <v>13</v>
      </c>
      <c r="K190" s="493" t="s">
        <v>26</v>
      </c>
      <c r="L190" s="488" t="s">
        <v>7786</v>
      </c>
      <c r="M190" s="496" t="s">
        <v>8683</v>
      </c>
      <c r="N190" s="490" t="s">
        <v>1091</v>
      </c>
      <c r="O190" s="490" t="s">
        <v>1080</v>
      </c>
      <c r="P190" s="496">
        <v>60</v>
      </c>
      <c r="Q190" s="496">
        <v>45</v>
      </c>
      <c r="R190" s="347" t="s">
        <v>2659</v>
      </c>
      <c r="S190" s="346" t="s">
        <v>8651</v>
      </c>
      <c r="T190" s="346" t="s">
        <v>5731</v>
      </c>
      <c r="U190" s="348">
        <v>44364</v>
      </c>
      <c r="V190" s="348">
        <v>44364</v>
      </c>
      <c r="W190" s="424">
        <v>4374000242</v>
      </c>
      <c r="X190" s="348">
        <v>44383</v>
      </c>
      <c r="Y190" s="346" t="s">
        <v>5731</v>
      </c>
      <c r="Z190" s="346" t="s">
        <v>7600</v>
      </c>
      <c r="AA190" s="346" t="s">
        <v>5731</v>
      </c>
      <c r="AB190" s="346" t="s">
        <v>5731</v>
      </c>
      <c r="AC190" s="346" t="s">
        <v>1547</v>
      </c>
      <c r="AD190" s="346" t="s">
        <v>5731</v>
      </c>
      <c r="AE190" s="346" t="s">
        <v>5731</v>
      </c>
      <c r="AF190" s="346" t="s">
        <v>5731</v>
      </c>
      <c r="AG190" s="346" t="s">
        <v>5731</v>
      </c>
      <c r="AH190" s="346" t="s">
        <v>5731</v>
      </c>
      <c r="AI190" s="346" t="s">
        <v>5731</v>
      </c>
      <c r="AJ190" s="346" t="s">
        <v>5731</v>
      </c>
      <c r="AK190" s="375" t="s">
        <v>7601</v>
      </c>
      <c r="AL190" s="346" t="s">
        <v>8651</v>
      </c>
      <c r="AM190" s="346" t="s">
        <v>8652</v>
      </c>
      <c r="AN190" s="379"/>
      <c r="AO190" s="379"/>
      <c r="AP190" s="379"/>
    </row>
    <row r="191" spans="1:42" s="145" customFormat="1">
      <c r="A191" s="447" t="s">
        <v>22</v>
      </c>
      <c r="B191" s="433" t="s">
        <v>3511</v>
      </c>
      <c r="C191" s="433" t="s">
        <v>3516</v>
      </c>
      <c r="D191" s="433" t="s">
        <v>3529</v>
      </c>
      <c r="E191" s="346" t="s">
        <v>1683</v>
      </c>
      <c r="F191" s="346" t="s">
        <v>110</v>
      </c>
      <c r="G191" s="346" t="s">
        <v>675</v>
      </c>
      <c r="H191" s="491" t="s">
        <v>3531</v>
      </c>
      <c r="I191" s="492" t="s">
        <v>760</v>
      </c>
      <c r="J191" s="491" t="s">
        <v>13</v>
      </c>
      <c r="K191" s="493" t="s">
        <v>26</v>
      </c>
      <c r="L191" s="488" t="s">
        <v>7786</v>
      </c>
      <c r="M191" s="496" t="s">
        <v>8684</v>
      </c>
      <c r="N191" s="490" t="s">
        <v>1079</v>
      </c>
      <c r="O191" s="490" t="s">
        <v>1704</v>
      </c>
      <c r="P191" s="496">
        <v>50</v>
      </c>
      <c r="Q191" s="496">
        <v>25</v>
      </c>
      <c r="R191" s="347" t="s">
        <v>2659</v>
      </c>
      <c r="S191" s="346" t="s">
        <v>8651</v>
      </c>
      <c r="T191" s="346" t="s">
        <v>5731</v>
      </c>
      <c r="U191" s="348">
        <v>44364</v>
      </c>
      <c r="V191" s="348">
        <v>44364</v>
      </c>
      <c r="W191" s="424">
        <v>4374000243</v>
      </c>
      <c r="X191" s="348">
        <v>44383</v>
      </c>
      <c r="Y191" s="346" t="s">
        <v>5731</v>
      </c>
      <c r="Z191" s="346" t="s">
        <v>7600</v>
      </c>
      <c r="AA191" s="346" t="s">
        <v>5731</v>
      </c>
      <c r="AB191" s="346" t="s">
        <v>5731</v>
      </c>
      <c r="AC191" s="346" t="s">
        <v>1547</v>
      </c>
      <c r="AD191" s="346" t="s">
        <v>5731</v>
      </c>
      <c r="AE191" s="346" t="s">
        <v>5731</v>
      </c>
      <c r="AF191" s="346" t="s">
        <v>5731</v>
      </c>
      <c r="AG191" s="346" t="s">
        <v>5731</v>
      </c>
      <c r="AH191" s="346" t="s">
        <v>5731</v>
      </c>
      <c r="AI191" s="346" t="s">
        <v>5731</v>
      </c>
      <c r="AJ191" s="346" t="s">
        <v>5731</v>
      </c>
      <c r="AK191" s="375" t="s">
        <v>7601</v>
      </c>
      <c r="AL191" s="346" t="s">
        <v>8651</v>
      </c>
      <c r="AM191" s="346" t="s">
        <v>8652</v>
      </c>
      <c r="AN191" s="379"/>
      <c r="AO191" s="379"/>
      <c r="AP191" s="379"/>
    </row>
    <row r="192" spans="1:42" s="145" customFormat="1" ht="33">
      <c r="A192" s="447" t="s">
        <v>22</v>
      </c>
      <c r="B192" s="433" t="s">
        <v>3511</v>
      </c>
      <c r="C192" s="452" t="s">
        <v>8064</v>
      </c>
      <c r="D192" s="452" t="s">
        <v>8065</v>
      </c>
      <c r="E192" s="346" t="s">
        <v>1683</v>
      </c>
      <c r="F192" s="346" t="s">
        <v>110</v>
      </c>
      <c r="G192" s="346" t="s">
        <v>675</v>
      </c>
      <c r="H192" s="491" t="s">
        <v>3532</v>
      </c>
      <c r="I192" s="492" t="s">
        <v>760</v>
      </c>
      <c r="J192" s="491" t="s">
        <v>13</v>
      </c>
      <c r="K192" s="493" t="s">
        <v>26</v>
      </c>
      <c r="L192" s="488" t="s">
        <v>7786</v>
      </c>
      <c r="M192" s="489" t="s">
        <v>8685</v>
      </c>
      <c r="N192" s="490" t="s">
        <v>1079</v>
      </c>
      <c r="O192" s="490" t="s">
        <v>1704</v>
      </c>
      <c r="P192" s="489">
        <v>140</v>
      </c>
      <c r="Q192" s="489">
        <v>30</v>
      </c>
      <c r="R192" s="347" t="s">
        <v>2659</v>
      </c>
      <c r="S192" s="346" t="s">
        <v>8651</v>
      </c>
      <c r="T192" s="346" t="s">
        <v>5731</v>
      </c>
      <c r="U192" s="348">
        <v>44368</v>
      </c>
      <c r="V192" s="348">
        <v>44368</v>
      </c>
      <c r="W192" s="424">
        <v>4374000244</v>
      </c>
      <c r="X192" s="348">
        <v>44383</v>
      </c>
      <c r="Y192" s="346" t="s">
        <v>5731</v>
      </c>
      <c r="Z192" s="346" t="s">
        <v>7602</v>
      </c>
      <c r="AA192" s="346" t="s">
        <v>5731</v>
      </c>
      <c r="AB192" s="346" t="s">
        <v>5731</v>
      </c>
      <c r="AC192" s="346" t="s">
        <v>1547</v>
      </c>
      <c r="AD192" s="346" t="s">
        <v>5731</v>
      </c>
      <c r="AE192" s="346" t="s">
        <v>5731</v>
      </c>
      <c r="AF192" s="346" t="s">
        <v>5731</v>
      </c>
      <c r="AG192" s="346" t="s">
        <v>5731</v>
      </c>
      <c r="AH192" s="346" t="s">
        <v>5731</v>
      </c>
      <c r="AI192" s="346" t="s">
        <v>5731</v>
      </c>
      <c r="AJ192" s="346" t="s">
        <v>5731</v>
      </c>
      <c r="AK192" s="375" t="s">
        <v>7601</v>
      </c>
      <c r="AL192" s="346" t="s">
        <v>8651</v>
      </c>
      <c r="AM192" s="346" t="s">
        <v>8652</v>
      </c>
      <c r="AN192" s="379"/>
      <c r="AO192" s="379"/>
      <c r="AP192" s="379"/>
    </row>
    <row r="193" spans="1:42" s="145" customFormat="1" ht="33">
      <c r="A193" s="447" t="s">
        <v>22</v>
      </c>
      <c r="B193" s="433" t="s">
        <v>3511</v>
      </c>
      <c r="C193" s="452" t="s">
        <v>8686</v>
      </c>
      <c r="D193" s="452" t="s">
        <v>8066</v>
      </c>
      <c r="E193" s="346" t="s">
        <v>1683</v>
      </c>
      <c r="F193" s="346" t="s">
        <v>110</v>
      </c>
      <c r="G193" s="346" t="s">
        <v>675</v>
      </c>
      <c r="H193" s="491" t="s">
        <v>3533</v>
      </c>
      <c r="I193" s="492" t="s">
        <v>760</v>
      </c>
      <c r="J193" s="491" t="s">
        <v>13</v>
      </c>
      <c r="K193" s="493" t="s">
        <v>26</v>
      </c>
      <c r="L193" s="488" t="s">
        <v>7786</v>
      </c>
      <c r="M193" s="489" t="s">
        <v>8687</v>
      </c>
      <c r="N193" s="490" t="s">
        <v>1091</v>
      </c>
      <c r="O193" s="490" t="s">
        <v>1080</v>
      </c>
      <c r="P193" s="489">
        <v>130</v>
      </c>
      <c r="Q193" s="489">
        <v>30</v>
      </c>
      <c r="R193" s="347" t="s">
        <v>2659</v>
      </c>
      <c r="S193" s="346" t="s">
        <v>8651</v>
      </c>
      <c r="T193" s="346" t="s">
        <v>5731</v>
      </c>
      <c r="U193" s="348">
        <v>44368</v>
      </c>
      <c r="V193" s="348">
        <v>44368</v>
      </c>
      <c r="W193" s="424">
        <v>4374000245</v>
      </c>
      <c r="X193" s="348">
        <v>44383</v>
      </c>
      <c r="Y193" s="346" t="s">
        <v>5731</v>
      </c>
      <c r="Z193" s="346" t="s">
        <v>7602</v>
      </c>
      <c r="AA193" s="346" t="s">
        <v>5731</v>
      </c>
      <c r="AB193" s="346" t="s">
        <v>5731</v>
      </c>
      <c r="AC193" s="346" t="s">
        <v>1547</v>
      </c>
      <c r="AD193" s="346" t="s">
        <v>5731</v>
      </c>
      <c r="AE193" s="346" t="s">
        <v>5731</v>
      </c>
      <c r="AF193" s="346" t="s">
        <v>5731</v>
      </c>
      <c r="AG193" s="346" t="s">
        <v>5731</v>
      </c>
      <c r="AH193" s="346" t="s">
        <v>5731</v>
      </c>
      <c r="AI193" s="346" t="s">
        <v>5731</v>
      </c>
      <c r="AJ193" s="346" t="s">
        <v>5731</v>
      </c>
      <c r="AK193" s="375" t="s">
        <v>7601</v>
      </c>
      <c r="AL193" s="346" t="s">
        <v>8651</v>
      </c>
      <c r="AM193" s="346" t="s">
        <v>8652</v>
      </c>
      <c r="AN193" s="379"/>
      <c r="AO193" s="379"/>
      <c r="AP193" s="379"/>
    </row>
    <row r="194" spans="1:42" s="145" customFormat="1" ht="33">
      <c r="A194" s="447" t="s">
        <v>22</v>
      </c>
      <c r="B194" s="433" t="s">
        <v>3511</v>
      </c>
      <c r="C194" s="452" t="s">
        <v>8064</v>
      </c>
      <c r="D194" s="452" t="s">
        <v>8066</v>
      </c>
      <c r="E194" s="346" t="s">
        <v>1683</v>
      </c>
      <c r="F194" s="346" t="s">
        <v>110</v>
      </c>
      <c r="G194" s="346" t="s">
        <v>675</v>
      </c>
      <c r="H194" s="491" t="s">
        <v>3534</v>
      </c>
      <c r="I194" s="492" t="s">
        <v>760</v>
      </c>
      <c r="J194" s="491" t="s">
        <v>13</v>
      </c>
      <c r="K194" s="493" t="s">
        <v>26</v>
      </c>
      <c r="L194" s="488" t="s">
        <v>7786</v>
      </c>
      <c r="M194" s="489" t="s">
        <v>8688</v>
      </c>
      <c r="N194" s="490" t="s">
        <v>1091</v>
      </c>
      <c r="O194" s="490" t="s">
        <v>1080</v>
      </c>
      <c r="P194" s="489">
        <v>15</v>
      </c>
      <c r="Q194" s="489">
        <v>30</v>
      </c>
      <c r="R194" s="347" t="s">
        <v>2659</v>
      </c>
      <c r="S194" s="346" t="s">
        <v>8651</v>
      </c>
      <c r="T194" s="346" t="s">
        <v>5731</v>
      </c>
      <c r="U194" s="348">
        <v>44368</v>
      </c>
      <c r="V194" s="348">
        <v>44368</v>
      </c>
      <c r="W194" s="424">
        <v>4374000246</v>
      </c>
      <c r="X194" s="348">
        <v>44383</v>
      </c>
      <c r="Y194" s="346" t="s">
        <v>5731</v>
      </c>
      <c r="Z194" s="346" t="s">
        <v>7602</v>
      </c>
      <c r="AA194" s="346" t="s">
        <v>5731</v>
      </c>
      <c r="AB194" s="346" t="s">
        <v>5731</v>
      </c>
      <c r="AC194" s="346" t="s">
        <v>1547</v>
      </c>
      <c r="AD194" s="346" t="s">
        <v>5731</v>
      </c>
      <c r="AE194" s="346" t="s">
        <v>5731</v>
      </c>
      <c r="AF194" s="346" t="s">
        <v>5731</v>
      </c>
      <c r="AG194" s="346" t="s">
        <v>5731</v>
      </c>
      <c r="AH194" s="346" t="s">
        <v>5731</v>
      </c>
      <c r="AI194" s="346" t="s">
        <v>5731</v>
      </c>
      <c r="AJ194" s="346" t="s">
        <v>5731</v>
      </c>
      <c r="AK194" s="375" t="s">
        <v>7601</v>
      </c>
      <c r="AL194" s="346" t="s">
        <v>8651</v>
      </c>
      <c r="AM194" s="346" t="s">
        <v>8652</v>
      </c>
      <c r="AN194" s="379"/>
      <c r="AO194" s="379"/>
      <c r="AP194" s="379"/>
    </row>
    <row r="195" spans="1:42" s="145" customFormat="1" ht="33">
      <c r="A195" s="472" t="s">
        <v>8054</v>
      </c>
      <c r="B195" s="452" t="s">
        <v>3622</v>
      </c>
      <c r="C195" s="452" t="s">
        <v>8064</v>
      </c>
      <c r="D195" s="452" t="s">
        <v>8067</v>
      </c>
      <c r="E195" s="346" t="s">
        <v>1683</v>
      </c>
      <c r="F195" s="346" t="s">
        <v>110</v>
      </c>
      <c r="G195" s="346" t="s">
        <v>675</v>
      </c>
      <c r="H195" s="491" t="s">
        <v>3535</v>
      </c>
      <c r="I195" s="492" t="s">
        <v>760</v>
      </c>
      <c r="J195" s="491" t="s">
        <v>13</v>
      </c>
      <c r="K195" s="493" t="s">
        <v>26</v>
      </c>
      <c r="L195" s="488" t="s">
        <v>7786</v>
      </c>
      <c r="M195" s="489" t="s">
        <v>8689</v>
      </c>
      <c r="N195" s="490" t="s">
        <v>1079</v>
      </c>
      <c r="O195" s="490" t="s">
        <v>1704</v>
      </c>
      <c r="P195" s="489">
        <v>50</v>
      </c>
      <c r="Q195" s="489">
        <v>40</v>
      </c>
      <c r="R195" s="347" t="s">
        <v>2659</v>
      </c>
      <c r="S195" s="346" t="s">
        <v>8651</v>
      </c>
      <c r="T195" s="346" t="s">
        <v>5731</v>
      </c>
      <c r="U195" s="348">
        <v>44368</v>
      </c>
      <c r="V195" s="348">
        <v>44368</v>
      </c>
      <c r="W195" s="424">
        <v>4374000247</v>
      </c>
      <c r="X195" s="348">
        <v>44383</v>
      </c>
      <c r="Y195" s="346" t="s">
        <v>5731</v>
      </c>
      <c r="Z195" s="346" t="s">
        <v>7602</v>
      </c>
      <c r="AA195" s="346" t="s">
        <v>5731</v>
      </c>
      <c r="AB195" s="346" t="s">
        <v>5731</v>
      </c>
      <c r="AC195" s="346" t="s">
        <v>1547</v>
      </c>
      <c r="AD195" s="346" t="s">
        <v>5731</v>
      </c>
      <c r="AE195" s="346" t="s">
        <v>5731</v>
      </c>
      <c r="AF195" s="346" t="s">
        <v>5731</v>
      </c>
      <c r="AG195" s="346" t="s">
        <v>5731</v>
      </c>
      <c r="AH195" s="346" t="s">
        <v>5731</v>
      </c>
      <c r="AI195" s="346" t="s">
        <v>5731</v>
      </c>
      <c r="AJ195" s="346" t="s">
        <v>5731</v>
      </c>
      <c r="AK195" s="375" t="s">
        <v>7601</v>
      </c>
      <c r="AL195" s="346" t="s">
        <v>8651</v>
      </c>
      <c r="AM195" s="346" t="s">
        <v>8652</v>
      </c>
      <c r="AN195" s="379"/>
      <c r="AO195" s="379"/>
      <c r="AP195" s="379"/>
    </row>
    <row r="196" spans="1:42" s="145" customFormat="1" ht="33">
      <c r="A196" s="472" t="s">
        <v>8054</v>
      </c>
      <c r="B196" s="452" t="s">
        <v>3622</v>
      </c>
      <c r="C196" s="452" t="s">
        <v>8064</v>
      </c>
      <c r="D196" s="499" t="s">
        <v>8690</v>
      </c>
      <c r="E196" s="346" t="s">
        <v>1683</v>
      </c>
      <c r="F196" s="346" t="s">
        <v>110</v>
      </c>
      <c r="G196" s="346" t="s">
        <v>675</v>
      </c>
      <c r="H196" s="491" t="s">
        <v>3536</v>
      </c>
      <c r="I196" s="492" t="s">
        <v>760</v>
      </c>
      <c r="J196" s="491" t="s">
        <v>13</v>
      </c>
      <c r="K196" s="493" t="s">
        <v>26</v>
      </c>
      <c r="L196" s="488" t="s">
        <v>7786</v>
      </c>
      <c r="M196" s="489" t="s">
        <v>8691</v>
      </c>
      <c r="N196" s="490" t="s">
        <v>1091</v>
      </c>
      <c r="O196" s="490" t="s">
        <v>1080</v>
      </c>
      <c r="P196" s="489">
        <v>130</v>
      </c>
      <c r="Q196" s="489">
        <v>25</v>
      </c>
      <c r="R196" s="347" t="s">
        <v>2659</v>
      </c>
      <c r="S196" s="490" t="s">
        <v>8651</v>
      </c>
      <c r="T196" s="346" t="s">
        <v>5731</v>
      </c>
      <c r="U196" s="500">
        <v>44368</v>
      </c>
      <c r="V196" s="500">
        <v>44368</v>
      </c>
      <c r="W196" s="424">
        <v>4374000255</v>
      </c>
      <c r="X196" s="348">
        <v>44383</v>
      </c>
      <c r="Y196" s="346" t="s">
        <v>5731</v>
      </c>
      <c r="Z196" s="346" t="s">
        <v>7602</v>
      </c>
      <c r="AA196" s="346" t="s">
        <v>5731</v>
      </c>
      <c r="AB196" s="346" t="s">
        <v>5731</v>
      </c>
      <c r="AC196" s="346" t="s">
        <v>1547</v>
      </c>
      <c r="AD196" s="346" t="s">
        <v>5731</v>
      </c>
      <c r="AE196" s="346" t="s">
        <v>5731</v>
      </c>
      <c r="AF196" s="346" t="s">
        <v>5731</v>
      </c>
      <c r="AG196" s="346" t="s">
        <v>5731</v>
      </c>
      <c r="AH196" s="346" t="s">
        <v>5731</v>
      </c>
      <c r="AI196" s="346" t="s">
        <v>5731</v>
      </c>
      <c r="AJ196" s="346" t="s">
        <v>5731</v>
      </c>
      <c r="AK196" s="375" t="s">
        <v>7601</v>
      </c>
      <c r="AL196" s="346" t="s">
        <v>8651</v>
      </c>
      <c r="AM196" s="346" t="s">
        <v>8652</v>
      </c>
      <c r="AN196" s="379"/>
      <c r="AO196" s="379"/>
      <c r="AP196" s="379"/>
    </row>
    <row r="197" spans="1:42" s="145" customFormat="1" ht="33">
      <c r="A197" s="447" t="s">
        <v>22</v>
      </c>
      <c r="B197" s="433" t="s">
        <v>3511</v>
      </c>
      <c r="C197" s="433" t="s">
        <v>3516</v>
      </c>
      <c r="D197" s="433" t="s">
        <v>3537</v>
      </c>
      <c r="E197" s="346" t="s">
        <v>1683</v>
      </c>
      <c r="F197" s="346" t="s">
        <v>110</v>
      </c>
      <c r="G197" s="346" t="s">
        <v>675</v>
      </c>
      <c r="H197" s="491" t="s">
        <v>3538</v>
      </c>
      <c r="I197" s="492" t="s">
        <v>760</v>
      </c>
      <c r="J197" s="491" t="s">
        <v>13</v>
      </c>
      <c r="K197" s="493" t="s">
        <v>26</v>
      </c>
      <c r="L197" s="488" t="s">
        <v>7786</v>
      </c>
      <c r="M197" s="489" t="s">
        <v>8692</v>
      </c>
      <c r="N197" s="490" t="s">
        <v>1091</v>
      </c>
      <c r="O197" s="490" t="s">
        <v>1080</v>
      </c>
      <c r="P197" s="489">
        <v>130</v>
      </c>
      <c r="Q197" s="489">
        <v>40</v>
      </c>
      <c r="R197" s="347" t="s">
        <v>2659</v>
      </c>
      <c r="S197" s="346" t="s">
        <v>8651</v>
      </c>
      <c r="T197" s="346" t="s">
        <v>5731</v>
      </c>
      <c r="U197" s="348">
        <v>44368</v>
      </c>
      <c r="V197" s="348">
        <v>44368</v>
      </c>
      <c r="W197" s="424">
        <v>4374000248</v>
      </c>
      <c r="X197" s="348">
        <v>44383</v>
      </c>
      <c r="Y197" s="346" t="s">
        <v>5731</v>
      </c>
      <c r="Z197" s="346" t="s">
        <v>7602</v>
      </c>
      <c r="AA197" s="346" t="s">
        <v>5731</v>
      </c>
      <c r="AB197" s="346" t="s">
        <v>5731</v>
      </c>
      <c r="AC197" s="346" t="s">
        <v>1547</v>
      </c>
      <c r="AD197" s="346" t="s">
        <v>5731</v>
      </c>
      <c r="AE197" s="346" t="s">
        <v>5731</v>
      </c>
      <c r="AF197" s="346" t="s">
        <v>5731</v>
      </c>
      <c r="AG197" s="346" t="s">
        <v>5731</v>
      </c>
      <c r="AH197" s="346" t="s">
        <v>5731</v>
      </c>
      <c r="AI197" s="346" t="s">
        <v>5731</v>
      </c>
      <c r="AJ197" s="346" t="s">
        <v>5731</v>
      </c>
      <c r="AK197" s="375" t="s">
        <v>7601</v>
      </c>
      <c r="AL197" s="346" t="s">
        <v>8651</v>
      </c>
      <c r="AM197" s="346" t="s">
        <v>8652</v>
      </c>
      <c r="AN197" s="379"/>
      <c r="AO197" s="379"/>
      <c r="AP197" s="379"/>
    </row>
    <row r="198" spans="1:42" s="145" customFormat="1" ht="33">
      <c r="A198" s="447" t="s">
        <v>22</v>
      </c>
      <c r="B198" s="433" t="s">
        <v>3511</v>
      </c>
      <c r="C198" s="433" t="s">
        <v>3516</v>
      </c>
      <c r="D198" s="433" t="s">
        <v>3539</v>
      </c>
      <c r="E198" s="346" t="s">
        <v>1683</v>
      </c>
      <c r="F198" s="346" t="s">
        <v>110</v>
      </c>
      <c r="G198" s="346" t="s">
        <v>675</v>
      </c>
      <c r="H198" s="491" t="s">
        <v>3540</v>
      </c>
      <c r="I198" s="492" t="s">
        <v>760</v>
      </c>
      <c r="J198" s="491" t="s">
        <v>13</v>
      </c>
      <c r="K198" s="493" t="s">
        <v>17</v>
      </c>
      <c r="L198" s="488" t="s">
        <v>7786</v>
      </c>
      <c r="M198" s="489" t="s">
        <v>8693</v>
      </c>
      <c r="N198" s="490" t="s">
        <v>1079</v>
      </c>
      <c r="O198" s="490" t="s">
        <v>1704</v>
      </c>
      <c r="P198" s="489">
        <v>110</v>
      </c>
      <c r="Q198" s="489">
        <v>40</v>
      </c>
      <c r="R198" s="347" t="s">
        <v>2659</v>
      </c>
      <c r="S198" s="490" t="s">
        <v>8651</v>
      </c>
      <c r="T198" s="346" t="s">
        <v>5731</v>
      </c>
      <c r="U198" s="500">
        <v>44368</v>
      </c>
      <c r="V198" s="500">
        <v>44368</v>
      </c>
      <c r="W198" s="424">
        <v>4374000249</v>
      </c>
      <c r="X198" s="348">
        <v>44383</v>
      </c>
      <c r="Y198" s="346" t="s">
        <v>5731</v>
      </c>
      <c r="Z198" s="346" t="s">
        <v>7602</v>
      </c>
      <c r="AA198" s="346" t="s">
        <v>5731</v>
      </c>
      <c r="AB198" s="346" t="s">
        <v>5731</v>
      </c>
      <c r="AC198" s="346" t="s">
        <v>1547</v>
      </c>
      <c r="AD198" s="346" t="s">
        <v>5731</v>
      </c>
      <c r="AE198" s="346" t="s">
        <v>5731</v>
      </c>
      <c r="AF198" s="346" t="s">
        <v>5731</v>
      </c>
      <c r="AG198" s="346" t="s">
        <v>5731</v>
      </c>
      <c r="AH198" s="346" t="s">
        <v>5731</v>
      </c>
      <c r="AI198" s="346" t="s">
        <v>5731</v>
      </c>
      <c r="AJ198" s="346" t="s">
        <v>5731</v>
      </c>
      <c r="AK198" s="375" t="s">
        <v>7601</v>
      </c>
      <c r="AL198" s="346" t="s">
        <v>8651</v>
      </c>
      <c r="AM198" s="346" t="s">
        <v>8652</v>
      </c>
      <c r="AN198" s="379"/>
      <c r="AO198" s="379"/>
      <c r="AP198" s="379"/>
    </row>
    <row r="199" spans="1:42" s="145" customFormat="1" ht="33">
      <c r="A199" s="447" t="s">
        <v>22</v>
      </c>
      <c r="B199" s="433" t="s">
        <v>3511</v>
      </c>
      <c r="C199" s="433" t="s">
        <v>3516</v>
      </c>
      <c r="D199" s="433" t="s">
        <v>3541</v>
      </c>
      <c r="E199" s="346" t="s">
        <v>1683</v>
      </c>
      <c r="F199" s="346" t="s">
        <v>110</v>
      </c>
      <c r="G199" s="346" t="s">
        <v>675</v>
      </c>
      <c r="H199" s="491" t="s">
        <v>3542</v>
      </c>
      <c r="I199" s="492" t="s">
        <v>760</v>
      </c>
      <c r="J199" s="491" t="s">
        <v>13</v>
      </c>
      <c r="K199" s="493" t="s">
        <v>26</v>
      </c>
      <c r="L199" s="488" t="s">
        <v>7786</v>
      </c>
      <c r="M199" s="489" t="s">
        <v>8694</v>
      </c>
      <c r="N199" s="490" t="s">
        <v>1091</v>
      </c>
      <c r="O199" s="490" t="s">
        <v>1080</v>
      </c>
      <c r="P199" s="489">
        <v>40</v>
      </c>
      <c r="Q199" s="489">
        <v>25</v>
      </c>
      <c r="R199" s="347" t="s">
        <v>2659</v>
      </c>
      <c r="S199" s="490" t="s">
        <v>8651</v>
      </c>
      <c r="T199" s="346" t="s">
        <v>5731</v>
      </c>
      <c r="U199" s="500">
        <v>44368</v>
      </c>
      <c r="V199" s="500">
        <v>44368</v>
      </c>
      <c r="W199" s="424">
        <v>4374000250</v>
      </c>
      <c r="X199" s="348">
        <v>44383</v>
      </c>
      <c r="Y199" s="346" t="s">
        <v>5731</v>
      </c>
      <c r="Z199" s="346" t="s">
        <v>7602</v>
      </c>
      <c r="AA199" s="346" t="s">
        <v>5731</v>
      </c>
      <c r="AB199" s="346" t="s">
        <v>5731</v>
      </c>
      <c r="AC199" s="346" t="s">
        <v>1547</v>
      </c>
      <c r="AD199" s="346" t="s">
        <v>5731</v>
      </c>
      <c r="AE199" s="346" t="s">
        <v>5731</v>
      </c>
      <c r="AF199" s="346" t="s">
        <v>5731</v>
      </c>
      <c r="AG199" s="346" t="s">
        <v>5731</v>
      </c>
      <c r="AH199" s="346" t="s">
        <v>5731</v>
      </c>
      <c r="AI199" s="346" t="s">
        <v>5731</v>
      </c>
      <c r="AJ199" s="346" t="s">
        <v>5731</v>
      </c>
      <c r="AK199" s="375" t="s">
        <v>7601</v>
      </c>
      <c r="AL199" s="346" t="s">
        <v>8651</v>
      </c>
      <c r="AM199" s="346" t="s">
        <v>8652</v>
      </c>
      <c r="AN199" s="379"/>
      <c r="AO199" s="379"/>
      <c r="AP199" s="379"/>
    </row>
    <row r="200" spans="1:42" s="145" customFormat="1" ht="33">
      <c r="A200" s="447" t="s">
        <v>22</v>
      </c>
      <c r="B200" s="433" t="s">
        <v>3511</v>
      </c>
      <c r="C200" s="433" t="s">
        <v>3516</v>
      </c>
      <c r="D200" s="433" t="s">
        <v>3543</v>
      </c>
      <c r="E200" s="346" t="s">
        <v>1683</v>
      </c>
      <c r="F200" s="346" t="s">
        <v>110</v>
      </c>
      <c r="G200" s="346" t="s">
        <v>675</v>
      </c>
      <c r="H200" s="491" t="s">
        <v>3544</v>
      </c>
      <c r="I200" s="492" t="s">
        <v>760</v>
      </c>
      <c r="J200" s="491" t="s">
        <v>13</v>
      </c>
      <c r="K200" s="493" t="s">
        <v>17</v>
      </c>
      <c r="L200" s="488" t="s">
        <v>7786</v>
      </c>
      <c r="M200" s="489" t="s">
        <v>8694</v>
      </c>
      <c r="N200" s="490" t="s">
        <v>1079</v>
      </c>
      <c r="O200" s="490" t="s">
        <v>1704</v>
      </c>
      <c r="P200" s="489">
        <v>40</v>
      </c>
      <c r="Q200" s="489">
        <v>20</v>
      </c>
      <c r="R200" s="347" t="s">
        <v>2659</v>
      </c>
      <c r="S200" s="490" t="s">
        <v>8651</v>
      </c>
      <c r="T200" s="346" t="s">
        <v>5731</v>
      </c>
      <c r="U200" s="500">
        <v>44368</v>
      </c>
      <c r="V200" s="500">
        <v>44368</v>
      </c>
      <c r="W200" s="424">
        <v>4374000251</v>
      </c>
      <c r="X200" s="348">
        <v>44383</v>
      </c>
      <c r="Y200" s="346" t="s">
        <v>5731</v>
      </c>
      <c r="Z200" s="346" t="s">
        <v>7602</v>
      </c>
      <c r="AA200" s="346" t="s">
        <v>5731</v>
      </c>
      <c r="AB200" s="346" t="s">
        <v>5731</v>
      </c>
      <c r="AC200" s="346" t="s">
        <v>1547</v>
      </c>
      <c r="AD200" s="346" t="s">
        <v>5731</v>
      </c>
      <c r="AE200" s="346" t="s">
        <v>5731</v>
      </c>
      <c r="AF200" s="346" t="s">
        <v>5731</v>
      </c>
      <c r="AG200" s="346" t="s">
        <v>5731</v>
      </c>
      <c r="AH200" s="346" t="s">
        <v>5731</v>
      </c>
      <c r="AI200" s="346" t="s">
        <v>5731</v>
      </c>
      <c r="AJ200" s="346" t="s">
        <v>5731</v>
      </c>
      <c r="AK200" s="375" t="s">
        <v>7601</v>
      </c>
      <c r="AL200" s="346" t="s">
        <v>8651</v>
      </c>
      <c r="AM200" s="346" t="s">
        <v>8652</v>
      </c>
      <c r="AN200" s="379"/>
      <c r="AO200" s="379"/>
      <c r="AP200" s="379"/>
    </row>
    <row r="201" spans="1:42" s="145" customFormat="1" ht="33">
      <c r="A201" s="447" t="s">
        <v>22</v>
      </c>
      <c r="B201" s="433" t="s">
        <v>3511</v>
      </c>
      <c r="C201" s="433" t="s">
        <v>3516</v>
      </c>
      <c r="D201" s="433" t="s">
        <v>3545</v>
      </c>
      <c r="E201" s="346" t="s">
        <v>1683</v>
      </c>
      <c r="F201" s="346" t="s">
        <v>110</v>
      </c>
      <c r="G201" s="346" t="s">
        <v>675</v>
      </c>
      <c r="H201" s="491" t="s">
        <v>3546</v>
      </c>
      <c r="I201" s="492" t="s">
        <v>760</v>
      </c>
      <c r="J201" s="491" t="s">
        <v>13</v>
      </c>
      <c r="K201" s="493" t="s">
        <v>26</v>
      </c>
      <c r="L201" s="488" t="s">
        <v>7786</v>
      </c>
      <c r="M201" s="489" t="s">
        <v>8695</v>
      </c>
      <c r="N201" s="490" t="s">
        <v>1079</v>
      </c>
      <c r="O201" s="490" t="s">
        <v>1704</v>
      </c>
      <c r="P201" s="489">
        <v>40</v>
      </c>
      <c r="Q201" s="489">
        <v>7</v>
      </c>
      <c r="R201" s="347" t="s">
        <v>2659</v>
      </c>
      <c r="S201" s="490" t="s">
        <v>8651</v>
      </c>
      <c r="T201" s="346" t="s">
        <v>5731</v>
      </c>
      <c r="U201" s="500">
        <v>44368</v>
      </c>
      <c r="V201" s="500">
        <v>44368</v>
      </c>
      <c r="W201" s="424">
        <v>4374000252</v>
      </c>
      <c r="X201" s="348">
        <v>44383</v>
      </c>
      <c r="Y201" s="346" t="s">
        <v>5731</v>
      </c>
      <c r="Z201" s="346" t="s">
        <v>7602</v>
      </c>
      <c r="AA201" s="346" t="s">
        <v>5731</v>
      </c>
      <c r="AB201" s="346" t="s">
        <v>5731</v>
      </c>
      <c r="AC201" s="346" t="s">
        <v>1547</v>
      </c>
      <c r="AD201" s="346" t="s">
        <v>5731</v>
      </c>
      <c r="AE201" s="346" t="s">
        <v>5731</v>
      </c>
      <c r="AF201" s="346" t="s">
        <v>5731</v>
      </c>
      <c r="AG201" s="346" t="s">
        <v>5731</v>
      </c>
      <c r="AH201" s="346" t="s">
        <v>5731</v>
      </c>
      <c r="AI201" s="346" t="s">
        <v>5731</v>
      </c>
      <c r="AJ201" s="346" t="s">
        <v>5731</v>
      </c>
      <c r="AK201" s="375" t="s">
        <v>7601</v>
      </c>
      <c r="AL201" s="346" t="s">
        <v>8651</v>
      </c>
      <c r="AM201" s="346" t="s">
        <v>8652</v>
      </c>
      <c r="AN201" s="379"/>
      <c r="AO201" s="379"/>
      <c r="AP201" s="379"/>
    </row>
    <row r="202" spans="1:42" s="145" customFormat="1" ht="33">
      <c r="A202" s="447" t="s">
        <v>22</v>
      </c>
      <c r="B202" s="433" t="s">
        <v>3511</v>
      </c>
      <c r="C202" s="433" t="s">
        <v>3516</v>
      </c>
      <c r="D202" s="433" t="s">
        <v>3547</v>
      </c>
      <c r="E202" s="346" t="s">
        <v>1683</v>
      </c>
      <c r="F202" s="346" t="s">
        <v>110</v>
      </c>
      <c r="G202" s="346" t="s">
        <v>675</v>
      </c>
      <c r="H202" s="491" t="s">
        <v>3548</v>
      </c>
      <c r="I202" s="492" t="s">
        <v>760</v>
      </c>
      <c r="J202" s="491" t="s">
        <v>13</v>
      </c>
      <c r="K202" s="493" t="s">
        <v>17</v>
      </c>
      <c r="L202" s="488" t="s">
        <v>7786</v>
      </c>
      <c r="M202" s="489" t="s">
        <v>8696</v>
      </c>
      <c r="N202" s="490" t="s">
        <v>1079</v>
      </c>
      <c r="O202" s="490" t="s">
        <v>1704</v>
      </c>
      <c r="P202" s="489">
        <v>80</v>
      </c>
      <c r="Q202" s="489">
        <v>25</v>
      </c>
      <c r="R202" s="347" t="s">
        <v>2659</v>
      </c>
      <c r="S202" s="490" t="s">
        <v>8651</v>
      </c>
      <c r="T202" s="346" t="s">
        <v>5731</v>
      </c>
      <c r="U202" s="500">
        <v>44368</v>
      </c>
      <c r="V202" s="500">
        <v>44368</v>
      </c>
      <c r="W202" s="424">
        <v>4373000253</v>
      </c>
      <c r="X202" s="348">
        <v>44383</v>
      </c>
      <c r="Y202" s="346" t="s">
        <v>5731</v>
      </c>
      <c r="Z202" s="346" t="s">
        <v>7602</v>
      </c>
      <c r="AA202" s="346" t="s">
        <v>5731</v>
      </c>
      <c r="AB202" s="346" t="s">
        <v>5731</v>
      </c>
      <c r="AC202" s="346" t="s">
        <v>1547</v>
      </c>
      <c r="AD202" s="346" t="s">
        <v>5731</v>
      </c>
      <c r="AE202" s="346" t="s">
        <v>5731</v>
      </c>
      <c r="AF202" s="346" t="s">
        <v>5731</v>
      </c>
      <c r="AG202" s="346" t="s">
        <v>5731</v>
      </c>
      <c r="AH202" s="346" t="s">
        <v>5731</v>
      </c>
      <c r="AI202" s="346" t="s">
        <v>5731</v>
      </c>
      <c r="AJ202" s="346" t="s">
        <v>5731</v>
      </c>
      <c r="AK202" s="375" t="s">
        <v>7601</v>
      </c>
      <c r="AL202" s="346" t="s">
        <v>8651</v>
      </c>
      <c r="AM202" s="346" t="s">
        <v>8652</v>
      </c>
      <c r="AN202" s="379"/>
      <c r="AO202" s="379"/>
      <c r="AP202" s="379"/>
    </row>
    <row r="203" spans="1:42" s="145" customFormat="1" ht="33">
      <c r="A203" s="447" t="s">
        <v>22</v>
      </c>
      <c r="B203" s="433" t="s">
        <v>3511</v>
      </c>
      <c r="C203" s="433" t="s">
        <v>3516</v>
      </c>
      <c r="D203" s="433" t="s">
        <v>3545</v>
      </c>
      <c r="E203" s="346" t="s">
        <v>1683</v>
      </c>
      <c r="F203" s="346" t="s">
        <v>110</v>
      </c>
      <c r="G203" s="346" t="s">
        <v>675</v>
      </c>
      <c r="H203" s="491" t="s">
        <v>3549</v>
      </c>
      <c r="I203" s="492" t="s">
        <v>760</v>
      </c>
      <c r="J203" s="491" t="s">
        <v>13</v>
      </c>
      <c r="K203" s="493" t="s">
        <v>17</v>
      </c>
      <c r="L203" s="488" t="s">
        <v>7786</v>
      </c>
      <c r="M203" s="489" t="s">
        <v>8695</v>
      </c>
      <c r="N203" s="490" t="s">
        <v>1091</v>
      </c>
      <c r="O203" s="490" t="s">
        <v>1080</v>
      </c>
      <c r="P203" s="489">
        <v>40</v>
      </c>
      <c r="Q203" s="489">
        <v>30</v>
      </c>
      <c r="R203" s="347" t="s">
        <v>2659</v>
      </c>
      <c r="S203" s="490" t="s">
        <v>8651</v>
      </c>
      <c r="T203" s="346" t="s">
        <v>5731</v>
      </c>
      <c r="U203" s="500">
        <v>44368</v>
      </c>
      <c r="V203" s="500">
        <v>44368</v>
      </c>
      <c r="W203" s="424">
        <v>4373000254</v>
      </c>
      <c r="X203" s="348">
        <v>44383</v>
      </c>
      <c r="Y203" s="346" t="s">
        <v>5731</v>
      </c>
      <c r="Z203" s="346" t="s">
        <v>7602</v>
      </c>
      <c r="AA203" s="346" t="s">
        <v>5731</v>
      </c>
      <c r="AB203" s="346" t="s">
        <v>5731</v>
      </c>
      <c r="AC203" s="346" t="s">
        <v>1547</v>
      </c>
      <c r="AD203" s="346" t="s">
        <v>5731</v>
      </c>
      <c r="AE203" s="346" t="s">
        <v>5731</v>
      </c>
      <c r="AF203" s="346" t="s">
        <v>5731</v>
      </c>
      <c r="AG203" s="346" t="s">
        <v>5731</v>
      </c>
      <c r="AH203" s="346" t="s">
        <v>5731</v>
      </c>
      <c r="AI203" s="346" t="s">
        <v>5731</v>
      </c>
      <c r="AJ203" s="346" t="s">
        <v>5731</v>
      </c>
      <c r="AK203" s="375" t="s">
        <v>7601</v>
      </c>
      <c r="AL203" s="346" t="s">
        <v>8651</v>
      </c>
      <c r="AM203" s="346" t="s">
        <v>8652</v>
      </c>
      <c r="AN203" s="379"/>
      <c r="AO203" s="379"/>
      <c r="AP203" s="379"/>
    </row>
    <row r="204" spans="1:42" s="145" customFormat="1" ht="33">
      <c r="A204" s="447" t="s">
        <v>22</v>
      </c>
      <c r="B204" s="433" t="s">
        <v>3511</v>
      </c>
      <c r="C204" s="433" t="s">
        <v>3550</v>
      </c>
      <c r="D204" s="433" t="s">
        <v>3551</v>
      </c>
      <c r="E204" s="346" t="s">
        <v>1683</v>
      </c>
      <c r="F204" s="346" t="s">
        <v>110</v>
      </c>
      <c r="G204" s="346" t="s">
        <v>675</v>
      </c>
      <c r="H204" s="491" t="s">
        <v>3552</v>
      </c>
      <c r="I204" s="492" t="s">
        <v>760</v>
      </c>
      <c r="J204" s="491" t="s">
        <v>13</v>
      </c>
      <c r="K204" s="493" t="s">
        <v>26</v>
      </c>
      <c r="L204" s="488" t="s">
        <v>7786</v>
      </c>
      <c r="M204" s="489" t="s">
        <v>8697</v>
      </c>
      <c r="N204" s="490" t="s">
        <v>1079</v>
      </c>
      <c r="O204" s="490" t="s">
        <v>1704</v>
      </c>
      <c r="P204" s="489">
        <v>100</v>
      </c>
      <c r="Q204" s="489">
        <v>25</v>
      </c>
      <c r="R204" s="347" t="s">
        <v>2659</v>
      </c>
      <c r="S204" s="490" t="s">
        <v>8651</v>
      </c>
      <c r="T204" s="346" t="s">
        <v>5731</v>
      </c>
      <c r="U204" s="500">
        <v>44368</v>
      </c>
      <c r="V204" s="500">
        <v>44368</v>
      </c>
      <c r="W204" s="424">
        <v>4374000256</v>
      </c>
      <c r="X204" s="348">
        <v>44383</v>
      </c>
      <c r="Y204" s="346" t="s">
        <v>5731</v>
      </c>
      <c r="Z204" s="346" t="s">
        <v>7602</v>
      </c>
      <c r="AA204" s="346" t="s">
        <v>5731</v>
      </c>
      <c r="AB204" s="346" t="s">
        <v>5731</v>
      </c>
      <c r="AC204" s="346" t="s">
        <v>1547</v>
      </c>
      <c r="AD204" s="346" t="s">
        <v>5731</v>
      </c>
      <c r="AE204" s="346" t="s">
        <v>5731</v>
      </c>
      <c r="AF204" s="346" t="s">
        <v>5731</v>
      </c>
      <c r="AG204" s="346" t="s">
        <v>5731</v>
      </c>
      <c r="AH204" s="346" t="s">
        <v>5731</v>
      </c>
      <c r="AI204" s="346" t="s">
        <v>5731</v>
      </c>
      <c r="AJ204" s="346" t="s">
        <v>5731</v>
      </c>
      <c r="AK204" s="375" t="s">
        <v>7601</v>
      </c>
      <c r="AL204" s="346" t="s">
        <v>8651</v>
      </c>
      <c r="AM204" s="346" t="s">
        <v>8652</v>
      </c>
      <c r="AN204" s="379"/>
      <c r="AO204" s="379"/>
      <c r="AP204" s="379"/>
    </row>
    <row r="205" spans="1:42" s="145" customFormat="1" ht="33">
      <c r="A205" s="447" t="s">
        <v>22</v>
      </c>
      <c r="B205" s="433" t="s">
        <v>3511</v>
      </c>
      <c r="C205" s="433" t="s">
        <v>3550</v>
      </c>
      <c r="D205" s="433" t="s">
        <v>3553</v>
      </c>
      <c r="E205" s="346" t="s">
        <v>1683</v>
      </c>
      <c r="F205" s="346" t="s">
        <v>110</v>
      </c>
      <c r="G205" s="346" t="s">
        <v>675</v>
      </c>
      <c r="H205" s="491" t="s">
        <v>3554</v>
      </c>
      <c r="I205" s="492" t="s">
        <v>760</v>
      </c>
      <c r="J205" s="491" t="s">
        <v>13</v>
      </c>
      <c r="K205" s="493" t="s">
        <v>17</v>
      </c>
      <c r="L205" s="488" t="s">
        <v>7786</v>
      </c>
      <c r="M205" s="489" t="s">
        <v>8698</v>
      </c>
      <c r="N205" s="490" t="s">
        <v>1079</v>
      </c>
      <c r="O205" s="490" t="s">
        <v>1704</v>
      </c>
      <c r="P205" s="489">
        <v>160</v>
      </c>
      <c r="Q205" s="489">
        <v>25</v>
      </c>
      <c r="R205" s="347" t="s">
        <v>2659</v>
      </c>
      <c r="S205" s="490" t="s">
        <v>8651</v>
      </c>
      <c r="T205" s="346" t="s">
        <v>5731</v>
      </c>
      <c r="U205" s="500">
        <v>44368</v>
      </c>
      <c r="V205" s="500">
        <v>44368</v>
      </c>
      <c r="W205" s="424">
        <v>4374000257</v>
      </c>
      <c r="X205" s="348">
        <v>44383</v>
      </c>
      <c r="Y205" s="346" t="s">
        <v>5731</v>
      </c>
      <c r="Z205" s="346" t="s">
        <v>7602</v>
      </c>
      <c r="AA205" s="346" t="s">
        <v>5731</v>
      </c>
      <c r="AB205" s="346" t="s">
        <v>5731</v>
      </c>
      <c r="AC205" s="346" t="s">
        <v>1547</v>
      </c>
      <c r="AD205" s="346" t="s">
        <v>5731</v>
      </c>
      <c r="AE205" s="346" t="s">
        <v>5731</v>
      </c>
      <c r="AF205" s="346" t="s">
        <v>5731</v>
      </c>
      <c r="AG205" s="346" t="s">
        <v>5731</v>
      </c>
      <c r="AH205" s="346" t="s">
        <v>5731</v>
      </c>
      <c r="AI205" s="346" t="s">
        <v>5731</v>
      </c>
      <c r="AJ205" s="346" t="s">
        <v>5731</v>
      </c>
      <c r="AK205" s="375" t="s">
        <v>7601</v>
      </c>
      <c r="AL205" s="346" t="s">
        <v>8651</v>
      </c>
      <c r="AM205" s="346" t="s">
        <v>8652</v>
      </c>
      <c r="AN205" s="379"/>
      <c r="AO205" s="379"/>
      <c r="AP205" s="379"/>
    </row>
    <row r="206" spans="1:42" s="145" customFormat="1" ht="33">
      <c r="A206" s="447" t="s">
        <v>22</v>
      </c>
      <c r="B206" s="433" t="s">
        <v>3511</v>
      </c>
      <c r="C206" s="433" t="s">
        <v>3550</v>
      </c>
      <c r="D206" s="433" t="s">
        <v>3555</v>
      </c>
      <c r="E206" s="346" t="s">
        <v>1683</v>
      </c>
      <c r="F206" s="346" t="s">
        <v>110</v>
      </c>
      <c r="G206" s="346" t="s">
        <v>675</v>
      </c>
      <c r="H206" s="491" t="s">
        <v>3556</v>
      </c>
      <c r="I206" s="492" t="s">
        <v>760</v>
      </c>
      <c r="J206" s="491" t="s">
        <v>13</v>
      </c>
      <c r="K206" s="493" t="s">
        <v>26</v>
      </c>
      <c r="L206" s="488" t="s">
        <v>7786</v>
      </c>
      <c r="M206" s="489" t="s">
        <v>8699</v>
      </c>
      <c r="N206" s="490" t="s">
        <v>1091</v>
      </c>
      <c r="O206" s="490" t="s">
        <v>1080</v>
      </c>
      <c r="P206" s="489">
        <v>270</v>
      </c>
      <c r="Q206" s="489">
        <v>40</v>
      </c>
      <c r="R206" s="347" t="s">
        <v>2659</v>
      </c>
      <c r="S206" s="490" t="s">
        <v>8651</v>
      </c>
      <c r="T206" s="346" t="s">
        <v>5731</v>
      </c>
      <c r="U206" s="500">
        <v>44368</v>
      </c>
      <c r="V206" s="500">
        <v>44368</v>
      </c>
      <c r="W206" s="424">
        <v>4374000258</v>
      </c>
      <c r="X206" s="348">
        <v>44383</v>
      </c>
      <c r="Y206" s="346" t="s">
        <v>5731</v>
      </c>
      <c r="Z206" s="346" t="s">
        <v>7602</v>
      </c>
      <c r="AA206" s="346" t="s">
        <v>5731</v>
      </c>
      <c r="AB206" s="346" t="s">
        <v>5731</v>
      </c>
      <c r="AC206" s="346" t="s">
        <v>1547</v>
      </c>
      <c r="AD206" s="346" t="s">
        <v>5731</v>
      </c>
      <c r="AE206" s="346" t="s">
        <v>5731</v>
      </c>
      <c r="AF206" s="346" t="s">
        <v>5731</v>
      </c>
      <c r="AG206" s="346" t="s">
        <v>5731</v>
      </c>
      <c r="AH206" s="346" t="s">
        <v>5731</v>
      </c>
      <c r="AI206" s="346" t="s">
        <v>5731</v>
      </c>
      <c r="AJ206" s="346" t="s">
        <v>5731</v>
      </c>
      <c r="AK206" s="375" t="s">
        <v>7601</v>
      </c>
      <c r="AL206" s="346" t="s">
        <v>8651</v>
      </c>
      <c r="AM206" s="346" t="s">
        <v>8652</v>
      </c>
      <c r="AN206" s="379"/>
      <c r="AO206" s="379"/>
      <c r="AP206" s="379"/>
    </row>
    <row r="207" spans="1:42" s="145" customFormat="1" ht="33">
      <c r="A207" s="447" t="s">
        <v>22</v>
      </c>
      <c r="B207" s="433" t="s">
        <v>3511</v>
      </c>
      <c r="C207" s="433" t="s">
        <v>3550</v>
      </c>
      <c r="D207" s="433" t="s">
        <v>3557</v>
      </c>
      <c r="E207" s="346" t="s">
        <v>1683</v>
      </c>
      <c r="F207" s="346" t="s">
        <v>110</v>
      </c>
      <c r="G207" s="346" t="s">
        <v>675</v>
      </c>
      <c r="H207" s="491" t="s">
        <v>3558</v>
      </c>
      <c r="I207" s="492" t="s">
        <v>760</v>
      </c>
      <c r="J207" s="491" t="s">
        <v>13</v>
      </c>
      <c r="K207" s="493" t="s">
        <v>17</v>
      </c>
      <c r="L207" s="488" t="s">
        <v>7786</v>
      </c>
      <c r="M207" s="489" t="s">
        <v>8700</v>
      </c>
      <c r="N207" s="490" t="s">
        <v>1091</v>
      </c>
      <c r="O207" s="490" t="s">
        <v>1080</v>
      </c>
      <c r="P207" s="489">
        <v>15</v>
      </c>
      <c r="Q207" s="489">
        <v>30</v>
      </c>
      <c r="R207" s="347" t="s">
        <v>2659</v>
      </c>
      <c r="S207" s="490" t="s">
        <v>8651</v>
      </c>
      <c r="T207" s="346" t="s">
        <v>5731</v>
      </c>
      <c r="U207" s="500">
        <v>44368</v>
      </c>
      <c r="V207" s="500">
        <v>44368</v>
      </c>
      <c r="W207" s="424">
        <v>4374000259</v>
      </c>
      <c r="X207" s="348">
        <v>44383</v>
      </c>
      <c r="Y207" s="346" t="s">
        <v>5731</v>
      </c>
      <c r="Z207" s="346" t="s">
        <v>7602</v>
      </c>
      <c r="AA207" s="346" t="s">
        <v>5731</v>
      </c>
      <c r="AB207" s="346" t="s">
        <v>5731</v>
      </c>
      <c r="AC207" s="346" t="s">
        <v>1547</v>
      </c>
      <c r="AD207" s="346" t="s">
        <v>5731</v>
      </c>
      <c r="AE207" s="346" t="s">
        <v>5731</v>
      </c>
      <c r="AF207" s="346" t="s">
        <v>5731</v>
      </c>
      <c r="AG207" s="346" t="s">
        <v>5731</v>
      </c>
      <c r="AH207" s="346" t="s">
        <v>5731</v>
      </c>
      <c r="AI207" s="346" t="s">
        <v>5731</v>
      </c>
      <c r="AJ207" s="346" t="s">
        <v>5731</v>
      </c>
      <c r="AK207" s="375" t="s">
        <v>7601</v>
      </c>
      <c r="AL207" s="346" t="s">
        <v>8651</v>
      </c>
      <c r="AM207" s="346" t="s">
        <v>8652</v>
      </c>
      <c r="AN207" s="379"/>
      <c r="AO207" s="379"/>
      <c r="AP207" s="379"/>
    </row>
    <row r="208" spans="1:42" s="145" customFormat="1">
      <c r="A208" s="501" t="s">
        <v>979</v>
      </c>
      <c r="B208" s="502" t="s">
        <v>4552</v>
      </c>
      <c r="C208" s="502" t="s">
        <v>4651</v>
      </c>
      <c r="D208" s="502" t="s">
        <v>4652</v>
      </c>
      <c r="E208" s="346" t="s">
        <v>1683</v>
      </c>
      <c r="F208" s="346" t="s">
        <v>110</v>
      </c>
      <c r="G208" s="346" t="s">
        <v>675</v>
      </c>
      <c r="H208" s="491" t="s">
        <v>4653</v>
      </c>
      <c r="I208" s="423" t="s">
        <v>760</v>
      </c>
      <c r="J208" s="503" t="s">
        <v>13</v>
      </c>
      <c r="K208" s="504" t="s">
        <v>17</v>
      </c>
      <c r="L208" s="503" t="s">
        <v>7786</v>
      </c>
      <c r="M208" s="505" t="s">
        <v>8701</v>
      </c>
      <c r="N208" s="423" t="s">
        <v>1091</v>
      </c>
      <c r="O208" s="423" t="s">
        <v>1080</v>
      </c>
      <c r="P208" s="505">
        <v>90</v>
      </c>
      <c r="Q208" s="505">
        <v>25</v>
      </c>
      <c r="R208" s="347" t="s">
        <v>2659</v>
      </c>
      <c r="S208" s="346" t="s">
        <v>8651</v>
      </c>
      <c r="T208" s="346" t="s">
        <v>5731</v>
      </c>
      <c r="U208" s="348">
        <v>44368</v>
      </c>
      <c r="V208" s="348">
        <v>44368</v>
      </c>
      <c r="W208" s="424">
        <v>4715000120</v>
      </c>
      <c r="X208" s="506">
        <v>44383</v>
      </c>
      <c r="Y208" s="346" t="s">
        <v>5731</v>
      </c>
      <c r="Z208" s="424" t="s">
        <v>7600</v>
      </c>
      <c r="AA208" s="346" t="s">
        <v>5731</v>
      </c>
      <c r="AB208" s="346" t="s">
        <v>5731</v>
      </c>
      <c r="AC208" s="424" t="s">
        <v>6072</v>
      </c>
      <c r="AD208" s="346" t="s">
        <v>5731</v>
      </c>
      <c r="AE208" s="346" t="s">
        <v>5731</v>
      </c>
      <c r="AF208" s="346" t="s">
        <v>5731</v>
      </c>
      <c r="AG208" s="346" t="s">
        <v>5731</v>
      </c>
      <c r="AH208" s="346" t="s">
        <v>5731</v>
      </c>
      <c r="AI208" s="346" t="s">
        <v>5731</v>
      </c>
      <c r="AJ208" s="346" t="s">
        <v>5731</v>
      </c>
      <c r="AK208" s="413" t="s">
        <v>7605</v>
      </c>
      <c r="AL208" s="375" t="s">
        <v>8651</v>
      </c>
      <c r="AM208" s="375" t="s">
        <v>8652</v>
      </c>
      <c r="AN208" s="379"/>
      <c r="AO208" s="379"/>
      <c r="AP208" s="379"/>
    </row>
    <row r="209" spans="1:42" s="145" customFormat="1">
      <c r="A209" s="501" t="s">
        <v>979</v>
      </c>
      <c r="B209" s="502" t="s">
        <v>4552</v>
      </c>
      <c r="C209" s="502" t="s">
        <v>4651</v>
      </c>
      <c r="D209" s="502" t="s">
        <v>4654</v>
      </c>
      <c r="E209" s="346" t="s">
        <v>1683</v>
      </c>
      <c r="F209" s="346" t="s">
        <v>110</v>
      </c>
      <c r="G209" s="346" t="s">
        <v>675</v>
      </c>
      <c r="H209" s="491" t="s">
        <v>4655</v>
      </c>
      <c r="I209" s="423" t="s">
        <v>760</v>
      </c>
      <c r="J209" s="503" t="s">
        <v>13</v>
      </c>
      <c r="K209" s="504" t="s">
        <v>26</v>
      </c>
      <c r="L209" s="503" t="s">
        <v>7786</v>
      </c>
      <c r="M209" s="505" t="s">
        <v>8702</v>
      </c>
      <c r="N209" s="423" t="s">
        <v>1079</v>
      </c>
      <c r="O209" s="423" t="s">
        <v>1704</v>
      </c>
      <c r="P209" s="505">
        <v>210</v>
      </c>
      <c r="Q209" s="505">
        <v>10</v>
      </c>
      <c r="R209" s="347" t="s">
        <v>2659</v>
      </c>
      <c r="S209" s="346" t="s">
        <v>8651</v>
      </c>
      <c r="T209" s="346" t="s">
        <v>5731</v>
      </c>
      <c r="U209" s="348">
        <v>44368</v>
      </c>
      <c r="V209" s="348">
        <v>44368</v>
      </c>
      <c r="W209" s="424">
        <v>4715000121</v>
      </c>
      <c r="X209" s="506">
        <v>44383</v>
      </c>
      <c r="Y209" s="346" t="s">
        <v>5731</v>
      </c>
      <c r="Z209" s="424" t="s">
        <v>7600</v>
      </c>
      <c r="AA209" s="346" t="s">
        <v>5731</v>
      </c>
      <c r="AB209" s="346" t="s">
        <v>5731</v>
      </c>
      <c r="AC209" s="424" t="s">
        <v>6072</v>
      </c>
      <c r="AD209" s="346" t="s">
        <v>5731</v>
      </c>
      <c r="AE209" s="346" t="s">
        <v>5731</v>
      </c>
      <c r="AF209" s="346" t="s">
        <v>5731</v>
      </c>
      <c r="AG209" s="346" t="s">
        <v>5731</v>
      </c>
      <c r="AH209" s="346" t="s">
        <v>5731</v>
      </c>
      <c r="AI209" s="346" t="s">
        <v>5731</v>
      </c>
      <c r="AJ209" s="346" t="s">
        <v>5731</v>
      </c>
      <c r="AK209" s="413" t="s">
        <v>7605</v>
      </c>
      <c r="AL209" s="375" t="s">
        <v>8651</v>
      </c>
      <c r="AM209" s="375" t="s">
        <v>8652</v>
      </c>
      <c r="AN209" s="379"/>
      <c r="AO209" s="379"/>
      <c r="AP209" s="379"/>
    </row>
    <row r="210" spans="1:42" s="145" customFormat="1">
      <c r="A210" s="417" t="s">
        <v>979</v>
      </c>
      <c r="B210" s="433" t="s">
        <v>4552</v>
      </c>
      <c r="C210" s="433" t="s">
        <v>2469</v>
      </c>
      <c r="D210" s="507" t="s">
        <v>4656</v>
      </c>
      <c r="E210" s="346" t="s">
        <v>1683</v>
      </c>
      <c r="F210" s="346" t="s">
        <v>762</v>
      </c>
      <c r="G210" s="346" t="s">
        <v>675</v>
      </c>
      <c r="H210" s="491" t="s">
        <v>4657</v>
      </c>
      <c r="I210" s="492" t="s">
        <v>760</v>
      </c>
      <c r="J210" s="491" t="s">
        <v>13</v>
      </c>
      <c r="K210" s="493" t="s">
        <v>26</v>
      </c>
      <c r="L210" s="488" t="s">
        <v>7786</v>
      </c>
      <c r="M210" s="505" t="s">
        <v>8703</v>
      </c>
      <c r="N210" s="490" t="s">
        <v>1079</v>
      </c>
      <c r="O210" s="490" t="s">
        <v>1704</v>
      </c>
      <c r="P210" s="505">
        <v>130</v>
      </c>
      <c r="Q210" s="505">
        <v>25</v>
      </c>
      <c r="R210" s="347" t="s">
        <v>2659</v>
      </c>
      <c r="S210" s="346" t="s">
        <v>8651</v>
      </c>
      <c r="T210" s="346" t="s">
        <v>5731</v>
      </c>
      <c r="U210" s="348">
        <v>44368</v>
      </c>
      <c r="V210" s="348">
        <v>44368</v>
      </c>
      <c r="W210" s="423">
        <v>4715000084</v>
      </c>
      <c r="X210" s="348">
        <v>44383</v>
      </c>
      <c r="Y210" s="346" t="s">
        <v>5731</v>
      </c>
      <c r="Z210" s="346" t="s">
        <v>7602</v>
      </c>
      <c r="AA210" s="346" t="s">
        <v>5731</v>
      </c>
      <c r="AB210" s="346" t="s">
        <v>5731</v>
      </c>
      <c r="AC210" s="346" t="s">
        <v>1547</v>
      </c>
      <c r="AD210" s="346" t="s">
        <v>5731</v>
      </c>
      <c r="AE210" s="346" t="s">
        <v>5731</v>
      </c>
      <c r="AF210" s="346" t="s">
        <v>5731</v>
      </c>
      <c r="AG210" s="346" t="s">
        <v>5731</v>
      </c>
      <c r="AH210" s="346" t="s">
        <v>5731</v>
      </c>
      <c r="AI210" s="346" t="s">
        <v>5731</v>
      </c>
      <c r="AJ210" s="346" t="s">
        <v>5731</v>
      </c>
      <c r="AK210" s="413" t="s">
        <v>7605</v>
      </c>
      <c r="AL210" s="346" t="s">
        <v>8651</v>
      </c>
      <c r="AM210" s="346" t="s">
        <v>8652</v>
      </c>
      <c r="AN210" s="379"/>
      <c r="AO210" s="379"/>
      <c r="AP210" s="379"/>
    </row>
    <row r="211" spans="1:42" s="145" customFormat="1">
      <c r="A211" s="417" t="s">
        <v>979</v>
      </c>
      <c r="B211" s="433" t="s">
        <v>4552</v>
      </c>
      <c r="C211" s="433" t="s">
        <v>4658</v>
      </c>
      <c r="D211" s="433" t="s">
        <v>4659</v>
      </c>
      <c r="E211" s="346" t="s">
        <v>1683</v>
      </c>
      <c r="F211" s="346" t="s">
        <v>110</v>
      </c>
      <c r="G211" s="346" t="s">
        <v>675</v>
      </c>
      <c r="H211" s="491" t="s">
        <v>4660</v>
      </c>
      <c r="I211" s="492" t="s">
        <v>760</v>
      </c>
      <c r="J211" s="491" t="s">
        <v>13</v>
      </c>
      <c r="K211" s="493" t="s">
        <v>26</v>
      </c>
      <c r="L211" s="488" t="s">
        <v>7786</v>
      </c>
      <c r="M211" s="505" t="s">
        <v>8704</v>
      </c>
      <c r="N211" s="490" t="s">
        <v>1079</v>
      </c>
      <c r="O211" s="490" t="s">
        <v>1704</v>
      </c>
      <c r="P211" s="505">
        <v>200</v>
      </c>
      <c r="Q211" s="505">
        <v>20</v>
      </c>
      <c r="R211" s="347" t="s">
        <v>2659</v>
      </c>
      <c r="S211" s="346" t="s">
        <v>8651</v>
      </c>
      <c r="T211" s="346" t="s">
        <v>5731</v>
      </c>
      <c r="U211" s="348">
        <v>44368</v>
      </c>
      <c r="V211" s="348">
        <v>44368</v>
      </c>
      <c r="W211" s="423">
        <v>4715000122</v>
      </c>
      <c r="X211" s="348">
        <v>44383</v>
      </c>
      <c r="Y211" s="346" t="s">
        <v>5731</v>
      </c>
      <c r="Z211" s="346" t="s">
        <v>7602</v>
      </c>
      <c r="AA211" s="346" t="s">
        <v>5731</v>
      </c>
      <c r="AB211" s="346" t="s">
        <v>5731</v>
      </c>
      <c r="AC211" s="346" t="s">
        <v>1547</v>
      </c>
      <c r="AD211" s="346" t="s">
        <v>5731</v>
      </c>
      <c r="AE211" s="346" t="s">
        <v>5731</v>
      </c>
      <c r="AF211" s="346" t="s">
        <v>5731</v>
      </c>
      <c r="AG211" s="346" t="s">
        <v>5731</v>
      </c>
      <c r="AH211" s="346" t="s">
        <v>5731</v>
      </c>
      <c r="AI211" s="346" t="s">
        <v>5731</v>
      </c>
      <c r="AJ211" s="346" t="s">
        <v>5731</v>
      </c>
      <c r="AK211" s="413" t="s">
        <v>7605</v>
      </c>
      <c r="AL211" s="346" t="s">
        <v>8651</v>
      </c>
      <c r="AM211" s="346" t="s">
        <v>8652</v>
      </c>
      <c r="AN211" s="379"/>
      <c r="AO211" s="379"/>
      <c r="AP211" s="379"/>
    </row>
    <row r="212" spans="1:42" s="145" customFormat="1">
      <c r="A212" s="417" t="s">
        <v>979</v>
      </c>
      <c r="B212" s="433" t="s">
        <v>4552</v>
      </c>
      <c r="C212" s="433" t="s">
        <v>4658</v>
      </c>
      <c r="D212" s="433" t="s">
        <v>4659</v>
      </c>
      <c r="E212" s="346" t="s">
        <v>1683</v>
      </c>
      <c r="F212" s="346" t="s">
        <v>110</v>
      </c>
      <c r="G212" s="346" t="s">
        <v>675</v>
      </c>
      <c r="H212" s="491" t="s">
        <v>4661</v>
      </c>
      <c r="I212" s="492" t="s">
        <v>760</v>
      </c>
      <c r="J212" s="491" t="s">
        <v>13</v>
      </c>
      <c r="K212" s="493" t="s">
        <v>26</v>
      </c>
      <c r="L212" s="488" t="s">
        <v>7786</v>
      </c>
      <c r="M212" s="505" t="s">
        <v>8705</v>
      </c>
      <c r="N212" s="490" t="s">
        <v>1091</v>
      </c>
      <c r="O212" s="490" t="s">
        <v>1080</v>
      </c>
      <c r="P212" s="505">
        <v>250</v>
      </c>
      <c r="Q212" s="505">
        <v>30</v>
      </c>
      <c r="R212" s="347" t="s">
        <v>2659</v>
      </c>
      <c r="S212" s="346" t="s">
        <v>8651</v>
      </c>
      <c r="T212" s="346" t="s">
        <v>5731</v>
      </c>
      <c r="U212" s="348">
        <v>44368</v>
      </c>
      <c r="V212" s="348">
        <v>44368</v>
      </c>
      <c r="W212" s="423">
        <v>4715000085</v>
      </c>
      <c r="X212" s="348">
        <v>44383</v>
      </c>
      <c r="Y212" s="346" t="s">
        <v>5731</v>
      </c>
      <c r="Z212" s="346" t="s">
        <v>7602</v>
      </c>
      <c r="AA212" s="346" t="s">
        <v>5731</v>
      </c>
      <c r="AB212" s="346" t="s">
        <v>5731</v>
      </c>
      <c r="AC212" s="346" t="s">
        <v>1547</v>
      </c>
      <c r="AD212" s="346" t="s">
        <v>5731</v>
      </c>
      <c r="AE212" s="346" t="s">
        <v>5731</v>
      </c>
      <c r="AF212" s="346" t="s">
        <v>5731</v>
      </c>
      <c r="AG212" s="346" t="s">
        <v>5731</v>
      </c>
      <c r="AH212" s="346" t="s">
        <v>5731</v>
      </c>
      <c r="AI212" s="346" t="s">
        <v>5731</v>
      </c>
      <c r="AJ212" s="346" t="s">
        <v>5731</v>
      </c>
      <c r="AK212" s="413" t="s">
        <v>7605</v>
      </c>
      <c r="AL212" s="346" t="s">
        <v>8651</v>
      </c>
      <c r="AM212" s="346" t="s">
        <v>8652</v>
      </c>
      <c r="AN212" s="379"/>
      <c r="AO212" s="379"/>
      <c r="AP212" s="379"/>
    </row>
    <row r="213" spans="1:42" s="145" customFormat="1" ht="54">
      <c r="A213" s="417" t="s">
        <v>979</v>
      </c>
      <c r="B213" s="433" t="s">
        <v>4552</v>
      </c>
      <c r="C213" s="433" t="s">
        <v>4658</v>
      </c>
      <c r="D213" s="507" t="s">
        <v>4662</v>
      </c>
      <c r="E213" s="346" t="s">
        <v>1683</v>
      </c>
      <c r="F213" s="346" t="s">
        <v>110</v>
      </c>
      <c r="G213" s="346" t="s">
        <v>675</v>
      </c>
      <c r="H213" s="491" t="s">
        <v>4663</v>
      </c>
      <c r="I213" s="492" t="s">
        <v>760</v>
      </c>
      <c r="J213" s="491" t="s">
        <v>13</v>
      </c>
      <c r="K213" s="493" t="s">
        <v>17</v>
      </c>
      <c r="L213" s="488" t="s">
        <v>7786</v>
      </c>
      <c r="M213" s="508" t="s">
        <v>8706</v>
      </c>
      <c r="N213" s="490"/>
      <c r="O213" s="490"/>
      <c r="P213" s="490"/>
      <c r="Q213" s="490"/>
      <c r="R213" s="347" t="s">
        <v>2659</v>
      </c>
      <c r="S213" s="346" t="s">
        <v>8651</v>
      </c>
      <c r="T213" s="346" t="s">
        <v>5731</v>
      </c>
      <c r="U213" s="348">
        <v>44368</v>
      </c>
      <c r="V213" s="348">
        <v>44368</v>
      </c>
      <c r="W213" s="424">
        <v>4715000086</v>
      </c>
      <c r="X213" s="348">
        <v>44383</v>
      </c>
      <c r="Y213" s="346" t="s">
        <v>5731</v>
      </c>
      <c r="Z213" s="346" t="s">
        <v>7602</v>
      </c>
      <c r="AA213" s="346" t="s">
        <v>5731</v>
      </c>
      <c r="AB213" s="346" t="s">
        <v>5731</v>
      </c>
      <c r="AC213" s="346" t="s">
        <v>1547</v>
      </c>
      <c r="AD213" s="346" t="s">
        <v>5731</v>
      </c>
      <c r="AE213" s="346" t="s">
        <v>5731</v>
      </c>
      <c r="AF213" s="346" t="s">
        <v>5731</v>
      </c>
      <c r="AG213" s="346" t="s">
        <v>5731</v>
      </c>
      <c r="AH213" s="346" t="s">
        <v>5731</v>
      </c>
      <c r="AI213" s="346" t="s">
        <v>5731</v>
      </c>
      <c r="AJ213" s="346" t="s">
        <v>5731</v>
      </c>
      <c r="AK213" s="413" t="s">
        <v>7605</v>
      </c>
      <c r="AL213" s="346" t="s">
        <v>8651</v>
      </c>
      <c r="AM213" s="346" t="s">
        <v>8652</v>
      </c>
      <c r="AN213" s="379"/>
      <c r="AO213" s="379"/>
      <c r="AP213" s="379"/>
    </row>
    <row r="214" spans="1:42" s="145" customFormat="1">
      <c r="A214" s="417" t="s">
        <v>979</v>
      </c>
      <c r="B214" s="433" t="s">
        <v>4552</v>
      </c>
      <c r="C214" s="433" t="s">
        <v>4658</v>
      </c>
      <c r="D214" s="433" t="s">
        <v>4664</v>
      </c>
      <c r="E214" s="346" t="s">
        <v>1683</v>
      </c>
      <c r="F214" s="346" t="s">
        <v>110</v>
      </c>
      <c r="G214" s="346" t="s">
        <v>675</v>
      </c>
      <c r="H214" s="491" t="s">
        <v>4665</v>
      </c>
      <c r="I214" s="492" t="s">
        <v>760</v>
      </c>
      <c r="J214" s="491" t="s">
        <v>13</v>
      </c>
      <c r="K214" s="493" t="s">
        <v>26</v>
      </c>
      <c r="L214" s="488" t="s">
        <v>7786</v>
      </c>
      <c r="M214" s="505" t="s">
        <v>8707</v>
      </c>
      <c r="N214" s="490" t="s">
        <v>1079</v>
      </c>
      <c r="O214" s="490" t="s">
        <v>1704</v>
      </c>
      <c r="P214" s="505">
        <v>70</v>
      </c>
      <c r="Q214" s="505">
        <v>20</v>
      </c>
      <c r="R214" s="347" t="s">
        <v>2659</v>
      </c>
      <c r="S214" s="346" t="s">
        <v>8651</v>
      </c>
      <c r="T214" s="346" t="s">
        <v>5731</v>
      </c>
      <c r="U214" s="348">
        <v>44368</v>
      </c>
      <c r="V214" s="348">
        <v>44368</v>
      </c>
      <c r="W214" s="424">
        <v>4715000087</v>
      </c>
      <c r="X214" s="348">
        <v>44383</v>
      </c>
      <c r="Y214" s="346" t="s">
        <v>5731</v>
      </c>
      <c r="Z214" s="346" t="s">
        <v>7602</v>
      </c>
      <c r="AA214" s="346" t="s">
        <v>5731</v>
      </c>
      <c r="AB214" s="346" t="s">
        <v>5731</v>
      </c>
      <c r="AC214" s="346" t="s">
        <v>1547</v>
      </c>
      <c r="AD214" s="346" t="s">
        <v>5731</v>
      </c>
      <c r="AE214" s="346" t="s">
        <v>5731</v>
      </c>
      <c r="AF214" s="346" t="s">
        <v>5731</v>
      </c>
      <c r="AG214" s="346" t="s">
        <v>5731</v>
      </c>
      <c r="AH214" s="346" t="s">
        <v>5731</v>
      </c>
      <c r="AI214" s="346" t="s">
        <v>5731</v>
      </c>
      <c r="AJ214" s="346" t="s">
        <v>5731</v>
      </c>
      <c r="AK214" s="413" t="s">
        <v>7605</v>
      </c>
      <c r="AL214" s="346" t="s">
        <v>8651</v>
      </c>
      <c r="AM214" s="346" t="s">
        <v>8652</v>
      </c>
      <c r="AN214" s="379"/>
      <c r="AO214" s="379"/>
      <c r="AP214" s="379"/>
    </row>
    <row r="215" spans="1:42" s="145" customFormat="1">
      <c r="A215" s="417" t="s">
        <v>979</v>
      </c>
      <c r="B215" s="433" t="s">
        <v>4552</v>
      </c>
      <c r="C215" s="433" t="s">
        <v>4666</v>
      </c>
      <c r="D215" s="433" t="s">
        <v>4667</v>
      </c>
      <c r="E215" s="346" t="s">
        <v>1683</v>
      </c>
      <c r="F215" s="346" t="s">
        <v>110</v>
      </c>
      <c r="G215" s="346" t="s">
        <v>675</v>
      </c>
      <c r="H215" s="491" t="s">
        <v>4668</v>
      </c>
      <c r="I215" s="492" t="s">
        <v>760</v>
      </c>
      <c r="J215" s="491" t="s">
        <v>13</v>
      </c>
      <c r="K215" s="493" t="s">
        <v>26</v>
      </c>
      <c r="L215" s="488" t="s">
        <v>7786</v>
      </c>
      <c r="M215" s="505" t="s">
        <v>8708</v>
      </c>
      <c r="N215" s="490" t="s">
        <v>1091</v>
      </c>
      <c r="O215" s="490" t="s">
        <v>1080</v>
      </c>
      <c r="P215" s="505">
        <v>380</v>
      </c>
      <c r="Q215" s="505">
        <v>7</v>
      </c>
      <c r="R215" s="347" t="s">
        <v>2659</v>
      </c>
      <c r="S215" s="346" t="s">
        <v>8651</v>
      </c>
      <c r="T215" s="346" t="s">
        <v>5731</v>
      </c>
      <c r="U215" s="348">
        <v>44368</v>
      </c>
      <c r="V215" s="348">
        <v>44368</v>
      </c>
      <c r="W215" s="423">
        <v>4715000117</v>
      </c>
      <c r="X215" s="348">
        <v>44383</v>
      </c>
      <c r="Y215" s="346" t="s">
        <v>5731</v>
      </c>
      <c r="Z215" s="346" t="s">
        <v>7602</v>
      </c>
      <c r="AA215" s="346" t="s">
        <v>5731</v>
      </c>
      <c r="AB215" s="346" t="s">
        <v>5731</v>
      </c>
      <c r="AC215" s="346" t="s">
        <v>1547</v>
      </c>
      <c r="AD215" s="346" t="s">
        <v>5731</v>
      </c>
      <c r="AE215" s="346" t="s">
        <v>5731</v>
      </c>
      <c r="AF215" s="346" t="s">
        <v>5731</v>
      </c>
      <c r="AG215" s="346" t="s">
        <v>5731</v>
      </c>
      <c r="AH215" s="346" t="s">
        <v>5731</v>
      </c>
      <c r="AI215" s="346" t="s">
        <v>5731</v>
      </c>
      <c r="AJ215" s="346" t="s">
        <v>5731</v>
      </c>
      <c r="AK215" s="413" t="s">
        <v>7605</v>
      </c>
      <c r="AL215" s="346" t="s">
        <v>8651</v>
      </c>
      <c r="AM215" s="346" t="s">
        <v>8652</v>
      </c>
      <c r="AN215" s="379"/>
      <c r="AO215" s="379"/>
      <c r="AP215" s="379"/>
    </row>
    <row r="216" spans="1:42">
      <c r="A216" s="417" t="s">
        <v>979</v>
      </c>
      <c r="B216" s="433" t="s">
        <v>4552</v>
      </c>
      <c r="C216" s="433" t="s">
        <v>4666</v>
      </c>
      <c r="D216" s="433" t="s">
        <v>4669</v>
      </c>
      <c r="E216" s="346" t="s">
        <v>1683</v>
      </c>
      <c r="F216" s="346" t="s">
        <v>110</v>
      </c>
      <c r="G216" s="346" t="s">
        <v>675</v>
      </c>
      <c r="H216" s="491" t="s">
        <v>4670</v>
      </c>
      <c r="I216" s="492" t="s">
        <v>760</v>
      </c>
      <c r="J216" s="491" t="s">
        <v>13</v>
      </c>
      <c r="K216" s="493" t="s">
        <v>26</v>
      </c>
      <c r="L216" s="488" t="s">
        <v>7786</v>
      </c>
      <c r="M216" s="505" t="s">
        <v>8709</v>
      </c>
      <c r="N216" s="490" t="s">
        <v>1091</v>
      </c>
      <c r="O216" s="490" t="s">
        <v>1080</v>
      </c>
      <c r="P216" s="505">
        <v>220</v>
      </c>
      <c r="Q216" s="505">
        <v>20</v>
      </c>
      <c r="R216" s="347" t="s">
        <v>2659</v>
      </c>
      <c r="S216" s="346" t="s">
        <v>8651</v>
      </c>
      <c r="T216" s="346" t="s">
        <v>5731</v>
      </c>
      <c r="U216" s="348">
        <v>44368</v>
      </c>
      <c r="V216" s="348">
        <v>44368</v>
      </c>
      <c r="W216" s="423">
        <v>4715000118</v>
      </c>
      <c r="X216" s="348">
        <v>44383</v>
      </c>
      <c r="Y216" s="346" t="s">
        <v>5731</v>
      </c>
      <c r="Z216" s="346" t="s">
        <v>7602</v>
      </c>
      <c r="AA216" s="346" t="s">
        <v>5731</v>
      </c>
      <c r="AB216" s="346" t="s">
        <v>5731</v>
      </c>
      <c r="AC216" s="346" t="s">
        <v>1547</v>
      </c>
      <c r="AD216" s="346" t="s">
        <v>5731</v>
      </c>
      <c r="AE216" s="346" t="s">
        <v>5731</v>
      </c>
      <c r="AF216" s="346" t="s">
        <v>5731</v>
      </c>
      <c r="AG216" s="346" t="s">
        <v>5731</v>
      </c>
      <c r="AH216" s="346" t="s">
        <v>5731</v>
      </c>
      <c r="AI216" s="346" t="s">
        <v>5731</v>
      </c>
      <c r="AJ216" s="346" t="s">
        <v>5731</v>
      </c>
      <c r="AK216" s="413" t="s">
        <v>7605</v>
      </c>
      <c r="AL216" s="346" t="s">
        <v>8651</v>
      </c>
      <c r="AM216" s="346" t="s">
        <v>8652</v>
      </c>
      <c r="AN216" s="379"/>
      <c r="AO216" s="379"/>
      <c r="AP216" s="379"/>
    </row>
    <row r="217" spans="1:42">
      <c r="A217" s="417" t="s">
        <v>979</v>
      </c>
      <c r="B217" s="433" t="s">
        <v>4552</v>
      </c>
      <c r="C217" s="433" t="s">
        <v>4666</v>
      </c>
      <c r="D217" s="433">
        <v>1084</v>
      </c>
      <c r="E217" s="346" t="s">
        <v>1683</v>
      </c>
      <c r="F217" s="346" t="s">
        <v>110</v>
      </c>
      <c r="G217" s="346" t="s">
        <v>675</v>
      </c>
      <c r="H217" s="491" t="s">
        <v>4671</v>
      </c>
      <c r="I217" s="492" t="s">
        <v>760</v>
      </c>
      <c r="J217" s="491" t="s">
        <v>13</v>
      </c>
      <c r="K217" s="493" t="s">
        <v>17</v>
      </c>
      <c r="L217" s="488" t="s">
        <v>7786</v>
      </c>
      <c r="M217" s="505" t="s">
        <v>8708</v>
      </c>
      <c r="N217" s="490" t="s">
        <v>1079</v>
      </c>
      <c r="O217" s="490" t="s">
        <v>1704</v>
      </c>
      <c r="P217" s="505">
        <v>380</v>
      </c>
      <c r="Q217" s="505">
        <v>15</v>
      </c>
      <c r="R217" s="347" t="s">
        <v>2659</v>
      </c>
      <c r="S217" s="346" t="s">
        <v>8651</v>
      </c>
      <c r="T217" s="346" t="s">
        <v>5731</v>
      </c>
      <c r="U217" s="348">
        <v>44368</v>
      </c>
      <c r="V217" s="348">
        <v>44368</v>
      </c>
      <c r="W217" s="423">
        <v>4715000119</v>
      </c>
      <c r="X217" s="348">
        <v>44383</v>
      </c>
      <c r="Y217" s="346" t="s">
        <v>5731</v>
      </c>
      <c r="Z217" s="346" t="s">
        <v>7602</v>
      </c>
      <c r="AA217" s="346" t="s">
        <v>5731</v>
      </c>
      <c r="AB217" s="346" t="s">
        <v>5731</v>
      </c>
      <c r="AC217" s="346" t="s">
        <v>1547</v>
      </c>
      <c r="AD217" s="346" t="s">
        <v>5731</v>
      </c>
      <c r="AE217" s="346" t="s">
        <v>5731</v>
      </c>
      <c r="AF217" s="346" t="s">
        <v>5731</v>
      </c>
      <c r="AG217" s="346" t="s">
        <v>5731</v>
      </c>
      <c r="AH217" s="346" t="s">
        <v>5731</v>
      </c>
      <c r="AI217" s="346" t="s">
        <v>5731</v>
      </c>
      <c r="AJ217" s="346" t="s">
        <v>5731</v>
      </c>
      <c r="AK217" s="413" t="s">
        <v>7605</v>
      </c>
      <c r="AL217" s="346" t="s">
        <v>8651</v>
      </c>
      <c r="AM217" s="346" t="s">
        <v>8652</v>
      </c>
      <c r="AN217" s="379"/>
      <c r="AO217" s="379"/>
      <c r="AP217" s="379"/>
    </row>
    <row r="218" spans="1:42" ht="33">
      <c r="A218" s="417" t="s">
        <v>979</v>
      </c>
      <c r="B218" s="433" t="s">
        <v>4552</v>
      </c>
      <c r="C218" s="433" t="s">
        <v>4571</v>
      </c>
      <c r="D218" s="433" t="s">
        <v>4672</v>
      </c>
      <c r="E218" s="346" t="s">
        <v>1683</v>
      </c>
      <c r="F218" s="346" t="s">
        <v>110</v>
      </c>
      <c r="G218" s="346" t="s">
        <v>675</v>
      </c>
      <c r="H218" s="491" t="s">
        <v>4673</v>
      </c>
      <c r="I218" s="345" t="s">
        <v>760</v>
      </c>
      <c r="J218" s="410" t="s">
        <v>13</v>
      </c>
      <c r="K218" s="420" t="s">
        <v>26</v>
      </c>
      <c r="L218" s="389" t="s">
        <v>7786</v>
      </c>
      <c r="M218" s="509" t="s">
        <v>8710</v>
      </c>
      <c r="N218" s="346" t="s">
        <v>1079</v>
      </c>
      <c r="O218" s="346" t="s">
        <v>1704</v>
      </c>
      <c r="P218" s="510">
        <v>150</v>
      </c>
      <c r="Q218" s="510">
        <v>25</v>
      </c>
      <c r="R218" s="347" t="s">
        <v>2659</v>
      </c>
      <c r="S218" s="346" t="s">
        <v>8651</v>
      </c>
      <c r="T218" s="346" t="s">
        <v>5731</v>
      </c>
      <c r="U218" s="348">
        <v>44375</v>
      </c>
      <c r="V218" s="348">
        <v>44375</v>
      </c>
      <c r="W218" s="423">
        <v>4715000095</v>
      </c>
      <c r="X218" s="348">
        <v>44383</v>
      </c>
      <c r="Y218" s="346" t="s">
        <v>5731</v>
      </c>
      <c r="Z218" s="346" t="s">
        <v>7602</v>
      </c>
      <c r="AA218" s="346" t="s">
        <v>5731</v>
      </c>
      <c r="AB218" s="346" t="s">
        <v>5731</v>
      </c>
      <c r="AC218" s="346" t="s">
        <v>1547</v>
      </c>
      <c r="AD218" s="346" t="s">
        <v>5731</v>
      </c>
      <c r="AE218" s="346" t="s">
        <v>5731</v>
      </c>
      <c r="AF218" s="346" t="s">
        <v>5731</v>
      </c>
      <c r="AG218" s="346" t="s">
        <v>5731</v>
      </c>
      <c r="AH218" s="346" t="s">
        <v>5731</v>
      </c>
      <c r="AI218" s="346" t="s">
        <v>5731</v>
      </c>
      <c r="AJ218" s="346" t="s">
        <v>5731</v>
      </c>
      <c r="AK218" s="413" t="s">
        <v>7605</v>
      </c>
      <c r="AL218" s="346" t="s">
        <v>8651</v>
      </c>
      <c r="AM218" s="346" t="s">
        <v>8652</v>
      </c>
      <c r="AN218" s="379"/>
      <c r="AO218" s="379"/>
      <c r="AP218" s="379"/>
    </row>
    <row r="219" spans="1:42" ht="33">
      <c r="A219" s="417" t="s">
        <v>979</v>
      </c>
      <c r="B219" s="433" t="s">
        <v>4552</v>
      </c>
      <c r="C219" s="433" t="s">
        <v>4571</v>
      </c>
      <c r="D219" s="433" t="s">
        <v>4674</v>
      </c>
      <c r="E219" s="346" t="s">
        <v>1683</v>
      </c>
      <c r="F219" s="346" t="s">
        <v>110</v>
      </c>
      <c r="G219" s="346" t="s">
        <v>675</v>
      </c>
      <c r="H219" s="491" t="s">
        <v>4675</v>
      </c>
      <c r="I219" s="345" t="s">
        <v>760</v>
      </c>
      <c r="J219" s="410" t="s">
        <v>13</v>
      </c>
      <c r="K219" s="420" t="s">
        <v>26</v>
      </c>
      <c r="L219" s="389" t="s">
        <v>7786</v>
      </c>
      <c r="M219" s="509" t="s">
        <v>8711</v>
      </c>
      <c r="N219" s="346" t="s">
        <v>1079</v>
      </c>
      <c r="O219" s="346" t="s">
        <v>1704</v>
      </c>
      <c r="P219" s="510">
        <v>140</v>
      </c>
      <c r="Q219" s="510">
        <v>15</v>
      </c>
      <c r="R219" s="347" t="s">
        <v>2659</v>
      </c>
      <c r="S219" s="346" t="s">
        <v>8651</v>
      </c>
      <c r="T219" s="346" t="s">
        <v>5731</v>
      </c>
      <c r="U219" s="348">
        <v>44375</v>
      </c>
      <c r="V219" s="348">
        <v>44375</v>
      </c>
      <c r="W219" s="423">
        <v>4715000096</v>
      </c>
      <c r="X219" s="348">
        <v>44383</v>
      </c>
      <c r="Y219" s="346" t="s">
        <v>5731</v>
      </c>
      <c r="Z219" s="346" t="s">
        <v>7602</v>
      </c>
      <c r="AA219" s="346" t="s">
        <v>5731</v>
      </c>
      <c r="AB219" s="346" t="s">
        <v>5731</v>
      </c>
      <c r="AC219" s="346" t="s">
        <v>1547</v>
      </c>
      <c r="AD219" s="346" t="s">
        <v>5731</v>
      </c>
      <c r="AE219" s="346" t="s">
        <v>5731</v>
      </c>
      <c r="AF219" s="346" t="s">
        <v>5731</v>
      </c>
      <c r="AG219" s="346" t="s">
        <v>5731</v>
      </c>
      <c r="AH219" s="346" t="s">
        <v>5731</v>
      </c>
      <c r="AI219" s="346" t="s">
        <v>5731</v>
      </c>
      <c r="AJ219" s="346" t="s">
        <v>5731</v>
      </c>
      <c r="AK219" s="413" t="s">
        <v>7605</v>
      </c>
      <c r="AL219" s="346" t="s">
        <v>8651</v>
      </c>
      <c r="AM219" s="346" t="s">
        <v>8652</v>
      </c>
      <c r="AN219" s="379"/>
      <c r="AO219" s="379"/>
      <c r="AP219" s="379"/>
    </row>
    <row r="220" spans="1:42" ht="33">
      <c r="A220" s="417" t="s">
        <v>979</v>
      </c>
      <c r="B220" s="433" t="s">
        <v>4552</v>
      </c>
      <c r="C220" s="433" t="s">
        <v>71</v>
      </c>
      <c r="D220" s="433" t="s">
        <v>4676</v>
      </c>
      <c r="E220" s="346" t="s">
        <v>1683</v>
      </c>
      <c r="F220" s="346" t="s">
        <v>110</v>
      </c>
      <c r="G220" s="346" t="s">
        <v>675</v>
      </c>
      <c r="H220" s="491" t="s">
        <v>4677</v>
      </c>
      <c r="I220" s="345" t="s">
        <v>760</v>
      </c>
      <c r="J220" s="410" t="s">
        <v>13</v>
      </c>
      <c r="K220" s="420" t="s">
        <v>17</v>
      </c>
      <c r="L220" s="389" t="s">
        <v>7598</v>
      </c>
      <c r="M220" s="509" t="s">
        <v>8712</v>
      </c>
      <c r="N220" s="346" t="s">
        <v>1079</v>
      </c>
      <c r="O220" s="346" t="s">
        <v>1704</v>
      </c>
      <c r="P220" s="510">
        <v>100</v>
      </c>
      <c r="Q220" s="510">
        <v>15</v>
      </c>
      <c r="R220" s="347" t="s">
        <v>2659</v>
      </c>
      <c r="S220" s="346" t="s">
        <v>8651</v>
      </c>
      <c r="T220" s="346" t="s">
        <v>5731</v>
      </c>
      <c r="U220" s="348">
        <v>44375</v>
      </c>
      <c r="V220" s="348">
        <v>44375</v>
      </c>
      <c r="W220" s="423">
        <v>4715000088</v>
      </c>
      <c r="X220" s="348">
        <v>44383</v>
      </c>
      <c r="Y220" s="346" t="s">
        <v>5731</v>
      </c>
      <c r="Z220" s="346" t="s">
        <v>7602</v>
      </c>
      <c r="AA220" s="346" t="s">
        <v>5731</v>
      </c>
      <c r="AB220" s="346" t="s">
        <v>5731</v>
      </c>
      <c r="AC220" s="346" t="s">
        <v>1547</v>
      </c>
      <c r="AD220" s="346" t="s">
        <v>5731</v>
      </c>
      <c r="AE220" s="346" t="s">
        <v>5731</v>
      </c>
      <c r="AF220" s="346" t="s">
        <v>5731</v>
      </c>
      <c r="AG220" s="346" t="s">
        <v>5731</v>
      </c>
      <c r="AH220" s="346" t="s">
        <v>5731</v>
      </c>
      <c r="AI220" s="346" t="s">
        <v>5731</v>
      </c>
      <c r="AJ220" s="346" t="s">
        <v>5731</v>
      </c>
      <c r="AK220" s="413" t="s">
        <v>7605</v>
      </c>
      <c r="AL220" s="346" t="s">
        <v>8651</v>
      </c>
      <c r="AM220" s="346" t="s">
        <v>8652</v>
      </c>
      <c r="AN220" s="379"/>
      <c r="AO220" s="379"/>
      <c r="AP220" s="379"/>
    </row>
    <row r="221" spans="1:42" ht="33">
      <c r="A221" s="417" t="s">
        <v>979</v>
      </c>
      <c r="B221" s="433" t="s">
        <v>4552</v>
      </c>
      <c r="C221" s="433" t="s">
        <v>71</v>
      </c>
      <c r="D221" s="433" t="s">
        <v>4678</v>
      </c>
      <c r="E221" s="346" t="s">
        <v>1683</v>
      </c>
      <c r="F221" s="346" t="s">
        <v>110</v>
      </c>
      <c r="G221" s="346" t="s">
        <v>675</v>
      </c>
      <c r="H221" s="491" t="s">
        <v>4679</v>
      </c>
      <c r="I221" s="345" t="s">
        <v>760</v>
      </c>
      <c r="J221" s="410" t="s">
        <v>13</v>
      </c>
      <c r="K221" s="420" t="s">
        <v>17</v>
      </c>
      <c r="L221" s="389" t="s">
        <v>7598</v>
      </c>
      <c r="M221" s="509" t="s">
        <v>8713</v>
      </c>
      <c r="N221" s="346" t="s">
        <v>1091</v>
      </c>
      <c r="O221" s="346" t="s">
        <v>1080</v>
      </c>
      <c r="P221" s="510">
        <v>85</v>
      </c>
      <c r="Q221" s="398">
        <v>6</v>
      </c>
      <c r="R221" s="347" t="s">
        <v>2659</v>
      </c>
      <c r="S221" s="346" t="s">
        <v>8651</v>
      </c>
      <c r="T221" s="346" t="s">
        <v>5731</v>
      </c>
      <c r="U221" s="348">
        <v>44375</v>
      </c>
      <c r="V221" s="348">
        <v>44375</v>
      </c>
      <c r="W221" s="423">
        <v>4715000089</v>
      </c>
      <c r="X221" s="348">
        <v>44383</v>
      </c>
      <c r="Y221" s="346" t="s">
        <v>5731</v>
      </c>
      <c r="Z221" s="346" t="s">
        <v>7602</v>
      </c>
      <c r="AA221" s="346" t="s">
        <v>5731</v>
      </c>
      <c r="AB221" s="346" t="s">
        <v>5731</v>
      </c>
      <c r="AC221" s="346" t="s">
        <v>1547</v>
      </c>
      <c r="AD221" s="346" t="s">
        <v>5731</v>
      </c>
      <c r="AE221" s="346" t="s">
        <v>5731</v>
      </c>
      <c r="AF221" s="346" t="s">
        <v>5731</v>
      </c>
      <c r="AG221" s="346" t="s">
        <v>5731</v>
      </c>
      <c r="AH221" s="346" t="s">
        <v>5731</v>
      </c>
      <c r="AI221" s="346" t="s">
        <v>5731</v>
      </c>
      <c r="AJ221" s="346" t="s">
        <v>5731</v>
      </c>
      <c r="AK221" s="413" t="s">
        <v>7605</v>
      </c>
      <c r="AL221" s="346" t="s">
        <v>8651</v>
      </c>
      <c r="AM221" s="346" t="s">
        <v>8652</v>
      </c>
      <c r="AN221" s="379"/>
      <c r="AO221" s="379"/>
      <c r="AP221" s="379"/>
    </row>
    <row r="222" spans="1:42" ht="33">
      <c r="A222" s="417" t="s">
        <v>979</v>
      </c>
      <c r="B222" s="433" t="s">
        <v>4552</v>
      </c>
      <c r="C222" s="433" t="s">
        <v>71</v>
      </c>
      <c r="D222" s="433" t="s">
        <v>4680</v>
      </c>
      <c r="E222" s="346" t="s">
        <v>1683</v>
      </c>
      <c r="F222" s="346" t="s">
        <v>110</v>
      </c>
      <c r="G222" s="346" t="s">
        <v>675</v>
      </c>
      <c r="H222" s="491" t="s">
        <v>4681</v>
      </c>
      <c r="I222" s="345" t="s">
        <v>760</v>
      </c>
      <c r="J222" s="410" t="s">
        <v>13</v>
      </c>
      <c r="K222" s="420" t="s">
        <v>26</v>
      </c>
      <c r="L222" s="389" t="s">
        <v>7598</v>
      </c>
      <c r="M222" s="509" t="s">
        <v>8714</v>
      </c>
      <c r="N222" s="346" t="s">
        <v>1091</v>
      </c>
      <c r="O222" s="346" t="s">
        <v>1080</v>
      </c>
      <c r="P222" s="510">
        <v>55</v>
      </c>
      <c r="Q222" s="398">
        <v>15</v>
      </c>
      <c r="R222" s="347" t="s">
        <v>2659</v>
      </c>
      <c r="S222" s="346" t="s">
        <v>8651</v>
      </c>
      <c r="T222" s="346" t="s">
        <v>5731</v>
      </c>
      <c r="U222" s="348">
        <v>44375</v>
      </c>
      <c r="V222" s="348">
        <v>44375</v>
      </c>
      <c r="W222" s="423">
        <v>4715000090</v>
      </c>
      <c r="X222" s="348">
        <v>44383</v>
      </c>
      <c r="Y222" s="346" t="s">
        <v>5731</v>
      </c>
      <c r="Z222" s="346" t="s">
        <v>7602</v>
      </c>
      <c r="AA222" s="346" t="s">
        <v>5731</v>
      </c>
      <c r="AB222" s="346" t="s">
        <v>5731</v>
      </c>
      <c r="AC222" s="346" t="s">
        <v>1547</v>
      </c>
      <c r="AD222" s="346" t="s">
        <v>5731</v>
      </c>
      <c r="AE222" s="346" t="s">
        <v>5731</v>
      </c>
      <c r="AF222" s="346" t="s">
        <v>5731</v>
      </c>
      <c r="AG222" s="346" t="s">
        <v>5731</v>
      </c>
      <c r="AH222" s="346" t="s">
        <v>5731</v>
      </c>
      <c r="AI222" s="346" t="s">
        <v>5731</v>
      </c>
      <c r="AJ222" s="346" t="s">
        <v>5731</v>
      </c>
      <c r="AK222" s="413" t="s">
        <v>7605</v>
      </c>
      <c r="AL222" s="346" t="s">
        <v>8651</v>
      </c>
      <c r="AM222" s="346" t="s">
        <v>8652</v>
      </c>
      <c r="AN222" s="379"/>
      <c r="AO222" s="379"/>
      <c r="AP222" s="379"/>
    </row>
    <row r="223" spans="1:42" ht="33">
      <c r="A223" s="417" t="s">
        <v>979</v>
      </c>
      <c r="B223" s="433" t="s">
        <v>4552</v>
      </c>
      <c r="C223" s="433" t="s">
        <v>71</v>
      </c>
      <c r="D223" s="433" t="s">
        <v>4682</v>
      </c>
      <c r="E223" s="346" t="s">
        <v>1683</v>
      </c>
      <c r="F223" s="346" t="s">
        <v>110</v>
      </c>
      <c r="G223" s="346" t="s">
        <v>675</v>
      </c>
      <c r="H223" s="491" t="s">
        <v>4683</v>
      </c>
      <c r="I223" s="345" t="s">
        <v>760</v>
      </c>
      <c r="J223" s="410" t="s">
        <v>13</v>
      </c>
      <c r="K223" s="420" t="s">
        <v>17</v>
      </c>
      <c r="L223" s="389" t="s">
        <v>7598</v>
      </c>
      <c r="M223" s="509" t="s">
        <v>8715</v>
      </c>
      <c r="N223" s="346" t="s">
        <v>1091</v>
      </c>
      <c r="O223" s="346" t="s">
        <v>1080</v>
      </c>
      <c r="P223" s="510">
        <v>210</v>
      </c>
      <c r="Q223" s="510">
        <v>20</v>
      </c>
      <c r="R223" s="347" t="s">
        <v>2659</v>
      </c>
      <c r="S223" s="346" t="s">
        <v>8651</v>
      </c>
      <c r="T223" s="346" t="s">
        <v>5731</v>
      </c>
      <c r="U223" s="348">
        <v>44375</v>
      </c>
      <c r="V223" s="348">
        <v>44375</v>
      </c>
      <c r="W223" s="423">
        <v>4715000091</v>
      </c>
      <c r="X223" s="348">
        <v>44383</v>
      </c>
      <c r="Y223" s="346" t="s">
        <v>5731</v>
      </c>
      <c r="Z223" s="346" t="s">
        <v>7602</v>
      </c>
      <c r="AA223" s="346" t="s">
        <v>5731</v>
      </c>
      <c r="AB223" s="346" t="s">
        <v>5731</v>
      </c>
      <c r="AC223" s="346" t="s">
        <v>1547</v>
      </c>
      <c r="AD223" s="346" t="s">
        <v>5731</v>
      </c>
      <c r="AE223" s="346" t="s">
        <v>5731</v>
      </c>
      <c r="AF223" s="346" t="s">
        <v>5731</v>
      </c>
      <c r="AG223" s="346" t="s">
        <v>5731</v>
      </c>
      <c r="AH223" s="346" t="s">
        <v>5731</v>
      </c>
      <c r="AI223" s="346" t="s">
        <v>5731</v>
      </c>
      <c r="AJ223" s="346" t="s">
        <v>5731</v>
      </c>
      <c r="AK223" s="413" t="s">
        <v>7605</v>
      </c>
      <c r="AL223" s="346" t="s">
        <v>8651</v>
      </c>
      <c r="AM223" s="346" t="s">
        <v>8652</v>
      </c>
      <c r="AN223" s="379"/>
      <c r="AO223" s="379"/>
      <c r="AP223" s="379"/>
    </row>
    <row r="224" spans="1:42" ht="33">
      <c r="A224" s="417" t="s">
        <v>979</v>
      </c>
      <c r="B224" s="433" t="s">
        <v>4552</v>
      </c>
      <c r="C224" s="433" t="s">
        <v>71</v>
      </c>
      <c r="D224" s="433" t="s">
        <v>4684</v>
      </c>
      <c r="E224" s="346" t="s">
        <v>1683</v>
      </c>
      <c r="F224" s="346" t="s">
        <v>110</v>
      </c>
      <c r="G224" s="346" t="s">
        <v>675</v>
      </c>
      <c r="H224" s="491" t="s">
        <v>4685</v>
      </c>
      <c r="I224" s="345" t="s">
        <v>760</v>
      </c>
      <c r="J224" s="410" t="s">
        <v>13</v>
      </c>
      <c r="K224" s="420" t="s">
        <v>26</v>
      </c>
      <c r="L224" s="389" t="s">
        <v>7598</v>
      </c>
      <c r="M224" s="509" t="s">
        <v>8716</v>
      </c>
      <c r="N224" s="346" t="s">
        <v>1091</v>
      </c>
      <c r="O224" s="346" t="s">
        <v>1080</v>
      </c>
      <c r="P224" s="510">
        <v>320</v>
      </c>
      <c r="Q224" s="510">
        <v>30</v>
      </c>
      <c r="R224" s="347" t="s">
        <v>2659</v>
      </c>
      <c r="S224" s="346" t="s">
        <v>8651</v>
      </c>
      <c r="T224" s="346" t="s">
        <v>5731</v>
      </c>
      <c r="U224" s="348">
        <v>44375</v>
      </c>
      <c r="V224" s="348">
        <v>44375</v>
      </c>
      <c r="W224" s="423">
        <v>4715000092</v>
      </c>
      <c r="X224" s="348">
        <v>44383</v>
      </c>
      <c r="Y224" s="346" t="s">
        <v>5731</v>
      </c>
      <c r="Z224" s="346" t="s">
        <v>7602</v>
      </c>
      <c r="AA224" s="346" t="s">
        <v>5731</v>
      </c>
      <c r="AB224" s="346" t="s">
        <v>5731</v>
      </c>
      <c r="AC224" s="346" t="s">
        <v>1547</v>
      </c>
      <c r="AD224" s="346" t="s">
        <v>5731</v>
      </c>
      <c r="AE224" s="346" t="s">
        <v>5731</v>
      </c>
      <c r="AF224" s="346" t="s">
        <v>5731</v>
      </c>
      <c r="AG224" s="346" t="s">
        <v>5731</v>
      </c>
      <c r="AH224" s="346" t="s">
        <v>5731</v>
      </c>
      <c r="AI224" s="346" t="s">
        <v>5731</v>
      </c>
      <c r="AJ224" s="346" t="s">
        <v>5731</v>
      </c>
      <c r="AK224" s="413" t="s">
        <v>7605</v>
      </c>
      <c r="AL224" s="346" t="s">
        <v>8651</v>
      </c>
      <c r="AM224" s="346" t="s">
        <v>8652</v>
      </c>
      <c r="AN224" s="379"/>
      <c r="AO224" s="379"/>
      <c r="AP224" s="379"/>
    </row>
    <row r="225" spans="1:42" ht="33">
      <c r="A225" s="417" t="s">
        <v>979</v>
      </c>
      <c r="B225" s="433" t="s">
        <v>4552</v>
      </c>
      <c r="C225" s="433" t="s">
        <v>71</v>
      </c>
      <c r="D225" s="433" t="s">
        <v>4686</v>
      </c>
      <c r="E225" s="346" t="s">
        <v>1683</v>
      </c>
      <c r="F225" s="346" t="s">
        <v>110</v>
      </c>
      <c r="G225" s="346" t="s">
        <v>675</v>
      </c>
      <c r="H225" s="491" t="s">
        <v>4687</v>
      </c>
      <c r="I225" s="345" t="s">
        <v>760</v>
      </c>
      <c r="J225" s="410" t="s">
        <v>13</v>
      </c>
      <c r="K225" s="420" t="s">
        <v>26</v>
      </c>
      <c r="L225" s="389" t="s">
        <v>7598</v>
      </c>
      <c r="M225" s="509" t="s">
        <v>8717</v>
      </c>
      <c r="N225" s="346" t="s">
        <v>1079</v>
      </c>
      <c r="O225" s="346" t="s">
        <v>1704</v>
      </c>
      <c r="P225" s="510">
        <v>200</v>
      </c>
      <c r="Q225" s="510">
        <v>10</v>
      </c>
      <c r="R225" s="347" t="s">
        <v>2659</v>
      </c>
      <c r="S225" s="346" t="s">
        <v>8651</v>
      </c>
      <c r="T225" s="346" t="s">
        <v>5731</v>
      </c>
      <c r="U225" s="348">
        <v>44375</v>
      </c>
      <c r="V225" s="348">
        <v>44375</v>
      </c>
      <c r="W225" s="423">
        <v>4715000093</v>
      </c>
      <c r="X225" s="348">
        <v>44383</v>
      </c>
      <c r="Y225" s="346" t="s">
        <v>5731</v>
      </c>
      <c r="Z225" s="346" t="s">
        <v>7602</v>
      </c>
      <c r="AA225" s="346" t="s">
        <v>5731</v>
      </c>
      <c r="AB225" s="346" t="s">
        <v>5731</v>
      </c>
      <c r="AC225" s="346" t="s">
        <v>1547</v>
      </c>
      <c r="AD225" s="346" t="s">
        <v>5731</v>
      </c>
      <c r="AE225" s="346" t="s">
        <v>5731</v>
      </c>
      <c r="AF225" s="346" t="s">
        <v>5731</v>
      </c>
      <c r="AG225" s="346" t="s">
        <v>5731</v>
      </c>
      <c r="AH225" s="346" t="s">
        <v>5731</v>
      </c>
      <c r="AI225" s="346" t="s">
        <v>5731</v>
      </c>
      <c r="AJ225" s="346" t="s">
        <v>5731</v>
      </c>
      <c r="AK225" s="413" t="s">
        <v>7605</v>
      </c>
      <c r="AL225" s="346" t="s">
        <v>8651</v>
      </c>
      <c r="AM225" s="346" t="s">
        <v>8652</v>
      </c>
      <c r="AN225" s="379"/>
      <c r="AO225" s="379"/>
      <c r="AP225" s="379"/>
    </row>
    <row r="226" spans="1:42" ht="33">
      <c r="A226" s="417" t="s">
        <v>979</v>
      </c>
      <c r="B226" s="433" t="s">
        <v>4552</v>
      </c>
      <c r="C226" s="433" t="s">
        <v>71</v>
      </c>
      <c r="D226" s="433" t="s">
        <v>4688</v>
      </c>
      <c r="E226" s="346" t="s">
        <v>1683</v>
      </c>
      <c r="F226" s="346" t="s">
        <v>110</v>
      </c>
      <c r="G226" s="346" t="s">
        <v>675</v>
      </c>
      <c r="H226" s="491" t="s">
        <v>4689</v>
      </c>
      <c r="I226" s="345" t="s">
        <v>760</v>
      </c>
      <c r="J226" s="410" t="s">
        <v>13</v>
      </c>
      <c r="K226" s="420" t="s">
        <v>26</v>
      </c>
      <c r="L226" s="389" t="s">
        <v>7598</v>
      </c>
      <c r="M226" s="509" t="s">
        <v>8718</v>
      </c>
      <c r="N226" s="346" t="s">
        <v>1077</v>
      </c>
      <c r="O226" s="346" t="s">
        <v>1078</v>
      </c>
      <c r="P226" s="510">
        <v>80</v>
      </c>
      <c r="Q226" s="398">
        <v>19</v>
      </c>
      <c r="R226" s="347" t="s">
        <v>2659</v>
      </c>
      <c r="S226" s="346" t="s">
        <v>8651</v>
      </c>
      <c r="T226" s="346" t="s">
        <v>5731</v>
      </c>
      <c r="U226" s="348">
        <v>44375</v>
      </c>
      <c r="V226" s="348">
        <v>44375</v>
      </c>
      <c r="W226" s="423">
        <v>4715000094</v>
      </c>
      <c r="X226" s="348">
        <v>44383</v>
      </c>
      <c r="Y226" s="346" t="s">
        <v>5731</v>
      </c>
      <c r="Z226" s="346" t="s">
        <v>7602</v>
      </c>
      <c r="AA226" s="346" t="s">
        <v>5731</v>
      </c>
      <c r="AB226" s="346" t="s">
        <v>5731</v>
      </c>
      <c r="AC226" s="346" t="s">
        <v>1547</v>
      </c>
      <c r="AD226" s="346" t="s">
        <v>5731</v>
      </c>
      <c r="AE226" s="346" t="s">
        <v>5731</v>
      </c>
      <c r="AF226" s="346" t="s">
        <v>5731</v>
      </c>
      <c r="AG226" s="346" t="s">
        <v>5731</v>
      </c>
      <c r="AH226" s="346" t="s">
        <v>5731</v>
      </c>
      <c r="AI226" s="346" t="s">
        <v>5731</v>
      </c>
      <c r="AJ226" s="346" t="s">
        <v>5731</v>
      </c>
      <c r="AK226" s="413" t="s">
        <v>7605</v>
      </c>
      <c r="AL226" s="346" t="s">
        <v>8651</v>
      </c>
      <c r="AM226" s="346" t="s">
        <v>8652</v>
      </c>
      <c r="AN226" s="379"/>
      <c r="AO226" s="379"/>
      <c r="AP226" s="379"/>
    </row>
    <row r="227" spans="1:42" ht="33">
      <c r="A227" s="417" t="s">
        <v>979</v>
      </c>
      <c r="B227" s="433" t="s">
        <v>4566</v>
      </c>
      <c r="C227" s="433" t="s">
        <v>4592</v>
      </c>
      <c r="D227" s="433" t="s">
        <v>4690</v>
      </c>
      <c r="E227" s="346" t="s">
        <v>1683</v>
      </c>
      <c r="F227" s="346" t="s">
        <v>110</v>
      </c>
      <c r="G227" s="346" t="s">
        <v>675</v>
      </c>
      <c r="H227" s="491" t="s">
        <v>4691</v>
      </c>
      <c r="I227" s="345" t="s">
        <v>760</v>
      </c>
      <c r="J227" s="410" t="s">
        <v>13</v>
      </c>
      <c r="K227" s="420" t="s">
        <v>17</v>
      </c>
      <c r="L227" s="389" t="s">
        <v>7598</v>
      </c>
      <c r="M227" s="509" t="s">
        <v>8719</v>
      </c>
      <c r="N227" s="346" t="s">
        <v>1091</v>
      </c>
      <c r="O227" s="346" t="s">
        <v>1080</v>
      </c>
      <c r="P227" s="510">
        <v>75</v>
      </c>
      <c r="Q227" s="510">
        <v>7</v>
      </c>
      <c r="R227" s="347" t="s">
        <v>2659</v>
      </c>
      <c r="S227" s="346" t="s">
        <v>8651</v>
      </c>
      <c r="T227" s="346" t="s">
        <v>5731</v>
      </c>
      <c r="U227" s="348">
        <v>44375</v>
      </c>
      <c r="V227" s="348">
        <v>44375</v>
      </c>
      <c r="W227" s="423">
        <v>4785000237</v>
      </c>
      <c r="X227" s="348">
        <v>44383</v>
      </c>
      <c r="Y227" s="346" t="s">
        <v>5731</v>
      </c>
      <c r="Z227" s="346" t="s">
        <v>7602</v>
      </c>
      <c r="AA227" s="346" t="s">
        <v>5731</v>
      </c>
      <c r="AB227" s="346" t="s">
        <v>5731</v>
      </c>
      <c r="AC227" s="346" t="s">
        <v>1547</v>
      </c>
      <c r="AD227" s="346" t="s">
        <v>5731</v>
      </c>
      <c r="AE227" s="346" t="s">
        <v>5731</v>
      </c>
      <c r="AF227" s="346" t="s">
        <v>5731</v>
      </c>
      <c r="AG227" s="346" t="s">
        <v>5731</v>
      </c>
      <c r="AH227" s="346" t="s">
        <v>5731</v>
      </c>
      <c r="AI227" s="346" t="s">
        <v>5731</v>
      </c>
      <c r="AJ227" s="346" t="s">
        <v>5731</v>
      </c>
      <c r="AK227" s="413" t="s">
        <v>7605</v>
      </c>
      <c r="AL227" s="346" t="s">
        <v>8651</v>
      </c>
      <c r="AM227" s="346" t="s">
        <v>8652</v>
      </c>
      <c r="AN227" s="379"/>
      <c r="AO227" s="379"/>
      <c r="AP227" s="379"/>
    </row>
    <row r="228" spans="1:42" ht="33">
      <c r="A228" s="417" t="s">
        <v>979</v>
      </c>
      <c r="B228" s="433" t="s">
        <v>4566</v>
      </c>
      <c r="C228" s="433" t="s">
        <v>4592</v>
      </c>
      <c r="D228" s="433" t="s">
        <v>4692</v>
      </c>
      <c r="E228" s="346" t="s">
        <v>1683</v>
      </c>
      <c r="F228" s="346" t="s">
        <v>110</v>
      </c>
      <c r="G228" s="346" t="s">
        <v>675</v>
      </c>
      <c r="H228" s="491" t="s">
        <v>4693</v>
      </c>
      <c r="I228" s="345" t="s">
        <v>760</v>
      </c>
      <c r="J228" s="410" t="s">
        <v>13</v>
      </c>
      <c r="K228" s="420" t="s">
        <v>26</v>
      </c>
      <c r="L228" s="389" t="s">
        <v>7598</v>
      </c>
      <c r="M228" s="509" t="s">
        <v>8720</v>
      </c>
      <c r="N228" s="346" t="s">
        <v>1091</v>
      </c>
      <c r="O228" s="346" t="s">
        <v>1080</v>
      </c>
      <c r="P228" s="510">
        <v>170</v>
      </c>
      <c r="Q228" s="510">
        <v>35</v>
      </c>
      <c r="R228" s="347" t="s">
        <v>2659</v>
      </c>
      <c r="S228" s="346" t="s">
        <v>8651</v>
      </c>
      <c r="T228" s="346" t="s">
        <v>5731</v>
      </c>
      <c r="U228" s="348">
        <v>44375</v>
      </c>
      <c r="V228" s="348">
        <v>44375</v>
      </c>
      <c r="W228" s="423">
        <v>4785000238</v>
      </c>
      <c r="X228" s="348">
        <v>44383</v>
      </c>
      <c r="Y228" s="346" t="s">
        <v>5731</v>
      </c>
      <c r="Z228" s="346" t="s">
        <v>7602</v>
      </c>
      <c r="AA228" s="346" t="s">
        <v>5731</v>
      </c>
      <c r="AB228" s="346" t="s">
        <v>5731</v>
      </c>
      <c r="AC228" s="346" t="s">
        <v>1547</v>
      </c>
      <c r="AD228" s="346" t="s">
        <v>5731</v>
      </c>
      <c r="AE228" s="346" t="s">
        <v>5731</v>
      </c>
      <c r="AF228" s="346" t="s">
        <v>5731</v>
      </c>
      <c r="AG228" s="346" t="s">
        <v>5731</v>
      </c>
      <c r="AH228" s="346" t="s">
        <v>5731</v>
      </c>
      <c r="AI228" s="346" t="s">
        <v>5731</v>
      </c>
      <c r="AJ228" s="346" t="s">
        <v>5731</v>
      </c>
      <c r="AK228" s="413" t="s">
        <v>7605</v>
      </c>
      <c r="AL228" s="346" t="s">
        <v>8651</v>
      </c>
      <c r="AM228" s="346" t="s">
        <v>8652</v>
      </c>
      <c r="AN228" s="379"/>
      <c r="AO228" s="379"/>
      <c r="AP228" s="379"/>
    </row>
    <row r="229" spans="1:42" ht="33">
      <c r="A229" s="417" t="s">
        <v>979</v>
      </c>
      <c r="B229" s="433" t="s">
        <v>4566</v>
      </c>
      <c r="C229" s="433" t="s">
        <v>4592</v>
      </c>
      <c r="D229" s="433" t="s">
        <v>4694</v>
      </c>
      <c r="E229" s="346" t="s">
        <v>1683</v>
      </c>
      <c r="F229" s="346" t="s">
        <v>110</v>
      </c>
      <c r="G229" s="346" t="s">
        <v>675</v>
      </c>
      <c r="H229" s="491" t="s">
        <v>4695</v>
      </c>
      <c r="I229" s="345" t="s">
        <v>760</v>
      </c>
      <c r="J229" s="410" t="s">
        <v>13</v>
      </c>
      <c r="K229" s="420" t="s">
        <v>26</v>
      </c>
      <c r="L229" s="389" t="s">
        <v>7598</v>
      </c>
      <c r="M229" s="509" t="s">
        <v>8721</v>
      </c>
      <c r="N229" s="346" t="s">
        <v>1079</v>
      </c>
      <c r="O229" s="346" t="s">
        <v>1704</v>
      </c>
      <c r="P229" s="510">
        <v>170</v>
      </c>
      <c r="Q229" s="510">
        <v>17</v>
      </c>
      <c r="R229" s="347" t="s">
        <v>2659</v>
      </c>
      <c r="S229" s="346" t="s">
        <v>8651</v>
      </c>
      <c r="T229" s="346" t="s">
        <v>5731</v>
      </c>
      <c r="U229" s="348">
        <v>44375</v>
      </c>
      <c r="V229" s="348">
        <v>44375</v>
      </c>
      <c r="W229" s="423">
        <v>4785000239</v>
      </c>
      <c r="X229" s="348">
        <v>44383</v>
      </c>
      <c r="Y229" s="346" t="s">
        <v>5731</v>
      </c>
      <c r="Z229" s="346" t="s">
        <v>7602</v>
      </c>
      <c r="AA229" s="346" t="s">
        <v>5731</v>
      </c>
      <c r="AB229" s="346" t="s">
        <v>5731</v>
      </c>
      <c r="AC229" s="346" t="s">
        <v>1547</v>
      </c>
      <c r="AD229" s="346" t="s">
        <v>5731</v>
      </c>
      <c r="AE229" s="346" t="s">
        <v>5731</v>
      </c>
      <c r="AF229" s="346" t="s">
        <v>5731</v>
      </c>
      <c r="AG229" s="346" t="s">
        <v>5731</v>
      </c>
      <c r="AH229" s="346" t="s">
        <v>5731</v>
      </c>
      <c r="AI229" s="346" t="s">
        <v>5731</v>
      </c>
      <c r="AJ229" s="346" t="s">
        <v>5731</v>
      </c>
      <c r="AK229" s="413" t="s">
        <v>7605</v>
      </c>
      <c r="AL229" s="346" t="s">
        <v>8651</v>
      </c>
      <c r="AM229" s="346" t="s">
        <v>8652</v>
      </c>
      <c r="AN229" s="379"/>
      <c r="AO229" s="379"/>
      <c r="AP229" s="379"/>
    </row>
    <row r="230" spans="1:42" ht="33">
      <c r="A230" s="417" t="s">
        <v>979</v>
      </c>
      <c r="B230" s="433" t="s">
        <v>4566</v>
      </c>
      <c r="C230" s="433" t="s">
        <v>4592</v>
      </c>
      <c r="D230" s="433" t="s">
        <v>4694</v>
      </c>
      <c r="E230" s="346" t="s">
        <v>1683</v>
      </c>
      <c r="F230" s="346" t="s">
        <v>110</v>
      </c>
      <c r="G230" s="346" t="s">
        <v>675</v>
      </c>
      <c r="H230" s="491" t="s">
        <v>4696</v>
      </c>
      <c r="I230" s="345" t="s">
        <v>760</v>
      </c>
      <c r="J230" s="410" t="s">
        <v>13</v>
      </c>
      <c r="K230" s="420" t="s">
        <v>17</v>
      </c>
      <c r="L230" s="389" t="s">
        <v>7598</v>
      </c>
      <c r="M230" s="509" t="s">
        <v>8721</v>
      </c>
      <c r="N230" s="346" t="s">
        <v>1091</v>
      </c>
      <c r="O230" s="346" t="s">
        <v>1080</v>
      </c>
      <c r="P230" s="510">
        <v>170</v>
      </c>
      <c r="Q230" s="510">
        <v>40</v>
      </c>
      <c r="R230" s="347" t="s">
        <v>2659</v>
      </c>
      <c r="S230" s="346" t="s">
        <v>8651</v>
      </c>
      <c r="T230" s="346" t="s">
        <v>5731</v>
      </c>
      <c r="U230" s="348">
        <v>44375</v>
      </c>
      <c r="V230" s="348">
        <v>44375</v>
      </c>
      <c r="W230" s="423">
        <v>4785000240</v>
      </c>
      <c r="X230" s="348">
        <v>44383</v>
      </c>
      <c r="Y230" s="346" t="s">
        <v>5731</v>
      </c>
      <c r="Z230" s="346" t="s">
        <v>7602</v>
      </c>
      <c r="AA230" s="346" t="s">
        <v>5731</v>
      </c>
      <c r="AB230" s="346" t="s">
        <v>5731</v>
      </c>
      <c r="AC230" s="346" t="s">
        <v>1547</v>
      </c>
      <c r="AD230" s="346" t="s">
        <v>5731</v>
      </c>
      <c r="AE230" s="346" t="s">
        <v>5731</v>
      </c>
      <c r="AF230" s="346" t="s">
        <v>5731</v>
      </c>
      <c r="AG230" s="346" t="s">
        <v>5731</v>
      </c>
      <c r="AH230" s="346" t="s">
        <v>5731</v>
      </c>
      <c r="AI230" s="346" t="s">
        <v>5731</v>
      </c>
      <c r="AJ230" s="346" t="s">
        <v>5731</v>
      </c>
      <c r="AK230" s="413" t="s">
        <v>7605</v>
      </c>
      <c r="AL230" s="346" t="s">
        <v>8651</v>
      </c>
      <c r="AM230" s="346" t="s">
        <v>8652</v>
      </c>
      <c r="AN230" s="379"/>
      <c r="AO230" s="379"/>
      <c r="AP230" s="379"/>
    </row>
    <row r="231" spans="1:42" ht="33">
      <c r="A231" s="417" t="s">
        <v>979</v>
      </c>
      <c r="B231" s="433" t="s">
        <v>4566</v>
      </c>
      <c r="C231" s="433" t="s">
        <v>4591</v>
      </c>
      <c r="D231" s="511" t="s">
        <v>8722</v>
      </c>
      <c r="E231" s="346" t="s">
        <v>1683</v>
      </c>
      <c r="F231" s="346" t="s">
        <v>110</v>
      </c>
      <c r="G231" s="346" t="s">
        <v>675</v>
      </c>
      <c r="H231" s="491" t="s">
        <v>4697</v>
      </c>
      <c r="I231" s="345" t="s">
        <v>760</v>
      </c>
      <c r="J231" s="410" t="s">
        <v>13</v>
      </c>
      <c r="K231" s="420" t="s">
        <v>26</v>
      </c>
      <c r="L231" s="389" t="s">
        <v>7598</v>
      </c>
      <c r="M231" s="509" t="s">
        <v>8723</v>
      </c>
      <c r="N231" s="346" t="s">
        <v>1091</v>
      </c>
      <c r="O231" s="346" t="s">
        <v>1080</v>
      </c>
      <c r="P231" s="510">
        <v>180</v>
      </c>
      <c r="Q231" s="510">
        <v>10</v>
      </c>
      <c r="R231" s="347" t="s">
        <v>2659</v>
      </c>
      <c r="S231" s="346" t="s">
        <v>8651</v>
      </c>
      <c r="T231" s="346" t="s">
        <v>5731</v>
      </c>
      <c r="U231" s="348">
        <v>44375</v>
      </c>
      <c r="V231" s="348">
        <v>44375</v>
      </c>
      <c r="W231" s="423">
        <v>4785000241</v>
      </c>
      <c r="X231" s="348">
        <v>44383</v>
      </c>
      <c r="Y231" s="346" t="s">
        <v>5731</v>
      </c>
      <c r="Z231" s="346" t="s">
        <v>7602</v>
      </c>
      <c r="AA231" s="346" t="s">
        <v>5731</v>
      </c>
      <c r="AB231" s="346" t="s">
        <v>5731</v>
      </c>
      <c r="AC231" s="346" t="s">
        <v>1547</v>
      </c>
      <c r="AD231" s="346" t="s">
        <v>5731</v>
      </c>
      <c r="AE231" s="346" t="s">
        <v>5731</v>
      </c>
      <c r="AF231" s="346" t="s">
        <v>5731</v>
      </c>
      <c r="AG231" s="346" t="s">
        <v>5731</v>
      </c>
      <c r="AH231" s="346" t="s">
        <v>5731</v>
      </c>
      <c r="AI231" s="346" t="s">
        <v>5731</v>
      </c>
      <c r="AJ231" s="346" t="s">
        <v>5731</v>
      </c>
      <c r="AK231" s="413" t="s">
        <v>7605</v>
      </c>
      <c r="AL231" s="346" t="s">
        <v>8651</v>
      </c>
      <c r="AM231" s="346" t="s">
        <v>8652</v>
      </c>
      <c r="AN231" s="379"/>
      <c r="AO231" s="379"/>
      <c r="AP231" s="379"/>
    </row>
    <row r="232" spans="1:42" ht="33">
      <c r="A232" s="417" t="s">
        <v>979</v>
      </c>
      <c r="B232" s="433" t="s">
        <v>4566</v>
      </c>
      <c r="C232" s="433" t="s">
        <v>4591</v>
      </c>
      <c r="D232" s="511" t="s">
        <v>8724</v>
      </c>
      <c r="E232" s="346" t="s">
        <v>1683</v>
      </c>
      <c r="F232" s="346" t="s">
        <v>110</v>
      </c>
      <c r="G232" s="346" t="s">
        <v>675</v>
      </c>
      <c r="H232" s="491" t="s">
        <v>4698</v>
      </c>
      <c r="I232" s="345" t="s">
        <v>760</v>
      </c>
      <c r="J232" s="410" t="s">
        <v>13</v>
      </c>
      <c r="K232" s="420" t="s">
        <v>17</v>
      </c>
      <c r="L232" s="389" t="s">
        <v>7598</v>
      </c>
      <c r="M232" s="509" t="s">
        <v>8725</v>
      </c>
      <c r="N232" s="346" t="s">
        <v>1091</v>
      </c>
      <c r="O232" s="346" t="s">
        <v>1080</v>
      </c>
      <c r="P232" s="510">
        <v>60</v>
      </c>
      <c r="Q232" s="510">
        <v>10</v>
      </c>
      <c r="R232" s="347" t="s">
        <v>2659</v>
      </c>
      <c r="S232" s="346" t="s">
        <v>8651</v>
      </c>
      <c r="T232" s="346" t="s">
        <v>5731</v>
      </c>
      <c r="U232" s="348">
        <v>44375</v>
      </c>
      <c r="V232" s="348">
        <v>44375</v>
      </c>
      <c r="W232" s="423">
        <v>4785000242</v>
      </c>
      <c r="X232" s="348">
        <v>44383</v>
      </c>
      <c r="Y232" s="346" t="s">
        <v>5731</v>
      </c>
      <c r="Z232" s="346" t="s">
        <v>7602</v>
      </c>
      <c r="AA232" s="346" t="s">
        <v>5731</v>
      </c>
      <c r="AB232" s="346" t="s">
        <v>5731</v>
      </c>
      <c r="AC232" s="346" t="s">
        <v>1547</v>
      </c>
      <c r="AD232" s="346" t="s">
        <v>5731</v>
      </c>
      <c r="AE232" s="346" t="s">
        <v>5731</v>
      </c>
      <c r="AF232" s="346" t="s">
        <v>5731</v>
      </c>
      <c r="AG232" s="346" t="s">
        <v>5731</v>
      </c>
      <c r="AH232" s="346" t="s">
        <v>5731</v>
      </c>
      <c r="AI232" s="346" t="s">
        <v>5731</v>
      </c>
      <c r="AJ232" s="346" t="s">
        <v>5731</v>
      </c>
      <c r="AK232" s="413" t="s">
        <v>7605</v>
      </c>
      <c r="AL232" s="346" t="s">
        <v>8651</v>
      </c>
      <c r="AM232" s="346" t="s">
        <v>8652</v>
      </c>
      <c r="AN232" s="379"/>
      <c r="AO232" s="379"/>
      <c r="AP232" s="379"/>
    </row>
    <row r="233" spans="1:42" ht="33">
      <c r="A233" s="417" t="s">
        <v>979</v>
      </c>
      <c r="B233" s="433" t="s">
        <v>4566</v>
      </c>
      <c r="C233" s="433" t="s">
        <v>4591</v>
      </c>
      <c r="D233" s="511" t="s">
        <v>8726</v>
      </c>
      <c r="E233" s="346" t="s">
        <v>1683</v>
      </c>
      <c r="F233" s="346" t="s">
        <v>110</v>
      </c>
      <c r="G233" s="346" t="s">
        <v>675</v>
      </c>
      <c r="H233" s="491" t="s">
        <v>4699</v>
      </c>
      <c r="I233" s="345" t="s">
        <v>760</v>
      </c>
      <c r="J233" s="410" t="s">
        <v>13</v>
      </c>
      <c r="K233" s="420" t="s">
        <v>26</v>
      </c>
      <c r="L233" s="389" t="s">
        <v>7598</v>
      </c>
      <c r="M233" s="509" t="s">
        <v>8727</v>
      </c>
      <c r="N233" s="346" t="s">
        <v>1091</v>
      </c>
      <c r="O233" s="346" t="s">
        <v>1080</v>
      </c>
      <c r="P233" s="510">
        <v>60</v>
      </c>
      <c r="Q233" s="510">
        <v>7</v>
      </c>
      <c r="R233" s="347" t="s">
        <v>2659</v>
      </c>
      <c r="S233" s="346" t="s">
        <v>8651</v>
      </c>
      <c r="T233" s="346" t="s">
        <v>5731</v>
      </c>
      <c r="U233" s="348">
        <v>44375</v>
      </c>
      <c r="V233" s="348">
        <v>44375</v>
      </c>
      <c r="W233" s="423">
        <v>4785000243</v>
      </c>
      <c r="X233" s="348">
        <v>44383</v>
      </c>
      <c r="Y233" s="346" t="s">
        <v>5731</v>
      </c>
      <c r="Z233" s="346" t="s">
        <v>7602</v>
      </c>
      <c r="AA233" s="346" t="s">
        <v>5731</v>
      </c>
      <c r="AB233" s="346" t="s">
        <v>5731</v>
      </c>
      <c r="AC233" s="346" t="s">
        <v>1547</v>
      </c>
      <c r="AD233" s="346" t="s">
        <v>5731</v>
      </c>
      <c r="AE233" s="346" t="s">
        <v>5731</v>
      </c>
      <c r="AF233" s="346" t="s">
        <v>5731</v>
      </c>
      <c r="AG233" s="346" t="s">
        <v>5731</v>
      </c>
      <c r="AH233" s="346" t="s">
        <v>5731</v>
      </c>
      <c r="AI233" s="346" t="s">
        <v>5731</v>
      </c>
      <c r="AJ233" s="346" t="s">
        <v>5731</v>
      </c>
      <c r="AK233" s="413" t="s">
        <v>7605</v>
      </c>
      <c r="AL233" s="346" t="s">
        <v>8651</v>
      </c>
      <c r="AM233" s="346" t="s">
        <v>8652</v>
      </c>
      <c r="AN233" s="379"/>
      <c r="AO233" s="379"/>
      <c r="AP233" s="379"/>
    </row>
    <row r="234" spans="1:42" ht="33">
      <c r="A234" s="417" t="s">
        <v>979</v>
      </c>
      <c r="B234" s="433" t="s">
        <v>4566</v>
      </c>
      <c r="C234" s="433" t="s">
        <v>4591</v>
      </c>
      <c r="D234" s="511" t="s">
        <v>8728</v>
      </c>
      <c r="E234" s="346" t="s">
        <v>1683</v>
      </c>
      <c r="F234" s="346" t="s">
        <v>110</v>
      </c>
      <c r="G234" s="346" t="s">
        <v>675</v>
      </c>
      <c r="H234" s="491" t="s">
        <v>4700</v>
      </c>
      <c r="I234" s="345" t="s">
        <v>760</v>
      </c>
      <c r="J234" s="410" t="s">
        <v>13</v>
      </c>
      <c r="K234" s="420" t="s">
        <v>26</v>
      </c>
      <c r="L234" s="389" t="s">
        <v>7598</v>
      </c>
      <c r="M234" s="509" t="s">
        <v>8729</v>
      </c>
      <c r="N234" s="346" t="s">
        <v>1079</v>
      </c>
      <c r="O234" s="346" t="s">
        <v>1704</v>
      </c>
      <c r="P234" s="510">
        <v>200</v>
      </c>
      <c r="Q234" s="510">
        <v>15</v>
      </c>
      <c r="R234" s="347" t="s">
        <v>2659</v>
      </c>
      <c r="S234" s="346" t="s">
        <v>8651</v>
      </c>
      <c r="T234" s="346" t="s">
        <v>5731</v>
      </c>
      <c r="U234" s="348">
        <v>44375</v>
      </c>
      <c r="V234" s="348">
        <v>44375</v>
      </c>
      <c r="W234" s="423">
        <v>4785000244</v>
      </c>
      <c r="X234" s="348">
        <v>44383</v>
      </c>
      <c r="Y234" s="346" t="s">
        <v>5731</v>
      </c>
      <c r="Z234" s="346" t="s">
        <v>7602</v>
      </c>
      <c r="AA234" s="346" t="s">
        <v>5731</v>
      </c>
      <c r="AB234" s="346" t="s">
        <v>5731</v>
      </c>
      <c r="AC234" s="346" t="s">
        <v>1547</v>
      </c>
      <c r="AD234" s="346" t="s">
        <v>5731</v>
      </c>
      <c r="AE234" s="346" t="s">
        <v>5731</v>
      </c>
      <c r="AF234" s="346" t="s">
        <v>5731</v>
      </c>
      <c r="AG234" s="346" t="s">
        <v>5731</v>
      </c>
      <c r="AH234" s="346" t="s">
        <v>5731</v>
      </c>
      <c r="AI234" s="346" t="s">
        <v>5731</v>
      </c>
      <c r="AJ234" s="346" t="s">
        <v>5731</v>
      </c>
      <c r="AK234" s="413" t="s">
        <v>7605</v>
      </c>
      <c r="AL234" s="346" t="s">
        <v>8651</v>
      </c>
      <c r="AM234" s="346" t="s">
        <v>8652</v>
      </c>
      <c r="AN234" s="379"/>
      <c r="AO234" s="379"/>
      <c r="AP234" s="379"/>
    </row>
    <row r="235" spans="1:42" ht="33">
      <c r="A235" s="417" t="s">
        <v>979</v>
      </c>
      <c r="B235" s="433" t="s">
        <v>4566</v>
      </c>
      <c r="C235" s="433" t="s">
        <v>4585</v>
      </c>
      <c r="D235" s="452" t="s">
        <v>8730</v>
      </c>
      <c r="E235" s="346" t="s">
        <v>1683</v>
      </c>
      <c r="F235" s="346" t="s">
        <v>110</v>
      </c>
      <c r="G235" s="346" t="s">
        <v>675</v>
      </c>
      <c r="H235" s="491" t="s">
        <v>4701</v>
      </c>
      <c r="I235" s="345" t="s">
        <v>760</v>
      </c>
      <c r="J235" s="410" t="s">
        <v>13</v>
      </c>
      <c r="K235" s="420" t="s">
        <v>26</v>
      </c>
      <c r="L235" s="389" t="s">
        <v>7598</v>
      </c>
      <c r="M235" s="509" t="s">
        <v>8731</v>
      </c>
      <c r="N235" s="346" t="s">
        <v>1079</v>
      </c>
      <c r="O235" s="346" t="s">
        <v>1704</v>
      </c>
      <c r="P235" s="510">
        <v>265</v>
      </c>
      <c r="Q235" s="510">
        <v>40</v>
      </c>
      <c r="R235" s="347" t="s">
        <v>2659</v>
      </c>
      <c r="S235" s="346" t="s">
        <v>8651</v>
      </c>
      <c r="T235" s="346" t="s">
        <v>5731</v>
      </c>
      <c r="U235" s="348">
        <v>44375</v>
      </c>
      <c r="V235" s="348">
        <v>44375</v>
      </c>
      <c r="W235" s="423">
        <v>4785000245</v>
      </c>
      <c r="X235" s="348">
        <v>44383</v>
      </c>
      <c r="Y235" s="346" t="s">
        <v>5731</v>
      </c>
      <c r="Z235" s="346" t="s">
        <v>7602</v>
      </c>
      <c r="AA235" s="346" t="s">
        <v>5731</v>
      </c>
      <c r="AB235" s="346" t="s">
        <v>5731</v>
      </c>
      <c r="AC235" s="346" t="s">
        <v>1547</v>
      </c>
      <c r="AD235" s="346" t="s">
        <v>5731</v>
      </c>
      <c r="AE235" s="346" t="s">
        <v>5731</v>
      </c>
      <c r="AF235" s="346" t="s">
        <v>5731</v>
      </c>
      <c r="AG235" s="346" t="s">
        <v>5731</v>
      </c>
      <c r="AH235" s="346" t="s">
        <v>5731</v>
      </c>
      <c r="AI235" s="346" t="s">
        <v>5731</v>
      </c>
      <c r="AJ235" s="346" t="s">
        <v>5731</v>
      </c>
      <c r="AK235" s="413" t="s">
        <v>7605</v>
      </c>
      <c r="AL235" s="346" t="s">
        <v>8651</v>
      </c>
      <c r="AM235" s="346" t="s">
        <v>8652</v>
      </c>
      <c r="AN235" s="379"/>
      <c r="AO235" s="379"/>
      <c r="AP235" s="379"/>
    </row>
    <row r="236" spans="1:42" ht="33">
      <c r="A236" s="417" t="s">
        <v>979</v>
      </c>
      <c r="B236" s="433" t="s">
        <v>4566</v>
      </c>
      <c r="C236" s="433" t="s">
        <v>4585</v>
      </c>
      <c r="D236" s="452" t="s">
        <v>8006</v>
      </c>
      <c r="E236" s="346" t="s">
        <v>1683</v>
      </c>
      <c r="F236" s="346" t="s">
        <v>110</v>
      </c>
      <c r="G236" s="346" t="s">
        <v>675</v>
      </c>
      <c r="H236" s="491" t="s">
        <v>4702</v>
      </c>
      <c r="I236" s="345" t="s">
        <v>760</v>
      </c>
      <c r="J236" s="410" t="s">
        <v>13</v>
      </c>
      <c r="K236" s="420" t="s">
        <v>17</v>
      </c>
      <c r="L236" s="389" t="s">
        <v>7598</v>
      </c>
      <c r="M236" s="509" t="s">
        <v>8732</v>
      </c>
      <c r="N236" s="346" t="s">
        <v>1091</v>
      </c>
      <c r="O236" s="346" t="s">
        <v>1080</v>
      </c>
      <c r="P236" s="510">
        <v>170</v>
      </c>
      <c r="Q236" s="510">
        <v>15</v>
      </c>
      <c r="R236" s="347" t="s">
        <v>2659</v>
      </c>
      <c r="S236" s="346" t="s">
        <v>8651</v>
      </c>
      <c r="T236" s="346" t="s">
        <v>5731</v>
      </c>
      <c r="U236" s="348">
        <v>44375</v>
      </c>
      <c r="V236" s="348">
        <v>44375</v>
      </c>
      <c r="W236" s="423">
        <v>4785000246</v>
      </c>
      <c r="X236" s="348">
        <v>44383</v>
      </c>
      <c r="Y236" s="346" t="s">
        <v>5731</v>
      </c>
      <c r="Z236" s="346" t="s">
        <v>7602</v>
      </c>
      <c r="AA236" s="346" t="s">
        <v>5731</v>
      </c>
      <c r="AB236" s="346" t="s">
        <v>5731</v>
      </c>
      <c r="AC236" s="346" t="s">
        <v>1547</v>
      </c>
      <c r="AD236" s="346" t="s">
        <v>5731</v>
      </c>
      <c r="AE236" s="346" t="s">
        <v>5731</v>
      </c>
      <c r="AF236" s="346" t="s">
        <v>5731</v>
      </c>
      <c r="AG236" s="346" t="s">
        <v>5731</v>
      </c>
      <c r="AH236" s="346" t="s">
        <v>5731</v>
      </c>
      <c r="AI236" s="346" t="s">
        <v>5731</v>
      </c>
      <c r="AJ236" s="346" t="s">
        <v>5731</v>
      </c>
      <c r="AK236" s="413" t="s">
        <v>7605</v>
      </c>
      <c r="AL236" s="346" t="s">
        <v>8651</v>
      </c>
      <c r="AM236" s="346" t="s">
        <v>8652</v>
      </c>
      <c r="AN236" s="379"/>
      <c r="AO236" s="379"/>
      <c r="AP236" s="379"/>
    </row>
    <row r="237" spans="1:42" ht="33">
      <c r="A237" s="417" t="s">
        <v>979</v>
      </c>
      <c r="B237" s="433" t="s">
        <v>4566</v>
      </c>
      <c r="C237" s="433" t="s">
        <v>4585</v>
      </c>
      <c r="D237" s="512" t="s">
        <v>8733</v>
      </c>
      <c r="E237" s="346" t="s">
        <v>1683</v>
      </c>
      <c r="F237" s="346" t="s">
        <v>110</v>
      </c>
      <c r="G237" s="346" t="s">
        <v>675</v>
      </c>
      <c r="H237" s="491" t="s">
        <v>4704</v>
      </c>
      <c r="I237" s="345" t="s">
        <v>760</v>
      </c>
      <c r="J237" s="410" t="s">
        <v>13</v>
      </c>
      <c r="K237" s="420" t="s">
        <v>17</v>
      </c>
      <c r="L237" s="389" t="s">
        <v>7598</v>
      </c>
      <c r="M237" s="509" t="s">
        <v>8734</v>
      </c>
      <c r="N237" s="346" t="s">
        <v>1079</v>
      </c>
      <c r="O237" s="346" t="s">
        <v>1704</v>
      </c>
      <c r="P237" s="510">
        <v>450</v>
      </c>
      <c r="Q237" s="510">
        <v>30</v>
      </c>
      <c r="R237" s="347" t="s">
        <v>2659</v>
      </c>
      <c r="S237" s="346" t="s">
        <v>8651</v>
      </c>
      <c r="T237" s="346" t="s">
        <v>5731</v>
      </c>
      <c r="U237" s="348">
        <v>44375</v>
      </c>
      <c r="V237" s="348">
        <v>44375</v>
      </c>
      <c r="W237" s="423">
        <v>4785000247</v>
      </c>
      <c r="X237" s="348">
        <v>44383</v>
      </c>
      <c r="Y237" s="346" t="s">
        <v>5731</v>
      </c>
      <c r="Z237" s="346" t="s">
        <v>7602</v>
      </c>
      <c r="AA237" s="346" t="s">
        <v>5731</v>
      </c>
      <c r="AB237" s="346" t="s">
        <v>5731</v>
      </c>
      <c r="AC237" s="346" t="s">
        <v>1547</v>
      </c>
      <c r="AD237" s="346" t="s">
        <v>5731</v>
      </c>
      <c r="AE237" s="346" t="s">
        <v>5731</v>
      </c>
      <c r="AF237" s="346" t="s">
        <v>5731</v>
      </c>
      <c r="AG237" s="346" t="s">
        <v>5731</v>
      </c>
      <c r="AH237" s="346" t="s">
        <v>5731</v>
      </c>
      <c r="AI237" s="346" t="s">
        <v>5731</v>
      </c>
      <c r="AJ237" s="346" t="s">
        <v>5731</v>
      </c>
      <c r="AK237" s="413" t="s">
        <v>7605</v>
      </c>
      <c r="AL237" s="346" t="s">
        <v>8651</v>
      </c>
      <c r="AM237" s="346" t="s">
        <v>8652</v>
      </c>
      <c r="AN237" s="379"/>
      <c r="AO237" s="379"/>
      <c r="AP237" s="379"/>
    </row>
    <row r="238" spans="1:42" ht="33">
      <c r="A238" s="417" t="s">
        <v>979</v>
      </c>
      <c r="B238" s="433" t="s">
        <v>4566</v>
      </c>
      <c r="C238" s="433" t="s">
        <v>4585</v>
      </c>
      <c r="D238" s="433" t="s">
        <v>4703</v>
      </c>
      <c r="E238" s="346" t="s">
        <v>1683</v>
      </c>
      <c r="F238" s="346" t="s">
        <v>110</v>
      </c>
      <c r="G238" s="346" t="s">
        <v>675</v>
      </c>
      <c r="H238" s="491" t="s">
        <v>4705</v>
      </c>
      <c r="I238" s="345" t="s">
        <v>760</v>
      </c>
      <c r="J238" s="410" t="s">
        <v>13</v>
      </c>
      <c r="K238" s="420" t="s">
        <v>26</v>
      </c>
      <c r="L238" s="389" t="s">
        <v>7598</v>
      </c>
      <c r="M238" s="509" t="s">
        <v>8735</v>
      </c>
      <c r="N238" s="346" t="s">
        <v>1091</v>
      </c>
      <c r="O238" s="346" t="s">
        <v>1080</v>
      </c>
      <c r="P238" s="510">
        <v>350</v>
      </c>
      <c r="Q238" s="510">
        <v>35</v>
      </c>
      <c r="R238" s="347" t="s">
        <v>2659</v>
      </c>
      <c r="S238" s="346" t="s">
        <v>8651</v>
      </c>
      <c r="T238" s="346" t="s">
        <v>5731</v>
      </c>
      <c r="U238" s="348">
        <v>44375</v>
      </c>
      <c r="V238" s="348">
        <v>44375</v>
      </c>
      <c r="W238" s="423">
        <v>4785000248</v>
      </c>
      <c r="X238" s="348">
        <v>44383</v>
      </c>
      <c r="Y238" s="346" t="s">
        <v>5731</v>
      </c>
      <c r="Z238" s="346" t="s">
        <v>7602</v>
      </c>
      <c r="AA238" s="346" t="s">
        <v>5731</v>
      </c>
      <c r="AB238" s="346" t="s">
        <v>5731</v>
      </c>
      <c r="AC238" s="346" t="s">
        <v>1547</v>
      </c>
      <c r="AD238" s="346" t="s">
        <v>5731</v>
      </c>
      <c r="AE238" s="346" t="s">
        <v>5731</v>
      </c>
      <c r="AF238" s="346" t="s">
        <v>5731</v>
      </c>
      <c r="AG238" s="346" t="s">
        <v>5731</v>
      </c>
      <c r="AH238" s="346" t="s">
        <v>5731</v>
      </c>
      <c r="AI238" s="346" t="s">
        <v>5731</v>
      </c>
      <c r="AJ238" s="346" t="s">
        <v>5731</v>
      </c>
      <c r="AK238" s="413" t="s">
        <v>7605</v>
      </c>
      <c r="AL238" s="346" t="s">
        <v>8651</v>
      </c>
      <c r="AM238" s="346" t="s">
        <v>8652</v>
      </c>
      <c r="AN238" s="379"/>
      <c r="AO238" s="379"/>
      <c r="AP238" s="379"/>
    </row>
    <row r="239" spans="1:42" ht="33">
      <c r="A239" s="417" t="s">
        <v>979</v>
      </c>
      <c r="B239" s="433" t="s">
        <v>4566</v>
      </c>
      <c r="C239" s="433" t="s">
        <v>4585</v>
      </c>
      <c r="D239" s="433" t="s">
        <v>4706</v>
      </c>
      <c r="E239" s="346" t="s">
        <v>1683</v>
      </c>
      <c r="F239" s="346" t="s">
        <v>110</v>
      </c>
      <c r="G239" s="346" t="s">
        <v>675</v>
      </c>
      <c r="H239" s="491" t="s">
        <v>4707</v>
      </c>
      <c r="I239" s="345" t="s">
        <v>760</v>
      </c>
      <c r="J239" s="410" t="s">
        <v>13</v>
      </c>
      <c r="K239" s="420" t="s">
        <v>17</v>
      </c>
      <c r="L239" s="389" t="s">
        <v>7598</v>
      </c>
      <c r="M239" s="509" t="s">
        <v>8736</v>
      </c>
      <c r="N239" s="346" t="s">
        <v>1091</v>
      </c>
      <c r="O239" s="346" t="s">
        <v>1080</v>
      </c>
      <c r="P239" s="510">
        <v>200</v>
      </c>
      <c r="Q239" s="510">
        <v>25</v>
      </c>
      <c r="R239" s="347" t="s">
        <v>2659</v>
      </c>
      <c r="S239" s="346" t="s">
        <v>8651</v>
      </c>
      <c r="T239" s="346" t="s">
        <v>5731</v>
      </c>
      <c r="U239" s="348">
        <v>44375</v>
      </c>
      <c r="V239" s="348">
        <v>44375</v>
      </c>
      <c r="W239" s="423">
        <v>4785000249</v>
      </c>
      <c r="X239" s="348">
        <v>44383</v>
      </c>
      <c r="Y239" s="346" t="s">
        <v>5731</v>
      </c>
      <c r="Z239" s="346" t="s">
        <v>7602</v>
      </c>
      <c r="AA239" s="346" t="s">
        <v>5731</v>
      </c>
      <c r="AB239" s="346" t="s">
        <v>5731</v>
      </c>
      <c r="AC239" s="346" t="s">
        <v>1547</v>
      </c>
      <c r="AD239" s="346" t="s">
        <v>5731</v>
      </c>
      <c r="AE239" s="346" t="s">
        <v>5731</v>
      </c>
      <c r="AF239" s="346" t="s">
        <v>5731</v>
      </c>
      <c r="AG239" s="346" t="s">
        <v>5731</v>
      </c>
      <c r="AH239" s="346" t="s">
        <v>5731</v>
      </c>
      <c r="AI239" s="346" t="s">
        <v>5731</v>
      </c>
      <c r="AJ239" s="346" t="s">
        <v>5731</v>
      </c>
      <c r="AK239" s="413" t="s">
        <v>7605</v>
      </c>
      <c r="AL239" s="346" t="s">
        <v>8651</v>
      </c>
      <c r="AM239" s="346" t="s">
        <v>8652</v>
      </c>
      <c r="AN239" s="379"/>
      <c r="AO239" s="379"/>
      <c r="AP239" s="379"/>
    </row>
    <row r="240" spans="1:42" ht="33">
      <c r="A240" s="417" t="s">
        <v>979</v>
      </c>
      <c r="B240" s="433" t="s">
        <v>4566</v>
      </c>
      <c r="C240" s="433" t="s">
        <v>4585</v>
      </c>
      <c r="D240" s="452" t="s">
        <v>8007</v>
      </c>
      <c r="E240" s="346" t="s">
        <v>1683</v>
      </c>
      <c r="F240" s="346" t="s">
        <v>762</v>
      </c>
      <c r="G240" s="346" t="s">
        <v>675</v>
      </c>
      <c r="H240" s="491" t="s">
        <v>4708</v>
      </c>
      <c r="I240" s="345" t="s">
        <v>760</v>
      </c>
      <c r="J240" s="410" t="s">
        <v>13</v>
      </c>
      <c r="K240" s="420" t="s">
        <v>26</v>
      </c>
      <c r="L240" s="389" t="s">
        <v>7598</v>
      </c>
      <c r="M240" s="509" t="s">
        <v>8737</v>
      </c>
      <c r="N240" s="346" t="s">
        <v>1079</v>
      </c>
      <c r="O240" s="346" t="s">
        <v>1704</v>
      </c>
      <c r="P240" s="510">
        <v>190</v>
      </c>
      <c r="Q240" s="510">
        <v>30</v>
      </c>
      <c r="R240" s="347" t="s">
        <v>2659</v>
      </c>
      <c r="S240" s="346" t="s">
        <v>8651</v>
      </c>
      <c r="T240" s="346" t="s">
        <v>5731</v>
      </c>
      <c r="U240" s="348">
        <v>44375</v>
      </c>
      <c r="V240" s="348">
        <v>44375</v>
      </c>
      <c r="W240" s="423">
        <v>4785000250</v>
      </c>
      <c r="X240" s="348">
        <v>44383</v>
      </c>
      <c r="Y240" s="346" t="s">
        <v>5731</v>
      </c>
      <c r="Z240" s="346" t="s">
        <v>7602</v>
      </c>
      <c r="AA240" s="346" t="s">
        <v>5731</v>
      </c>
      <c r="AB240" s="346" t="s">
        <v>5731</v>
      </c>
      <c r="AC240" s="346" t="s">
        <v>1547</v>
      </c>
      <c r="AD240" s="346" t="s">
        <v>5731</v>
      </c>
      <c r="AE240" s="346" t="s">
        <v>5731</v>
      </c>
      <c r="AF240" s="346" t="s">
        <v>5731</v>
      </c>
      <c r="AG240" s="346" t="s">
        <v>5731</v>
      </c>
      <c r="AH240" s="346" t="s">
        <v>5731</v>
      </c>
      <c r="AI240" s="346" t="s">
        <v>5731</v>
      </c>
      <c r="AJ240" s="346" t="s">
        <v>5731</v>
      </c>
      <c r="AK240" s="413" t="s">
        <v>7605</v>
      </c>
      <c r="AL240" s="346" t="s">
        <v>8651</v>
      </c>
      <c r="AM240" s="346" t="s">
        <v>8652</v>
      </c>
      <c r="AN240" s="379"/>
      <c r="AO240" s="379"/>
      <c r="AP240" s="379"/>
    </row>
    <row r="241" spans="1:42" ht="33">
      <c r="A241" s="417" t="s">
        <v>979</v>
      </c>
      <c r="B241" s="433" t="s">
        <v>4566</v>
      </c>
      <c r="C241" s="433" t="s">
        <v>4585</v>
      </c>
      <c r="D241" s="511" t="s">
        <v>8738</v>
      </c>
      <c r="E241" s="346" t="s">
        <v>1683</v>
      </c>
      <c r="F241" s="346" t="s">
        <v>110</v>
      </c>
      <c r="G241" s="346" t="s">
        <v>675</v>
      </c>
      <c r="H241" s="491" t="s">
        <v>4709</v>
      </c>
      <c r="I241" s="345" t="s">
        <v>760</v>
      </c>
      <c r="J241" s="410" t="s">
        <v>13</v>
      </c>
      <c r="K241" s="420" t="s">
        <v>26</v>
      </c>
      <c r="L241" s="389" t="s">
        <v>7598</v>
      </c>
      <c r="M241" s="509" t="s">
        <v>8739</v>
      </c>
      <c r="N241" s="346" t="s">
        <v>1091</v>
      </c>
      <c r="O241" s="346" t="s">
        <v>1080</v>
      </c>
      <c r="P241" s="510">
        <v>230</v>
      </c>
      <c r="Q241" s="510">
        <v>30</v>
      </c>
      <c r="R241" s="347" t="s">
        <v>2659</v>
      </c>
      <c r="S241" s="346" t="s">
        <v>8651</v>
      </c>
      <c r="T241" s="346" t="s">
        <v>5731</v>
      </c>
      <c r="U241" s="348">
        <v>44375</v>
      </c>
      <c r="V241" s="348">
        <v>44375</v>
      </c>
      <c r="W241" s="423">
        <v>4785000251</v>
      </c>
      <c r="X241" s="348">
        <v>44383</v>
      </c>
      <c r="Y241" s="346" t="s">
        <v>5731</v>
      </c>
      <c r="Z241" s="346" t="s">
        <v>7602</v>
      </c>
      <c r="AA241" s="346" t="s">
        <v>5731</v>
      </c>
      <c r="AB241" s="346" t="s">
        <v>5731</v>
      </c>
      <c r="AC241" s="346" t="s">
        <v>1547</v>
      </c>
      <c r="AD241" s="346" t="s">
        <v>5731</v>
      </c>
      <c r="AE241" s="346" t="s">
        <v>5731</v>
      </c>
      <c r="AF241" s="346" t="s">
        <v>5731</v>
      </c>
      <c r="AG241" s="346" t="s">
        <v>5731</v>
      </c>
      <c r="AH241" s="346" t="s">
        <v>5731</v>
      </c>
      <c r="AI241" s="346" t="s">
        <v>5731</v>
      </c>
      <c r="AJ241" s="346" t="s">
        <v>5731</v>
      </c>
      <c r="AK241" s="413" t="s">
        <v>7605</v>
      </c>
      <c r="AL241" s="346" t="s">
        <v>8651</v>
      </c>
      <c r="AM241" s="346" t="s">
        <v>8652</v>
      </c>
      <c r="AN241" s="379"/>
      <c r="AO241" s="379"/>
      <c r="AP241" s="379"/>
    </row>
    <row r="242" spans="1:42" ht="33">
      <c r="A242" s="417" t="s">
        <v>979</v>
      </c>
      <c r="B242" s="433" t="s">
        <v>4566</v>
      </c>
      <c r="C242" s="433" t="s">
        <v>4585</v>
      </c>
      <c r="D242" s="511" t="s">
        <v>8740</v>
      </c>
      <c r="E242" s="346" t="s">
        <v>1683</v>
      </c>
      <c r="F242" s="346" t="s">
        <v>110</v>
      </c>
      <c r="G242" s="346" t="s">
        <v>675</v>
      </c>
      <c r="H242" s="491" t="s">
        <v>4710</v>
      </c>
      <c r="I242" s="345" t="s">
        <v>760</v>
      </c>
      <c r="J242" s="410" t="s">
        <v>13</v>
      </c>
      <c r="K242" s="420" t="s">
        <v>26</v>
      </c>
      <c r="L242" s="389" t="s">
        <v>7598</v>
      </c>
      <c r="M242" s="509" t="s">
        <v>8741</v>
      </c>
      <c r="N242" s="346" t="s">
        <v>1079</v>
      </c>
      <c r="O242" s="346" t="s">
        <v>1704</v>
      </c>
      <c r="P242" s="510">
        <v>50</v>
      </c>
      <c r="Q242" s="398">
        <v>13</v>
      </c>
      <c r="R242" s="347" t="s">
        <v>2659</v>
      </c>
      <c r="S242" s="346" t="s">
        <v>8651</v>
      </c>
      <c r="T242" s="346" t="s">
        <v>5731</v>
      </c>
      <c r="U242" s="348">
        <v>44375</v>
      </c>
      <c r="V242" s="348">
        <v>44375</v>
      </c>
      <c r="W242" s="423">
        <v>4785000252</v>
      </c>
      <c r="X242" s="348">
        <v>44383</v>
      </c>
      <c r="Y242" s="346" t="s">
        <v>5731</v>
      </c>
      <c r="Z242" s="346" t="s">
        <v>7602</v>
      </c>
      <c r="AA242" s="346" t="s">
        <v>5731</v>
      </c>
      <c r="AB242" s="346" t="s">
        <v>5731</v>
      </c>
      <c r="AC242" s="346" t="s">
        <v>1547</v>
      </c>
      <c r="AD242" s="346" t="s">
        <v>5731</v>
      </c>
      <c r="AE242" s="346" t="s">
        <v>5731</v>
      </c>
      <c r="AF242" s="346" t="s">
        <v>5731</v>
      </c>
      <c r="AG242" s="346" t="s">
        <v>5731</v>
      </c>
      <c r="AH242" s="346" t="s">
        <v>5731</v>
      </c>
      <c r="AI242" s="346" t="s">
        <v>5731</v>
      </c>
      <c r="AJ242" s="346" t="s">
        <v>5731</v>
      </c>
      <c r="AK242" s="413" t="s">
        <v>7605</v>
      </c>
      <c r="AL242" s="346" t="s">
        <v>8651</v>
      </c>
      <c r="AM242" s="346" t="s">
        <v>8652</v>
      </c>
      <c r="AN242" s="379"/>
      <c r="AO242" s="379"/>
      <c r="AP242" s="379"/>
    </row>
    <row r="243" spans="1:42" ht="33">
      <c r="A243" s="417" t="s">
        <v>979</v>
      </c>
      <c r="B243" s="433" t="s">
        <v>4566</v>
      </c>
      <c r="C243" s="433" t="s">
        <v>4585</v>
      </c>
      <c r="D243" s="433" t="s">
        <v>4711</v>
      </c>
      <c r="E243" s="346" t="s">
        <v>1683</v>
      </c>
      <c r="F243" s="346" t="s">
        <v>110</v>
      </c>
      <c r="G243" s="346" t="s">
        <v>675</v>
      </c>
      <c r="H243" s="491" t="s">
        <v>4712</v>
      </c>
      <c r="I243" s="345" t="s">
        <v>760</v>
      </c>
      <c r="J243" s="410" t="s">
        <v>13</v>
      </c>
      <c r="K243" s="420" t="s">
        <v>26</v>
      </c>
      <c r="L243" s="389" t="s">
        <v>7598</v>
      </c>
      <c r="M243" s="509" t="s">
        <v>8742</v>
      </c>
      <c r="N243" s="346" t="s">
        <v>1091</v>
      </c>
      <c r="O243" s="346" t="s">
        <v>1080</v>
      </c>
      <c r="P243" s="510">
        <v>65</v>
      </c>
      <c r="Q243" s="398">
        <v>8</v>
      </c>
      <c r="R243" s="347" t="s">
        <v>2659</v>
      </c>
      <c r="S243" s="346" t="s">
        <v>8651</v>
      </c>
      <c r="T243" s="346" t="s">
        <v>5731</v>
      </c>
      <c r="U243" s="348">
        <v>44375</v>
      </c>
      <c r="V243" s="348">
        <v>44375</v>
      </c>
      <c r="W243" s="423">
        <v>4785000253</v>
      </c>
      <c r="X243" s="348">
        <v>44383</v>
      </c>
      <c r="Y243" s="346" t="s">
        <v>5731</v>
      </c>
      <c r="Z243" s="346" t="s">
        <v>7602</v>
      </c>
      <c r="AA243" s="346" t="s">
        <v>5731</v>
      </c>
      <c r="AB243" s="346" t="s">
        <v>5731</v>
      </c>
      <c r="AC243" s="346" t="s">
        <v>1547</v>
      </c>
      <c r="AD243" s="346" t="s">
        <v>5731</v>
      </c>
      <c r="AE243" s="346" t="s">
        <v>5731</v>
      </c>
      <c r="AF243" s="346" t="s">
        <v>5731</v>
      </c>
      <c r="AG243" s="346" t="s">
        <v>5731</v>
      </c>
      <c r="AH243" s="346" t="s">
        <v>5731</v>
      </c>
      <c r="AI243" s="346" t="s">
        <v>5731</v>
      </c>
      <c r="AJ243" s="346" t="s">
        <v>5731</v>
      </c>
      <c r="AK243" s="413" t="s">
        <v>7605</v>
      </c>
      <c r="AL243" s="346" t="s">
        <v>8651</v>
      </c>
      <c r="AM243" s="346" t="s">
        <v>8652</v>
      </c>
      <c r="AN243" s="379"/>
      <c r="AO243" s="379"/>
      <c r="AP243" s="379"/>
    </row>
    <row r="244" spans="1:42" ht="33">
      <c r="A244" s="387" t="s">
        <v>2611</v>
      </c>
      <c r="B244" s="451" t="s">
        <v>8046</v>
      </c>
      <c r="C244" s="451" t="s">
        <v>8047</v>
      </c>
      <c r="D244" s="452" t="s">
        <v>8743</v>
      </c>
      <c r="E244" s="389" t="s">
        <v>37</v>
      </c>
      <c r="F244" s="389" t="s">
        <v>16</v>
      </c>
      <c r="G244" s="389" t="s">
        <v>19</v>
      </c>
      <c r="H244" s="373" t="s">
        <v>8744</v>
      </c>
      <c r="I244" s="390" t="s">
        <v>760</v>
      </c>
      <c r="J244" s="389" t="s">
        <v>13</v>
      </c>
      <c r="K244" s="391" t="s">
        <v>26</v>
      </c>
      <c r="L244" s="389" t="s">
        <v>7598</v>
      </c>
      <c r="M244" s="513" t="s">
        <v>8745</v>
      </c>
      <c r="N244" s="375" t="s">
        <v>1079</v>
      </c>
      <c r="O244" s="375" t="s">
        <v>1704</v>
      </c>
      <c r="P244" s="375">
        <v>73</v>
      </c>
      <c r="Q244" s="375">
        <v>7</v>
      </c>
      <c r="R244" s="347" t="s">
        <v>2659</v>
      </c>
      <c r="S244" s="346" t="s">
        <v>8651</v>
      </c>
      <c r="T244" s="346" t="s">
        <v>5731</v>
      </c>
      <c r="U244" s="348">
        <v>44375</v>
      </c>
      <c r="V244" s="348">
        <v>44375</v>
      </c>
      <c r="W244" s="375">
        <v>2771000099</v>
      </c>
      <c r="X244" s="348">
        <v>44383</v>
      </c>
      <c r="Y244" s="346" t="s">
        <v>5731</v>
      </c>
      <c r="Z244" s="375" t="s">
        <v>7600</v>
      </c>
      <c r="AA244" s="346" t="s">
        <v>5731</v>
      </c>
      <c r="AB244" s="346" t="s">
        <v>5731</v>
      </c>
      <c r="AC244" s="346" t="s">
        <v>1547</v>
      </c>
      <c r="AD244" s="346" t="s">
        <v>5731</v>
      </c>
      <c r="AE244" s="346" t="s">
        <v>5731</v>
      </c>
      <c r="AF244" s="346" t="s">
        <v>5731</v>
      </c>
      <c r="AG244" s="346" t="s">
        <v>5731</v>
      </c>
      <c r="AH244" s="346" t="s">
        <v>5731</v>
      </c>
      <c r="AI244" s="346" t="s">
        <v>5731</v>
      </c>
      <c r="AJ244" s="346" t="s">
        <v>5731</v>
      </c>
      <c r="AK244" s="346" t="s">
        <v>7601</v>
      </c>
      <c r="AL244" s="346" t="s">
        <v>8651</v>
      </c>
      <c r="AM244" s="346" t="s">
        <v>8652</v>
      </c>
      <c r="AN244" s="379"/>
      <c r="AO244" s="379"/>
      <c r="AP244" s="379"/>
    </row>
    <row r="245" spans="1:42" ht="33">
      <c r="A245" s="447" t="s">
        <v>2611</v>
      </c>
      <c r="B245" s="433" t="s">
        <v>2610</v>
      </c>
      <c r="C245" s="433" t="s">
        <v>2604</v>
      </c>
      <c r="D245" s="433" t="s">
        <v>2624</v>
      </c>
      <c r="E245" s="346" t="s">
        <v>1683</v>
      </c>
      <c r="F245" s="346" t="s">
        <v>110</v>
      </c>
      <c r="G245" s="346" t="s">
        <v>675</v>
      </c>
      <c r="H245" s="491" t="s">
        <v>2625</v>
      </c>
      <c r="I245" s="390" t="s">
        <v>1859</v>
      </c>
      <c r="J245" s="410" t="s">
        <v>13</v>
      </c>
      <c r="K245" s="420" t="s">
        <v>26</v>
      </c>
      <c r="L245" s="389" t="s">
        <v>7598</v>
      </c>
      <c r="M245" s="509" t="s">
        <v>8746</v>
      </c>
      <c r="N245" s="346" t="s">
        <v>1091</v>
      </c>
      <c r="O245" s="346" t="s">
        <v>1080</v>
      </c>
      <c r="P245" s="414">
        <v>30</v>
      </c>
      <c r="Q245" s="346">
        <v>13</v>
      </c>
      <c r="R245" s="347" t="s">
        <v>2659</v>
      </c>
      <c r="S245" s="346" t="s">
        <v>8651</v>
      </c>
      <c r="T245" s="346" t="s">
        <v>5731</v>
      </c>
      <c r="U245" s="348">
        <v>44375</v>
      </c>
      <c r="V245" s="348">
        <v>44375</v>
      </c>
      <c r="W245" s="424">
        <v>2771000100</v>
      </c>
      <c r="X245" s="348">
        <v>44383</v>
      </c>
      <c r="Y245" s="346" t="s">
        <v>5731</v>
      </c>
      <c r="Z245" s="346" t="s">
        <v>7600</v>
      </c>
      <c r="AA245" s="346" t="s">
        <v>5731</v>
      </c>
      <c r="AB245" s="346" t="s">
        <v>5731</v>
      </c>
      <c r="AC245" s="346" t="s">
        <v>1547</v>
      </c>
      <c r="AD245" s="346" t="s">
        <v>5731</v>
      </c>
      <c r="AE245" s="346" t="s">
        <v>5731</v>
      </c>
      <c r="AF245" s="346" t="s">
        <v>5731</v>
      </c>
      <c r="AG245" s="346" t="s">
        <v>5731</v>
      </c>
      <c r="AH245" s="346" t="s">
        <v>5731</v>
      </c>
      <c r="AI245" s="346" t="s">
        <v>5731</v>
      </c>
      <c r="AJ245" s="346" t="s">
        <v>5731</v>
      </c>
      <c r="AK245" s="346" t="s">
        <v>7601</v>
      </c>
      <c r="AL245" s="346" t="s">
        <v>8651</v>
      </c>
      <c r="AM245" s="346" t="s">
        <v>8652</v>
      </c>
      <c r="AN245" s="379"/>
      <c r="AO245" s="379"/>
      <c r="AP245" s="379"/>
    </row>
    <row r="246" spans="1:42">
      <c r="A246" s="514" t="s">
        <v>22</v>
      </c>
      <c r="B246" s="421" t="s">
        <v>3385</v>
      </c>
      <c r="C246" s="515" t="s">
        <v>3386</v>
      </c>
      <c r="D246" s="515" t="s">
        <v>3387</v>
      </c>
      <c r="E246" s="516" t="s">
        <v>37</v>
      </c>
      <c r="F246" s="516" t="s">
        <v>11</v>
      </c>
      <c r="G246" s="516" t="s">
        <v>19</v>
      </c>
      <c r="H246" s="516" t="s">
        <v>3388</v>
      </c>
      <c r="I246" s="516" t="s">
        <v>760</v>
      </c>
      <c r="J246" s="516" t="s">
        <v>13</v>
      </c>
      <c r="K246" s="517" t="s">
        <v>17</v>
      </c>
      <c r="L246" s="518" t="s">
        <v>7677</v>
      </c>
      <c r="M246" s="421" t="s">
        <v>8747</v>
      </c>
      <c r="N246" s="346" t="s">
        <v>1077</v>
      </c>
      <c r="O246" s="346" t="s">
        <v>1078</v>
      </c>
      <c r="P246" s="519">
        <v>120</v>
      </c>
      <c r="Q246" s="519">
        <v>27</v>
      </c>
      <c r="R246" s="520" t="s">
        <v>1546</v>
      </c>
      <c r="S246" s="421" t="s">
        <v>8748</v>
      </c>
      <c r="T246" s="421" t="s">
        <v>6620</v>
      </c>
      <c r="U246" s="521">
        <v>44361</v>
      </c>
      <c r="V246" s="521">
        <v>44361</v>
      </c>
      <c r="W246" s="503">
        <v>4311300052</v>
      </c>
      <c r="X246" s="521">
        <v>44377</v>
      </c>
      <c r="Y246" s="421" t="s">
        <v>5731</v>
      </c>
      <c r="Z246" s="421" t="s">
        <v>7602</v>
      </c>
      <c r="AA246" s="421" t="s">
        <v>5731</v>
      </c>
      <c r="AB246" s="421" t="s">
        <v>5731</v>
      </c>
      <c r="AC246" s="421" t="s">
        <v>1547</v>
      </c>
      <c r="AD246" s="421"/>
      <c r="AE246" s="421" t="s">
        <v>6620</v>
      </c>
      <c r="AF246" s="421"/>
      <c r="AG246" s="421" t="s">
        <v>5731</v>
      </c>
      <c r="AH246" s="421" t="s">
        <v>5731</v>
      </c>
      <c r="AI246" s="421" t="s">
        <v>6620</v>
      </c>
      <c r="AJ246" s="421" t="s">
        <v>6620</v>
      </c>
      <c r="AK246" s="421" t="s">
        <v>7601</v>
      </c>
      <c r="AL246" s="421" t="s">
        <v>8749</v>
      </c>
      <c r="AM246" s="421" t="s">
        <v>8750</v>
      </c>
      <c r="AN246" s="379"/>
      <c r="AO246" s="379"/>
      <c r="AP246" s="379"/>
    </row>
    <row r="247" spans="1:42">
      <c r="A247" s="514" t="s">
        <v>22</v>
      </c>
      <c r="B247" s="421" t="s">
        <v>3385</v>
      </c>
      <c r="C247" s="515" t="s">
        <v>3386</v>
      </c>
      <c r="D247" s="515" t="s">
        <v>3389</v>
      </c>
      <c r="E247" s="516" t="s">
        <v>37</v>
      </c>
      <c r="F247" s="516" t="s">
        <v>11</v>
      </c>
      <c r="G247" s="516" t="s">
        <v>19</v>
      </c>
      <c r="H247" s="516" t="s">
        <v>3390</v>
      </c>
      <c r="I247" s="516" t="s">
        <v>760</v>
      </c>
      <c r="J247" s="516" t="s">
        <v>13</v>
      </c>
      <c r="K247" s="517" t="s">
        <v>17</v>
      </c>
      <c r="L247" s="518" t="s">
        <v>7677</v>
      </c>
      <c r="M247" s="421" t="s">
        <v>7716</v>
      </c>
      <c r="N247" s="346" t="s">
        <v>1077</v>
      </c>
      <c r="O247" s="346" t="s">
        <v>1078</v>
      </c>
      <c r="P247" s="519">
        <v>100</v>
      </c>
      <c r="Q247" s="519">
        <v>27</v>
      </c>
      <c r="R247" s="520" t="s">
        <v>1546</v>
      </c>
      <c r="S247" s="421" t="s">
        <v>8748</v>
      </c>
      <c r="T247" s="421" t="s">
        <v>6620</v>
      </c>
      <c r="U247" s="521">
        <v>44361</v>
      </c>
      <c r="V247" s="521">
        <v>44361</v>
      </c>
      <c r="W247" s="503">
        <v>4311300053</v>
      </c>
      <c r="X247" s="521">
        <v>44377</v>
      </c>
      <c r="Y247" s="421" t="s">
        <v>5731</v>
      </c>
      <c r="Z247" s="421" t="s">
        <v>7602</v>
      </c>
      <c r="AA247" s="421" t="s">
        <v>5731</v>
      </c>
      <c r="AB247" s="421" t="s">
        <v>5731</v>
      </c>
      <c r="AC247" s="421" t="s">
        <v>1547</v>
      </c>
      <c r="AD247" s="421"/>
      <c r="AE247" s="421" t="s">
        <v>6620</v>
      </c>
      <c r="AF247" s="421"/>
      <c r="AG247" s="421" t="s">
        <v>5731</v>
      </c>
      <c r="AH247" s="421" t="s">
        <v>5731</v>
      </c>
      <c r="AI247" s="421" t="s">
        <v>6620</v>
      </c>
      <c r="AJ247" s="421" t="s">
        <v>6620</v>
      </c>
      <c r="AK247" s="421" t="s">
        <v>7601</v>
      </c>
      <c r="AL247" s="421" t="s">
        <v>8749</v>
      </c>
      <c r="AM247" s="421" t="s">
        <v>8750</v>
      </c>
      <c r="AN247" s="379"/>
      <c r="AO247" s="379"/>
      <c r="AP247" s="379"/>
    </row>
    <row r="248" spans="1:42">
      <c r="A248" s="421" t="s">
        <v>3062</v>
      </c>
      <c r="B248" s="255"/>
      <c r="C248" s="256" t="s">
        <v>3063</v>
      </c>
      <c r="D248" s="256" t="s">
        <v>3064</v>
      </c>
      <c r="E248" s="257" t="s">
        <v>37</v>
      </c>
      <c r="F248" s="257" t="s">
        <v>11</v>
      </c>
      <c r="G248" s="257" t="s">
        <v>19</v>
      </c>
      <c r="H248" s="257" t="s">
        <v>3065</v>
      </c>
      <c r="I248" s="257" t="s">
        <v>760</v>
      </c>
      <c r="J248" s="257" t="s">
        <v>13</v>
      </c>
      <c r="K248" s="258" t="s">
        <v>17</v>
      </c>
      <c r="L248" s="518" t="s">
        <v>7677</v>
      </c>
      <c r="M248" s="518" t="s">
        <v>7678</v>
      </c>
      <c r="N248" s="346" t="s">
        <v>1091</v>
      </c>
      <c r="O248" s="346" t="s">
        <v>1080</v>
      </c>
      <c r="P248" s="421">
        <v>290</v>
      </c>
      <c r="Q248" s="421">
        <v>27</v>
      </c>
      <c r="R248" s="520" t="s">
        <v>1546</v>
      </c>
      <c r="S248" s="421" t="s">
        <v>8748</v>
      </c>
      <c r="T248" s="421" t="s">
        <v>6620</v>
      </c>
      <c r="U248" s="522">
        <v>44361</v>
      </c>
      <c r="V248" s="522">
        <v>44361</v>
      </c>
      <c r="W248" s="504">
        <v>3611000135</v>
      </c>
      <c r="X248" s="521">
        <v>44377</v>
      </c>
      <c r="Y248" s="421" t="s">
        <v>5731</v>
      </c>
      <c r="Z248" s="421" t="s">
        <v>7602</v>
      </c>
      <c r="AA248" s="421" t="s">
        <v>5731</v>
      </c>
      <c r="AB248" s="421" t="s">
        <v>5731</v>
      </c>
      <c r="AC248" s="421" t="s">
        <v>1547</v>
      </c>
      <c r="AD248" s="421"/>
      <c r="AE248" s="421" t="s">
        <v>6620</v>
      </c>
      <c r="AF248" s="421"/>
      <c r="AG248" s="421" t="s">
        <v>5731</v>
      </c>
      <c r="AH248" s="421" t="s">
        <v>5731</v>
      </c>
      <c r="AI248" s="421" t="s">
        <v>6620</v>
      </c>
      <c r="AJ248" s="421" t="s">
        <v>6620</v>
      </c>
      <c r="AK248" s="421" t="s">
        <v>7601</v>
      </c>
      <c r="AL248" s="421" t="s">
        <v>8749</v>
      </c>
      <c r="AM248" s="421" t="s">
        <v>8750</v>
      </c>
      <c r="AN248" s="421"/>
      <c r="AO248" s="379"/>
      <c r="AP248" s="379"/>
    </row>
    <row r="249" spans="1:42">
      <c r="A249" s="421" t="s">
        <v>3062</v>
      </c>
      <c r="B249" s="255"/>
      <c r="C249" s="256" t="s">
        <v>3066</v>
      </c>
      <c r="D249" s="256" t="s">
        <v>3067</v>
      </c>
      <c r="E249" s="257" t="s">
        <v>37</v>
      </c>
      <c r="F249" s="257" t="s">
        <v>11</v>
      </c>
      <c r="G249" s="257" t="s">
        <v>19</v>
      </c>
      <c r="H249" s="257" t="s">
        <v>3068</v>
      </c>
      <c r="I249" s="257" t="s">
        <v>760</v>
      </c>
      <c r="J249" s="257" t="s">
        <v>13</v>
      </c>
      <c r="K249" s="258" t="s">
        <v>17</v>
      </c>
      <c r="L249" s="518" t="s">
        <v>7677</v>
      </c>
      <c r="M249" s="421" t="s">
        <v>7680</v>
      </c>
      <c r="N249" s="346" t="s">
        <v>1079</v>
      </c>
      <c r="O249" s="346" t="s">
        <v>1704</v>
      </c>
      <c r="P249" s="519">
        <v>66</v>
      </c>
      <c r="Q249" s="519">
        <v>23</v>
      </c>
      <c r="R249" s="520" t="s">
        <v>1546</v>
      </c>
      <c r="S249" s="421" t="s">
        <v>8748</v>
      </c>
      <c r="T249" s="421" t="s">
        <v>6620</v>
      </c>
      <c r="U249" s="522">
        <v>44361</v>
      </c>
      <c r="V249" s="522">
        <v>44361</v>
      </c>
      <c r="W249" s="504">
        <v>3611000136</v>
      </c>
      <c r="X249" s="521">
        <v>44377</v>
      </c>
      <c r="Y249" s="421" t="s">
        <v>5731</v>
      </c>
      <c r="Z249" s="421" t="s">
        <v>7602</v>
      </c>
      <c r="AA249" s="421" t="s">
        <v>5731</v>
      </c>
      <c r="AB249" s="421" t="s">
        <v>5731</v>
      </c>
      <c r="AC249" s="421" t="s">
        <v>1547</v>
      </c>
      <c r="AD249" s="421"/>
      <c r="AE249" s="421" t="s">
        <v>6620</v>
      </c>
      <c r="AF249" s="421"/>
      <c r="AG249" s="421" t="s">
        <v>5731</v>
      </c>
      <c r="AH249" s="421" t="s">
        <v>5731</v>
      </c>
      <c r="AI249" s="421" t="s">
        <v>6620</v>
      </c>
      <c r="AJ249" s="421" t="s">
        <v>6620</v>
      </c>
      <c r="AK249" s="421" t="s">
        <v>7601</v>
      </c>
      <c r="AL249" s="421" t="s">
        <v>8749</v>
      </c>
      <c r="AM249" s="421" t="s">
        <v>8750</v>
      </c>
      <c r="AN249" s="421"/>
      <c r="AO249" s="379"/>
      <c r="AP249" s="379"/>
    </row>
    <row r="250" spans="1:42">
      <c r="A250" s="421" t="s">
        <v>3062</v>
      </c>
      <c r="B250" s="255"/>
      <c r="C250" s="256" t="s">
        <v>3069</v>
      </c>
      <c r="D250" s="256" t="s">
        <v>3070</v>
      </c>
      <c r="E250" s="257" t="s">
        <v>37</v>
      </c>
      <c r="F250" s="257" t="s">
        <v>11</v>
      </c>
      <c r="G250" s="257" t="s">
        <v>19</v>
      </c>
      <c r="H250" s="257" t="s">
        <v>3071</v>
      </c>
      <c r="I250" s="257" t="s">
        <v>760</v>
      </c>
      <c r="J250" s="257" t="s">
        <v>13</v>
      </c>
      <c r="K250" s="258" t="s">
        <v>17</v>
      </c>
      <c r="L250" s="518" t="s">
        <v>7677</v>
      </c>
      <c r="M250" s="421" t="s">
        <v>7681</v>
      </c>
      <c r="N250" s="346" t="s">
        <v>1091</v>
      </c>
      <c r="O250" s="346" t="s">
        <v>1080</v>
      </c>
      <c r="P250" s="519">
        <v>66</v>
      </c>
      <c r="Q250" s="519">
        <v>24</v>
      </c>
      <c r="R250" s="520" t="s">
        <v>1546</v>
      </c>
      <c r="S250" s="421" t="s">
        <v>8748</v>
      </c>
      <c r="T250" s="421" t="s">
        <v>6620</v>
      </c>
      <c r="U250" s="522">
        <v>44361</v>
      </c>
      <c r="V250" s="522">
        <v>44361</v>
      </c>
      <c r="W250" s="504">
        <v>3611000137</v>
      </c>
      <c r="X250" s="521">
        <v>44377</v>
      </c>
      <c r="Y250" s="421" t="s">
        <v>5731</v>
      </c>
      <c r="Z250" s="421" t="s">
        <v>7602</v>
      </c>
      <c r="AA250" s="421" t="s">
        <v>5731</v>
      </c>
      <c r="AB250" s="421" t="s">
        <v>5731</v>
      </c>
      <c r="AC250" s="421" t="s">
        <v>1547</v>
      </c>
      <c r="AD250" s="421"/>
      <c r="AE250" s="421" t="s">
        <v>6620</v>
      </c>
      <c r="AF250" s="421"/>
      <c r="AG250" s="421" t="s">
        <v>5731</v>
      </c>
      <c r="AH250" s="421" t="s">
        <v>5731</v>
      </c>
      <c r="AI250" s="421" t="s">
        <v>6620</v>
      </c>
      <c r="AJ250" s="421" t="s">
        <v>6620</v>
      </c>
      <c r="AK250" s="421" t="s">
        <v>7601</v>
      </c>
      <c r="AL250" s="421" t="s">
        <v>8749</v>
      </c>
      <c r="AM250" s="421" t="s">
        <v>8750</v>
      </c>
      <c r="AN250" s="421"/>
      <c r="AO250" s="379"/>
      <c r="AP250" s="379"/>
    </row>
    <row r="251" spans="1:42">
      <c r="A251" s="421" t="s">
        <v>3062</v>
      </c>
      <c r="B251" s="255"/>
      <c r="C251" s="256" t="s">
        <v>3069</v>
      </c>
      <c r="D251" s="256" t="s">
        <v>3072</v>
      </c>
      <c r="E251" s="257" t="s">
        <v>37</v>
      </c>
      <c r="F251" s="257" t="s">
        <v>11</v>
      </c>
      <c r="G251" s="257" t="s">
        <v>19</v>
      </c>
      <c r="H251" s="257" t="s">
        <v>3073</v>
      </c>
      <c r="I251" s="257" t="s">
        <v>760</v>
      </c>
      <c r="J251" s="257" t="s">
        <v>13</v>
      </c>
      <c r="K251" s="258" t="s">
        <v>17</v>
      </c>
      <c r="L251" s="518" t="s">
        <v>7677</v>
      </c>
      <c r="M251" s="421" t="s">
        <v>8751</v>
      </c>
      <c r="N251" s="424" t="s">
        <v>1079</v>
      </c>
      <c r="O251" s="424" t="s">
        <v>1704</v>
      </c>
      <c r="P251" s="519">
        <v>54</v>
      </c>
      <c r="Q251" s="519">
        <v>13</v>
      </c>
      <c r="R251" s="520" t="s">
        <v>1546</v>
      </c>
      <c r="S251" s="421" t="s">
        <v>8748</v>
      </c>
      <c r="T251" s="421" t="s">
        <v>6620</v>
      </c>
      <c r="U251" s="522">
        <v>44361</v>
      </c>
      <c r="V251" s="522">
        <v>44361</v>
      </c>
      <c r="W251" s="504">
        <v>3611000138</v>
      </c>
      <c r="X251" s="521">
        <v>44377</v>
      </c>
      <c r="Y251" s="421" t="s">
        <v>5731</v>
      </c>
      <c r="Z251" s="421" t="s">
        <v>7602</v>
      </c>
      <c r="AA251" s="421" t="s">
        <v>5731</v>
      </c>
      <c r="AB251" s="421" t="s">
        <v>5731</v>
      </c>
      <c r="AC251" s="421" t="s">
        <v>1547</v>
      </c>
      <c r="AD251" s="421"/>
      <c r="AE251" s="421" t="s">
        <v>6620</v>
      </c>
      <c r="AF251" s="421"/>
      <c r="AG251" s="421" t="s">
        <v>5731</v>
      </c>
      <c r="AH251" s="421" t="s">
        <v>5731</v>
      </c>
      <c r="AI251" s="421" t="s">
        <v>6620</v>
      </c>
      <c r="AJ251" s="421" t="s">
        <v>6620</v>
      </c>
      <c r="AK251" s="421" t="s">
        <v>7601</v>
      </c>
      <c r="AL251" s="421" t="s">
        <v>8749</v>
      </c>
      <c r="AM251" s="421" t="s">
        <v>8750</v>
      </c>
      <c r="AN251" s="421"/>
      <c r="AO251" s="379"/>
      <c r="AP251" s="379"/>
    </row>
    <row r="252" spans="1:42">
      <c r="A252" s="421" t="s">
        <v>3062</v>
      </c>
      <c r="B252" s="255"/>
      <c r="C252" s="256" t="s">
        <v>3069</v>
      </c>
      <c r="D252" s="256" t="s">
        <v>3074</v>
      </c>
      <c r="E252" s="257" t="s">
        <v>37</v>
      </c>
      <c r="F252" s="257" t="s">
        <v>11</v>
      </c>
      <c r="G252" s="257" t="s">
        <v>19</v>
      </c>
      <c r="H252" s="257" t="s">
        <v>3075</v>
      </c>
      <c r="I252" s="257" t="s">
        <v>760</v>
      </c>
      <c r="J252" s="257" t="s">
        <v>13</v>
      </c>
      <c r="K252" s="258" t="s">
        <v>17</v>
      </c>
      <c r="L252" s="518" t="s">
        <v>7677</v>
      </c>
      <c r="M252" s="421" t="s">
        <v>7682</v>
      </c>
      <c r="N252" s="424" t="s">
        <v>1091</v>
      </c>
      <c r="O252" s="424" t="s">
        <v>1080</v>
      </c>
      <c r="P252" s="519">
        <v>45</v>
      </c>
      <c r="Q252" s="519">
        <v>13</v>
      </c>
      <c r="R252" s="520" t="s">
        <v>1546</v>
      </c>
      <c r="S252" s="421" t="s">
        <v>8748</v>
      </c>
      <c r="T252" s="421" t="s">
        <v>6620</v>
      </c>
      <c r="U252" s="522">
        <v>44361</v>
      </c>
      <c r="V252" s="522">
        <v>44361</v>
      </c>
      <c r="W252" s="504">
        <v>3611000139</v>
      </c>
      <c r="X252" s="521">
        <v>44377</v>
      </c>
      <c r="Y252" s="421" t="s">
        <v>5731</v>
      </c>
      <c r="Z252" s="421" t="s">
        <v>7602</v>
      </c>
      <c r="AA252" s="421" t="s">
        <v>5731</v>
      </c>
      <c r="AB252" s="421" t="s">
        <v>5731</v>
      </c>
      <c r="AC252" s="421" t="s">
        <v>1547</v>
      </c>
      <c r="AD252" s="421"/>
      <c r="AE252" s="421" t="s">
        <v>6620</v>
      </c>
      <c r="AF252" s="421"/>
      <c r="AG252" s="421" t="s">
        <v>5731</v>
      </c>
      <c r="AH252" s="421" t="s">
        <v>5731</v>
      </c>
      <c r="AI252" s="421" t="s">
        <v>6620</v>
      </c>
      <c r="AJ252" s="421" t="s">
        <v>6620</v>
      </c>
      <c r="AK252" s="421" t="s">
        <v>7601</v>
      </c>
      <c r="AL252" s="421" t="s">
        <v>8749</v>
      </c>
      <c r="AM252" s="421" t="s">
        <v>8750</v>
      </c>
      <c r="AN252" s="421"/>
      <c r="AO252" s="379"/>
      <c r="AP252" s="379"/>
    </row>
    <row r="253" spans="1:42">
      <c r="A253" s="421" t="s">
        <v>3062</v>
      </c>
      <c r="B253" s="255"/>
      <c r="C253" s="256" t="s">
        <v>3069</v>
      </c>
      <c r="D253" s="256" t="s">
        <v>3076</v>
      </c>
      <c r="E253" s="257" t="s">
        <v>37</v>
      </c>
      <c r="F253" s="257" t="s">
        <v>11</v>
      </c>
      <c r="G253" s="257" t="s">
        <v>19</v>
      </c>
      <c r="H253" s="257" t="s">
        <v>3077</v>
      </c>
      <c r="I253" s="257" t="s">
        <v>760</v>
      </c>
      <c r="J253" s="257" t="s">
        <v>13</v>
      </c>
      <c r="K253" s="258" t="s">
        <v>17</v>
      </c>
      <c r="L253" s="518" t="s">
        <v>7677</v>
      </c>
      <c r="M253" s="421" t="s">
        <v>7684</v>
      </c>
      <c r="N253" s="424" t="s">
        <v>1091</v>
      </c>
      <c r="O253" s="424" t="s">
        <v>1080</v>
      </c>
      <c r="P253" s="519">
        <v>95</v>
      </c>
      <c r="Q253" s="519">
        <v>20</v>
      </c>
      <c r="R253" s="520" t="s">
        <v>1546</v>
      </c>
      <c r="S253" s="421" t="s">
        <v>8748</v>
      </c>
      <c r="T253" s="421" t="s">
        <v>6620</v>
      </c>
      <c r="U253" s="522">
        <v>44361</v>
      </c>
      <c r="V253" s="522">
        <v>44361</v>
      </c>
      <c r="W253" s="504">
        <v>3611000140</v>
      </c>
      <c r="X253" s="521">
        <v>44377</v>
      </c>
      <c r="Y253" s="421" t="s">
        <v>5731</v>
      </c>
      <c r="Z253" s="421" t="s">
        <v>7602</v>
      </c>
      <c r="AA253" s="421" t="s">
        <v>5731</v>
      </c>
      <c r="AB253" s="421" t="s">
        <v>5731</v>
      </c>
      <c r="AC253" s="421" t="s">
        <v>4012</v>
      </c>
      <c r="AD253" s="421" t="s">
        <v>4013</v>
      </c>
      <c r="AE253" s="421" t="s">
        <v>8752</v>
      </c>
      <c r="AF253" s="421" t="s">
        <v>7609</v>
      </c>
      <c r="AG253" s="421" t="s">
        <v>5731</v>
      </c>
      <c r="AH253" s="421" t="s">
        <v>5731</v>
      </c>
      <c r="AI253" s="421" t="s">
        <v>8753</v>
      </c>
      <c r="AJ253" s="421" t="s">
        <v>8754</v>
      </c>
      <c r="AK253" s="421" t="s">
        <v>7601</v>
      </c>
      <c r="AL253" s="421" t="s">
        <v>8749</v>
      </c>
      <c r="AM253" s="421" t="s">
        <v>8750</v>
      </c>
      <c r="AN253" s="421"/>
      <c r="AO253" s="379"/>
      <c r="AP253" s="379"/>
    </row>
    <row r="254" spans="1:42">
      <c r="A254" s="515" t="s">
        <v>3626</v>
      </c>
      <c r="B254" s="523" t="s">
        <v>3627</v>
      </c>
      <c r="C254" s="515" t="s">
        <v>3655</v>
      </c>
      <c r="D254" s="515" t="s">
        <v>3656</v>
      </c>
      <c r="E254" s="516" t="s">
        <v>37</v>
      </c>
      <c r="F254" s="516" t="s">
        <v>11</v>
      </c>
      <c r="G254" s="516" t="s">
        <v>19</v>
      </c>
      <c r="H254" s="516" t="s">
        <v>8755</v>
      </c>
      <c r="I254" s="516" t="s">
        <v>760</v>
      </c>
      <c r="J254" s="516" t="s">
        <v>13</v>
      </c>
      <c r="K254" s="517" t="s">
        <v>17</v>
      </c>
      <c r="L254" s="518" t="s">
        <v>7677</v>
      </c>
      <c r="M254" s="421" t="s">
        <v>7855</v>
      </c>
      <c r="N254" s="424" t="s">
        <v>1091</v>
      </c>
      <c r="O254" s="424" t="s">
        <v>1080</v>
      </c>
      <c r="P254" s="503">
        <v>59</v>
      </c>
      <c r="Q254" s="503">
        <v>19</v>
      </c>
      <c r="R254" s="520" t="s">
        <v>1546</v>
      </c>
      <c r="S254" s="421" t="s">
        <v>8748</v>
      </c>
      <c r="T254" s="421" t="s">
        <v>6620</v>
      </c>
      <c r="U254" s="522">
        <v>44361</v>
      </c>
      <c r="V254" s="522">
        <v>44361</v>
      </c>
      <c r="W254" s="504">
        <v>4415000073</v>
      </c>
      <c r="X254" s="521">
        <v>44377</v>
      </c>
      <c r="Y254" s="421" t="s">
        <v>5731</v>
      </c>
      <c r="Z254" s="421" t="s">
        <v>7602</v>
      </c>
      <c r="AA254" s="421" t="s">
        <v>5731</v>
      </c>
      <c r="AB254" s="421" t="s">
        <v>5731</v>
      </c>
      <c r="AC254" s="421" t="s">
        <v>1547</v>
      </c>
      <c r="AD254" s="421"/>
      <c r="AE254" s="421" t="s">
        <v>6620</v>
      </c>
      <c r="AF254" s="421"/>
      <c r="AG254" s="421" t="s">
        <v>5731</v>
      </c>
      <c r="AH254" s="421" t="s">
        <v>5731</v>
      </c>
      <c r="AI254" s="421" t="s">
        <v>6620</v>
      </c>
      <c r="AJ254" s="421" t="s">
        <v>6620</v>
      </c>
      <c r="AK254" s="421" t="s">
        <v>7601</v>
      </c>
      <c r="AL254" s="421" t="s">
        <v>8749</v>
      </c>
      <c r="AM254" s="421" t="s">
        <v>8750</v>
      </c>
      <c r="AN254" s="421"/>
      <c r="AO254" s="379"/>
      <c r="AP254" s="379"/>
    </row>
    <row r="255" spans="1:42">
      <c r="A255" s="515" t="s">
        <v>3626</v>
      </c>
      <c r="B255" s="523" t="s">
        <v>3627</v>
      </c>
      <c r="C255" s="524" t="s">
        <v>3628</v>
      </c>
      <c r="D255" s="256" t="s">
        <v>3629</v>
      </c>
      <c r="E255" s="265" t="s">
        <v>37</v>
      </c>
      <c r="F255" s="241" t="s">
        <v>11</v>
      </c>
      <c r="G255" s="241" t="s">
        <v>19</v>
      </c>
      <c r="H255" s="525" t="s">
        <v>8756</v>
      </c>
      <c r="I255" s="241" t="s">
        <v>760</v>
      </c>
      <c r="J255" s="241" t="s">
        <v>13</v>
      </c>
      <c r="K255" s="526" t="s">
        <v>17</v>
      </c>
      <c r="L255" s="259" t="s">
        <v>7677</v>
      </c>
      <c r="M255" s="215" t="s">
        <v>8757</v>
      </c>
      <c r="N255" s="193" t="s">
        <v>1091</v>
      </c>
      <c r="O255" s="193" t="s">
        <v>1080</v>
      </c>
      <c r="P255" s="527">
        <v>180</v>
      </c>
      <c r="Q255" s="527">
        <v>25</v>
      </c>
      <c r="R255" s="528" t="s">
        <v>1546</v>
      </c>
      <c r="S255" s="215" t="s">
        <v>8748</v>
      </c>
      <c r="T255" s="215" t="s">
        <v>6620</v>
      </c>
      <c r="U255" s="529">
        <v>44361</v>
      </c>
      <c r="V255" s="529">
        <v>44361</v>
      </c>
      <c r="W255" s="530">
        <v>4415000072</v>
      </c>
      <c r="X255" s="234">
        <v>44377</v>
      </c>
      <c r="Y255" s="215" t="s">
        <v>5731</v>
      </c>
      <c r="Z255" s="215" t="s">
        <v>7602</v>
      </c>
      <c r="AA255" s="215" t="s">
        <v>5731</v>
      </c>
      <c r="AB255" s="215" t="s">
        <v>5731</v>
      </c>
      <c r="AC255" s="215" t="s">
        <v>4012</v>
      </c>
      <c r="AD255" s="215" t="s">
        <v>4013</v>
      </c>
      <c r="AE255" s="215" t="s">
        <v>8752</v>
      </c>
      <c r="AF255" s="215" t="s">
        <v>7609</v>
      </c>
      <c r="AG255" s="215" t="s">
        <v>5731</v>
      </c>
      <c r="AH255" s="215" t="s">
        <v>5731</v>
      </c>
      <c r="AI255" s="215" t="s">
        <v>8753</v>
      </c>
      <c r="AJ255" s="215" t="s">
        <v>8754</v>
      </c>
      <c r="AK255" s="215" t="s">
        <v>7601</v>
      </c>
      <c r="AL255" s="215" t="s">
        <v>8749</v>
      </c>
      <c r="AM255" s="215" t="s">
        <v>8750</v>
      </c>
      <c r="AN255" s="215"/>
      <c r="AO255" s="157"/>
      <c r="AP255" s="157"/>
    </row>
    <row r="256" spans="1:42">
      <c r="A256" s="263" t="s">
        <v>3626</v>
      </c>
      <c r="B256" s="264" t="s">
        <v>3627</v>
      </c>
      <c r="C256" s="524" t="s">
        <v>3628</v>
      </c>
      <c r="D256" s="531" t="s">
        <v>3630</v>
      </c>
      <c r="E256" s="241" t="s">
        <v>37</v>
      </c>
      <c r="F256" s="241" t="s">
        <v>11</v>
      </c>
      <c r="G256" s="241" t="s">
        <v>19</v>
      </c>
      <c r="H256" s="525" t="s">
        <v>8758</v>
      </c>
      <c r="I256" s="241" t="s">
        <v>760</v>
      </c>
      <c r="J256" s="241" t="s">
        <v>13</v>
      </c>
      <c r="K256" s="526" t="s">
        <v>17</v>
      </c>
      <c r="L256" s="259" t="s">
        <v>7677</v>
      </c>
      <c r="M256" s="215" t="s">
        <v>7835</v>
      </c>
      <c r="N256" s="193" t="s">
        <v>1079</v>
      </c>
      <c r="O256" s="193" t="s">
        <v>1704</v>
      </c>
      <c r="P256" s="527">
        <v>80</v>
      </c>
      <c r="Q256" s="527">
        <v>16</v>
      </c>
      <c r="R256" s="528" t="s">
        <v>1546</v>
      </c>
      <c r="S256" s="215" t="s">
        <v>8748</v>
      </c>
      <c r="T256" s="215" t="s">
        <v>6620</v>
      </c>
      <c r="U256" s="529">
        <v>44361</v>
      </c>
      <c r="V256" s="529">
        <v>44361</v>
      </c>
      <c r="W256" s="530">
        <v>4415000074</v>
      </c>
      <c r="X256" s="234">
        <v>44377</v>
      </c>
      <c r="Y256" s="215" t="s">
        <v>5731</v>
      </c>
      <c r="Z256" s="215" t="s">
        <v>7602</v>
      </c>
      <c r="AA256" s="215" t="s">
        <v>5731</v>
      </c>
      <c r="AB256" s="215" t="s">
        <v>5731</v>
      </c>
      <c r="AC256" s="215" t="s">
        <v>1547</v>
      </c>
      <c r="AD256" s="215"/>
      <c r="AE256" s="215" t="s">
        <v>6620</v>
      </c>
      <c r="AF256" s="215"/>
      <c r="AG256" s="215" t="s">
        <v>5731</v>
      </c>
      <c r="AH256" s="215" t="s">
        <v>5731</v>
      </c>
      <c r="AI256" s="215" t="s">
        <v>6620</v>
      </c>
      <c r="AJ256" s="215" t="s">
        <v>6620</v>
      </c>
      <c r="AK256" s="215" t="s">
        <v>7601</v>
      </c>
      <c r="AL256" s="215" t="s">
        <v>8749</v>
      </c>
      <c r="AM256" s="215" t="s">
        <v>8750</v>
      </c>
      <c r="AN256" s="215"/>
      <c r="AO256" s="157"/>
      <c r="AP256" s="157"/>
    </row>
    <row r="257" spans="1:42">
      <c r="A257" s="263" t="s">
        <v>3626</v>
      </c>
      <c r="B257" s="264" t="s">
        <v>3627</v>
      </c>
      <c r="C257" s="524" t="s">
        <v>3628</v>
      </c>
      <c r="D257" s="531" t="s">
        <v>3631</v>
      </c>
      <c r="E257" s="241" t="s">
        <v>37</v>
      </c>
      <c r="F257" s="241" t="s">
        <v>11</v>
      </c>
      <c r="G257" s="241" t="s">
        <v>19</v>
      </c>
      <c r="H257" s="525" t="s">
        <v>8759</v>
      </c>
      <c r="I257" s="241" t="s">
        <v>760</v>
      </c>
      <c r="J257" s="241" t="s">
        <v>13</v>
      </c>
      <c r="K257" s="526" t="s">
        <v>17</v>
      </c>
      <c r="L257" s="259" t="s">
        <v>7677</v>
      </c>
      <c r="M257" s="215" t="s">
        <v>7836</v>
      </c>
      <c r="N257" s="193" t="s">
        <v>1079</v>
      </c>
      <c r="O257" s="193" t="s">
        <v>1704</v>
      </c>
      <c r="P257" s="527">
        <v>32</v>
      </c>
      <c r="Q257" s="527">
        <v>15</v>
      </c>
      <c r="R257" s="528" t="s">
        <v>1546</v>
      </c>
      <c r="S257" s="215" t="s">
        <v>8748</v>
      </c>
      <c r="T257" s="215" t="s">
        <v>6620</v>
      </c>
      <c r="U257" s="529">
        <v>44361</v>
      </c>
      <c r="V257" s="529">
        <v>44361</v>
      </c>
      <c r="W257" s="530">
        <v>4415000075</v>
      </c>
      <c r="X257" s="234">
        <v>44377</v>
      </c>
      <c r="Y257" s="215" t="s">
        <v>5731</v>
      </c>
      <c r="Z257" s="215" t="s">
        <v>7602</v>
      </c>
      <c r="AA257" s="215" t="s">
        <v>5731</v>
      </c>
      <c r="AB257" s="215" t="s">
        <v>5731</v>
      </c>
      <c r="AC257" s="215" t="s">
        <v>1547</v>
      </c>
      <c r="AD257" s="215"/>
      <c r="AE257" s="215" t="s">
        <v>6620</v>
      </c>
      <c r="AF257" s="215"/>
      <c r="AG257" s="215" t="s">
        <v>5731</v>
      </c>
      <c r="AH257" s="215" t="s">
        <v>5731</v>
      </c>
      <c r="AI257" s="215" t="s">
        <v>6620</v>
      </c>
      <c r="AJ257" s="215" t="s">
        <v>6620</v>
      </c>
      <c r="AK257" s="215" t="s">
        <v>7601</v>
      </c>
      <c r="AL257" s="215" t="s">
        <v>8749</v>
      </c>
      <c r="AM257" s="215" t="s">
        <v>8750</v>
      </c>
      <c r="AN257" s="215"/>
      <c r="AO257" s="157"/>
      <c r="AP257" s="157"/>
    </row>
    <row r="258" spans="1:42">
      <c r="A258" s="263" t="s">
        <v>3626</v>
      </c>
      <c r="B258" s="264" t="s">
        <v>3627</v>
      </c>
      <c r="C258" s="524" t="s">
        <v>3628</v>
      </c>
      <c r="D258" s="531" t="s">
        <v>3632</v>
      </c>
      <c r="E258" s="241" t="s">
        <v>37</v>
      </c>
      <c r="F258" s="241" t="s">
        <v>11</v>
      </c>
      <c r="G258" s="241" t="s">
        <v>19</v>
      </c>
      <c r="H258" s="525" t="s">
        <v>8760</v>
      </c>
      <c r="I258" s="241" t="s">
        <v>760</v>
      </c>
      <c r="J258" s="241" t="s">
        <v>13</v>
      </c>
      <c r="K258" s="526" t="s">
        <v>17</v>
      </c>
      <c r="L258" s="259" t="s">
        <v>7677</v>
      </c>
      <c r="M258" s="215" t="s">
        <v>7837</v>
      </c>
      <c r="N258" s="193" t="s">
        <v>1091</v>
      </c>
      <c r="O258" s="193" t="s">
        <v>1080</v>
      </c>
      <c r="P258" s="527">
        <v>118</v>
      </c>
      <c r="Q258" s="527">
        <v>27</v>
      </c>
      <c r="R258" s="528" t="s">
        <v>1546</v>
      </c>
      <c r="S258" s="215" t="s">
        <v>8748</v>
      </c>
      <c r="T258" s="215" t="s">
        <v>6620</v>
      </c>
      <c r="U258" s="529">
        <v>44361</v>
      </c>
      <c r="V258" s="529">
        <v>44361</v>
      </c>
      <c r="W258" s="530">
        <v>4415000076</v>
      </c>
      <c r="X258" s="234">
        <v>44377</v>
      </c>
      <c r="Y258" s="215" t="s">
        <v>5731</v>
      </c>
      <c r="Z258" s="215" t="s">
        <v>7602</v>
      </c>
      <c r="AA258" s="215" t="s">
        <v>5731</v>
      </c>
      <c r="AB258" s="215" t="s">
        <v>5731</v>
      </c>
      <c r="AC258" s="215" t="s">
        <v>1547</v>
      </c>
      <c r="AD258" s="215"/>
      <c r="AE258" s="215" t="s">
        <v>6620</v>
      </c>
      <c r="AF258" s="215"/>
      <c r="AG258" s="215" t="s">
        <v>5731</v>
      </c>
      <c r="AH258" s="215" t="s">
        <v>5731</v>
      </c>
      <c r="AI258" s="215" t="s">
        <v>6620</v>
      </c>
      <c r="AJ258" s="215" t="s">
        <v>6620</v>
      </c>
      <c r="AK258" s="215" t="s">
        <v>7601</v>
      </c>
      <c r="AL258" s="215" t="s">
        <v>8749</v>
      </c>
      <c r="AM258" s="215" t="s">
        <v>8750</v>
      </c>
      <c r="AN258" s="215"/>
      <c r="AO258" s="157"/>
      <c r="AP258" s="157"/>
    </row>
    <row r="259" spans="1:42">
      <c r="A259" s="263" t="s">
        <v>3626</v>
      </c>
      <c r="B259" s="264" t="s">
        <v>3627</v>
      </c>
      <c r="C259" s="524" t="s">
        <v>3628</v>
      </c>
      <c r="D259" s="264" t="s">
        <v>3633</v>
      </c>
      <c r="E259" s="241" t="s">
        <v>37</v>
      </c>
      <c r="F259" s="241" t="s">
        <v>11</v>
      </c>
      <c r="G259" s="241" t="s">
        <v>19</v>
      </c>
      <c r="H259" s="525" t="s">
        <v>8761</v>
      </c>
      <c r="I259" s="241" t="s">
        <v>760</v>
      </c>
      <c r="J259" s="241" t="s">
        <v>13</v>
      </c>
      <c r="K259" s="526" t="s">
        <v>17</v>
      </c>
      <c r="L259" s="259" t="s">
        <v>7677</v>
      </c>
      <c r="M259" s="215" t="s">
        <v>7838</v>
      </c>
      <c r="N259" s="193" t="s">
        <v>1077</v>
      </c>
      <c r="O259" s="193" t="s">
        <v>1078</v>
      </c>
      <c r="P259" s="527">
        <v>80</v>
      </c>
      <c r="Q259" s="527">
        <v>18</v>
      </c>
      <c r="R259" s="528" t="s">
        <v>1546</v>
      </c>
      <c r="S259" s="215" t="s">
        <v>8748</v>
      </c>
      <c r="T259" s="215" t="s">
        <v>6620</v>
      </c>
      <c r="U259" s="529">
        <v>44361</v>
      </c>
      <c r="V259" s="529">
        <v>44361</v>
      </c>
      <c r="W259" s="530">
        <v>4415000077</v>
      </c>
      <c r="X259" s="234">
        <v>44377</v>
      </c>
      <c r="Y259" s="215" t="s">
        <v>5731</v>
      </c>
      <c r="Z259" s="215" t="s">
        <v>7602</v>
      </c>
      <c r="AA259" s="215" t="s">
        <v>5731</v>
      </c>
      <c r="AB259" s="215" t="s">
        <v>5731</v>
      </c>
      <c r="AC259" s="215" t="s">
        <v>1547</v>
      </c>
      <c r="AD259" s="215"/>
      <c r="AE259" s="215" t="s">
        <v>6620</v>
      </c>
      <c r="AF259" s="215"/>
      <c r="AG259" s="215" t="s">
        <v>5731</v>
      </c>
      <c r="AH259" s="215" t="s">
        <v>5731</v>
      </c>
      <c r="AI259" s="215" t="s">
        <v>6620</v>
      </c>
      <c r="AJ259" s="215" t="s">
        <v>6620</v>
      </c>
      <c r="AK259" s="215" t="s">
        <v>7601</v>
      </c>
      <c r="AL259" s="215" t="s">
        <v>8749</v>
      </c>
      <c r="AM259" s="215" t="s">
        <v>8750</v>
      </c>
      <c r="AN259" s="215"/>
      <c r="AO259" s="157"/>
      <c r="AP259" s="157"/>
    </row>
    <row r="260" spans="1:42">
      <c r="A260" s="263" t="s">
        <v>3626</v>
      </c>
      <c r="B260" s="264" t="s">
        <v>3627</v>
      </c>
      <c r="C260" s="532" t="s">
        <v>3628</v>
      </c>
      <c r="D260" s="264" t="s">
        <v>3634</v>
      </c>
      <c r="E260" s="241" t="s">
        <v>37</v>
      </c>
      <c r="F260" s="241" t="s">
        <v>11</v>
      </c>
      <c r="G260" s="241" t="s">
        <v>19</v>
      </c>
      <c r="H260" s="525" t="s">
        <v>8762</v>
      </c>
      <c r="I260" s="241" t="s">
        <v>760</v>
      </c>
      <c r="J260" s="241" t="s">
        <v>13</v>
      </c>
      <c r="K260" s="526" t="s">
        <v>17</v>
      </c>
      <c r="L260" s="259" t="s">
        <v>7677</v>
      </c>
      <c r="M260" s="215" t="s">
        <v>7839</v>
      </c>
      <c r="N260" s="158" t="s">
        <v>1077</v>
      </c>
      <c r="O260" s="158" t="s">
        <v>1078</v>
      </c>
      <c r="P260" s="527">
        <v>119</v>
      </c>
      <c r="Q260" s="527">
        <v>20</v>
      </c>
      <c r="R260" s="528" t="s">
        <v>1546</v>
      </c>
      <c r="S260" s="215" t="s">
        <v>8748</v>
      </c>
      <c r="T260" s="215" t="s">
        <v>6620</v>
      </c>
      <c r="U260" s="529">
        <v>44361</v>
      </c>
      <c r="V260" s="529">
        <v>44361</v>
      </c>
      <c r="W260" s="530">
        <v>4415000078</v>
      </c>
      <c r="X260" s="234">
        <v>44377</v>
      </c>
      <c r="Y260" s="215" t="s">
        <v>5731</v>
      </c>
      <c r="Z260" s="215" t="s">
        <v>7602</v>
      </c>
      <c r="AA260" s="215" t="s">
        <v>5731</v>
      </c>
      <c r="AB260" s="215" t="s">
        <v>5731</v>
      </c>
      <c r="AC260" s="215" t="s">
        <v>4012</v>
      </c>
      <c r="AD260" s="215" t="s">
        <v>4013</v>
      </c>
      <c r="AE260" s="215" t="s">
        <v>8752</v>
      </c>
      <c r="AF260" s="215" t="s">
        <v>7609</v>
      </c>
      <c r="AG260" s="215" t="s">
        <v>5731</v>
      </c>
      <c r="AH260" s="215" t="s">
        <v>5731</v>
      </c>
      <c r="AI260" s="215" t="s">
        <v>8753</v>
      </c>
      <c r="AJ260" s="215" t="s">
        <v>8754</v>
      </c>
      <c r="AK260" s="215" t="s">
        <v>7601</v>
      </c>
      <c r="AL260" s="215" t="s">
        <v>8749</v>
      </c>
      <c r="AM260" s="215" t="s">
        <v>8750</v>
      </c>
      <c r="AN260" s="215"/>
      <c r="AO260" s="157"/>
      <c r="AP260" s="157"/>
    </row>
    <row r="261" spans="1:42">
      <c r="A261" s="263" t="s">
        <v>3626</v>
      </c>
      <c r="B261" s="264" t="s">
        <v>3627</v>
      </c>
      <c r="C261" s="532" t="s">
        <v>3628</v>
      </c>
      <c r="D261" s="264" t="s">
        <v>3635</v>
      </c>
      <c r="E261" s="241" t="s">
        <v>37</v>
      </c>
      <c r="F261" s="241" t="s">
        <v>11</v>
      </c>
      <c r="G261" s="241" t="s">
        <v>19</v>
      </c>
      <c r="H261" s="525" t="s">
        <v>8763</v>
      </c>
      <c r="I261" s="241" t="s">
        <v>760</v>
      </c>
      <c r="J261" s="241" t="s">
        <v>13</v>
      </c>
      <c r="K261" s="526" t="s">
        <v>17</v>
      </c>
      <c r="L261" s="259" t="s">
        <v>7677</v>
      </c>
      <c r="M261" s="215" t="s">
        <v>7840</v>
      </c>
      <c r="N261" s="158" t="s">
        <v>1077</v>
      </c>
      <c r="O261" s="158" t="s">
        <v>1078</v>
      </c>
      <c r="P261" s="527">
        <v>57</v>
      </c>
      <c r="Q261" s="527">
        <v>24</v>
      </c>
      <c r="R261" s="528" t="s">
        <v>1546</v>
      </c>
      <c r="S261" s="215" t="s">
        <v>8748</v>
      </c>
      <c r="T261" s="215" t="s">
        <v>6620</v>
      </c>
      <c r="U261" s="529">
        <v>44361</v>
      </c>
      <c r="V261" s="529">
        <v>44361</v>
      </c>
      <c r="W261" s="530">
        <v>4415000079</v>
      </c>
      <c r="X261" s="234">
        <v>44377</v>
      </c>
      <c r="Y261" s="215" t="s">
        <v>5731</v>
      </c>
      <c r="Z261" s="215" t="s">
        <v>7602</v>
      </c>
      <c r="AA261" s="215" t="s">
        <v>5731</v>
      </c>
      <c r="AB261" s="215" t="s">
        <v>5731</v>
      </c>
      <c r="AC261" s="215" t="s">
        <v>1547</v>
      </c>
      <c r="AD261" s="215"/>
      <c r="AE261" s="215" t="s">
        <v>6620</v>
      </c>
      <c r="AF261" s="215"/>
      <c r="AG261" s="215" t="s">
        <v>5731</v>
      </c>
      <c r="AH261" s="215" t="s">
        <v>5731</v>
      </c>
      <c r="AI261" s="215" t="s">
        <v>6620</v>
      </c>
      <c r="AJ261" s="215" t="s">
        <v>6620</v>
      </c>
      <c r="AK261" s="215" t="s">
        <v>7601</v>
      </c>
      <c r="AL261" s="215" t="s">
        <v>8749</v>
      </c>
      <c r="AM261" s="215" t="s">
        <v>8750</v>
      </c>
      <c r="AN261" s="215"/>
      <c r="AO261" s="157"/>
      <c r="AP261" s="157"/>
    </row>
    <row r="262" spans="1:42">
      <c r="A262" s="263" t="s">
        <v>3626</v>
      </c>
      <c r="B262" s="264" t="s">
        <v>3627</v>
      </c>
      <c r="C262" s="532" t="s">
        <v>3628</v>
      </c>
      <c r="D262" s="264" t="s">
        <v>3636</v>
      </c>
      <c r="E262" s="241" t="s">
        <v>37</v>
      </c>
      <c r="F262" s="241" t="s">
        <v>11</v>
      </c>
      <c r="G262" s="241" t="s">
        <v>19</v>
      </c>
      <c r="H262" s="525" t="s">
        <v>8764</v>
      </c>
      <c r="I262" s="241" t="s">
        <v>760</v>
      </c>
      <c r="J262" s="241" t="s">
        <v>13</v>
      </c>
      <c r="K262" s="526" t="s">
        <v>17</v>
      </c>
      <c r="L262" s="259" t="s">
        <v>7677</v>
      </c>
      <c r="M262" s="215" t="s">
        <v>8765</v>
      </c>
      <c r="N262" s="158" t="s">
        <v>1077</v>
      </c>
      <c r="O262" s="158" t="s">
        <v>1078</v>
      </c>
      <c r="P262" s="527">
        <v>80</v>
      </c>
      <c r="Q262" s="527">
        <v>18</v>
      </c>
      <c r="R262" s="528" t="s">
        <v>1546</v>
      </c>
      <c r="S262" s="215" t="s">
        <v>8748</v>
      </c>
      <c r="T262" s="215" t="s">
        <v>6620</v>
      </c>
      <c r="U262" s="529">
        <v>44361</v>
      </c>
      <c r="V262" s="529">
        <v>44361</v>
      </c>
      <c r="W262" s="530">
        <v>4415000080</v>
      </c>
      <c r="X262" s="234">
        <v>44377</v>
      </c>
      <c r="Y262" s="215" t="s">
        <v>5731</v>
      </c>
      <c r="Z262" s="215" t="s">
        <v>7602</v>
      </c>
      <c r="AA262" s="215" t="s">
        <v>5731</v>
      </c>
      <c r="AB262" s="215" t="s">
        <v>5731</v>
      </c>
      <c r="AC262" s="215" t="s">
        <v>1547</v>
      </c>
      <c r="AD262" s="215"/>
      <c r="AE262" s="215" t="s">
        <v>6620</v>
      </c>
      <c r="AF262" s="215"/>
      <c r="AG262" s="215" t="s">
        <v>5731</v>
      </c>
      <c r="AH262" s="215" t="s">
        <v>5731</v>
      </c>
      <c r="AI262" s="215" t="s">
        <v>6620</v>
      </c>
      <c r="AJ262" s="215" t="s">
        <v>6620</v>
      </c>
      <c r="AK262" s="215" t="s">
        <v>7601</v>
      </c>
      <c r="AL262" s="215" t="s">
        <v>8749</v>
      </c>
      <c r="AM262" s="215" t="s">
        <v>8750</v>
      </c>
      <c r="AN262" s="215"/>
      <c r="AO262" s="157"/>
      <c r="AP262" s="157"/>
    </row>
    <row r="263" spans="1:42">
      <c r="A263" s="263" t="s">
        <v>3626</v>
      </c>
      <c r="B263" s="264" t="s">
        <v>3627</v>
      </c>
      <c r="C263" s="532" t="s">
        <v>3628</v>
      </c>
      <c r="D263" s="264" t="s">
        <v>3637</v>
      </c>
      <c r="E263" s="241" t="s">
        <v>37</v>
      </c>
      <c r="F263" s="241" t="s">
        <v>11</v>
      </c>
      <c r="G263" s="241" t="s">
        <v>19</v>
      </c>
      <c r="H263" s="525" t="s">
        <v>8766</v>
      </c>
      <c r="I263" s="241" t="s">
        <v>760</v>
      </c>
      <c r="J263" s="241" t="s">
        <v>13</v>
      </c>
      <c r="K263" s="526" t="s">
        <v>17</v>
      </c>
      <c r="L263" s="259" t="s">
        <v>7677</v>
      </c>
      <c r="M263" s="215" t="s">
        <v>7841</v>
      </c>
      <c r="N263" s="158" t="s">
        <v>1091</v>
      </c>
      <c r="O263" s="158" t="s">
        <v>1080</v>
      </c>
      <c r="P263" s="527">
        <v>280</v>
      </c>
      <c r="Q263" s="527">
        <v>26</v>
      </c>
      <c r="R263" s="528" t="s">
        <v>1546</v>
      </c>
      <c r="S263" s="215" t="s">
        <v>8748</v>
      </c>
      <c r="T263" s="215" t="s">
        <v>6620</v>
      </c>
      <c r="U263" s="529">
        <v>44361</v>
      </c>
      <c r="V263" s="529">
        <v>44361</v>
      </c>
      <c r="W263" s="215">
        <v>4415000081</v>
      </c>
      <c r="X263" s="234">
        <v>44377</v>
      </c>
      <c r="Y263" s="215" t="s">
        <v>5731</v>
      </c>
      <c r="Z263" s="215" t="s">
        <v>7602</v>
      </c>
      <c r="AA263" s="215" t="s">
        <v>5731</v>
      </c>
      <c r="AB263" s="215" t="s">
        <v>5731</v>
      </c>
      <c r="AC263" s="215" t="s">
        <v>4012</v>
      </c>
      <c r="AD263" s="215" t="s">
        <v>4013</v>
      </c>
      <c r="AE263" s="215" t="s">
        <v>8752</v>
      </c>
      <c r="AF263" s="215" t="s">
        <v>7609</v>
      </c>
      <c r="AG263" s="215" t="s">
        <v>5731</v>
      </c>
      <c r="AH263" s="215" t="s">
        <v>5731</v>
      </c>
      <c r="AI263" s="215" t="s">
        <v>8753</v>
      </c>
      <c r="AJ263" s="215" t="s">
        <v>8754</v>
      </c>
      <c r="AK263" s="215" t="s">
        <v>7601</v>
      </c>
      <c r="AL263" s="215" t="s">
        <v>8749</v>
      </c>
      <c r="AM263" s="215" t="s">
        <v>8750</v>
      </c>
      <c r="AN263" s="215"/>
      <c r="AO263" s="157"/>
      <c r="AP263" s="157"/>
    </row>
    <row r="264" spans="1:42">
      <c r="A264" s="263" t="s">
        <v>3626</v>
      </c>
      <c r="B264" s="264" t="s">
        <v>3627</v>
      </c>
      <c r="C264" s="532" t="s">
        <v>3628</v>
      </c>
      <c r="D264" s="264" t="s">
        <v>3638</v>
      </c>
      <c r="E264" s="241" t="s">
        <v>37</v>
      </c>
      <c r="F264" s="241" t="s">
        <v>11</v>
      </c>
      <c r="G264" s="241" t="s">
        <v>19</v>
      </c>
      <c r="H264" s="525" t="s">
        <v>8767</v>
      </c>
      <c r="I264" s="241" t="s">
        <v>760</v>
      </c>
      <c r="J264" s="241" t="s">
        <v>13</v>
      </c>
      <c r="K264" s="526" t="s">
        <v>17</v>
      </c>
      <c r="L264" s="259" t="s">
        <v>7677</v>
      </c>
      <c r="M264" s="215" t="s">
        <v>7842</v>
      </c>
      <c r="N264" s="158" t="s">
        <v>1079</v>
      </c>
      <c r="O264" s="158" t="s">
        <v>1704</v>
      </c>
      <c r="P264" s="527">
        <v>300</v>
      </c>
      <c r="Q264" s="527">
        <v>27</v>
      </c>
      <c r="R264" s="528" t="s">
        <v>1546</v>
      </c>
      <c r="S264" s="215" t="s">
        <v>8748</v>
      </c>
      <c r="T264" s="215" t="s">
        <v>6620</v>
      </c>
      <c r="U264" s="529">
        <v>44361</v>
      </c>
      <c r="V264" s="529">
        <v>44361</v>
      </c>
      <c r="W264" s="215">
        <v>4415000072</v>
      </c>
      <c r="X264" s="234">
        <v>44377</v>
      </c>
      <c r="Y264" s="215" t="s">
        <v>5731</v>
      </c>
      <c r="Z264" s="215" t="s">
        <v>7602</v>
      </c>
      <c r="AA264" s="215" t="s">
        <v>5731</v>
      </c>
      <c r="AB264" s="215" t="s">
        <v>5731</v>
      </c>
      <c r="AC264" s="215" t="s">
        <v>1547</v>
      </c>
      <c r="AD264" s="215"/>
      <c r="AE264" s="215" t="s">
        <v>6620</v>
      </c>
      <c r="AF264" s="215"/>
      <c r="AG264" s="215" t="s">
        <v>5731</v>
      </c>
      <c r="AH264" s="215" t="s">
        <v>5731</v>
      </c>
      <c r="AI264" s="215" t="s">
        <v>6620</v>
      </c>
      <c r="AJ264" s="215" t="s">
        <v>6620</v>
      </c>
      <c r="AK264" s="215" t="s">
        <v>7601</v>
      </c>
      <c r="AL264" s="215" t="s">
        <v>8749</v>
      </c>
      <c r="AM264" s="215" t="s">
        <v>8750</v>
      </c>
      <c r="AN264" s="215"/>
      <c r="AO264" s="157"/>
      <c r="AP264" s="157"/>
    </row>
    <row r="265" spans="1:42">
      <c r="A265" s="263" t="s">
        <v>3626</v>
      </c>
      <c r="B265" s="266" t="s">
        <v>3639</v>
      </c>
      <c r="C265" s="533" t="s">
        <v>3628</v>
      </c>
      <c r="D265" s="266" t="s">
        <v>3640</v>
      </c>
      <c r="E265" s="241" t="s">
        <v>37</v>
      </c>
      <c r="F265" s="241" t="s">
        <v>11</v>
      </c>
      <c r="G265" s="241" t="s">
        <v>19</v>
      </c>
      <c r="H265" s="525" t="s">
        <v>8768</v>
      </c>
      <c r="I265" s="241" t="s">
        <v>760</v>
      </c>
      <c r="J265" s="241" t="s">
        <v>13</v>
      </c>
      <c r="K265" s="526" t="s">
        <v>17</v>
      </c>
      <c r="L265" s="259" t="s">
        <v>7677</v>
      </c>
      <c r="M265" s="215" t="s">
        <v>7843</v>
      </c>
      <c r="N265" s="158" t="s">
        <v>1077</v>
      </c>
      <c r="O265" s="158" t="s">
        <v>1078</v>
      </c>
      <c r="P265" s="527">
        <v>105</v>
      </c>
      <c r="Q265" s="527">
        <v>21</v>
      </c>
      <c r="R265" s="528" t="s">
        <v>1546</v>
      </c>
      <c r="S265" s="215" t="s">
        <v>8748</v>
      </c>
      <c r="T265" s="215" t="s">
        <v>6620</v>
      </c>
      <c r="U265" s="529">
        <v>44361</v>
      </c>
      <c r="V265" s="529">
        <v>44361</v>
      </c>
      <c r="W265" s="530">
        <v>4415000082</v>
      </c>
      <c r="X265" s="234">
        <v>44377</v>
      </c>
      <c r="Y265" s="215" t="s">
        <v>5731</v>
      </c>
      <c r="Z265" s="215" t="s">
        <v>7602</v>
      </c>
      <c r="AA265" s="215" t="s">
        <v>5731</v>
      </c>
      <c r="AB265" s="215" t="s">
        <v>5731</v>
      </c>
      <c r="AC265" s="215" t="s">
        <v>1547</v>
      </c>
      <c r="AD265" s="215"/>
      <c r="AE265" s="215" t="s">
        <v>6620</v>
      </c>
      <c r="AF265" s="215"/>
      <c r="AG265" s="215" t="s">
        <v>5731</v>
      </c>
      <c r="AH265" s="215" t="s">
        <v>5731</v>
      </c>
      <c r="AI265" s="215" t="s">
        <v>6620</v>
      </c>
      <c r="AJ265" s="215" t="s">
        <v>6620</v>
      </c>
      <c r="AK265" s="215" t="s">
        <v>7601</v>
      </c>
      <c r="AL265" s="215" t="s">
        <v>8749</v>
      </c>
      <c r="AM265" s="215" t="s">
        <v>8750</v>
      </c>
      <c r="AN265" s="215"/>
      <c r="AO265" s="157"/>
      <c r="AP265" s="157"/>
    </row>
    <row r="266" spans="1:42">
      <c r="A266" s="263" t="s">
        <v>3626</v>
      </c>
      <c r="B266" s="266" t="s">
        <v>3627</v>
      </c>
      <c r="C266" s="533" t="s">
        <v>3641</v>
      </c>
      <c r="D266" s="267" t="s">
        <v>3642</v>
      </c>
      <c r="E266" s="241" t="s">
        <v>37</v>
      </c>
      <c r="F266" s="241" t="s">
        <v>11</v>
      </c>
      <c r="G266" s="241" t="s">
        <v>19</v>
      </c>
      <c r="H266" s="525" t="s">
        <v>8769</v>
      </c>
      <c r="I266" s="241" t="s">
        <v>760</v>
      </c>
      <c r="J266" s="241" t="s">
        <v>13</v>
      </c>
      <c r="K266" s="526" t="s">
        <v>17</v>
      </c>
      <c r="L266" s="259" t="s">
        <v>7677</v>
      </c>
      <c r="M266" s="215" t="s">
        <v>7844</v>
      </c>
      <c r="N266" s="158" t="s">
        <v>1077</v>
      </c>
      <c r="O266" s="158" t="s">
        <v>1078</v>
      </c>
      <c r="P266" s="527">
        <v>140</v>
      </c>
      <c r="Q266" s="527">
        <v>22</v>
      </c>
      <c r="R266" s="528" t="s">
        <v>1546</v>
      </c>
      <c r="S266" s="215" t="s">
        <v>8748</v>
      </c>
      <c r="T266" s="215" t="s">
        <v>6620</v>
      </c>
      <c r="U266" s="529">
        <v>44361</v>
      </c>
      <c r="V266" s="529">
        <v>44361</v>
      </c>
      <c r="W266" s="530">
        <v>4415000084</v>
      </c>
      <c r="X266" s="234">
        <v>44377</v>
      </c>
      <c r="Y266" s="215" t="s">
        <v>5731</v>
      </c>
      <c r="Z266" s="215" t="s">
        <v>7602</v>
      </c>
      <c r="AA266" s="215" t="s">
        <v>5731</v>
      </c>
      <c r="AB266" s="215" t="s">
        <v>5731</v>
      </c>
      <c r="AC266" s="215" t="s">
        <v>1547</v>
      </c>
      <c r="AD266" s="215"/>
      <c r="AE266" s="215" t="s">
        <v>6620</v>
      </c>
      <c r="AF266" s="215"/>
      <c r="AG266" s="215" t="s">
        <v>5731</v>
      </c>
      <c r="AH266" s="215" t="s">
        <v>5731</v>
      </c>
      <c r="AI266" s="215" t="s">
        <v>6620</v>
      </c>
      <c r="AJ266" s="215" t="s">
        <v>6620</v>
      </c>
      <c r="AK266" s="215" t="s">
        <v>7601</v>
      </c>
      <c r="AL266" s="215" t="s">
        <v>8749</v>
      </c>
      <c r="AM266" s="215" t="s">
        <v>8750</v>
      </c>
      <c r="AN266" s="215"/>
      <c r="AO266" s="157"/>
      <c r="AP266" s="157"/>
    </row>
    <row r="267" spans="1:42">
      <c r="A267" s="263" t="s">
        <v>3626</v>
      </c>
      <c r="B267" s="266" t="s">
        <v>3627</v>
      </c>
      <c r="C267" s="533" t="s">
        <v>3641</v>
      </c>
      <c r="D267" s="267" t="s">
        <v>3643</v>
      </c>
      <c r="E267" s="241" t="s">
        <v>37</v>
      </c>
      <c r="F267" s="241" t="s">
        <v>11</v>
      </c>
      <c r="G267" s="241" t="s">
        <v>19</v>
      </c>
      <c r="H267" s="525" t="s">
        <v>8770</v>
      </c>
      <c r="I267" s="241" t="s">
        <v>760</v>
      </c>
      <c r="J267" s="241" t="s">
        <v>13</v>
      </c>
      <c r="K267" s="526" t="s">
        <v>17</v>
      </c>
      <c r="L267" s="259" t="s">
        <v>7677</v>
      </c>
      <c r="M267" s="215" t="s">
        <v>8771</v>
      </c>
      <c r="N267" s="158" t="s">
        <v>1079</v>
      </c>
      <c r="O267" s="158" t="s">
        <v>1704</v>
      </c>
      <c r="P267" s="527">
        <v>80</v>
      </c>
      <c r="Q267" s="527">
        <v>15</v>
      </c>
      <c r="R267" s="528" t="s">
        <v>1546</v>
      </c>
      <c r="S267" s="215" t="s">
        <v>8748</v>
      </c>
      <c r="T267" s="215" t="s">
        <v>6620</v>
      </c>
      <c r="U267" s="529">
        <v>44361</v>
      </c>
      <c r="V267" s="529">
        <v>44361</v>
      </c>
      <c r="W267" s="530">
        <v>4415000085</v>
      </c>
      <c r="X267" s="234">
        <v>44377</v>
      </c>
      <c r="Y267" s="215" t="s">
        <v>5731</v>
      </c>
      <c r="Z267" s="215" t="s">
        <v>7602</v>
      </c>
      <c r="AA267" s="215" t="s">
        <v>5731</v>
      </c>
      <c r="AB267" s="215" t="s">
        <v>5731</v>
      </c>
      <c r="AC267" s="215" t="s">
        <v>1547</v>
      </c>
      <c r="AD267" s="215"/>
      <c r="AE267" s="215" t="s">
        <v>6620</v>
      </c>
      <c r="AF267" s="215"/>
      <c r="AG267" s="215" t="s">
        <v>5731</v>
      </c>
      <c r="AH267" s="215" t="s">
        <v>5731</v>
      </c>
      <c r="AI267" s="215" t="s">
        <v>6620</v>
      </c>
      <c r="AJ267" s="215" t="s">
        <v>6620</v>
      </c>
      <c r="AK267" s="215" t="s">
        <v>7601</v>
      </c>
      <c r="AL267" s="215" t="s">
        <v>8749</v>
      </c>
      <c r="AM267" s="215" t="s">
        <v>8750</v>
      </c>
      <c r="AN267" s="215"/>
      <c r="AO267" s="157"/>
      <c r="AP267" s="157"/>
    </row>
    <row r="268" spans="1:42">
      <c r="A268" s="263" t="s">
        <v>3626</v>
      </c>
      <c r="B268" s="266" t="s">
        <v>3627</v>
      </c>
      <c r="C268" s="533" t="s">
        <v>3641</v>
      </c>
      <c r="D268" s="267" t="s">
        <v>3644</v>
      </c>
      <c r="E268" s="241" t="s">
        <v>37</v>
      </c>
      <c r="F268" s="241" t="s">
        <v>11</v>
      </c>
      <c r="G268" s="241" t="s">
        <v>19</v>
      </c>
      <c r="H268" s="525" t="s">
        <v>8772</v>
      </c>
      <c r="I268" s="241" t="s">
        <v>760</v>
      </c>
      <c r="J268" s="241" t="s">
        <v>13</v>
      </c>
      <c r="K268" s="526" t="s">
        <v>17</v>
      </c>
      <c r="L268" s="241" t="s">
        <v>7845</v>
      </c>
      <c r="M268" s="215" t="s">
        <v>7846</v>
      </c>
      <c r="N268" s="158" t="s">
        <v>1091</v>
      </c>
      <c r="O268" s="158" t="s">
        <v>1080</v>
      </c>
      <c r="P268" s="527">
        <v>240</v>
      </c>
      <c r="Q268" s="527">
        <v>25</v>
      </c>
      <c r="R268" s="528" t="s">
        <v>1546</v>
      </c>
      <c r="S268" s="215" t="s">
        <v>8748</v>
      </c>
      <c r="T268" s="215" t="s">
        <v>6620</v>
      </c>
      <c r="U268" s="529">
        <v>44363</v>
      </c>
      <c r="V268" s="529">
        <v>44363</v>
      </c>
      <c r="W268" s="530">
        <v>4415000086</v>
      </c>
      <c r="X268" s="234">
        <v>44377</v>
      </c>
      <c r="Y268" s="215" t="s">
        <v>5731</v>
      </c>
      <c r="Z268" s="215" t="s">
        <v>7602</v>
      </c>
      <c r="AA268" s="215" t="s">
        <v>5731</v>
      </c>
      <c r="AB268" s="215" t="s">
        <v>5731</v>
      </c>
      <c r="AC268" s="215" t="s">
        <v>1547</v>
      </c>
      <c r="AD268" s="215"/>
      <c r="AE268" s="215" t="s">
        <v>6620</v>
      </c>
      <c r="AF268" s="215"/>
      <c r="AG268" s="215" t="s">
        <v>5731</v>
      </c>
      <c r="AH268" s="215" t="s">
        <v>5731</v>
      </c>
      <c r="AI268" s="215" t="s">
        <v>6620</v>
      </c>
      <c r="AJ268" s="215" t="s">
        <v>6620</v>
      </c>
      <c r="AK268" s="215" t="s">
        <v>7601</v>
      </c>
      <c r="AL268" s="215" t="s">
        <v>7679</v>
      </c>
      <c r="AM268" s="215" t="s">
        <v>8773</v>
      </c>
      <c r="AN268" s="215"/>
      <c r="AO268" s="157"/>
      <c r="AP268" s="157"/>
    </row>
    <row r="269" spans="1:42">
      <c r="A269" s="263" t="s">
        <v>3626</v>
      </c>
      <c r="B269" s="266" t="s">
        <v>3627</v>
      </c>
      <c r="C269" s="533" t="s">
        <v>3641</v>
      </c>
      <c r="D269" s="267" t="s">
        <v>3644</v>
      </c>
      <c r="E269" s="241" t="s">
        <v>37</v>
      </c>
      <c r="F269" s="241" t="s">
        <v>11</v>
      </c>
      <c r="G269" s="241" t="s">
        <v>19</v>
      </c>
      <c r="H269" s="525" t="s">
        <v>8774</v>
      </c>
      <c r="I269" s="241" t="s">
        <v>760</v>
      </c>
      <c r="J269" s="241" t="s">
        <v>13</v>
      </c>
      <c r="K269" s="526" t="s">
        <v>17</v>
      </c>
      <c r="L269" s="241" t="s">
        <v>7845</v>
      </c>
      <c r="M269" s="215" t="s">
        <v>8775</v>
      </c>
      <c r="N269" s="220" t="s">
        <v>1091</v>
      </c>
      <c r="O269" s="220" t="s">
        <v>1080</v>
      </c>
      <c r="P269" s="527">
        <v>190</v>
      </c>
      <c r="Q269" s="527">
        <v>27</v>
      </c>
      <c r="R269" s="528" t="s">
        <v>1546</v>
      </c>
      <c r="S269" s="215" t="s">
        <v>8748</v>
      </c>
      <c r="T269" s="215" t="s">
        <v>6620</v>
      </c>
      <c r="U269" s="529">
        <v>44363</v>
      </c>
      <c r="V269" s="529">
        <v>44363</v>
      </c>
      <c r="W269" s="530">
        <v>4415000087</v>
      </c>
      <c r="X269" s="234">
        <v>44377</v>
      </c>
      <c r="Y269" s="215" t="s">
        <v>5731</v>
      </c>
      <c r="Z269" s="215" t="s">
        <v>7602</v>
      </c>
      <c r="AA269" s="215" t="s">
        <v>5731</v>
      </c>
      <c r="AB269" s="215" t="s">
        <v>5731</v>
      </c>
      <c r="AC269" s="215" t="s">
        <v>4012</v>
      </c>
      <c r="AD269" s="215" t="s">
        <v>4013</v>
      </c>
      <c r="AE269" s="215" t="s">
        <v>8752</v>
      </c>
      <c r="AF269" s="215" t="s">
        <v>7609</v>
      </c>
      <c r="AG269" s="215" t="s">
        <v>5731</v>
      </c>
      <c r="AH269" s="215" t="s">
        <v>5731</v>
      </c>
      <c r="AI269" s="215" t="s">
        <v>8753</v>
      </c>
      <c r="AJ269" s="215" t="s">
        <v>8754</v>
      </c>
      <c r="AK269" s="215" t="s">
        <v>7601</v>
      </c>
      <c r="AL269" s="215" t="s">
        <v>7679</v>
      </c>
      <c r="AM269" s="215" t="s">
        <v>8773</v>
      </c>
      <c r="AN269" s="215"/>
      <c r="AO269" s="157"/>
      <c r="AP269" s="157"/>
    </row>
    <row r="270" spans="1:42">
      <c r="A270" s="534" t="s">
        <v>3626</v>
      </c>
      <c r="B270" s="535" t="s">
        <v>3627</v>
      </c>
      <c r="C270" s="536" t="s">
        <v>3641</v>
      </c>
      <c r="D270" s="537" t="s">
        <v>3645</v>
      </c>
      <c r="E270" s="527" t="s">
        <v>37</v>
      </c>
      <c r="F270" s="527" t="s">
        <v>11</v>
      </c>
      <c r="G270" s="527" t="s">
        <v>19</v>
      </c>
      <c r="H270" s="538" t="s">
        <v>8776</v>
      </c>
      <c r="I270" s="527" t="s">
        <v>760</v>
      </c>
      <c r="J270" s="527" t="s">
        <v>13</v>
      </c>
      <c r="K270" s="530" t="s">
        <v>17</v>
      </c>
      <c r="L270" s="241" t="s">
        <v>7845</v>
      </c>
      <c r="M270" s="215" t="s">
        <v>7847</v>
      </c>
      <c r="N270" s="158" t="s">
        <v>1077</v>
      </c>
      <c r="O270" s="158" t="s">
        <v>1078</v>
      </c>
      <c r="P270" s="527">
        <v>140</v>
      </c>
      <c r="Q270" s="527">
        <v>13</v>
      </c>
      <c r="R270" s="528" t="s">
        <v>1546</v>
      </c>
      <c r="S270" s="215" t="s">
        <v>8748</v>
      </c>
      <c r="T270" s="215" t="s">
        <v>6620</v>
      </c>
      <c r="U270" s="529">
        <v>44363</v>
      </c>
      <c r="V270" s="529">
        <v>44363</v>
      </c>
      <c r="W270" s="530">
        <v>4415000088</v>
      </c>
      <c r="X270" s="234">
        <v>44377</v>
      </c>
      <c r="Y270" s="215" t="s">
        <v>5731</v>
      </c>
      <c r="Z270" s="215" t="s">
        <v>7602</v>
      </c>
      <c r="AA270" s="215" t="s">
        <v>5731</v>
      </c>
      <c r="AB270" s="215" t="s">
        <v>5731</v>
      </c>
      <c r="AC270" s="215" t="s">
        <v>8071</v>
      </c>
      <c r="AD270" s="215" t="s">
        <v>4013</v>
      </c>
      <c r="AE270" s="215" t="s">
        <v>8752</v>
      </c>
      <c r="AF270" s="215" t="s">
        <v>7609</v>
      </c>
      <c r="AG270" s="215" t="s">
        <v>5731</v>
      </c>
      <c r="AH270" s="215" t="s">
        <v>5731</v>
      </c>
      <c r="AI270" s="215" t="s">
        <v>8753</v>
      </c>
      <c r="AJ270" s="215" t="s">
        <v>8754</v>
      </c>
      <c r="AK270" s="215" t="s">
        <v>7601</v>
      </c>
      <c r="AL270" s="215" t="s">
        <v>7679</v>
      </c>
      <c r="AM270" s="215" t="s">
        <v>8773</v>
      </c>
      <c r="AN270" s="215"/>
      <c r="AO270" s="157"/>
      <c r="AP270" s="157"/>
    </row>
    <row r="271" spans="1:42">
      <c r="A271" s="263" t="s">
        <v>3626</v>
      </c>
      <c r="B271" s="266" t="s">
        <v>3646</v>
      </c>
      <c r="C271" s="539" t="s">
        <v>3647</v>
      </c>
      <c r="D271" s="267" t="s">
        <v>3648</v>
      </c>
      <c r="E271" s="241" t="s">
        <v>37</v>
      </c>
      <c r="F271" s="241" t="s">
        <v>11</v>
      </c>
      <c r="G271" s="241" t="s">
        <v>19</v>
      </c>
      <c r="H271" s="525" t="s">
        <v>8777</v>
      </c>
      <c r="I271" s="241" t="s">
        <v>760</v>
      </c>
      <c r="J271" s="241" t="s">
        <v>13</v>
      </c>
      <c r="K271" s="526" t="s">
        <v>17</v>
      </c>
      <c r="L271" s="241" t="s">
        <v>7845</v>
      </c>
      <c r="M271" s="215" t="s">
        <v>7848</v>
      </c>
      <c r="N271" s="158" t="s">
        <v>1077</v>
      </c>
      <c r="O271" s="158" t="s">
        <v>1078</v>
      </c>
      <c r="P271" s="527">
        <v>180</v>
      </c>
      <c r="Q271" s="527">
        <v>16</v>
      </c>
      <c r="R271" s="528" t="s">
        <v>1546</v>
      </c>
      <c r="S271" s="215" t="s">
        <v>8748</v>
      </c>
      <c r="T271" s="215" t="s">
        <v>6620</v>
      </c>
      <c r="U271" s="529">
        <v>44363</v>
      </c>
      <c r="V271" s="529">
        <v>44363</v>
      </c>
      <c r="W271" s="530">
        <v>4423000040</v>
      </c>
      <c r="X271" s="234">
        <v>44377</v>
      </c>
      <c r="Y271" s="215" t="s">
        <v>5731</v>
      </c>
      <c r="Z271" s="215" t="s">
        <v>7602</v>
      </c>
      <c r="AA271" s="215" t="s">
        <v>5731</v>
      </c>
      <c r="AB271" s="215" t="s">
        <v>5731</v>
      </c>
      <c r="AC271" s="215" t="s">
        <v>1547</v>
      </c>
      <c r="AD271" s="215"/>
      <c r="AE271" s="215" t="s">
        <v>6620</v>
      </c>
      <c r="AF271" s="215"/>
      <c r="AG271" s="215" t="s">
        <v>5731</v>
      </c>
      <c r="AH271" s="215" t="s">
        <v>5731</v>
      </c>
      <c r="AI271" s="215" t="s">
        <v>6620</v>
      </c>
      <c r="AJ271" s="215" t="s">
        <v>6620</v>
      </c>
      <c r="AK271" s="215" t="s">
        <v>7601</v>
      </c>
      <c r="AL271" s="215" t="s">
        <v>7679</v>
      </c>
      <c r="AM271" s="215" t="s">
        <v>8773</v>
      </c>
      <c r="AN271" s="215"/>
      <c r="AO271" s="157"/>
      <c r="AP271" s="157"/>
    </row>
    <row r="272" spans="1:42">
      <c r="A272" s="263" t="s">
        <v>3626</v>
      </c>
      <c r="B272" s="266" t="s">
        <v>3646</v>
      </c>
      <c r="C272" s="266" t="s">
        <v>3647</v>
      </c>
      <c r="D272" s="267" t="s">
        <v>3649</v>
      </c>
      <c r="E272" s="241" t="s">
        <v>37</v>
      </c>
      <c r="F272" s="241" t="s">
        <v>11</v>
      </c>
      <c r="G272" s="241" t="s">
        <v>19</v>
      </c>
      <c r="H272" s="241" t="s">
        <v>8778</v>
      </c>
      <c r="I272" s="241" t="s">
        <v>760</v>
      </c>
      <c r="J272" s="241" t="s">
        <v>13</v>
      </c>
      <c r="K272" s="254" t="s">
        <v>17</v>
      </c>
      <c r="L272" s="241" t="s">
        <v>7845</v>
      </c>
      <c r="M272" s="215" t="s">
        <v>7849</v>
      </c>
      <c r="N272" s="158" t="s">
        <v>1077</v>
      </c>
      <c r="O272" s="158" t="s">
        <v>1078</v>
      </c>
      <c r="P272" s="527">
        <v>60</v>
      </c>
      <c r="Q272" s="527">
        <v>27</v>
      </c>
      <c r="R272" s="528" t="s">
        <v>1546</v>
      </c>
      <c r="S272" s="215" t="s">
        <v>8748</v>
      </c>
      <c r="T272" s="215" t="s">
        <v>6620</v>
      </c>
      <c r="U272" s="529">
        <v>44363</v>
      </c>
      <c r="V272" s="529">
        <v>44363</v>
      </c>
      <c r="W272" s="530">
        <v>4423000041</v>
      </c>
      <c r="X272" s="234">
        <v>44377</v>
      </c>
      <c r="Y272" s="215" t="s">
        <v>5731</v>
      </c>
      <c r="Z272" s="215" t="s">
        <v>7602</v>
      </c>
      <c r="AA272" s="215" t="s">
        <v>5731</v>
      </c>
      <c r="AB272" s="215" t="s">
        <v>5731</v>
      </c>
      <c r="AC272" s="215" t="s">
        <v>1547</v>
      </c>
      <c r="AD272" s="215"/>
      <c r="AE272" s="215" t="s">
        <v>6620</v>
      </c>
      <c r="AF272" s="215"/>
      <c r="AG272" s="215" t="s">
        <v>5731</v>
      </c>
      <c r="AH272" s="215" t="s">
        <v>5731</v>
      </c>
      <c r="AI272" s="215" t="s">
        <v>6620</v>
      </c>
      <c r="AJ272" s="215" t="s">
        <v>6620</v>
      </c>
      <c r="AK272" s="215" t="s">
        <v>7601</v>
      </c>
      <c r="AL272" s="215" t="s">
        <v>7679</v>
      </c>
      <c r="AM272" s="215" t="s">
        <v>8773</v>
      </c>
      <c r="AN272" s="215"/>
      <c r="AO272" s="157"/>
      <c r="AP272" s="157"/>
    </row>
    <row r="273" spans="1:42">
      <c r="A273" s="263" t="s">
        <v>3626</v>
      </c>
      <c r="B273" s="266" t="s">
        <v>3646</v>
      </c>
      <c r="C273" s="266" t="s">
        <v>3647</v>
      </c>
      <c r="D273" s="267" t="s">
        <v>3650</v>
      </c>
      <c r="E273" s="241" t="s">
        <v>37</v>
      </c>
      <c r="F273" s="241" t="s">
        <v>11</v>
      </c>
      <c r="G273" s="241" t="s">
        <v>19</v>
      </c>
      <c r="H273" s="241" t="s">
        <v>8779</v>
      </c>
      <c r="I273" s="241" t="s">
        <v>760</v>
      </c>
      <c r="J273" s="241" t="s">
        <v>13</v>
      </c>
      <c r="K273" s="254" t="s">
        <v>17</v>
      </c>
      <c r="L273" s="241" t="s">
        <v>7845</v>
      </c>
      <c r="M273" s="215" t="s">
        <v>7849</v>
      </c>
      <c r="N273" s="158" t="s">
        <v>1077</v>
      </c>
      <c r="O273" s="158" t="s">
        <v>1078</v>
      </c>
      <c r="P273" s="527">
        <v>60</v>
      </c>
      <c r="Q273" s="527">
        <v>22</v>
      </c>
      <c r="R273" s="528" t="s">
        <v>1546</v>
      </c>
      <c r="S273" s="215" t="s">
        <v>8748</v>
      </c>
      <c r="T273" s="215" t="s">
        <v>6620</v>
      </c>
      <c r="U273" s="529">
        <v>44363</v>
      </c>
      <c r="V273" s="529">
        <v>44363</v>
      </c>
      <c r="W273" s="530">
        <v>4423000042</v>
      </c>
      <c r="X273" s="234">
        <v>44377</v>
      </c>
      <c r="Y273" s="215" t="s">
        <v>5731</v>
      </c>
      <c r="Z273" s="215" t="s">
        <v>7602</v>
      </c>
      <c r="AA273" s="215" t="s">
        <v>5731</v>
      </c>
      <c r="AB273" s="215" t="s">
        <v>5731</v>
      </c>
      <c r="AC273" s="215" t="s">
        <v>7724</v>
      </c>
      <c r="AD273" s="215" t="s">
        <v>8295</v>
      </c>
      <c r="AE273" s="215" t="s">
        <v>8780</v>
      </c>
      <c r="AF273" s="215" t="s">
        <v>4014</v>
      </c>
      <c r="AG273" s="215" t="s">
        <v>5731</v>
      </c>
      <c r="AH273" s="215" t="s">
        <v>5731</v>
      </c>
      <c r="AI273" s="215" t="s">
        <v>8753</v>
      </c>
      <c r="AJ273" s="215" t="s">
        <v>8753</v>
      </c>
      <c r="AK273" s="215" t="s">
        <v>7601</v>
      </c>
      <c r="AL273" s="215" t="s">
        <v>7679</v>
      </c>
      <c r="AM273" s="215" t="s">
        <v>8773</v>
      </c>
      <c r="AN273" s="215"/>
      <c r="AO273" s="157"/>
      <c r="AP273" s="157"/>
    </row>
    <row r="274" spans="1:42">
      <c r="A274" s="263" t="s">
        <v>3626</v>
      </c>
      <c r="B274" s="266" t="s">
        <v>3646</v>
      </c>
      <c r="C274" s="266" t="s">
        <v>3647</v>
      </c>
      <c r="D274" s="267" t="s">
        <v>3651</v>
      </c>
      <c r="E274" s="241" t="s">
        <v>37</v>
      </c>
      <c r="F274" s="241" t="s">
        <v>11</v>
      </c>
      <c r="G274" s="241" t="s">
        <v>19</v>
      </c>
      <c r="H274" s="241" t="s">
        <v>8781</v>
      </c>
      <c r="I274" s="241" t="s">
        <v>760</v>
      </c>
      <c r="J274" s="241" t="s">
        <v>13</v>
      </c>
      <c r="K274" s="526" t="s">
        <v>17</v>
      </c>
      <c r="L274" s="241" t="s">
        <v>7845</v>
      </c>
      <c r="M274" s="215" t="s">
        <v>7850</v>
      </c>
      <c r="N274" s="158" t="s">
        <v>1077</v>
      </c>
      <c r="O274" s="158" t="s">
        <v>1078</v>
      </c>
      <c r="P274" s="540">
        <v>109.99999999998522</v>
      </c>
      <c r="Q274" s="527">
        <v>23</v>
      </c>
      <c r="R274" s="528" t="s">
        <v>1546</v>
      </c>
      <c r="S274" s="215" t="s">
        <v>8748</v>
      </c>
      <c r="T274" s="215" t="s">
        <v>6620</v>
      </c>
      <c r="U274" s="529">
        <v>44363</v>
      </c>
      <c r="V274" s="529">
        <v>44363</v>
      </c>
      <c r="W274" s="530">
        <v>4423000043</v>
      </c>
      <c r="X274" s="234">
        <v>44377</v>
      </c>
      <c r="Y274" s="215" t="s">
        <v>5731</v>
      </c>
      <c r="Z274" s="215" t="s">
        <v>7602</v>
      </c>
      <c r="AA274" s="215" t="s">
        <v>5731</v>
      </c>
      <c r="AB274" s="215" t="s">
        <v>5731</v>
      </c>
      <c r="AC274" s="215" t="s">
        <v>1547</v>
      </c>
      <c r="AD274" s="215"/>
      <c r="AE274" s="215" t="s">
        <v>6620</v>
      </c>
      <c r="AF274" s="215"/>
      <c r="AG274" s="215" t="s">
        <v>5731</v>
      </c>
      <c r="AH274" s="215" t="s">
        <v>5731</v>
      </c>
      <c r="AI274" s="215" t="s">
        <v>6620</v>
      </c>
      <c r="AJ274" s="215" t="s">
        <v>6620</v>
      </c>
      <c r="AK274" s="215" t="s">
        <v>7601</v>
      </c>
      <c r="AL274" s="215" t="s">
        <v>7679</v>
      </c>
      <c r="AM274" s="215" t="s">
        <v>8773</v>
      </c>
      <c r="AN274" s="215"/>
      <c r="AO274" s="157"/>
      <c r="AP274" s="157"/>
    </row>
    <row r="275" spans="1:42">
      <c r="A275" s="263" t="s">
        <v>3626</v>
      </c>
      <c r="B275" s="266" t="s">
        <v>3646</v>
      </c>
      <c r="C275" s="263" t="s">
        <v>3652</v>
      </c>
      <c r="D275" s="267" t="s">
        <v>3653</v>
      </c>
      <c r="E275" s="241" t="s">
        <v>37</v>
      </c>
      <c r="F275" s="241" t="s">
        <v>11</v>
      </c>
      <c r="G275" s="241" t="s">
        <v>19</v>
      </c>
      <c r="H275" s="241" t="s">
        <v>8782</v>
      </c>
      <c r="I275" s="241" t="s">
        <v>760</v>
      </c>
      <c r="J275" s="241" t="s">
        <v>13</v>
      </c>
      <c r="K275" s="526" t="s">
        <v>17</v>
      </c>
      <c r="L275" s="241" t="s">
        <v>7845</v>
      </c>
      <c r="M275" s="215" t="s">
        <v>7851</v>
      </c>
      <c r="N275" s="158" t="s">
        <v>1079</v>
      </c>
      <c r="O275" s="158" t="s">
        <v>1704</v>
      </c>
      <c r="P275" s="527">
        <v>200</v>
      </c>
      <c r="Q275" s="527">
        <v>6</v>
      </c>
      <c r="R275" s="528" t="s">
        <v>1546</v>
      </c>
      <c r="S275" s="215" t="s">
        <v>8748</v>
      </c>
      <c r="T275" s="215" t="s">
        <v>6620</v>
      </c>
      <c r="U275" s="529">
        <v>44363</v>
      </c>
      <c r="V275" s="529">
        <v>44363</v>
      </c>
      <c r="W275" s="530">
        <v>4423000044</v>
      </c>
      <c r="X275" s="234">
        <v>44377</v>
      </c>
      <c r="Y275" s="215" t="s">
        <v>5731</v>
      </c>
      <c r="Z275" s="215" t="s">
        <v>7602</v>
      </c>
      <c r="AA275" s="215" t="s">
        <v>5731</v>
      </c>
      <c r="AB275" s="215" t="s">
        <v>5731</v>
      </c>
      <c r="AC275" s="215" t="s">
        <v>1547</v>
      </c>
      <c r="AD275" s="215"/>
      <c r="AE275" s="215" t="s">
        <v>6620</v>
      </c>
      <c r="AF275" s="215"/>
      <c r="AG275" s="215" t="s">
        <v>5731</v>
      </c>
      <c r="AH275" s="215" t="s">
        <v>5731</v>
      </c>
      <c r="AI275" s="215" t="s">
        <v>6620</v>
      </c>
      <c r="AJ275" s="215" t="s">
        <v>6620</v>
      </c>
      <c r="AK275" s="215" t="s">
        <v>7601</v>
      </c>
      <c r="AL275" s="215" t="s">
        <v>7679</v>
      </c>
      <c r="AM275" s="215" t="s">
        <v>8773</v>
      </c>
      <c r="AN275" s="215"/>
      <c r="AO275" s="157"/>
      <c r="AP275" s="157"/>
    </row>
    <row r="276" spans="1:42">
      <c r="A276" s="263" t="s">
        <v>3626</v>
      </c>
      <c r="B276" s="266" t="s">
        <v>3646</v>
      </c>
      <c r="C276" s="263" t="s">
        <v>3652</v>
      </c>
      <c r="D276" s="267" t="s">
        <v>3653</v>
      </c>
      <c r="E276" s="241" t="s">
        <v>37</v>
      </c>
      <c r="F276" s="241" t="s">
        <v>11</v>
      </c>
      <c r="G276" s="241" t="s">
        <v>19</v>
      </c>
      <c r="H276" s="241" t="s">
        <v>8783</v>
      </c>
      <c r="I276" s="241" t="s">
        <v>760</v>
      </c>
      <c r="J276" s="241" t="s">
        <v>13</v>
      </c>
      <c r="K276" s="526" t="s">
        <v>17</v>
      </c>
      <c r="L276" s="241" t="s">
        <v>7845</v>
      </c>
      <c r="M276" s="215" t="s">
        <v>7852</v>
      </c>
      <c r="N276" s="158" t="s">
        <v>1091</v>
      </c>
      <c r="O276" s="158" t="s">
        <v>1080</v>
      </c>
      <c r="P276" s="527">
        <v>250</v>
      </c>
      <c r="Q276" s="527">
        <v>6</v>
      </c>
      <c r="R276" s="528" t="s">
        <v>1546</v>
      </c>
      <c r="S276" s="215" t="s">
        <v>8748</v>
      </c>
      <c r="T276" s="215" t="s">
        <v>6620</v>
      </c>
      <c r="U276" s="529">
        <v>44363</v>
      </c>
      <c r="V276" s="529">
        <v>44363</v>
      </c>
      <c r="W276" s="530">
        <v>4423000045</v>
      </c>
      <c r="X276" s="234">
        <v>44377</v>
      </c>
      <c r="Y276" s="215" t="s">
        <v>5731</v>
      </c>
      <c r="Z276" s="215" t="s">
        <v>7602</v>
      </c>
      <c r="AA276" s="215" t="s">
        <v>5731</v>
      </c>
      <c r="AB276" s="215" t="s">
        <v>5731</v>
      </c>
      <c r="AC276" s="215" t="s">
        <v>1547</v>
      </c>
      <c r="AD276" s="215"/>
      <c r="AE276" s="215" t="s">
        <v>6620</v>
      </c>
      <c r="AF276" s="215"/>
      <c r="AG276" s="215" t="s">
        <v>5731</v>
      </c>
      <c r="AH276" s="215" t="s">
        <v>5731</v>
      </c>
      <c r="AI276" s="215" t="s">
        <v>6620</v>
      </c>
      <c r="AJ276" s="215" t="s">
        <v>6620</v>
      </c>
      <c r="AK276" s="215" t="s">
        <v>7601</v>
      </c>
      <c r="AL276" s="215" t="s">
        <v>7679</v>
      </c>
      <c r="AM276" s="215" t="s">
        <v>8773</v>
      </c>
      <c r="AN276" s="215"/>
      <c r="AO276" s="157"/>
      <c r="AP276" s="157"/>
    </row>
    <row r="277" spans="1:42">
      <c r="A277" s="263" t="s">
        <v>3626</v>
      </c>
      <c r="B277" s="266" t="s">
        <v>3646</v>
      </c>
      <c r="C277" s="263" t="s">
        <v>3652</v>
      </c>
      <c r="D277" s="267" t="s">
        <v>3654</v>
      </c>
      <c r="E277" s="241" t="s">
        <v>37</v>
      </c>
      <c r="F277" s="241" t="s">
        <v>11</v>
      </c>
      <c r="G277" s="241" t="s">
        <v>19</v>
      </c>
      <c r="H277" s="241" t="s">
        <v>8784</v>
      </c>
      <c r="I277" s="241" t="s">
        <v>760</v>
      </c>
      <c r="J277" s="241" t="s">
        <v>13</v>
      </c>
      <c r="K277" s="526" t="s">
        <v>17</v>
      </c>
      <c r="L277" s="241" t="s">
        <v>7845</v>
      </c>
      <c r="M277" s="215" t="s">
        <v>7853</v>
      </c>
      <c r="N277" s="158" t="s">
        <v>1091</v>
      </c>
      <c r="O277" s="158" t="s">
        <v>1080</v>
      </c>
      <c r="P277" s="527">
        <v>200</v>
      </c>
      <c r="Q277" s="527">
        <v>6</v>
      </c>
      <c r="R277" s="528" t="s">
        <v>1546</v>
      </c>
      <c r="S277" s="215" t="s">
        <v>8748</v>
      </c>
      <c r="T277" s="215" t="s">
        <v>6620</v>
      </c>
      <c r="U277" s="529">
        <v>44363</v>
      </c>
      <c r="V277" s="529">
        <v>44363</v>
      </c>
      <c r="W277" s="530">
        <v>4423000046</v>
      </c>
      <c r="X277" s="234">
        <v>44377</v>
      </c>
      <c r="Y277" s="215" t="s">
        <v>5731</v>
      </c>
      <c r="Z277" s="215" t="s">
        <v>7602</v>
      </c>
      <c r="AA277" s="215" t="s">
        <v>5731</v>
      </c>
      <c r="AB277" s="215" t="s">
        <v>5731</v>
      </c>
      <c r="AC277" s="215" t="s">
        <v>4012</v>
      </c>
      <c r="AD277" s="215" t="s">
        <v>4013</v>
      </c>
      <c r="AE277" s="215" t="s">
        <v>8752</v>
      </c>
      <c r="AF277" s="215" t="s">
        <v>7609</v>
      </c>
      <c r="AG277" s="215" t="s">
        <v>5731</v>
      </c>
      <c r="AH277" s="215" t="s">
        <v>5731</v>
      </c>
      <c r="AI277" s="215" t="s">
        <v>8753</v>
      </c>
      <c r="AJ277" s="215" t="s">
        <v>8754</v>
      </c>
      <c r="AK277" s="215" t="s">
        <v>7601</v>
      </c>
      <c r="AL277" s="215" t="s">
        <v>7679</v>
      </c>
      <c r="AM277" s="215" t="s">
        <v>8773</v>
      </c>
      <c r="AN277" s="215"/>
      <c r="AO277" s="157"/>
      <c r="AP277" s="157"/>
    </row>
    <row r="278" spans="1:42">
      <c r="A278" s="263" t="s">
        <v>3626</v>
      </c>
      <c r="B278" s="266" t="s">
        <v>3646</v>
      </c>
      <c r="C278" s="263" t="s">
        <v>3652</v>
      </c>
      <c r="D278" s="267" t="s">
        <v>3654</v>
      </c>
      <c r="E278" s="241" t="s">
        <v>37</v>
      </c>
      <c r="F278" s="241" t="s">
        <v>11</v>
      </c>
      <c r="G278" s="241" t="s">
        <v>19</v>
      </c>
      <c r="H278" s="241" t="s">
        <v>8785</v>
      </c>
      <c r="I278" s="241" t="s">
        <v>760</v>
      </c>
      <c r="J278" s="241" t="s">
        <v>13</v>
      </c>
      <c r="K278" s="254" t="s">
        <v>17</v>
      </c>
      <c r="L278" s="241" t="s">
        <v>7845</v>
      </c>
      <c r="M278" s="215" t="s">
        <v>7854</v>
      </c>
      <c r="N278" s="158" t="s">
        <v>1079</v>
      </c>
      <c r="O278" s="158" t="s">
        <v>1704</v>
      </c>
      <c r="P278" s="527">
        <v>200</v>
      </c>
      <c r="Q278" s="527">
        <v>6</v>
      </c>
      <c r="R278" s="528" t="s">
        <v>1546</v>
      </c>
      <c r="S278" s="215" t="s">
        <v>8748</v>
      </c>
      <c r="T278" s="215" t="s">
        <v>6620</v>
      </c>
      <c r="U278" s="529">
        <v>44363</v>
      </c>
      <c r="V278" s="529">
        <v>44363</v>
      </c>
      <c r="W278" s="530">
        <v>4423000047</v>
      </c>
      <c r="X278" s="234">
        <v>44377</v>
      </c>
      <c r="Y278" s="215" t="s">
        <v>5731</v>
      </c>
      <c r="Z278" s="215" t="s">
        <v>7602</v>
      </c>
      <c r="AA278" s="215" t="s">
        <v>5731</v>
      </c>
      <c r="AB278" s="215" t="s">
        <v>5731</v>
      </c>
      <c r="AC278" s="215" t="s">
        <v>1547</v>
      </c>
      <c r="AD278" s="215"/>
      <c r="AE278" s="215" t="s">
        <v>6620</v>
      </c>
      <c r="AF278" s="215"/>
      <c r="AG278" s="215" t="s">
        <v>5731</v>
      </c>
      <c r="AH278" s="215" t="s">
        <v>5731</v>
      </c>
      <c r="AI278" s="215" t="s">
        <v>6620</v>
      </c>
      <c r="AJ278" s="215" t="s">
        <v>6620</v>
      </c>
      <c r="AK278" s="215" t="s">
        <v>7601</v>
      </c>
      <c r="AL278" s="215" t="s">
        <v>7679</v>
      </c>
      <c r="AM278" s="215" t="s">
        <v>8773</v>
      </c>
      <c r="AN278" s="215"/>
      <c r="AO278" s="157"/>
      <c r="AP278" s="157"/>
    </row>
    <row r="279" spans="1:42">
      <c r="A279" s="541" t="s">
        <v>3903</v>
      </c>
      <c r="B279" s="542" t="s">
        <v>3915</v>
      </c>
      <c r="C279" s="263" t="s">
        <v>7993</v>
      </c>
      <c r="D279" s="267" t="s">
        <v>8786</v>
      </c>
      <c r="E279" s="241" t="s">
        <v>37</v>
      </c>
      <c r="F279" s="241" t="s">
        <v>11</v>
      </c>
      <c r="G279" s="241" t="s">
        <v>19</v>
      </c>
      <c r="H279" s="241" t="s">
        <v>8787</v>
      </c>
      <c r="I279" s="241" t="s">
        <v>760</v>
      </c>
      <c r="J279" s="241" t="s">
        <v>13</v>
      </c>
      <c r="K279" s="526" t="s">
        <v>17</v>
      </c>
      <c r="L279" s="241" t="s">
        <v>7845</v>
      </c>
      <c r="M279" s="215" t="s">
        <v>8788</v>
      </c>
      <c r="N279" s="158" t="s">
        <v>1079</v>
      </c>
      <c r="O279" s="158" t="s">
        <v>1704</v>
      </c>
      <c r="P279" s="527">
        <v>45</v>
      </c>
      <c r="Q279" s="527">
        <v>6</v>
      </c>
      <c r="R279" s="528" t="s">
        <v>1546</v>
      </c>
      <c r="S279" s="215" t="s">
        <v>8748</v>
      </c>
      <c r="T279" s="215" t="s">
        <v>6620</v>
      </c>
      <c r="U279" s="234">
        <v>44363</v>
      </c>
      <c r="V279" s="234">
        <v>44363</v>
      </c>
      <c r="W279" s="527">
        <v>4514000124</v>
      </c>
      <c r="X279" s="234">
        <v>44377</v>
      </c>
      <c r="Y279" s="215" t="s">
        <v>5731</v>
      </c>
      <c r="Z279" s="215" t="s">
        <v>7602</v>
      </c>
      <c r="AA279" s="215" t="s">
        <v>5731</v>
      </c>
      <c r="AB279" s="215" t="s">
        <v>5731</v>
      </c>
      <c r="AC279" s="215" t="s">
        <v>1547</v>
      </c>
      <c r="AD279" s="215"/>
      <c r="AE279" s="215" t="s">
        <v>6620</v>
      </c>
      <c r="AF279" s="215"/>
      <c r="AG279" s="215" t="s">
        <v>5731</v>
      </c>
      <c r="AH279" s="215" t="s">
        <v>5731</v>
      </c>
      <c r="AI279" s="215" t="s">
        <v>6620</v>
      </c>
      <c r="AJ279" s="215" t="s">
        <v>6620</v>
      </c>
      <c r="AK279" s="215" t="s">
        <v>7601</v>
      </c>
      <c r="AL279" s="215" t="s">
        <v>7679</v>
      </c>
      <c r="AM279" s="215" t="s">
        <v>8773</v>
      </c>
      <c r="AN279" s="157"/>
      <c r="AO279" s="157"/>
      <c r="AP279" s="157"/>
    </row>
    <row r="280" spans="1:42" ht="17.25">
      <c r="A280" s="543" t="s">
        <v>2727</v>
      </c>
      <c r="B280" s="218" t="s">
        <v>2496</v>
      </c>
      <c r="C280" s="218" t="s">
        <v>2725</v>
      </c>
      <c r="D280" s="343" t="s">
        <v>2777</v>
      </c>
      <c r="E280" s="343" t="s">
        <v>37</v>
      </c>
      <c r="F280" s="343" t="s">
        <v>11</v>
      </c>
      <c r="G280" s="343" t="s">
        <v>19</v>
      </c>
      <c r="H280" s="241" t="s">
        <v>8789</v>
      </c>
      <c r="I280" s="218" t="s">
        <v>760</v>
      </c>
      <c r="J280" s="343" t="s">
        <v>13</v>
      </c>
      <c r="K280" s="544" t="s">
        <v>17</v>
      </c>
      <c r="L280" s="343" t="s">
        <v>7654</v>
      </c>
      <c r="M280" s="158" t="s">
        <v>7655</v>
      </c>
      <c r="N280" s="158" t="s">
        <v>1091</v>
      </c>
      <c r="O280" s="158" t="s">
        <v>1080</v>
      </c>
      <c r="P280" s="158">
        <v>120</v>
      </c>
      <c r="Q280" s="158">
        <v>5</v>
      </c>
      <c r="R280" s="349" t="s">
        <v>7599</v>
      </c>
      <c r="S280" s="545" t="s">
        <v>8790</v>
      </c>
      <c r="T280" s="158" t="s">
        <v>5731</v>
      </c>
      <c r="U280" s="546">
        <v>44376</v>
      </c>
      <c r="V280" s="546">
        <v>44376</v>
      </c>
      <c r="W280" s="159">
        <v>3014000039</v>
      </c>
      <c r="X280" s="546">
        <v>44382</v>
      </c>
      <c r="Y280" s="158"/>
      <c r="Z280" s="158" t="s">
        <v>7602</v>
      </c>
      <c r="AA280" s="158"/>
      <c r="AB280" s="158"/>
      <c r="AC280" s="158" t="s">
        <v>1547</v>
      </c>
      <c r="AD280" s="158" t="s">
        <v>5731</v>
      </c>
      <c r="AE280" s="158" t="s">
        <v>5731</v>
      </c>
      <c r="AF280" s="158" t="s">
        <v>5731</v>
      </c>
      <c r="AG280" s="158" t="s">
        <v>5731</v>
      </c>
      <c r="AH280" s="158" t="s">
        <v>5731</v>
      </c>
      <c r="AI280" s="158" t="s">
        <v>5731</v>
      </c>
      <c r="AJ280" s="158" t="s">
        <v>5731</v>
      </c>
      <c r="AK280" s="158" t="s">
        <v>7601</v>
      </c>
      <c r="AL280" s="158" t="s">
        <v>7630</v>
      </c>
      <c r="AM280" s="158" t="s">
        <v>7631</v>
      </c>
      <c r="AN280" s="157"/>
      <c r="AO280" s="157"/>
      <c r="AP280" s="157"/>
    </row>
    <row r="281" spans="1:42" ht="17.25">
      <c r="A281" s="547" t="s">
        <v>2727</v>
      </c>
      <c r="B281" s="343" t="s">
        <v>2497</v>
      </c>
      <c r="C281" s="343" t="s">
        <v>2749</v>
      </c>
      <c r="D281" s="343" t="s">
        <v>2750</v>
      </c>
      <c r="E281" s="343" t="s">
        <v>37</v>
      </c>
      <c r="F281" s="548" t="s">
        <v>11</v>
      </c>
      <c r="G281" s="343" t="s">
        <v>19</v>
      </c>
      <c r="H281" s="343" t="s">
        <v>2751</v>
      </c>
      <c r="I281" s="218" t="s">
        <v>760</v>
      </c>
      <c r="J281" s="343" t="s">
        <v>13</v>
      </c>
      <c r="K281" s="544" t="s">
        <v>17</v>
      </c>
      <c r="L281" s="343" t="s">
        <v>7635</v>
      </c>
      <c r="M281" s="158" t="s">
        <v>7636</v>
      </c>
      <c r="N281" s="158" t="s">
        <v>1091</v>
      </c>
      <c r="O281" s="158" t="s">
        <v>1080</v>
      </c>
      <c r="P281" s="158">
        <v>400</v>
      </c>
      <c r="Q281" s="158">
        <v>7</v>
      </c>
      <c r="R281" s="349" t="s">
        <v>7599</v>
      </c>
      <c r="S281" s="545" t="s">
        <v>8790</v>
      </c>
      <c r="T281" s="158" t="s">
        <v>5731</v>
      </c>
      <c r="U281" s="546">
        <v>44376</v>
      </c>
      <c r="V281" s="546">
        <v>44376</v>
      </c>
      <c r="W281" s="159">
        <v>3017000031</v>
      </c>
      <c r="X281" s="546">
        <v>44382</v>
      </c>
      <c r="Y281" s="158"/>
      <c r="Z281" s="158" t="s">
        <v>7602</v>
      </c>
      <c r="AA281" s="158"/>
      <c r="AB281" s="158"/>
      <c r="AC281" s="158" t="s">
        <v>1547</v>
      </c>
      <c r="AD281" s="158" t="s">
        <v>5731</v>
      </c>
      <c r="AE281" s="158" t="s">
        <v>5731</v>
      </c>
      <c r="AF281" s="158" t="s">
        <v>5731</v>
      </c>
      <c r="AG281" s="158" t="s">
        <v>5731</v>
      </c>
      <c r="AH281" s="158" t="s">
        <v>5731</v>
      </c>
      <c r="AI281" s="158" t="s">
        <v>5731</v>
      </c>
      <c r="AJ281" s="158" t="s">
        <v>5731</v>
      </c>
      <c r="AK281" s="158" t="s">
        <v>7601</v>
      </c>
      <c r="AL281" s="158" t="s">
        <v>7630</v>
      </c>
      <c r="AM281" s="158" t="s">
        <v>7631</v>
      </c>
      <c r="AN281" s="157"/>
      <c r="AO281" s="157"/>
      <c r="AP281" s="157"/>
    </row>
    <row r="282" spans="1:42" ht="17.25">
      <c r="A282" s="547" t="s">
        <v>2727</v>
      </c>
      <c r="B282" s="343" t="s">
        <v>2497</v>
      </c>
      <c r="C282" s="343" t="s">
        <v>2762</v>
      </c>
      <c r="D282" s="343" t="s">
        <v>2770</v>
      </c>
      <c r="E282" s="343" t="s">
        <v>37</v>
      </c>
      <c r="F282" s="343" t="s">
        <v>16</v>
      </c>
      <c r="G282" s="343" t="s">
        <v>19</v>
      </c>
      <c r="H282" s="343" t="s">
        <v>2771</v>
      </c>
      <c r="I282" s="218" t="s">
        <v>760</v>
      </c>
      <c r="J282" s="343" t="s">
        <v>13</v>
      </c>
      <c r="K282" s="544" t="s">
        <v>26</v>
      </c>
      <c r="L282" s="548" t="s">
        <v>7635</v>
      </c>
      <c r="M282" s="158" t="s">
        <v>7647</v>
      </c>
      <c r="N282" s="158" t="s">
        <v>1079</v>
      </c>
      <c r="O282" s="158" t="s">
        <v>1704</v>
      </c>
      <c r="P282" s="158">
        <v>40</v>
      </c>
      <c r="Q282" s="158">
        <v>7</v>
      </c>
      <c r="R282" s="349" t="s">
        <v>7599</v>
      </c>
      <c r="S282" s="545" t="s">
        <v>8790</v>
      </c>
      <c r="T282" s="158" t="s">
        <v>5731</v>
      </c>
      <c r="U282" s="546">
        <v>44376</v>
      </c>
      <c r="V282" s="546">
        <v>44376</v>
      </c>
      <c r="W282" s="159">
        <v>3017000032</v>
      </c>
      <c r="X282" s="212">
        <v>44382</v>
      </c>
      <c r="Y282" s="158"/>
      <c r="Z282" s="158" t="s">
        <v>7602</v>
      </c>
      <c r="AA282" s="158"/>
      <c r="AB282" s="158"/>
      <c r="AC282" s="158" t="s">
        <v>1547</v>
      </c>
      <c r="AD282" s="158" t="s">
        <v>5731</v>
      </c>
      <c r="AE282" s="158" t="s">
        <v>5731</v>
      </c>
      <c r="AF282" s="158" t="s">
        <v>5731</v>
      </c>
      <c r="AG282" s="158" t="s">
        <v>5731</v>
      </c>
      <c r="AH282" s="158" t="s">
        <v>5731</v>
      </c>
      <c r="AI282" s="158" t="s">
        <v>5731</v>
      </c>
      <c r="AJ282" s="158" t="s">
        <v>5731</v>
      </c>
      <c r="AK282" s="158" t="s">
        <v>7601</v>
      </c>
      <c r="AL282" s="158" t="s">
        <v>7630</v>
      </c>
      <c r="AM282" s="158" t="s">
        <v>7631</v>
      </c>
      <c r="AN282" s="157"/>
      <c r="AO282" s="157"/>
      <c r="AP282" s="157"/>
    </row>
    <row r="283" spans="1:42" ht="17.25">
      <c r="A283" s="547" t="s">
        <v>2727</v>
      </c>
      <c r="B283" s="343" t="s">
        <v>2497</v>
      </c>
      <c r="C283" s="343" t="s">
        <v>2762</v>
      </c>
      <c r="D283" s="343" t="s">
        <v>2768</v>
      </c>
      <c r="E283" s="343" t="s">
        <v>37</v>
      </c>
      <c r="F283" s="343" t="s">
        <v>11</v>
      </c>
      <c r="G283" s="343" t="s">
        <v>19</v>
      </c>
      <c r="H283" s="343" t="s">
        <v>2769</v>
      </c>
      <c r="I283" s="218" t="s">
        <v>760</v>
      </c>
      <c r="J283" s="343" t="s">
        <v>13</v>
      </c>
      <c r="K283" s="544" t="s">
        <v>17</v>
      </c>
      <c r="L283" s="548" t="s">
        <v>7635</v>
      </c>
      <c r="M283" s="158" t="s">
        <v>7646</v>
      </c>
      <c r="N283" s="158" t="s">
        <v>1079</v>
      </c>
      <c r="O283" s="158" t="s">
        <v>1704</v>
      </c>
      <c r="P283" s="158">
        <v>60</v>
      </c>
      <c r="Q283" s="158">
        <v>10</v>
      </c>
      <c r="R283" s="349" t="s">
        <v>7599</v>
      </c>
      <c r="S283" s="545" t="s">
        <v>8790</v>
      </c>
      <c r="T283" s="158" t="s">
        <v>5731</v>
      </c>
      <c r="U283" s="546">
        <v>44376</v>
      </c>
      <c r="V283" s="546">
        <v>44376</v>
      </c>
      <c r="W283" s="159">
        <v>3017000034</v>
      </c>
      <c r="X283" s="212">
        <v>44382</v>
      </c>
      <c r="Y283" s="158"/>
      <c r="Z283" s="158" t="s">
        <v>7602</v>
      </c>
      <c r="AA283" s="158"/>
      <c r="AB283" s="158"/>
      <c r="AC283" s="158" t="s">
        <v>1547</v>
      </c>
      <c r="AD283" s="158" t="s">
        <v>5731</v>
      </c>
      <c r="AE283" s="158" t="s">
        <v>5731</v>
      </c>
      <c r="AF283" s="158" t="s">
        <v>5731</v>
      </c>
      <c r="AG283" s="158" t="s">
        <v>5731</v>
      </c>
      <c r="AH283" s="158" t="s">
        <v>5731</v>
      </c>
      <c r="AI283" s="158" t="s">
        <v>5731</v>
      </c>
      <c r="AJ283" s="158" t="s">
        <v>5731</v>
      </c>
      <c r="AK283" s="158" t="s">
        <v>7601</v>
      </c>
      <c r="AL283" s="158" t="s">
        <v>7630</v>
      </c>
      <c r="AM283" s="158" t="s">
        <v>7631</v>
      </c>
      <c r="AN283" s="157"/>
      <c r="AO283" s="157"/>
      <c r="AP283" s="157"/>
    </row>
    <row r="284" spans="1:42" ht="17.25">
      <c r="A284" s="547" t="s">
        <v>2727</v>
      </c>
      <c r="B284" s="343" t="s">
        <v>2497</v>
      </c>
      <c r="C284" s="343" t="s">
        <v>2762</v>
      </c>
      <c r="D284" s="343" t="s">
        <v>2766</v>
      </c>
      <c r="E284" s="343" t="s">
        <v>37</v>
      </c>
      <c r="F284" s="343" t="s">
        <v>11</v>
      </c>
      <c r="G284" s="343" t="s">
        <v>19</v>
      </c>
      <c r="H284" s="343" t="s">
        <v>2767</v>
      </c>
      <c r="I284" s="218" t="s">
        <v>760</v>
      </c>
      <c r="J284" s="343" t="s">
        <v>13</v>
      </c>
      <c r="K284" s="544" t="s">
        <v>17</v>
      </c>
      <c r="L284" s="548" t="s">
        <v>7635</v>
      </c>
      <c r="M284" s="158" t="s">
        <v>7645</v>
      </c>
      <c r="N284" s="158" t="s">
        <v>1091</v>
      </c>
      <c r="O284" s="158" t="s">
        <v>1080</v>
      </c>
      <c r="P284" s="158">
        <v>55</v>
      </c>
      <c r="Q284" s="158">
        <v>10</v>
      </c>
      <c r="R284" s="349" t="s">
        <v>7599</v>
      </c>
      <c r="S284" s="545" t="s">
        <v>8790</v>
      </c>
      <c r="T284" s="158" t="s">
        <v>5731</v>
      </c>
      <c r="U284" s="546">
        <v>44376</v>
      </c>
      <c r="V284" s="546">
        <v>44376</v>
      </c>
      <c r="W284" s="159">
        <v>3017000035</v>
      </c>
      <c r="X284" s="212">
        <v>44382</v>
      </c>
      <c r="Y284" s="158"/>
      <c r="Z284" s="158" t="s">
        <v>7602</v>
      </c>
      <c r="AA284" s="158"/>
      <c r="AB284" s="158"/>
      <c r="AC284" s="158" t="s">
        <v>1547</v>
      </c>
      <c r="AD284" s="158" t="s">
        <v>5731</v>
      </c>
      <c r="AE284" s="158" t="s">
        <v>5731</v>
      </c>
      <c r="AF284" s="158" t="s">
        <v>5731</v>
      </c>
      <c r="AG284" s="158" t="s">
        <v>5731</v>
      </c>
      <c r="AH284" s="158" t="s">
        <v>5731</v>
      </c>
      <c r="AI284" s="158" t="s">
        <v>5731</v>
      </c>
      <c r="AJ284" s="158" t="s">
        <v>5731</v>
      </c>
      <c r="AK284" s="158" t="s">
        <v>7601</v>
      </c>
      <c r="AL284" s="158" t="s">
        <v>7630</v>
      </c>
      <c r="AM284" s="158" t="s">
        <v>7631</v>
      </c>
      <c r="AN284" s="157"/>
      <c r="AO284" s="157"/>
      <c r="AP284" s="157"/>
    </row>
    <row r="285" spans="1:42" ht="17.25">
      <c r="A285" s="547" t="s">
        <v>2727</v>
      </c>
      <c r="B285" s="343" t="s">
        <v>2497</v>
      </c>
      <c r="C285" s="343" t="s">
        <v>2762</v>
      </c>
      <c r="D285" s="343" t="s">
        <v>2764</v>
      </c>
      <c r="E285" s="343" t="s">
        <v>37</v>
      </c>
      <c r="F285" s="343" t="s">
        <v>11</v>
      </c>
      <c r="G285" s="343" t="s">
        <v>19</v>
      </c>
      <c r="H285" s="343" t="s">
        <v>2765</v>
      </c>
      <c r="I285" s="218" t="s">
        <v>760</v>
      </c>
      <c r="J285" s="343" t="s">
        <v>13</v>
      </c>
      <c r="K285" s="544" t="s">
        <v>17</v>
      </c>
      <c r="L285" s="548" t="s">
        <v>7635</v>
      </c>
      <c r="M285" s="158" t="s">
        <v>7644</v>
      </c>
      <c r="N285" s="158" t="s">
        <v>1079</v>
      </c>
      <c r="O285" s="158" t="s">
        <v>1704</v>
      </c>
      <c r="P285" s="158">
        <v>55</v>
      </c>
      <c r="Q285" s="158">
        <v>10</v>
      </c>
      <c r="R285" s="349" t="s">
        <v>7599</v>
      </c>
      <c r="S285" s="545" t="s">
        <v>8790</v>
      </c>
      <c r="T285" s="158" t="s">
        <v>5731</v>
      </c>
      <c r="U285" s="546">
        <v>44376</v>
      </c>
      <c r="V285" s="546">
        <v>44376</v>
      </c>
      <c r="W285" s="159">
        <v>3017000036</v>
      </c>
      <c r="X285" s="212">
        <v>44382</v>
      </c>
      <c r="Y285" s="158"/>
      <c r="Z285" s="158" t="s">
        <v>7602</v>
      </c>
      <c r="AA285" s="158"/>
      <c r="AB285" s="158"/>
      <c r="AC285" s="158" t="s">
        <v>1547</v>
      </c>
      <c r="AD285" s="158" t="s">
        <v>5731</v>
      </c>
      <c r="AE285" s="158" t="s">
        <v>5731</v>
      </c>
      <c r="AF285" s="158" t="s">
        <v>5731</v>
      </c>
      <c r="AG285" s="158" t="s">
        <v>5731</v>
      </c>
      <c r="AH285" s="158" t="s">
        <v>5731</v>
      </c>
      <c r="AI285" s="158" t="s">
        <v>5731</v>
      </c>
      <c r="AJ285" s="158" t="s">
        <v>5731</v>
      </c>
      <c r="AK285" s="158" t="s">
        <v>7601</v>
      </c>
      <c r="AL285" s="158" t="s">
        <v>7630</v>
      </c>
      <c r="AM285" s="158" t="s">
        <v>7631</v>
      </c>
      <c r="AN285" s="157"/>
      <c r="AO285" s="157"/>
      <c r="AP285" s="157"/>
    </row>
    <row r="286" spans="1:42" ht="17.25">
      <c r="A286" s="547" t="s">
        <v>2727</v>
      </c>
      <c r="B286" s="343" t="s">
        <v>2497</v>
      </c>
      <c r="C286" s="343" t="s">
        <v>2762</v>
      </c>
      <c r="D286" s="343">
        <v>401</v>
      </c>
      <c r="E286" s="343" t="s">
        <v>37</v>
      </c>
      <c r="F286" s="343" t="s">
        <v>11</v>
      </c>
      <c r="G286" s="343" t="s">
        <v>19</v>
      </c>
      <c r="H286" s="343" t="s">
        <v>2763</v>
      </c>
      <c r="I286" s="218" t="s">
        <v>760</v>
      </c>
      <c r="J286" s="343" t="s">
        <v>13</v>
      </c>
      <c r="K286" s="549" t="s">
        <v>14</v>
      </c>
      <c r="L286" s="548" t="s">
        <v>7635</v>
      </c>
      <c r="M286" s="158" t="s">
        <v>7642</v>
      </c>
      <c r="N286" s="158" t="s">
        <v>1079</v>
      </c>
      <c r="O286" s="158" t="s">
        <v>1704</v>
      </c>
      <c r="P286" s="158">
        <v>50</v>
      </c>
      <c r="Q286" s="158">
        <v>9</v>
      </c>
      <c r="R286" s="349" t="s">
        <v>1287</v>
      </c>
      <c r="S286" s="545" t="s">
        <v>8790</v>
      </c>
      <c r="T286" s="158" t="s">
        <v>8603</v>
      </c>
      <c r="U286" s="546">
        <v>44371</v>
      </c>
      <c r="V286" s="546">
        <v>44371</v>
      </c>
      <c r="W286" s="159">
        <v>3017000037</v>
      </c>
      <c r="X286" s="212">
        <v>44382</v>
      </c>
      <c r="Y286" s="158"/>
      <c r="Z286" s="158" t="s">
        <v>7602</v>
      </c>
      <c r="AA286" s="158"/>
      <c r="AB286" s="158"/>
      <c r="AC286" s="158" t="s">
        <v>4012</v>
      </c>
      <c r="AD286" s="158" t="s">
        <v>5731</v>
      </c>
      <c r="AE286" s="158" t="s">
        <v>7643</v>
      </c>
      <c r="AF286" s="158" t="s">
        <v>5731</v>
      </c>
      <c r="AG286" s="158" t="s">
        <v>5731</v>
      </c>
      <c r="AH286" s="158" t="s">
        <v>5731</v>
      </c>
      <c r="AI286" s="158" t="s">
        <v>5731</v>
      </c>
      <c r="AJ286" s="158" t="s">
        <v>5731</v>
      </c>
      <c r="AK286" s="158" t="s">
        <v>7601</v>
      </c>
      <c r="AL286" s="158" t="s">
        <v>7630</v>
      </c>
      <c r="AM286" s="158" t="s">
        <v>7631</v>
      </c>
      <c r="AN286" s="157"/>
      <c r="AO286" s="157"/>
      <c r="AP286" s="157"/>
    </row>
    <row r="287" spans="1:42" ht="17.25">
      <c r="A287" s="550" t="s">
        <v>2727</v>
      </c>
      <c r="B287" s="210" t="s">
        <v>2497</v>
      </c>
      <c r="C287" s="210" t="s">
        <v>2740</v>
      </c>
      <c r="D287" s="210">
        <v>724</v>
      </c>
      <c r="E287" s="210" t="s">
        <v>37</v>
      </c>
      <c r="F287" s="210" t="s">
        <v>11</v>
      </c>
      <c r="G287" s="210" t="s">
        <v>19</v>
      </c>
      <c r="H287" s="343" t="s">
        <v>2741</v>
      </c>
      <c r="I287" s="218" t="s">
        <v>760</v>
      </c>
      <c r="J287" s="210" t="s">
        <v>13</v>
      </c>
      <c r="K287" s="551" t="s">
        <v>763</v>
      </c>
      <c r="L287" s="552" t="s">
        <v>7627</v>
      </c>
      <c r="M287" s="159" t="s">
        <v>7628</v>
      </c>
      <c r="N287" s="159" t="s">
        <v>1079</v>
      </c>
      <c r="O287" s="159" t="s">
        <v>1704</v>
      </c>
      <c r="P287" s="159">
        <v>230</v>
      </c>
      <c r="Q287" s="159">
        <v>9</v>
      </c>
      <c r="R287" s="365" t="s">
        <v>7599</v>
      </c>
      <c r="S287" s="545" t="s">
        <v>8790</v>
      </c>
      <c r="T287" s="158" t="s">
        <v>5731</v>
      </c>
      <c r="U287" s="546">
        <v>44376</v>
      </c>
      <c r="V287" s="546">
        <v>44376</v>
      </c>
      <c r="W287" s="159">
        <v>3017000038</v>
      </c>
      <c r="X287" s="212">
        <v>44382</v>
      </c>
      <c r="Y287" s="159"/>
      <c r="Z287" s="159" t="s">
        <v>7602</v>
      </c>
      <c r="AA287" s="159"/>
      <c r="AB287" s="159"/>
      <c r="AC287" s="159" t="s">
        <v>4012</v>
      </c>
      <c r="AD287" s="158" t="s">
        <v>5731</v>
      </c>
      <c r="AE287" s="159" t="s">
        <v>7629</v>
      </c>
      <c r="AF287" s="158" t="s">
        <v>5731</v>
      </c>
      <c r="AG287" s="159" t="s">
        <v>7610</v>
      </c>
      <c r="AH287" s="159" t="s">
        <v>5731</v>
      </c>
      <c r="AI287" s="159" t="s">
        <v>7610</v>
      </c>
      <c r="AJ287" s="159" t="s">
        <v>7611</v>
      </c>
      <c r="AK287" s="159" t="s">
        <v>7601</v>
      </c>
      <c r="AL287" s="159" t="s">
        <v>7630</v>
      </c>
      <c r="AM287" s="159" t="s">
        <v>7631</v>
      </c>
      <c r="AN287" s="157"/>
      <c r="AO287" s="157"/>
      <c r="AP287" s="157"/>
    </row>
    <row r="288" spans="1:42" ht="17.25">
      <c r="A288" s="547" t="s">
        <v>2727</v>
      </c>
      <c r="B288" s="343" t="s">
        <v>2497</v>
      </c>
      <c r="C288" s="343" t="s">
        <v>2742</v>
      </c>
      <c r="D288" s="343" t="s">
        <v>2743</v>
      </c>
      <c r="E288" s="343" t="s">
        <v>37</v>
      </c>
      <c r="F288" s="343" t="s">
        <v>11</v>
      </c>
      <c r="G288" s="343" t="s">
        <v>19</v>
      </c>
      <c r="H288" s="343" t="s">
        <v>2744</v>
      </c>
      <c r="I288" s="218" t="s">
        <v>760</v>
      </c>
      <c r="J288" s="343" t="s">
        <v>13</v>
      </c>
      <c r="K288" s="549" t="s">
        <v>14</v>
      </c>
      <c r="L288" s="553" t="s">
        <v>7627</v>
      </c>
      <c r="M288" s="158" t="s">
        <v>7632</v>
      </c>
      <c r="N288" s="158" t="s">
        <v>1079</v>
      </c>
      <c r="O288" s="158" t="s">
        <v>1704</v>
      </c>
      <c r="P288" s="158">
        <v>70</v>
      </c>
      <c r="Q288" s="158">
        <v>12</v>
      </c>
      <c r="R288" s="349" t="s">
        <v>7599</v>
      </c>
      <c r="S288" s="545" t="s">
        <v>8791</v>
      </c>
      <c r="T288" s="158" t="s">
        <v>5731</v>
      </c>
      <c r="U288" s="212">
        <v>44370</v>
      </c>
      <c r="V288" s="212">
        <v>44370</v>
      </c>
      <c r="W288" s="159">
        <v>3017000039</v>
      </c>
      <c r="X288" s="212">
        <v>44382</v>
      </c>
      <c r="Y288" s="158"/>
      <c r="Z288" s="158" t="s">
        <v>7602</v>
      </c>
      <c r="AA288" s="158"/>
      <c r="AB288" s="158"/>
      <c r="AC288" s="158" t="s">
        <v>1547</v>
      </c>
      <c r="AD288" s="158" t="s">
        <v>5731</v>
      </c>
      <c r="AE288" s="158" t="s">
        <v>5731</v>
      </c>
      <c r="AF288" s="158" t="s">
        <v>5731</v>
      </c>
      <c r="AG288" s="158" t="s">
        <v>5731</v>
      </c>
      <c r="AH288" s="158" t="s">
        <v>5731</v>
      </c>
      <c r="AI288" s="158" t="s">
        <v>5731</v>
      </c>
      <c r="AJ288" s="158" t="s">
        <v>5731</v>
      </c>
      <c r="AK288" s="158" t="s">
        <v>7601</v>
      </c>
      <c r="AL288" s="158" t="s">
        <v>7630</v>
      </c>
      <c r="AM288" s="158" t="s">
        <v>7631</v>
      </c>
      <c r="AN288" s="157"/>
      <c r="AO288" s="157"/>
      <c r="AP288" s="157"/>
    </row>
    <row r="289" spans="1:42" ht="17.25">
      <c r="A289" s="547" t="s">
        <v>2727</v>
      </c>
      <c r="B289" s="343" t="s">
        <v>2497</v>
      </c>
      <c r="C289" s="343" t="s">
        <v>2742</v>
      </c>
      <c r="D289" s="343" t="s">
        <v>2743</v>
      </c>
      <c r="E289" s="343" t="s">
        <v>37</v>
      </c>
      <c r="F289" s="343" t="s">
        <v>11</v>
      </c>
      <c r="G289" s="343" t="s">
        <v>19</v>
      </c>
      <c r="H289" s="219" t="s">
        <v>8792</v>
      </c>
      <c r="I289" s="218" t="s">
        <v>760</v>
      </c>
      <c r="J289" s="343" t="s">
        <v>13</v>
      </c>
      <c r="K289" s="549" t="s">
        <v>14</v>
      </c>
      <c r="L289" s="553" t="s">
        <v>7627</v>
      </c>
      <c r="M289" s="158" t="s">
        <v>7632</v>
      </c>
      <c r="N289" s="158" t="s">
        <v>1091</v>
      </c>
      <c r="O289" s="158" t="s">
        <v>1080</v>
      </c>
      <c r="P289" s="158">
        <v>70</v>
      </c>
      <c r="Q289" s="158">
        <v>12</v>
      </c>
      <c r="R289" s="349" t="s">
        <v>7599</v>
      </c>
      <c r="S289" s="545" t="s">
        <v>8791</v>
      </c>
      <c r="T289" s="158" t="s">
        <v>5731</v>
      </c>
      <c r="U289" s="212">
        <v>44370</v>
      </c>
      <c r="V289" s="212">
        <v>44370</v>
      </c>
      <c r="W289" s="159">
        <v>3017000063</v>
      </c>
      <c r="X289" s="212">
        <v>44285</v>
      </c>
      <c r="Y289" s="158"/>
      <c r="Z289" s="158" t="s">
        <v>7602</v>
      </c>
      <c r="AA289" s="158"/>
      <c r="AB289" s="158"/>
      <c r="AC289" s="158" t="s">
        <v>1547</v>
      </c>
      <c r="AD289" s="158" t="s">
        <v>5731</v>
      </c>
      <c r="AE289" s="158" t="s">
        <v>5731</v>
      </c>
      <c r="AF289" s="158" t="s">
        <v>5731</v>
      </c>
      <c r="AG289" s="158" t="s">
        <v>5731</v>
      </c>
      <c r="AH289" s="158" t="s">
        <v>5731</v>
      </c>
      <c r="AI289" s="158" t="s">
        <v>5731</v>
      </c>
      <c r="AJ289" s="158" t="s">
        <v>5731</v>
      </c>
      <c r="AK289" s="158" t="s">
        <v>7601</v>
      </c>
      <c r="AL289" s="158" t="s">
        <v>7630</v>
      </c>
      <c r="AM289" s="158" t="s">
        <v>7631</v>
      </c>
      <c r="AN289" s="157"/>
      <c r="AO289" s="157"/>
      <c r="AP289" s="157"/>
    </row>
    <row r="290" spans="1:42" ht="17.25">
      <c r="A290" s="547" t="s">
        <v>2727</v>
      </c>
      <c r="B290" s="343" t="s">
        <v>2497</v>
      </c>
      <c r="C290" s="343" t="s">
        <v>2483</v>
      </c>
      <c r="D290" s="343" t="s">
        <v>2775</v>
      </c>
      <c r="E290" s="343" t="s">
        <v>37</v>
      </c>
      <c r="F290" s="343" t="s">
        <v>11</v>
      </c>
      <c r="G290" s="343" t="s">
        <v>19</v>
      </c>
      <c r="H290" s="343" t="s">
        <v>2776</v>
      </c>
      <c r="I290" s="218" t="s">
        <v>760</v>
      </c>
      <c r="J290" s="343" t="s">
        <v>13</v>
      </c>
      <c r="K290" s="544" t="s">
        <v>17</v>
      </c>
      <c r="L290" s="343" t="s">
        <v>7627</v>
      </c>
      <c r="M290" s="158" t="s">
        <v>7653</v>
      </c>
      <c r="N290" s="158" t="s">
        <v>1091</v>
      </c>
      <c r="O290" s="158" t="s">
        <v>1080</v>
      </c>
      <c r="P290" s="158">
        <v>80</v>
      </c>
      <c r="Q290" s="158">
        <v>10</v>
      </c>
      <c r="R290" s="349" t="s">
        <v>7599</v>
      </c>
      <c r="S290" s="545" t="s">
        <v>8791</v>
      </c>
      <c r="T290" s="158" t="s">
        <v>5731</v>
      </c>
      <c r="U290" s="212">
        <v>44370</v>
      </c>
      <c r="V290" s="212">
        <v>44370</v>
      </c>
      <c r="W290" s="159">
        <v>3017000040</v>
      </c>
      <c r="X290" s="212">
        <v>44382</v>
      </c>
      <c r="Y290" s="158"/>
      <c r="Z290" s="158" t="s">
        <v>7602</v>
      </c>
      <c r="AA290" s="158"/>
      <c r="AB290" s="158"/>
      <c r="AC290" s="158" t="s">
        <v>1547</v>
      </c>
      <c r="AD290" s="158" t="s">
        <v>5731</v>
      </c>
      <c r="AE290" s="158" t="s">
        <v>5731</v>
      </c>
      <c r="AF290" s="158" t="s">
        <v>5731</v>
      </c>
      <c r="AG290" s="158" t="s">
        <v>5731</v>
      </c>
      <c r="AH290" s="158" t="s">
        <v>5731</v>
      </c>
      <c r="AI290" s="158" t="s">
        <v>5731</v>
      </c>
      <c r="AJ290" s="158" t="s">
        <v>5731</v>
      </c>
      <c r="AK290" s="158" t="s">
        <v>7601</v>
      </c>
      <c r="AL290" s="158" t="s">
        <v>7630</v>
      </c>
      <c r="AM290" s="158" t="s">
        <v>7631</v>
      </c>
      <c r="AN290" s="157"/>
      <c r="AO290" s="157"/>
      <c r="AP290" s="157"/>
    </row>
    <row r="291" spans="1:42" ht="17.25">
      <c r="A291" s="543" t="s">
        <v>2727</v>
      </c>
      <c r="B291" s="218" t="s">
        <v>2497</v>
      </c>
      <c r="C291" s="218" t="s">
        <v>2483</v>
      </c>
      <c r="D291" s="343" t="s">
        <v>2774</v>
      </c>
      <c r="E291" s="343" t="s">
        <v>37</v>
      </c>
      <c r="F291" s="343" t="s">
        <v>11</v>
      </c>
      <c r="G291" s="343" t="s">
        <v>19</v>
      </c>
      <c r="H291" s="343" t="s">
        <v>8793</v>
      </c>
      <c r="I291" s="218" t="s">
        <v>760</v>
      </c>
      <c r="J291" s="343" t="s">
        <v>13</v>
      </c>
      <c r="K291" s="344" t="s">
        <v>26</v>
      </c>
      <c r="L291" s="343" t="s">
        <v>7627</v>
      </c>
      <c r="M291" s="158" t="s">
        <v>7652</v>
      </c>
      <c r="N291" s="158" t="s">
        <v>1079</v>
      </c>
      <c r="O291" s="158" t="s">
        <v>1704</v>
      </c>
      <c r="P291" s="158">
        <v>30</v>
      </c>
      <c r="Q291" s="158">
        <v>8</v>
      </c>
      <c r="R291" s="349" t="s">
        <v>7599</v>
      </c>
      <c r="S291" s="545" t="s">
        <v>8791</v>
      </c>
      <c r="T291" s="158" t="s">
        <v>5731</v>
      </c>
      <c r="U291" s="212">
        <v>44370</v>
      </c>
      <c r="V291" s="212">
        <v>44370</v>
      </c>
      <c r="W291" s="159">
        <v>3017000041</v>
      </c>
      <c r="X291" s="212">
        <v>44382</v>
      </c>
      <c r="Y291" s="158"/>
      <c r="Z291" s="158" t="s">
        <v>7602</v>
      </c>
      <c r="AA291" s="158"/>
      <c r="AB291" s="158"/>
      <c r="AC291" s="158" t="s">
        <v>1547</v>
      </c>
      <c r="AD291" s="158" t="s">
        <v>5731</v>
      </c>
      <c r="AE291" s="158" t="s">
        <v>5731</v>
      </c>
      <c r="AF291" s="158" t="s">
        <v>5731</v>
      </c>
      <c r="AG291" s="158" t="s">
        <v>5731</v>
      </c>
      <c r="AH291" s="158" t="s">
        <v>5731</v>
      </c>
      <c r="AI291" s="158" t="s">
        <v>5731</v>
      </c>
      <c r="AJ291" s="158" t="s">
        <v>5731</v>
      </c>
      <c r="AK291" s="158" t="s">
        <v>7601</v>
      </c>
      <c r="AL291" s="158" t="s">
        <v>7630</v>
      </c>
      <c r="AM291" s="158" t="s">
        <v>7631</v>
      </c>
      <c r="AN291" s="157"/>
      <c r="AO291" s="157"/>
      <c r="AP291" s="157"/>
    </row>
    <row r="292" spans="1:42" ht="17.25">
      <c r="A292" s="543" t="s">
        <v>2727</v>
      </c>
      <c r="B292" s="218" t="s">
        <v>2497</v>
      </c>
      <c r="C292" s="218" t="s">
        <v>2483</v>
      </c>
      <c r="D292" s="343" t="s">
        <v>2774</v>
      </c>
      <c r="E292" s="343" t="s">
        <v>37</v>
      </c>
      <c r="F292" s="343" t="s">
        <v>11</v>
      </c>
      <c r="G292" s="343" t="s">
        <v>19</v>
      </c>
      <c r="H292" s="343" t="s">
        <v>8794</v>
      </c>
      <c r="I292" s="218" t="s">
        <v>760</v>
      </c>
      <c r="J292" s="343" t="s">
        <v>13</v>
      </c>
      <c r="K292" s="544" t="s">
        <v>17</v>
      </c>
      <c r="L292" s="343" t="s">
        <v>7627</v>
      </c>
      <c r="M292" s="158" t="s">
        <v>7651</v>
      </c>
      <c r="N292" s="158" t="s">
        <v>1091</v>
      </c>
      <c r="O292" s="158" t="s">
        <v>1080</v>
      </c>
      <c r="P292" s="158">
        <v>80</v>
      </c>
      <c r="Q292" s="158">
        <v>10</v>
      </c>
      <c r="R292" s="349" t="s">
        <v>7599</v>
      </c>
      <c r="S292" s="545" t="s">
        <v>8791</v>
      </c>
      <c r="T292" s="158" t="s">
        <v>5731</v>
      </c>
      <c r="U292" s="212">
        <v>44370</v>
      </c>
      <c r="V292" s="212">
        <v>44370</v>
      </c>
      <c r="W292" s="159">
        <v>3017000042</v>
      </c>
      <c r="X292" s="212">
        <v>44382</v>
      </c>
      <c r="Y292" s="158"/>
      <c r="Z292" s="158" t="s">
        <v>7602</v>
      </c>
      <c r="AA292" s="158"/>
      <c r="AB292" s="158"/>
      <c r="AC292" s="158" t="s">
        <v>1547</v>
      </c>
      <c r="AD292" s="158" t="s">
        <v>5731</v>
      </c>
      <c r="AE292" s="158" t="s">
        <v>5731</v>
      </c>
      <c r="AF292" s="158" t="s">
        <v>5731</v>
      </c>
      <c r="AG292" s="158" t="s">
        <v>5731</v>
      </c>
      <c r="AH292" s="158" t="s">
        <v>5731</v>
      </c>
      <c r="AI292" s="158" t="s">
        <v>5731</v>
      </c>
      <c r="AJ292" s="158" t="s">
        <v>5731</v>
      </c>
      <c r="AK292" s="158" t="s">
        <v>7601</v>
      </c>
      <c r="AL292" s="158" t="s">
        <v>7630</v>
      </c>
      <c r="AM292" s="158" t="s">
        <v>7631</v>
      </c>
      <c r="AN292" s="157"/>
      <c r="AO292" s="157"/>
      <c r="AP292" s="157"/>
    </row>
    <row r="293" spans="1:42" ht="17.25">
      <c r="A293" s="547" t="s">
        <v>2727</v>
      </c>
      <c r="B293" s="343" t="s">
        <v>2497</v>
      </c>
      <c r="C293" s="343" t="s">
        <v>2483</v>
      </c>
      <c r="D293" s="343">
        <v>815</v>
      </c>
      <c r="E293" s="343" t="s">
        <v>37</v>
      </c>
      <c r="F293" s="343" t="s">
        <v>15</v>
      </c>
      <c r="G293" s="343" t="s">
        <v>19</v>
      </c>
      <c r="H293" s="343" t="s">
        <v>2773</v>
      </c>
      <c r="I293" s="218" t="s">
        <v>760</v>
      </c>
      <c r="J293" s="343" t="s">
        <v>13</v>
      </c>
      <c r="K293" s="544" t="s">
        <v>17</v>
      </c>
      <c r="L293" s="343" t="s">
        <v>7627</v>
      </c>
      <c r="M293" s="158" t="s">
        <v>7650</v>
      </c>
      <c r="N293" s="158" t="s">
        <v>1091</v>
      </c>
      <c r="O293" s="158" t="s">
        <v>1080</v>
      </c>
      <c r="P293" s="158">
        <v>210</v>
      </c>
      <c r="Q293" s="158">
        <v>25</v>
      </c>
      <c r="R293" s="349" t="s">
        <v>7599</v>
      </c>
      <c r="S293" s="545" t="s">
        <v>8791</v>
      </c>
      <c r="T293" s="158" t="s">
        <v>5731</v>
      </c>
      <c r="U293" s="212">
        <v>44372</v>
      </c>
      <c r="V293" s="212">
        <v>44372</v>
      </c>
      <c r="W293" s="159">
        <v>3017000043</v>
      </c>
      <c r="X293" s="212">
        <v>44382</v>
      </c>
      <c r="Y293" s="158"/>
      <c r="Z293" s="158" t="s">
        <v>7602</v>
      </c>
      <c r="AA293" s="158"/>
      <c r="AB293" s="158"/>
      <c r="AC293" s="158" t="s">
        <v>1547</v>
      </c>
      <c r="AD293" s="158" t="s">
        <v>5731</v>
      </c>
      <c r="AE293" s="158" t="s">
        <v>5731</v>
      </c>
      <c r="AF293" s="158" t="s">
        <v>5731</v>
      </c>
      <c r="AG293" s="158" t="s">
        <v>5731</v>
      </c>
      <c r="AH293" s="158" t="s">
        <v>5731</v>
      </c>
      <c r="AI293" s="158" t="s">
        <v>5731</v>
      </c>
      <c r="AJ293" s="158" t="s">
        <v>5731</v>
      </c>
      <c r="AK293" s="158" t="s">
        <v>7601</v>
      </c>
      <c r="AL293" s="158" t="s">
        <v>7630</v>
      </c>
      <c r="AM293" s="158" t="s">
        <v>7631</v>
      </c>
      <c r="AN293" s="157"/>
      <c r="AO293" s="157"/>
      <c r="AP293" s="157"/>
    </row>
    <row r="294" spans="1:42" ht="17.25">
      <c r="A294" s="547" t="s">
        <v>2727</v>
      </c>
      <c r="B294" s="343" t="s">
        <v>2497</v>
      </c>
      <c r="C294" s="343" t="s">
        <v>2483</v>
      </c>
      <c r="D294" s="343">
        <v>754</v>
      </c>
      <c r="E294" s="343" t="s">
        <v>37</v>
      </c>
      <c r="F294" s="343" t="s">
        <v>11</v>
      </c>
      <c r="G294" s="343" t="s">
        <v>19</v>
      </c>
      <c r="H294" s="343" t="s">
        <v>2772</v>
      </c>
      <c r="I294" s="218" t="s">
        <v>1787</v>
      </c>
      <c r="J294" s="343" t="s">
        <v>13</v>
      </c>
      <c r="K294" s="544" t="s">
        <v>17</v>
      </c>
      <c r="L294" s="343" t="s">
        <v>7627</v>
      </c>
      <c r="M294" s="158" t="s">
        <v>7648</v>
      </c>
      <c r="N294" s="158" t="s">
        <v>1091</v>
      </c>
      <c r="O294" s="158" t="s">
        <v>1080</v>
      </c>
      <c r="P294" s="158">
        <v>120</v>
      </c>
      <c r="Q294" s="158">
        <v>11</v>
      </c>
      <c r="R294" s="349" t="s">
        <v>7599</v>
      </c>
      <c r="S294" s="545" t="s">
        <v>8791</v>
      </c>
      <c r="T294" s="158" t="s">
        <v>5731</v>
      </c>
      <c r="U294" s="212">
        <v>44372</v>
      </c>
      <c r="V294" s="212">
        <v>44372</v>
      </c>
      <c r="W294" s="159">
        <v>3017000044</v>
      </c>
      <c r="X294" s="212">
        <v>44382</v>
      </c>
      <c r="Y294" s="158"/>
      <c r="Z294" s="158" t="s">
        <v>7602</v>
      </c>
      <c r="AA294" s="158"/>
      <c r="AB294" s="158"/>
      <c r="AC294" s="158" t="s">
        <v>4012</v>
      </c>
      <c r="AD294" s="158" t="s">
        <v>5731</v>
      </c>
      <c r="AE294" s="158" t="s">
        <v>7649</v>
      </c>
      <c r="AF294" s="158" t="s">
        <v>5731</v>
      </c>
      <c r="AG294" s="158" t="s">
        <v>5731</v>
      </c>
      <c r="AH294" s="158" t="s">
        <v>5731</v>
      </c>
      <c r="AI294" s="158" t="s">
        <v>5731</v>
      </c>
      <c r="AJ294" s="158" t="s">
        <v>5731</v>
      </c>
      <c r="AK294" s="158" t="s">
        <v>7601</v>
      </c>
      <c r="AL294" s="158" t="s">
        <v>7630</v>
      </c>
      <c r="AM294" s="158" t="s">
        <v>7631</v>
      </c>
      <c r="AN294" s="157"/>
      <c r="AO294" s="157"/>
      <c r="AP294" s="157"/>
    </row>
    <row r="295" spans="1:42" ht="17.25">
      <c r="A295" s="547" t="s">
        <v>2727</v>
      </c>
      <c r="B295" s="343" t="s">
        <v>2497</v>
      </c>
      <c r="C295" s="343" t="s">
        <v>2745</v>
      </c>
      <c r="D295" s="343" t="s">
        <v>2746</v>
      </c>
      <c r="E295" s="343" t="s">
        <v>37</v>
      </c>
      <c r="F295" s="343" t="s">
        <v>11</v>
      </c>
      <c r="G295" s="343" t="s">
        <v>19</v>
      </c>
      <c r="H295" s="343" t="s">
        <v>2748</v>
      </c>
      <c r="I295" s="218" t="s">
        <v>760</v>
      </c>
      <c r="J295" s="343" t="s">
        <v>13</v>
      </c>
      <c r="K295" s="544" t="s">
        <v>17</v>
      </c>
      <c r="L295" s="553" t="s">
        <v>7633</v>
      </c>
      <c r="M295" s="158" t="s">
        <v>7634</v>
      </c>
      <c r="N295" s="158" t="s">
        <v>1079</v>
      </c>
      <c r="O295" s="158" t="s">
        <v>1704</v>
      </c>
      <c r="P295" s="158">
        <v>300</v>
      </c>
      <c r="Q295" s="158">
        <v>11</v>
      </c>
      <c r="R295" s="349" t="s">
        <v>7599</v>
      </c>
      <c r="S295" s="545" t="s">
        <v>8791</v>
      </c>
      <c r="T295" s="158" t="s">
        <v>5731</v>
      </c>
      <c r="U295" s="212">
        <v>44372</v>
      </c>
      <c r="V295" s="212">
        <v>44372</v>
      </c>
      <c r="W295" s="159">
        <v>3017000046</v>
      </c>
      <c r="X295" s="546">
        <v>44382</v>
      </c>
      <c r="Y295" s="158"/>
      <c r="Z295" s="158" t="s">
        <v>7602</v>
      </c>
      <c r="AA295" s="158"/>
      <c r="AB295" s="158"/>
      <c r="AC295" s="158" t="s">
        <v>1547</v>
      </c>
      <c r="AD295" s="158" t="s">
        <v>5731</v>
      </c>
      <c r="AE295" s="158" t="s">
        <v>5731</v>
      </c>
      <c r="AF295" s="158" t="s">
        <v>5731</v>
      </c>
      <c r="AG295" s="158" t="s">
        <v>5731</v>
      </c>
      <c r="AH295" s="158" t="s">
        <v>5731</v>
      </c>
      <c r="AI295" s="158" t="s">
        <v>5731</v>
      </c>
      <c r="AJ295" s="158" t="s">
        <v>5731</v>
      </c>
      <c r="AK295" s="158" t="s">
        <v>7601</v>
      </c>
      <c r="AL295" s="158" t="s">
        <v>7630</v>
      </c>
      <c r="AM295" s="158" t="s">
        <v>7631</v>
      </c>
      <c r="AN295" s="157"/>
      <c r="AO295" s="157"/>
      <c r="AP295" s="157"/>
    </row>
    <row r="296" spans="1:42" ht="17.25">
      <c r="A296" s="547" t="s">
        <v>2727</v>
      </c>
      <c r="B296" s="343" t="s">
        <v>2497</v>
      </c>
      <c r="C296" s="343" t="s">
        <v>2745</v>
      </c>
      <c r="D296" s="343" t="s">
        <v>2746</v>
      </c>
      <c r="E296" s="343" t="s">
        <v>37</v>
      </c>
      <c r="F296" s="343" t="s">
        <v>11</v>
      </c>
      <c r="G296" s="343" t="s">
        <v>19</v>
      </c>
      <c r="H296" s="343" t="s">
        <v>2747</v>
      </c>
      <c r="I296" s="218" t="s">
        <v>760</v>
      </c>
      <c r="J296" s="343" t="s">
        <v>13</v>
      </c>
      <c r="K296" s="554" t="s">
        <v>26</v>
      </c>
      <c r="L296" s="553" t="s">
        <v>7633</v>
      </c>
      <c r="M296" s="158" t="s">
        <v>7634</v>
      </c>
      <c r="N296" s="158" t="s">
        <v>1091</v>
      </c>
      <c r="O296" s="158" t="s">
        <v>1080</v>
      </c>
      <c r="P296" s="158">
        <v>300</v>
      </c>
      <c r="Q296" s="158">
        <v>11</v>
      </c>
      <c r="R296" s="349" t="s">
        <v>7599</v>
      </c>
      <c r="S296" s="545" t="s">
        <v>8791</v>
      </c>
      <c r="T296" s="158" t="s">
        <v>5731</v>
      </c>
      <c r="U296" s="212">
        <v>44372</v>
      </c>
      <c r="V296" s="212">
        <v>44372</v>
      </c>
      <c r="W296" s="159">
        <v>3017000045</v>
      </c>
      <c r="X296" s="546">
        <v>44382</v>
      </c>
      <c r="Y296" s="158"/>
      <c r="Z296" s="158" t="s">
        <v>7602</v>
      </c>
      <c r="AA296" s="158"/>
      <c r="AB296" s="158"/>
      <c r="AC296" s="158" t="s">
        <v>1547</v>
      </c>
      <c r="AD296" s="158" t="s">
        <v>5731</v>
      </c>
      <c r="AE296" s="158" t="s">
        <v>5731</v>
      </c>
      <c r="AF296" s="158" t="s">
        <v>5731</v>
      </c>
      <c r="AG296" s="158" t="s">
        <v>5731</v>
      </c>
      <c r="AH296" s="158" t="s">
        <v>5731</v>
      </c>
      <c r="AI296" s="158" t="s">
        <v>5731</v>
      </c>
      <c r="AJ296" s="158" t="s">
        <v>5731</v>
      </c>
      <c r="AK296" s="158" t="s">
        <v>7601</v>
      </c>
      <c r="AL296" s="158" t="s">
        <v>7630</v>
      </c>
      <c r="AM296" s="158" t="s">
        <v>7631</v>
      </c>
      <c r="AN296" s="157"/>
      <c r="AO296" s="157"/>
      <c r="AP296" s="157"/>
    </row>
    <row r="297" spans="1:42" ht="17.25">
      <c r="A297" s="547" t="s">
        <v>2727</v>
      </c>
      <c r="B297" s="343" t="s">
        <v>2497</v>
      </c>
      <c r="C297" s="343" t="s">
        <v>7638</v>
      </c>
      <c r="D297" s="343" t="s">
        <v>2753</v>
      </c>
      <c r="E297" s="343" t="s">
        <v>37</v>
      </c>
      <c r="F297" s="343" t="s">
        <v>11</v>
      </c>
      <c r="G297" s="343" t="s">
        <v>19</v>
      </c>
      <c r="H297" s="343" t="s">
        <v>2755</v>
      </c>
      <c r="I297" s="218" t="s">
        <v>760</v>
      </c>
      <c r="J297" s="343" t="s">
        <v>13</v>
      </c>
      <c r="K297" s="544" t="s">
        <v>17</v>
      </c>
      <c r="L297" s="343" t="s">
        <v>7635</v>
      </c>
      <c r="M297" s="158" t="s">
        <v>7637</v>
      </c>
      <c r="N297" s="158" t="s">
        <v>1079</v>
      </c>
      <c r="O297" s="158" t="s">
        <v>1704</v>
      </c>
      <c r="P297" s="158">
        <v>180</v>
      </c>
      <c r="Q297" s="158">
        <v>13</v>
      </c>
      <c r="R297" s="349" t="s">
        <v>7599</v>
      </c>
      <c r="S297" s="545" t="s">
        <v>8791</v>
      </c>
      <c r="T297" s="158" t="s">
        <v>5731</v>
      </c>
      <c r="U297" s="212">
        <v>44372</v>
      </c>
      <c r="V297" s="212">
        <v>44372</v>
      </c>
      <c r="W297" s="159">
        <v>3017000048</v>
      </c>
      <c r="X297" s="212">
        <v>44382</v>
      </c>
      <c r="Y297" s="158"/>
      <c r="Z297" s="158" t="s">
        <v>7602</v>
      </c>
      <c r="AA297" s="158"/>
      <c r="AB297" s="158"/>
      <c r="AC297" s="158" t="s">
        <v>1547</v>
      </c>
      <c r="AD297" s="158" t="s">
        <v>5731</v>
      </c>
      <c r="AE297" s="158" t="s">
        <v>5731</v>
      </c>
      <c r="AF297" s="158" t="s">
        <v>5731</v>
      </c>
      <c r="AG297" s="158" t="s">
        <v>5731</v>
      </c>
      <c r="AH297" s="158" t="s">
        <v>5731</v>
      </c>
      <c r="AI297" s="158" t="s">
        <v>5731</v>
      </c>
      <c r="AJ297" s="158" t="s">
        <v>5731</v>
      </c>
      <c r="AK297" s="158" t="s">
        <v>7601</v>
      </c>
      <c r="AL297" s="158" t="s">
        <v>7630</v>
      </c>
      <c r="AM297" s="158" t="s">
        <v>7631</v>
      </c>
      <c r="AN297" s="157"/>
      <c r="AO297" s="157"/>
      <c r="AP297" s="157"/>
    </row>
    <row r="298" spans="1:42" ht="17.25">
      <c r="A298" s="547" t="s">
        <v>2727</v>
      </c>
      <c r="B298" s="343" t="s">
        <v>2497</v>
      </c>
      <c r="C298" s="343" t="s">
        <v>2752</v>
      </c>
      <c r="D298" s="343" t="s">
        <v>2753</v>
      </c>
      <c r="E298" s="343" t="s">
        <v>37</v>
      </c>
      <c r="F298" s="343" t="s">
        <v>11</v>
      </c>
      <c r="G298" s="343" t="s">
        <v>19</v>
      </c>
      <c r="H298" s="343" t="s">
        <v>2754</v>
      </c>
      <c r="I298" s="218" t="s">
        <v>760</v>
      </c>
      <c r="J298" s="343" t="s">
        <v>13</v>
      </c>
      <c r="K298" s="544" t="s">
        <v>17</v>
      </c>
      <c r="L298" s="343" t="s">
        <v>7635</v>
      </c>
      <c r="M298" s="158" t="s">
        <v>7637</v>
      </c>
      <c r="N298" s="158" t="s">
        <v>1091</v>
      </c>
      <c r="O298" s="158" t="s">
        <v>1080</v>
      </c>
      <c r="P298" s="158">
        <v>180</v>
      </c>
      <c r="Q298" s="158">
        <v>10</v>
      </c>
      <c r="R298" s="349" t="s">
        <v>7599</v>
      </c>
      <c r="S298" s="545" t="s">
        <v>8791</v>
      </c>
      <c r="T298" s="158" t="s">
        <v>5731</v>
      </c>
      <c r="U298" s="212">
        <v>44372</v>
      </c>
      <c r="V298" s="212">
        <v>44372</v>
      </c>
      <c r="W298" s="159">
        <v>3017000047</v>
      </c>
      <c r="X298" s="546">
        <v>44382</v>
      </c>
      <c r="Y298" s="158"/>
      <c r="Z298" s="158" t="s">
        <v>7602</v>
      </c>
      <c r="AA298" s="158"/>
      <c r="AB298" s="158"/>
      <c r="AC298" s="158" t="s">
        <v>1547</v>
      </c>
      <c r="AD298" s="158" t="s">
        <v>5731</v>
      </c>
      <c r="AE298" s="158" t="s">
        <v>5731</v>
      </c>
      <c r="AF298" s="158" t="s">
        <v>5731</v>
      </c>
      <c r="AG298" s="158" t="s">
        <v>5731</v>
      </c>
      <c r="AH298" s="158" t="s">
        <v>5731</v>
      </c>
      <c r="AI298" s="158" t="s">
        <v>5731</v>
      </c>
      <c r="AJ298" s="158" t="s">
        <v>5731</v>
      </c>
      <c r="AK298" s="158" t="s">
        <v>7601</v>
      </c>
      <c r="AL298" s="158" t="s">
        <v>7630</v>
      </c>
      <c r="AM298" s="158" t="s">
        <v>7631</v>
      </c>
      <c r="AN298" s="157"/>
      <c r="AO298" s="157"/>
      <c r="AP298" s="157"/>
    </row>
    <row r="299" spans="1:42" ht="17.25">
      <c r="A299" s="547" t="s">
        <v>2727</v>
      </c>
      <c r="B299" s="343" t="s">
        <v>2497</v>
      </c>
      <c r="C299" s="343" t="s">
        <v>2756</v>
      </c>
      <c r="D299" s="343">
        <v>969</v>
      </c>
      <c r="E299" s="343" t="s">
        <v>37</v>
      </c>
      <c r="F299" s="343" t="s">
        <v>11</v>
      </c>
      <c r="G299" s="343" t="s">
        <v>19</v>
      </c>
      <c r="H299" s="343" t="s">
        <v>2761</v>
      </c>
      <c r="I299" s="218" t="s">
        <v>760</v>
      </c>
      <c r="J299" s="343" t="s">
        <v>13</v>
      </c>
      <c r="K299" s="544" t="s">
        <v>17</v>
      </c>
      <c r="L299" s="343" t="s">
        <v>7633</v>
      </c>
      <c r="M299" s="158" t="s">
        <v>7641</v>
      </c>
      <c r="N299" s="158" t="s">
        <v>1091</v>
      </c>
      <c r="O299" s="158" t="s">
        <v>1080</v>
      </c>
      <c r="P299" s="158">
        <v>253</v>
      </c>
      <c r="Q299" s="158">
        <v>8</v>
      </c>
      <c r="R299" s="349" t="s">
        <v>7599</v>
      </c>
      <c r="S299" s="545" t="s">
        <v>8791</v>
      </c>
      <c r="T299" s="158" t="s">
        <v>5731</v>
      </c>
      <c r="U299" s="212">
        <v>44372</v>
      </c>
      <c r="V299" s="212">
        <v>44372</v>
      </c>
      <c r="W299" s="159">
        <v>3017000049</v>
      </c>
      <c r="X299" s="212">
        <v>44382</v>
      </c>
      <c r="Y299" s="158"/>
      <c r="Z299" s="158" t="s">
        <v>7602</v>
      </c>
      <c r="AA299" s="158"/>
      <c r="AB299" s="158"/>
      <c r="AC299" s="158" t="s">
        <v>1547</v>
      </c>
      <c r="AD299" s="158" t="s">
        <v>5731</v>
      </c>
      <c r="AE299" s="158" t="s">
        <v>5731</v>
      </c>
      <c r="AF299" s="158" t="s">
        <v>5731</v>
      </c>
      <c r="AG299" s="158" t="s">
        <v>5731</v>
      </c>
      <c r="AH299" s="158" t="s">
        <v>5731</v>
      </c>
      <c r="AI299" s="158" t="s">
        <v>5731</v>
      </c>
      <c r="AJ299" s="158" t="s">
        <v>5731</v>
      </c>
      <c r="AK299" s="158" t="s">
        <v>7601</v>
      </c>
      <c r="AL299" s="158" t="s">
        <v>7630</v>
      </c>
      <c r="AM299" s="158" t="s">
        <v>7631</v>
      </c>
      <c r="AN299" s="157"/>
      <c r="AO299" s="157"/>
      <c r="AP299" s="157"/>
    </row>
    <row r="300" spans="1:42" ht="17.25">
      <c r="A300" s="547" t="s">
        <v>2727</v>
      </c>
      <c r="B300" s="343" t="s">
        <v>2497</v>
      </c>
      <c r="C300" s="343" t="s">
        <v>2756</v>
      </c>
      <c r="D300" s="343">
        <v>1011</v>
      </c>
      <c r="E300" s="343" t="s">
        <v>37</v>
      </c>
      <c r="F300" s="343" t="s">
        <v>11</v>
      </c>
      <c r="G300" s="343" t="s">
        <v>19</v>
      </c>
      <c r="H300" s="343" t="s">
        <v>2760</v>
      </c>
      <c r="I300" s="218" t="s">
        <v>760</v>
      </c>
      <c r="J300" s="343" t="s">
        <v>13</v>
      </c>
      <c r="K300" s="544" t="s">
        <v>17</v>
      </c>
      <c r="L300" s="343" t="s">
        <v>7633</v>
      </c>
      <c r="M300" s="158" t="s">
        <v>7640</v>
      </c>
      <c r="N300" s="158" t="s">
        <v>1079</v>
      </c>
      <c r="O300" s="158" t="s">
        <v>1704</v>
      </c>
      <c r="P300" s="158">
        <v>42</v>
      </c>
      <c r="Q300" s="158">
        <v>9</v>
      </c>
      <c r="R300" s="349" t="s">
        <v>7599</v>
      </c>
      <c r="S300" s="545" t="s">
        <v>8791</v>
      </c>
      <c r="T300" s="158" t="s">
        <v>5731</v>
      </c>
      <c r="U300" s="212">
        <v>44372</v>
      </c>
      <c r="V300" s="212">
        <v>44372</v>
      </c>
      <c r="W300" s="159">
        <v>3023000048</v>
      </c>
      <c r="X300" s="212">
        <v>44382</v>
      </c>
      <c r="Y300" s="158"/>
      <c r="Z300" s="158" t="s">
        <v>7602</v>
      </c>
      <c r="AA300" s="158"/>
      <c r="AB300" s="158"/>
      <c r="AC300" s="158" t="s">
        <v>1547</v>
      </c>
      <c r="AD300" s="158" t="s">
        <v>5731</v>
      </c>
      <c r="AE300" s="158" t="s">
        <v>5731</v>
      </c>
      <c r="AF300" s="158" t="s">
        <v>5731</v>
      </c>
      <c r="AG300" s="158" t="s">
        <v>5731</v>
      </c>
      <c r="AH300" s="158" t="s">
        <v>5731</v>
      </c>
      <c r="AI300" s="158" t="s">
        <v>5731</v>
      </c>
      <c r="AJ300" s="158" t="s">
        <v>5731</v>
      </c>
      <c r="AK300" s="158" t="s">
        <v>7601</v>
      </c>
      <c r="AL300" s="158" t="s">
        <v>7630</v>
      </c>
      <c r="AM300" s="158" t="s">
        <v>7631</v>
      </c>
      <c r="AN300" s="157"/>
      <c r="AO300" s="157"/>
      <c r="AP300" s="157"/>
    </row>
    <row r="301" spans="1:42" ht="17.25">
      <c r="A301" s="547" t="s">
        <v>2727</v>
      </c>
      <c r="B301" s="343" t="s">
        <v>2497</v>
      </c>
      <c r="C301" s="343" t="s">
        <v>2756</v>
      </c>
      <c r="D301" s="343">
        <v>1011</v>
      </c>
      <c r="E301" s="343" t="s">
        <v>37</v>
      </c>
      <c r="F301" s="343" t="s">
        <v>11</v>
      </c>
      <c r="G301" s="343" t="s">
        <v>19</v>
      </c>
      <c r="H301" s="343" t="s">
        <v>2759</v>
      </c>
      <c r="I301" s="218" t="s">
        <v>760</v>
      </c>
      <c r="J301" s="343" t="s">
        <v>13</v>
      </c>
      <c r="K301" s="544" t="s">
        <v>17</v>
      </c>
      <c r="L301" s="343" t="s">
        <v>7633</v>
      </c>
      <c r="M301" s="158" t="s">
        <v>7640</v>
      </c>
      <c r="N301" s="158" t="s">
        <v>1079</v>
      </c>
      <c r="O301" s="158" t="s">
        <v>1080</v>
      </c>
      <c r="P301" s="158">
        <v>42</v>
      </c>
      <c r="Q301" s="158">
        <v>9</v>
      </c>
      <c r="R301" s="349" t="s">
        <v>7599</v>
      </c>
      <c r="S301" s="545" t="s">
        <v>8791</v>
      </c>
      <c r="T301" s="158" t="s">
        <v>5731</v>
      </c>
      <c r="U301" s="212">
        <v>44372</v>
      </c>
      <c r="V301" s="212">
        <v>44372</v>
      </c>
      <c r="W301" s="159">
        <v>3023000047</v>
      </c>
      <c r="X301" s="212">
        <v>44382</v>
      </c>
      <c r="Y301" s="158"/>
      <c r="Z301" s="158" t="s">
        <v>7602</v>
      </c>
      <c r="AA301" s="158"/>
      <c r="AB301" s="158"/>
      <c r="AC301" s="158" t="s">
        <v>1547</v>
      </c>
      <c r="AD301" s="158" t="s">
        <v>5731</v>
      </c>
      <c r="AE301" s="158" t="s">
        <v>5731</v>
      </c>
      <c r="AF301" s="158" t="s">
        <v>5731</v>
      </c>
      <c r="AG301" s="158" t="s">
        <v>5731</v>
      </c>
      <c r="AH301" s="158" t="s">
        <v>5731</v>
      </c>
      <c r="AI301" s="158" t="s">
        <v>5731</v>
      </c>
      <c r="AJ301" s="158" t="s">
        <v>5731</v>
      </c>
      <c r="AK301" s="158" t="s">
        <v>7601</v>
      </c>
      <c r="AL301" s="158" t="s">
        <v>7630</v>
      </c>
      <c r="AM301" s="158" t="s">
        <v>7631</v>
      </c>
      <c r="AN301" s="157"/>
      <c r="AO301" s="157"/>
      <c r="AP301" s="157"/>
    </row>
    <row r="302" spans="1:42" ht="17.25">
      <c r="A302" s="547" t="s">
        <v>2727</v>
      </c>
      <c r="B302" s="343" t="s">
        <v>2497</v>
      </c>
      <c r="C302" s="343" t="s">
        <v>2756</v>
      </c>
      <c r="D302" s="343">
        <v>1011</v>
      </c>
      <c r="E302" s="343" t="s">
        <v>37</v>
      </c>
      <c r="F302" s="343" t="s">
        <v>11</v>
      </c>
      <c r="G302" s="343" t="s">
        <v>19</v>
      </c>
      <c r="H302" s="343" t="s">
        <v>2758</v>
      </c>
      <c r="I302" s="218" t="s">
        <v>760</v>
      </c>
      <c r="J302" s="343" t="s">
        <v>13</v>
      </c>
      <c r="K302" s="544" t="s">
        <v>17</v>
      </c>
      <c r="L302" s="343" t="s">
        <v>7633</v>
      </c>
      <c r="M302" s="158" t="s">
        <v>7639</v>
      </c>
      <c r="N302" s="158" t="s">
        <v>1091</v>
      </c>
      <c r="O302" s="158" t="s">
        <v>1704</v>
      </c>
      <c r="P302" s="158">
        <v>42</v>
      </c>
      <c r="Q302" s="158">
        <v>11</v>
      </c>
      <c r="R302" s="349" t="s">
        <v>7599</v>
      </c>
      <c r="S302" s="545" t="s">
        <v>8791</v>
      </c>
      <c r="T302" s="158" t="s">
        <v>5731</v>
      </c>
      <c r="U302" s="212">
        <v>44372</v>
      </c>
      <c r="V302" s="212">
        <v>44372</v>
      </c>
      <c r="W302" s="159">
        <v>3017000061</v>
      </c>
      <c r="X302" s="212">
        <v>44382</v>
      </c>
      <c r="Y302" s="158"/>
      <c r="Z302" s="158" t="s">
        <v>7602</v>
      </c>
      <c r="AA302" s="158"/>
      <c r="AB302" s="158"/>
      <c r="AC302" s="158" t="s">
        <v>1547</v>
      </c>
      <c r="AD302" s="158" t="s">
        <v>5731</v>
      </c>
      <c r="AE302" s="158" t="s">
        <v>5731</v>
      </c>
      <c r="AF302" s="158" t="s">
        <v>5731</v>
      </c>
      <c r="AG302" s="158" t="s">
        <v>5731</v>
      </c>
      <c r="AH302" s="158" t="s">
        <v>5731</v>
      </c>
      <c r="AI302" s="158" t="s">
        <v>5731</v>
      </c>
      <c r="AJ302" s="158" t="s">
        <v>5731</v>
      </c>
      <c r="AK302" s="158" t="s">
        <v>7601</v>
      </c>
      <c r="AL302" s="158" t="s">
        <v>7630</v>
      </c>
      <c r="AM302" s="158" t="s">
        <v>7631</v>
      </c>
      <c r="AN302" s="157"/>
      <c r="AO302" s="157"/>
      <c r="AP302" s="157"/>
    </row>
    <row r="303" spans="1:42" ht="17.25">
      <c r="A303" s="547" t="s">
        <v>2727</v>
      </c>
      <c r="B303" s="343" t="s">
        <v>2497</v>
      </c>
      <c r="C303" s="343" t="s">
        <v>2756</v>
      </c>
      <c r="D303" s="343">
        <v>1011</v>
      </c>
      <c r="E303" s="343" t="s">
        <v>37</v>
      </c>
      <c r="F303" s="343" t="s">
        <v>11</v>
      </c>
      <c r="G303" s="343" t="s">
        <v>19</v>
      </c>
      <c r="H303" s="343" t="s">
        <v>2757</v>
      </c>
      <c r="I303" s="218" t="s">
        <v>760</v>
      </c>
      <c r="J303" s="343" t="s">
        <v>13</v>
      </c>
      <c r="K303" s="544" t="s">
        <v>17</v>
      </c>
      <c r="L303" s="343" t="s">
        <v>7633</v>
      </c>
      <c r="M303" s="158" t="s">
        <v>7639</v>
      </c>
      <c r="N303" s="158" t="s">
        <v>1091</v>
      </c>
      <c r="O303" s="158" t="s">
        <v>1080</v>
      </c>
      <c r="P303" s="158">
        <v>42</v>
      </c>
      <c r="Q303" s="158">
        <v>11</v>
      </c>
      <c r="R303" s="349" t="s">
        <v>7599</v>
      </c>
      <c r="S303" s="545" t="s">
        <v>8791</v>
      </c>
      <c r="T303" s="158" t="s">
        <v>5731</v>
      </c>
      <c r="U303" s="212">
        <v>44372</v>
      </c>
      <c r="V303" s="212">
        <v>44372</v>
      </c>
      <c r="W303" s="159">
        <v>3017000062</v>
      </c>
      <c r="X303" s="212">
        <v>44382</v>
      </c>
      <c r="Y303" s="158"/>
      <c r="Z303" s="158" t="s">
        <v>7602</v>
      </c>
      <c r="AA303" s="158"/>
      <c r="AB303" s="158"/>
      <c r="AC303" s="158" t="s">
        <v>1547</v>
      </c>
      <c r="AD303" s="158" t="s">
        <v>5731</v>
      </c>
      <c r="AE303" s="158" t="s">
        <v>5731</v>
      </c>
      <c r="AF303" s="158" t="s">
        <v>5731</v>
      </c>
      <c r="AG303" s="158" t="s">
        <v>5731</v>
      </c>
      <c r="AH303" s="158" t="s">
        <v>5731</v>
      </c>
      <c r="AI303" s="158" t="s">
        <v>5731</v>
      </c>
      <c r="AJ303" s="158" t="s">
        <v>5731</v>
      </c>
      <c r="AK303" s="158" t="s">
        <v>7601</v>
      </c>
      <c r="AL303" s="158" t="s">
        <v>7630</v>
      </c>
      <c r="AM303" s="158" t="s">
        <v>7631</v>
      </c>
      <c r="AN303" s="157"/>
      <c r="AO303" s="157"/>
      <c r="AP303" s="157"/>
    </row>
    <row r="304" spans="1:42" ht="17.25">
      <c r="A304" s="350" t="s">
        <v>3626</v>
      </c>
      <c r="B304" s="213" t="s">
        <v>3657</v>
      </c>
      <c r="C304" s="355" t="s">
        <v>3673</v>
      </c>
      <c r="D304" s="355" t="s">
        <v>3678</v>
      </c>
      <c r="E304" s="213" t="s">
        <v>37</v>
      </c>
      <c r="F304" s="213" t="s">
        <v>16</v>
      </c>
      <c r="G304" s="213" t="s">
        <v>19</v>
      </c>
      <c r="H304" s="213" t="s">
        <v>3679</v>
      </c>
      <c r="I304" s="214" t="s">
        <v>760</v>
      </c>
      <c r="J304" s="213" t="s">
        <v>13</v>
      </c>
      <c r="K304" s="352" t="s">
        <v>17</v>
      </c>
      <c r="L304" s="343" t="s">
        <v>7633</v>
      </c>
      <c r="M304" s="158" t="s">
        <v>7861</v>
      </c>
      <c r="N304" s="158" t="s">
        <v>1091</v>
      </c>
      <c r="O304" s="158" t="s">
        <v>1080</v>
      </c>
      <c r="P304" s="158">
        <v>60</v>
      </c>
      <c r="Q304" s="158">
        <v>20</v>
      </c>
      <c r="R304" s="349" t="s">
        <v>7599</v>
      </c>
      <c r="S304" s="545" t="s">
        <v>8791</v>
      </c>
      <c r="T304" s="158" t="s">
        <v>5731</v>
      </c>
      <c r="U304" s="212">
        <v>44372</v>
      </c>
      <c r="V304" s="212">
        <v>44372</v>
      </c>
      <c r="W304" s="159">
        <v>4425000001</v>
      </c>
      <c r="X304" s="212">
        <v>44382</v>
      </c>
      <c r="Y304" s="158"/>
      <c r="Z304" s="158" t="s">
        <v>7602</v>
      </c>
      <c r="AA304" s="158"/>
      <c r="AB304" s="158"/>
      <c r="AC304" s="158" t="s">
        <v>1547</v>
      </c>
      <c r="AD304" s="158" t="s">
        <v>5731</v>
      </c>
      <c r="AE304" s="158" t="s">
        <v>5731</v>
      </c>
      <c r="AF304" s="158" t="s">
        <v>5731</v>
      </c>
      <c r="AG304" s="158" t="s">
        <v>5731</v>
      </c>
      <c r="AH304" s="158" t="s">
        <v>5731</v>
      </c>
      <c r="AI304" s="158" t="s">
        <v>5731</v>
      </c>
      <c r="AJ304" s="158" t="s">
        <v>5731</v>
      </c>
      <c r="AK304" s="158" t="s">
        <v>7601</v>
      </c>
      <c r="AL304" s="158" t="s">
        <v>7630</v>
      </c>
      <c r="AM304" s="158" t="s">
        <v>7631</v>
      </c>
      <c r="AN304" s="157"/>
      <c r="AO304" s="157"/>
      <c r="AP304" s="157"/>
    </row>
    <row r="305" spans="1:42" ht="17.25">
      <c r="A305" s="350" t="s">
        <v>3626</v>
      </c>
      <c r="B305" s="213" t="s">
        <v>3657</v>
      </c>
      <c r="C305" s="355" t="s">
        <v>3673</v>
      </c>
      <c r="D305" s="355" t="s">
        <v>3676</v>
      </c>
      <c r="E305" s="213" t="s">
        <v>37</v>
      </c>
      <c r="F305" s="213" t="s">
        <v>16</v>
      </c>
      <c r="G305" s="213" t="s">
        <v>19</v>
      </c>
      <c r="H305" s="213" t="s">
        <v>3677</v>
      </c>
      <c r="I305" s="214" t="s">
        <v>760</v>
      </c>
      <c r="J305" s="213" t="s">
        <v>13</v>
      </c>
      <c r="K305" s="352" t="s">
        <v>17</v>
      </c>
      <c r="L305" s="343" t="s">
        <v>7633</v>
      </c>
      <c r="M305" s="158" t="s">
        <v>7860</v>
      </c>
      <c r="N305" s="158" t="s">
        <v>1091</v>
      </c>
      <c r="O305" s="158" t="s">
        <v>1080</v>
      </c>
      <c r="P305" s="158">
        <v>80</v>
      </c>
      <c r="Q305" s="158">
        <v>12</v>
      </c>
      <c r="R305" s="349" t="s">
        <v>7599</v>
      </c>
      <c r="S305" s="545" t="s">
        <v>8791</v>
      </c>
      <c r="T305" s="158" t="s">
        <v>5731</v>
      </c>
      <c r="U305" s="212">
        <v>44372</v>
      </c>
      <c r="V305" s="212">
        <v>44372</v>
      </c>
      <c r="W305" s="159">
        <v>4425000002</v>
      </c>
      <c r="X305" s="212">
        <v>44382</v>
      </c>
      <c r="Y305" s="158"/>
      <c r="Z305" s="158" t="s">
        <v>7602</v>
      </c>
      <c r="AA305" s="158"/>
      <c r="AB305" s="158"/>
      <c r="AC305" s="158" t="s">
        <v>1547</v>
      </c>
      <c r="AD305" s="158" t="s">
        <v>5731</v>
      </c>
      <c r="AE305" s="158" t="s">
        <v>5731</v>
      </c>
      <c r="AF305" s="158" t="s">
        <v>5731</v>
      </c>
      <c r="AG305" s="158" t="s">
        <v>5731</v>
      </c>
      <c r="AH305" s="158" t="s">
        <v>5731</v>
      </c>
      <c r="AI305" s="158" t="s">
        <v>5731</v>
      </c>
      <c r="AJ305" s="158" t="s">
        <v>5731</v>
      </c>
      <c r="AK305" s="158" t="s">
        <v>7601</v>
      </c>
      <c r="AL305" s="158" t="s">
        <v>7630</v>
      </c>
      <c r="AM305" s="158" t="s">
        <v>7631</v>
      </c>
      <c r="AN305" s="157"/>
      <c r="AO305" s="157"/>
      <c r="AP305" s="157"/>
    </row>
    <row r="306" spans="1:42" ht="17.25">
      <c r="A306" s="350" t="s">
        <v>3626</v>
      </c>
      <c r="B306" s="213" t="s">
        <v>3657</v>
      </c>
      <c r="C306" s="355" t="s">
        <v>3673</v>
      </c>
      <c r="D306" s="355" t="s">
        <v>3674</v>
      </c>
      <c r="E306" s="213" t="s">
        <v>37</v>
      </c>
      <c r="F306" s="213" t="s">
        <v>16</v>
      </c>
      <c r="G306" s="213" t="s">
        <v>19</v>
      </c>
      <c r="H306" s="213" t="s">
        <v>3675</v>
      </c>
      <c r="I306" s="214" t="s">
        <v>760</v>
      </c>
      <c r="J306" s="213" t="s">
        <v>13</v>
      </c>
      <c r="K306" s="352" t="s">
        <v>26</v>
      </c>
      <c r="L306" s="343" t="s">
        <v>7633</v>
      </c>
      <c r="M306" s="164" t="s">
        <v>8795</v>
      </c>
      <c r="N306" s="159" t="s">
        <v>1091</v>
      </c>
      <c r="O306" s="159" t="s">
        <v>1080</v>
      </c>
      <c r="P306" s="211">
        <v>100</v>
      </c>
      <c r="Q306" s="158">
        <v>6</v>
      </c>
      <c r="R306" s="349" t="s">
        <v>7599</v>
      </c>
      <c r="S306" s="545" t="s">
        <v>8796</v>
      </c>
      <c r="T306" s="158" t="s">
        <v>5731</v>
      </c>
      <c r="U306" s="212">
        <v>44365</v>
      </c>
      <c r="V306" s="212">
        <v>44365</v>
      </c>
      <c r="W306" s="159">
        <v>4425000011</v>
      </c>
      <c r="X306" s="212">
        <v>44382</v>
      </c>
      <c r="Y306" s="158"/>
      <c r="Z306" s="158" t="s">
        <v>7602</v>
      </c>
      <c r="AA306" s="158"/>
      <c r="AB306" s="158"/>
      <c r="AC306" s="158" t="s">
        <v>1547</v>
      </c>
      <c r="AD306" s="158" t="s">
        <v>5731</v>
      </c>
      <c r="AE306" s="158" t="s">
        <v>5731</v>
      </c>
      <c r="AF306" s="158" t="s">
        <v>5731</v>
      </c>
      <c r="AG306" s="158" t="s">
        <v>5731</v>
      </c>
      <c r="AH306" s="158" t="s">
        <v>5731</v>
      </c>
      <c r="AI306" s="158" t="s">
        <v>5731</v>
      </c>
      <c r="AJ306" s="158" t="s">
        <v>5731</v>
      </c>
      <c r="AK306" s="158" t="s">
        <v>7601</v>
      </c>
      <c r="AL306" s="158" t="s">
        <v>7630</v>
      </c>
      <c r="AM306" s="158" t="s">
        <v>7631</v>
      </c>
      <c r="AN306" s="157"/>
      <c r="AO306" s="157"/>
      <c r="AP306" s="157"/>
    </row>
    <row r="307" spans="1:42">
      <c r="A307" s="350" t="s">
        <v>3626</v>
      </c>
      <c r="B307" s="213" t="s">
        <v>3657</v>
      </c>
      <c r="C307" s="213" t="s">
        <v>3669</v>
      </c>
      <c r="D307" s="355" t="s">
        <v>3670</v>
      </c>
      <c r="E307" s="213" t="s">
        <v>37</v>
      </c>
      <c r="F307" s="213" t="s">
        <v>16</v>
      </c>
      <c r="G307" s="213" t="s">
        <v>19</v>
      </c>
      <c r="H307" s="213" t="s">
        <v>3672</v>
      </c>
      <c r="I307" s="214" t="s">
        <v>760</v>
      </c>
      <c r="J307" s="213" t="s">
        <v>13</v>
      </c>
      <c r="K307" s="352" t="s">
        <v>17</v>
      </c>
      <c r="L307" s="210" t="s">
        <v>7856</v>
      </c>
      <c r="M307" s="164" t="s">
        <v>8797</v>
      </c>
      <c r="N307" s="159" t="s">
        <v>1079</v>
      </c>
      <c r="O307" s="159" t="s">
        <v>1704</v>
      </c>
      <c r="P307" s="211">
        <v>100</v>
      </c>
      <c r="Q307" s="158">
        <v>12</v>
      </c>
      <c r="R307" s="349" t="s">
        <v>7599</v>
      </c>
      <c r="S307" s="545" t="s">
        <v>8796</v>
      </c>
      <c r="T307" s="158" t="s">
        <v>5731</v>
      </c>
      <c r="U307" s="212">
        <v>44365</v>
      </c>
      <c r="V307" s="212">
        <v>44365</v>
      </c>
      <c r="W307" s="159">
        <v>4425000003</v>
      </c>
      <c r="X307" s="212">
        <v>44382</v>
      </c>
      <c r="Y307" s="158"/>
      <c r="Z307" s="158" t="s">
        <v>7602</v>
      </c>
      <c r="AA307" s="158"/>
      <c r="AB307" s="158"/>
      <c r="AC307" s="158" t="s">
        <v>1547</v>
      </c>
      <c r="AD307" s="158" t="s">
        <v>5731</v>
      </c>
      <c r="AE307" s="158" t="s">
        <v>5731</v>
      </c>
      <c r="AF307" s="158" t="s">
        <v>5731</v>
      </c>
      <c r="AG307" s="158" t="s">
        <v>5731</v>
      </c>
      <c r="AH307" s="158" t="s">
        <v>5731</v>
      </c>
      <c r="AI307" s="158" t="s">
        <v>5731</v>
      </c>
      <c r="AJ307" s="158" t="s">
        <v>5731</v>
      </c>
      <c r="AK307" s="158" t="s">
        <v>7601</v>
      </c>
      <c r="AL307" s="158" t="s">
        <v>7630</v>
      </c>
      <c r="AM307" s="158" t="s">
        <v>7631</v>
      </c>
      <c r="AN307" s="157"/>
      <c r="AO307" s="157"/>
      <c r="AP307" s="157"/>
    </row>
    <row r="308" spans="1:42">
      <c r="A308" s="350" t="s">
        <v>3626</v>
      </c>
      <c r="B308" s="213" t="s">
        <v>3657</v>
      </c>
      <c r="C308" s="213" t="s">
        <v>3669</v>
      </c>
      <c r="D308" s="355" t="s">
        <v>3670</v>
      </c>
      <c r="E308" s="213" t="s">
        <v>37</v>
      </c>
      <c r="F308" s="213" t="s">
        <v>16</v>
      </c>
      <c r="G308" s="213" t="s">
        <v>19</v>
      </c>
      <c r="H308" s="213" t="s">
        <v>3671</v>
      </c>
      <c r="I308" s="217" t="s">
        <v>1787</v>
      </c>
      <c r="J308" s="213" t="s">
        <v>13</v>
      </c>
      <c r="K308" s="352" t="s">
        <v>17</v>
      </c>
      <c r="L308" s="210" t="s">
        <v>7856</v>
      </c>
      <c r="M308" s="159" t="s">
        <v>7859</v>
      </c>
      <c r="N308" s="159" t="s">
        <v>1091</v>
      </c>
      <c r="O308" s="159" t="s">
        <v>1080</v>
      </c>
      <c r="P308" s="158">
        <v>80</v>
      </c>
      <c r="Q308" s="158">
        <v>20</v>
      </c>
      <c r="R308" s="349" t="s">
        <v>7599</v>
      </c>
      <c r="S308" s="545" t="s">
        <v>8796</v>
      </c>
      <c r="T308" s="158" t="s">
        <v>5731</v>
      </c>
      <c r="U308" s="212">
        <v>44365</v>
      </c>
      <c r="V308" s="212">
        <v>44365</v>
      </c>
      <c r="W308" s="159">
        <v>4425000004</v>
      </c>
      <c r="X308" s="212">
        <v>44382</v>
      </c>
      <c r="Y308" s="158"/>
      <c r="Z308" s="158" t="s">
        <v>7602</v>
      </c>
      <c r="AA308" s="158"/>
      <c r="AB308" s="158"/>
      <c r="AC308" s="158" t="s">
        <v>1547</v>
      </c>
      <c r="AD308" s="158" t="s">
        <v>5731</v>
      </c>
      <c r="AE308" s="158" t="s">
        <v>5731</v>
      </c>
      <c r="AF308" s="158" t="s">
        <v>5731</v>
      </c>
      <c r="AG308" s="158" t="s">
        <v>5731</v>
      </c>
      <c r="AH308" s="158" t="s">
        <v>5731</v>
      </c>
      <c r="AI308" s="158" t="s">
        <v>5731</v>
      </c>
      <c r="AJ308" s="158" t="s">
        <v>5731</v>
      </c>
      <c r="AK308" s="158" t="s">
        <v>7601</v>
      </c>
      <c r="AL308" s="158" t="s">
        <v>7630</v>
      </c>
      <c r="AM308" s="158" t="s">
        <v>7631</v>
      </c>
      <c r="AN308" s="157"/>
      <c r="AO308" s="157"/>
      <c r="AP308" s="157"/>
    </row>
    <row r="309" spans="1:42">
      <c r="A309" s="350" t="s">
        <v>3626</v>
      </c>
      <c r="B309" s="213" t="s">
        <v>3657</v>
      </c>
      <c r="C309" s="213" t="s">
        <v>3658</v>
      </c>
      <c r="D309" s="355" t="s">
        <v>3666</v>
      </c>
      <c r="E309" s="213" t="s">
        <v>37</v>
      </c>
      <c r="F309" s="213" t="s">
        <v>16</v>
      </c>
      <c r="G309" s="213" t="s">
        <v>19</v>
      </c>
      <c r="H309" s="213" t="s">
        <v>3668</v>
      </c>
      <c r="I309" s="214" t="s">
        <v>760</v>
      </c>
      <c r="J309" s="213" t="s">
        <v>13</v>
      </c>
      <c r="K309" s="352" t="s">
        <v>17</v>
      </c>
      <c r="L309" s="210" t="s">
        <v>7856</v>
      </c>
      <c r="M309" s="164" t="s">
        <v>8798</v>
      </c>
      <c r="N309" s="159" t="s">
        <v>1079</v>
      </c>
      <c r="O309" s="159" t="s">
        <v>1704</v>
      </c>
      <c r="P309" s="211">
        <v>400</v>
      </c>
      <c r="Q309" s="158">
        <v>20</v>
      </c>
      <c r="R309" s="349" t="s">
        <v>7599</v>
      </c>
      <c r="S309" s="545" t="s">
        <v>8796</v>
      </c>
      <c r="T309" s="158" t="s">
        <v>5731</v>
      </c>
      <c r="U309" s="212">
        <v>44365</v>
      </c>
      <c r="V309" s="212">
        <v>44365</v>
      </c>
      <c r="W309" s="159">
        <v>4425000005</v>
      </c>
      <c r="X309" s="212">
        <v>44382</v>
      </c>
      <c r="Y309" s="158"/>
      <c r="Z309" s="158" t="s">
        <v>7602</v>
      </c>
      <c r="AA309" s="158"/>
      <c r="AB309" s="158"/>
      <c r="AC309" s="158" t="s">
        <v>1547</v>
      </c>
      <c r="AD309" s="158" t="s">
        <v>5731</v>
      </c>
      <c r="AE309" s="158" t="s">
        <v>5731</v>
      </c>
      <c r="AF309" s="158" t="s">
        <v>5731</v>
      </c>
      <c r="AG309" s="158" t="s">
        <v>5731</v>
      </c>
      <c r="AH309" s="158" t="s">
        <v>5731</v>
      </c>
      <c r="AI309" s="158" t="s">
        <v>5731</v>
      </c>
      <c r="AJ309" s="158" t="s">
        <v>5731</v>
      </c>
      <c r="AK309" s="158" t="s">
        <v>7601</v>
      </c>
      <c r="AL309" s="158" t="s">
        <v>7630</v>
      </c>
      <c r="AM309" s="158" t="s">
        <v>7631</v>
      </c>
      <c r="AN309" s="157"/>
      <c r="AO309" s="157"/>
      <c r="AP309" s="157"/>
    </row>
    <row r="310" spans="1:42">
      <c r="A310" s="350" t="s">
        <v>3626</v>
      </c>
      <c r="B310" s="213" t="s">
        <v>3657</v>
      </c>
      <c r="C310" s="213" t="s">
        <v>3658</v>
      </c>
      <c r="D310" s="355" t="s">
        <v>3666</v>
      </c>
      <c r="E310" s="213" t="s">
        <v>37</v>
      </c>
      <c r="F310" s="213" t="s">
        <v>16</v>
      </c>
      <c r="G310" s="213" t="s">
        <v>19</v>
      </c>
      <c r="H310" s="213" t="s">
        <v>3667</v>
      </c>
      <c r="I310" s="214" t="s">
        <v>760</v>
      </c>
      <c r="J310" s="213" t="s">
        <v>13</v>
      </c>
      <c r="K310" s="352" t="s">
        <v>17</v>
      </c>
      <c r="L310" s="210" t="s">
        <v>7856</v>
      </c>
      <c r="M310" s="164" t="s">
        <v>8798</v>
      </c>
      <c r="N310" s="159" t="s">
        <v>1091</v>
      </c>
      <c r="O310" s="159" t="s">
        <v>1080</v>
      </c>
      <c r="P310" s="211">
        <v>400</v>
      </c>
      <c r="Q310" s="158">
        <v>19</v>
      </c>
      <c r="R310" s="349" t="s">
        <v>7599</v>
      </c>
      <c r="S310" s="545" t="s">
        <v>8796</v>
      </c>
      <c r="T310" s="158" t="s">
        <v>5731</v>
      </c>
      <c r="U310" s="212">
        <v>44365</v>
      </c>
      <c r="V310" s="212">
        <v>44365</v>
      </c>
      <c r="W310" s="159">
        <v>4425000006</v>
      </c>
      <c r="X310" s="212">
        <v>44382</v>
      </c>
      <c r="Y310" s="158"/>
      <c r="Z310" s="158" t="s">
        <v>7602</v>
      </c>
      <c r="AA310" s="158"/>
      <c r="AB310" s="158"/>
      <c r="AC310" s="158" t="s">
        <v>1547</v>
      </c>
      <c r="AD310" s="158" t="s">
        <v>5731</v>
      </c>
      <c r="AE310" s="158" t="s">
        <v>5731</v>
      </c>
      <c r="AF310" s="158" t="s">
        <v>5731</v>
      </c>
      <c r="AG310" s="158" t="s">
        <v>5731</v>
      </c>
      <c r="AH310" s="158" t="s">
        <v>5731</v>
      </c>
      <c r="AI310" s="158" t="s">
        <v>5731</v>
      </c>
      <c r="AJ310" s="158" t="s">
        <v>5731</v>
      </c>
      <c r="AK310" s="158" t="s">
        <v>7601</v>
      </c>
      <c r="AL310" s="158" t="s">
        <v>7630</v>
      </c>
      <c r="AM310" s="158" t="s">
        <v>7631</v>
      </c>
      <c r="AN310" s="157"/>
      <c r="AO310" s="157"/>
      <c r="AP310" s="157"/>
    </row>
    <row r="311" spans="1:42">
      <c r="A311" s="350" t="s">
        <v>3626</v>
      </c>
      <c r="B311" s="213" t="s">
        <v>3657</v>
      </c>
      <c r="C311" s="213" t="s">
        <v>3658</v>
      </c>
      <c r="D311" s="355" t="s">
        <v>3663</v>
      </c>
      <c r="E311" s="213" t="s">
        <v>37</v>
      </c>
      <c r="F311" s="213" t="s">
        <v>11</v>
      </c>
      <c r="G311" s="213" t="s">
        <v>19</v>
      </c>
      <c r="H311" s="213" t="s">
        <v>3665</v>
      </c>
      <c r="I311" s="214" t="s">
        <v>760</v>
      </c>
      <c r="J311" s="213" t="s">
        <v>13</v>
      </c>
      <c r="K311" s="352" t="s">
        <v>17</v>
      </c>
      <c r="L311" s="210" t="s">
        <v>7856</v>
      </c>
      <c r="M311" s="164" t="s">
        <v>8799</v>
      </c>
      <c r="N311" s="159" t="s">
        <v>1079</v>
      </c>
      <c r="O311" s="159" t="s">
        <v>1704</v>
      </c>
      <c r="P311" s="211">
        <v>700</v>
      </c>
      <c r="Q311" s="158">
        <v>10</v>
      </c>
      <c r="R311" s="349" t="s">
        <v>7599</v>
      </c>
      <c r="S311" s="545" t="s">
        <v>8796</v>
      </c>
      <c r="T311" s="158" t="s">
        <v>5731</v>
      </c>
      <c r="U311" s="212">
        <v>44365</v>
      </c>
      <c r="V311" s="212">
        <v>44365</v>
      </c>
      <c r="W311" s="159">
        <v>4425000008</v>
      </c>
      <c r="X311" s="212">
        <v>44382</v>
      </c>
      <c r="Y311" s="158"/>
      <c r="Z311" s="158" t="s">
        <v>7602</v>
      </c>
      <c r="AA311" s="158"/>
      <c r="AB311" s="158"/>
      <c r="AC311" s="158" t="s">
        <v>1547</v>
      </c>
      <c r="AD311" s="158" t="s">
        <v>5731</v>
      </c>
      <c r="AE311" s="158" t="s">
        <v>5731</v>
      </c>
      <c r="AF311" s="158" t="s">
        <v>5731</v>
      </c>
      <c r="AG311" s="158" t="s">
        <v>5731</v>
      </c>
      <c r="AH311" s="158" t="s">
        <v>5731</v>
      </c>
      <c r="AI311" s="158" t="s">
        <v>5731</v>
      </c>
      <c r="AJ311" s="158" t="s">
        <v>5731</v>
      </c>
      <c r="AK311" s="158" t="s">
        <v>7601</v>
      </c>
      <c r="AL311" s="158" t="s">
        <v>7630</v>
      </c>
      <c r="AM311" s="158" t="s">
        <v>7631</v>
      </c>
      <c r="AN311" s="157"/>
      <c r="AO311" s="157"/>
      <c r="AP311" s="157"/>
    </row>
    <row r="312" spans="1:42">
      <c r="A312" s="350" t="s">
        <v>3626</v>
      </c>
      <c r="B312" s="213" t="s">
        <v>3657</v>
      </c>
      <c r="C312" s="213" t="s">
        <v>3658</v>
      </c>
      <c r="D312" s="355" t="s">
        <v>3663</v>
      </c>
      <c r="E312" s="213" t="s">
        <v>37</v>
      </c>
      <c r="F312" s="213" t="s">
        <v>11</v>
      </c>
      <c r="G312" s="213" t="s">
        <v>19</v>
      </c>
      <c r="H312" s="213" t="s">
        <v>3664</v>
      </c>
      <c r="I312" s="214" t="s">
        <v>760</v>
      </c>
      <c r="J312" s="213" t="s">
        <v>13</v>
      </c>
      <c r="K312" s="352" t="s">
        <v>17</v>
      </c>
      <c r="L312" s="210" t="s">
        <v>7856</v>
      </c>
      <c r="M312" s="164" t="s">
        <v>8800</v>
      </c>
      <c r="N312" s="159" t="s">
        <v>1091</v>
      </c>
      <c r="O312" s="159" t="s">
        <v>1080</v>
      </c>
      <c r="P312" s="211">
        <v>200</v>
      </c>
      <c r="Q312" s="211">
        <v>6</v>
      </c>
      <c r="R312" s="349" t="s">
        <v>7599</v>
      </c>
      <c r="S312" s="545" t="s">
        <v>8796</v>
      </c>
      <c r="T312" s="158" t="s">
        <v>5731</v>
      </c>
      <c r="U312" s="212">
        <v>44365</v>
      </c>
      <c r="V312" s="212">
        <v>44365</v>
      </c>
      <c r="W312" s="159">
        <v>4425000007</v>
      </c>
      <c r="X312" s="212">
        <v>44382</v>
      </c>
      <c r="Y312" s="158"/>
      <c r="Z312" s="158" t="s">
        <v>7602</v>
      </c>
      <c r="AA312" s="158"/>
      <c r="AB312" s="158"/>
      <c r="AC312" s="158" t="s">
        <v>1547</v>
      </c>
      <c r="AD312" s="158" t="s">
        <v>5731</v>
      </c>
      <c r="AE312" s="158" t="s">
        <v>5731</v>
      </c>
      <c r="AF312" s="158" t="s">
        <v>5731</v>
      </c>
      <c r="AG312" s="158" t="s">
        <v>5731</v>
      </c>
      <c r="AH312" s="158" t="s">
        <v>5731</v>
      </c>
      <c r="AI312" s="158" t="s">
        <v>5731</v>
      </c>
      <c r="AJ312" s="158" t="s">
        <v>5731</v>
      </c>
      <c r="AK312" s="158" t="s">
        <v>7601</v>
      </c>
      <c r="AL312" s="158" t="s">
        <v>7630</v>
      </c>
      <c r="AM312" s="158" t="s">
        <v>7631</v>
      </c>
      <c r="AN312" s="157"/>
      <c r="AO312" s="157"/>
      <c r="AP312" s="157"/>
    </row>
    <row r="313" spans="1:42">
      <c r="A313" s="350" t="s">
        <v>3626</v>
      </c>
      <c r="B313" s="213" t="s">
        <v>3657</v>
      </c>
      <c r="C313" s="213" t="s">
        <v>3658</v>
      </c>
      <c r="D313" s="222" t="s">
        <v>3661</v>
      </c>
      <c r="E313" s="213" t="s">
        <v>37</v>
      </c>
      <c r="F313" s="213" t="s">
        <v>11</v>
      </c>
      <c r="G313" s="213" t="s">
        <v>19</v>
      </c>
      <c r="H313" s="213" t="s">
        <v>3662</v>
      </c>
      <c r="I313" s="214" t="s">
        <v>760</v>
      </c>
      <c r="J313" s="213" t="s">
        <v>13</v>
      </c>
      <c r="K313" s="352" t="s">
        <v>17</v>
      </c>
      <c r="L313" s="210" t="s">
        <v>7856</v>
      </c>
      <c r="M313" s="158" t="s">
        <v>7858</v>
      </c>
      <c r="N313" s="158" t="s">
        <v>1079</v>
      </c>
      <c r="O313" s="158" t="s">
        <v>1704</v>
      </c>
      <c r="P313" s="158">
        <v>150</v>
      </c>
      <c r="Q313" s="158">
        <v>19</v>
      </c>
      <c r="R313" s="349" t="s">
        <v>7599</v>
      </c>
      <c r="S313" s="545" t="s">
        <v>8796</v>
      </c>
      <c r="T313" s="158" t="s">
        <v>5731</v>
      </c>
      <c r="U313" s="212">
        <v>44365</v>
      </c>
      <c r="V313" s="212">
        <v>44365</v>
      </c>
      <c r="W313" s="159">
        <v>4425000010</v>
      </c>
      <c r="X313" s="212">
        <v>44382</v>
      </c>
      <c r="Y313" s="158"/>
      <c r="Z313" s="158" t="s">
        <v>7602</v>
      </c>
      <c r="AA313" s="158"/>
      <c r="AB313" s="158"/>
      <c r="AC313" s="158" t="s">
        <v>1547</v>
      </c>
      <c r="AD313" s="158" t="s">
        <v>5731</v>
      </c>
      <c r="AE313" s="158" t="s">
        <v>5731</v>
      </c>
      <c r="AF313" s="158" t="s">
        <v>5731</v>
      </c>
      <c r="AG313" s="158" t="s">
        <v>5731</v>
      </c>
      <c r="AH313" s="158" t="s">
        <v>5731</v>
      </c>
      <c r="AI313" s="158" t="s">
        <v>5731</v>
      </c>
      <c r="AJ313" s="158" t="s">
        <v>5731</v>
      </c>
      <c r="AK313" s="158" t="s">
        <v>7601</v>
      </c>
      <c r="AL313" s="158" t="s">
        <v>7630</v>
      </c>
      <c r="AM313" s="158" t="s">
        <v>7631</v>
      </c>
      <c r="AN313" s="157"/>
      <c r="AO313" s="157"/>
      <c r="AP313" s="157"/>
    </row>
    <row r="314" spans="1:42">
      <c r="A314" s="350" t="s">
        <v>3626</v>
      </c>
      <c r="B314" s="213" t="s">
        <v>3657</v>
      </c>
      <c r="C314" s="213" t="s">
        <v>3658</v>
      </c>
      <c r="D314" s="355" t="s">
        <v>3659</v>
      </c>
      <c r="E314" s="213" t="s">
        <v>37</v>
      </c>
      <c r="F314" s="213" t="s">
        <v>11</v>
      </c>
      <c r="G314" s="213" t="s">
        <v>19</v>
      </c>
      <c r="H314" s="213" t="s">
        <v>3660</v>
      </c>
      <c r="I314" s="214" t="s">
        <v>760</v>
      </c>
      <c r="J314" s="213" t="s">
        <v>13</v>
      </c>
      <c r="K314" s="352" t="s">
        <v>17</v>
      </c>
      <c r="L314" s="210" t="s">
        <v>7856</v>
      </c>
      <c r="M314" s="158" t="s">
        <v>7857</v>
      </c>
      <c r="N314" s="158" t="s">
        <v>1091</v>
      </c>
      <c r="O314" s="158" t="s">
        <v>1080</v>
      </c>
      <c r="P314" s="158">
        <v>300</v>
      </c>
      <c r="Q314" s="158">
        <v>25</v>
      </c>
      <c r="R314" s="349" t="s">
        <v>7599</v>
      </c>
      <c r="S314" s="545" t="s">
        <v>8796</v>
      </c>
      <c r="T314" s="158" t="s">
        <v>5731</v>
      </c>
      <c r="U314" s="212">
        <v>44365</v>
      </c>
      <c r="V314" s="212">
        <v>44365</v>
      </c>
      <c r="W314" s="159">
        <v>4425000012</v>
      </c>
      <c r="X314" s="212">
        <v>44382</v>
      </c>
      <c r="Y314" s="158"/>
      <c r="Z314" s="158" t="s">
        <v>7602</v>
      </c>
      <c r="AA314" s="158"/>
      <c r="AB314" s="158"/>
      <c r="AC314" s="158" t="s">
        <v>1547</v>
      </c>
      <c r="AD314" s="158" t="s">
        <v>5731</v>
      </c>
      <c r="AE314" s="158" t="s">
        <v>5731</v>
      </c>
      <c r="AF314" s="158" t="s">
        <v>5731</v>
      </c>
      <c r="AG314" s="158" t="s">
        <v>5731</v>
      </c>
      <c r="AH314" s="158" t="s">
        <v>5731</v>
      </c>
      <c r="AI314" s="158" t="s">
        <v>5731</v>
      </c>
      <c r="AJ314" s="158" t="s">
        <v>5731</v>
      </c>
      <c r="AK314" s="158" t="s">
        <v>7601</v>
      </c>
      <c r="AL314" s="158" t="s">
        <v>7630</v>
      </c>
      <c r="AM314" s="158" t="s">
        <v>7631</v>
      </c>
      <c r="AN314" s="157"/>
      <c r="AO314" s="157"/>
      <c r="AP314" s="157"/>
    </row>
    <row r="315" spans="1:42" ht="33">
      <c r="A315" s="350" t="s">
        <v>3626</v>
      </c>
      <c r="B315" s="213" t="s">
        <v>3686</v>
      </c>
      <c r="C315" s="213" t="s">
        <v>3743</v>
      </c>
      <c r="D315" s="210" t="s">
        <v>3813</v>
      </c>
      <c r="E315" s="213" t="s">
        <v>37</v>
      </c>
      <c r="F315" s="555" t="s">
        <v>8801</v>
      </c>
      <c r="G315" s="213" t="s">
        <v>19</v>
      </c>
      <c r="H315" s="213" t="s">
        <v>3831</v>
      </c>
      <c r="I315" s="214" t="s">
        <v>760</v>
      </c>
      <c r="J315" s="213" t="s">
        <v>13</v>
      </c>
      <c r="K315" s="352" t="s">
        <v>26</v>
      </c>
      <c r="L315" s="210" t="s">
        <v>7953</v>
      </c>
      <c r="M315" s="158" t="s">
        <v>7954</v>
      </c>
      <c r="N315" s="158" t="s">
        <v>1079</v>
      </c>
      <c r="O315" s="158" t="s">
        <v>1704</v>
      </c>
      <c r="P315" s="158">
        <v>50</v>
      </c>
      <c r="Q315" s="158">
        <v>21</v>
      </c>
      <c r="R315" s="349" t="s">
        <v>7608</v>
      </c>
      <c r="S315" s="158" t="s">
        <v>8802</v>
      </c>
      <c r="T315" s="158" t="s">
        <v>5731</v>
      </c>
      <c r="U315" s="212">
        <v>44357</v>
      </c>
      <c r="V315" s="212">
        <v>44357</v>
      </c>
      <c r="W315" s="189">
        <v>4420000075</v>
      </c>
      <c r="X315" s="212">
        <v>44376</v>
      </c>
      <c r="Y315" s="212"/>
      <c r="Z315" s="158" t="s">
        <v>7602</v>
      </c>
      <c r="AA315" s="158"/>
      <c r="AB315" s="158"/>
      <c r="AC315" s="158" t="s">
        <v>1547</v>
      </c>
      <c r="AD315" s="158" t="s">
        <v>5731</v>
      </c>
      <c r="AE315" s="158" t="s">
        <v>5731</v>
      </c>
      <c r="AF315" s="158" t="s">
        <v>5731</v>
      </c>
      <c r="AG315" s="158" t="s">
        <v>5731</v>
      </c>
      <c r="AH315" s="158" t="s">
        <v>5731</v>
      </c>
      <c r="AI315" s="158" t="s">
        <v>5731</v>
      </c>
      <c r="AJ315" s="158" t="s">
        <v>5731</v>
      </c>
      <c r="AK315" s="158" t="s">
        <v>7601</v>
      </c>
      <c r="AL315" s="158" t="s">
        <v>7871</v>
      </c>
      <c r="AM315" s="158" t="s">
        <v>7872</v>
      </c>
      <c r="AN315" s="157"/>
      <c r="AO315" s="157"/>
      <c r="AP315" s="157"/>
    </row>
    <row r="316" spans="1:42" ht="49.5">
      <c r="A316" s="350" t="s">
        <v>3626</v>
      </c>
      <c r="B316" s="213" t="s">
        <v>3686</v>
      </c>
      <c r="C316" s="213" t="s">
        <v>3743</v>
      </c>
      <c r="D316" s="355" t="s">
        <v>3813</v>
      </c>
      <c r="E316" s="213" t="s">
        <v>37</v>
      </c>
      <c r="F316" s="555" t="s">
        <v>8803</v>
      </c>
      <c r="G316" s="213" t="s">
        <v>19</v>
      </c>
      <c r="H316" s="213" t="s">
        <v>3814</v>
      </c>
      <c r="I316" s="214" t="s">
        <v>760</v>
      </c>
      <c r="J316" s="213" t="s">
        <v>13</v>
      </c>
      <c r="K316" s="352" t="s">
        <v>26</v>
      </c>
      <c r="L316" s="210" t="s">
        <v>7953</v>
      </c>
      <c r="M316" s="158" t="s">
        <v>7954</v>
      </c>
      <c r="N316" s="158" t="s">
        <v>1091</v>
      </c>
      <c r="O316" s="158" t="s">
        <v>1080</v>
      </c>
      <c r="P316" s="158">
        <v>50</v>
      </c>
      <c r="Q316" s="158">
        <v>20</v>
      </c>
      <c r="R316" s="349" t="s">
        <v>7608</v>
      </c>
      <c r="S316" s="158" t="s">
        <v>8802</v>
      </c>
      <c r="T316" s="158" t="s">
        <v>5731</v>
      </c>
      <c r="U316" s="212">
        <v>44357</v>
      </c>
      <c r="V316" s="212">
        <v>44357</v>
      </c>
      <c r="W316" s="189">
        <v>4420000076</v>
      </c>
      <c r="X316" s="212">
        <v>44376</v>
      </c>
      <c r="Y316" s="212"/>
      <c r="Z316" s="158" t="s">
        <v>7602</v>
      </c>
      <c r="AA316" s="158"/>
      <c r="AB316" s="158"/>
      <c r="AC316" s="158" t="s">
        <v>1547</v>
      </c>
      <c r="AD316" s="158" t="s">
        <v>5731</v>
      </c>
      <c r="AE316" s="158" t="s">
        <v>5731</v>
      </c>
      <c r="AF316" s="158" t="s">
        <v>5731</v>
      </c>
      <c r="AG316" s="158" t="s">
        <v>5731</v>
      </c>
      <c r="AH316" s="158" t="s">
        <v>5731</v>
      </c>
      <c r="AI316" s="158" t="s">
        <v>5731</v>
      </c>
      <c r="AJ316" s="158" t="s">
        <v>5731</v>
      </c>
      <c r="AK316" s="158" t="s">
        <v>7601</v>
      </c>
      <c r="AL316" s="158" t="s">
        <v>7871</v>
      </c>
      <c r="AM316" s="158" t="s">
        <v>7872</v>
      </c>
      <c r="AN316" s="157"/>
      <c r="AO316" s="157"/>
      <c r="AP316" s="157"/>
    </row>
    <row r="317" spans="1:42" ht="33">
      <c r="A317" s="350" t="s">
        <v>3626</v>
      </c>
      <c r="B317" s="213" t="s">
        <v>3686</v>
      </c>
      <c r="C317" s="213" t="s">
        <v>3743</v>
      </c>
      <c r="D317" s="213" t="s">
        <v>3776</v>
      </c>
      <c r="E317" s="213" t="s">
        <v>37</v>
      </c>
      <c r="F317" s="556" t="s">
        <v>8804</v>
      </c>
      <c r="G317" s="213" t="s">
        <v>19</v>
      </c>
      <c r="H317" s="213" t="s">
        <v>3792</v>
      </c>
      <c r="I317" s="214" t="s">
        <v>760</v>
      </c>
      <c r="J317" s="213" t="s">
        <v>13</v>
      </c>
      <c r="K317" s="352" t="s">
        <v>26</v>
      </c>
      <c r="L317" s="210" t="s">
        <v>7903</v>
      </c>
      <c r="M317" s="158" t="s">
        <v>7928</v>
      </c>
      <c r="N317" s="158" t="s">
        <v>1079</v>
      </c>
      <c r="O317" s="158" t="s">
        <v>1704</v>
      </c>
      <c r="P317" s="158">
        <v>60</v>
      </c>
      <c r="Q317" s="158">
        <v>17</v>
      </c>
      <c r="R317" s="349" t="s">
        <v>7608</v>
      </c>
      <c r="S317" s="158" t="s">
        <v>8802</v>
      </c>
      <c r="T317" s="158" t="s">
        <v>5731</v>
      </c>
      <c r="U317" s="212">
        <v>44357</v>
      </c>
      <c r="V317" s="212">
        <v>44357</v>
      </c>
      <c r="W317" s="189">
        <v>4420000077</v>
      </c>
      <c r="X317" s="212">
        <v>44376</v>
      </c>
      <c r="Y317" s="212"/>
      <c r="Z317" s="158" t="s">
        <v>7602</v>
      </c>
      <c r="AA317" s="158"/>
      <c r="AB317" s="158"/>
      <c r="AC317" s="158" t="s">
        <v>1547</v>
      </c>
      <c r="AD317" s="158" t="s">
        <v>5731</v>
      </c>
      <c r="AE317" s="158" t="s">
        <v>5731</v>
      </c>
      <c r="AF317" s="158" t="s">
        <v>5731</v>
      </c>
      <c r="AG317" s="158" t="s">
        <v>5731</v>
      </c>
      <c r="AH317" s="158" t="s">
        <v>5731</v>
      </c>
      <c r="AI317" s="158" t="s">
        <v>5731</v>
      </c>
      <c r="AJ317" s="158" t="s">
        <v>5731</v>
      </c>
      <c r="AK317" s="158" t="s">
        <v>7601</v>
      </c>
      <c r="AL317" s="158" t="s">
        <v>7871</v>
      </c>
      <c r="AM317" s="158" t="s">
        <v>7872</v>
      </c>
      <c r="AN317" s="157"/>
      <c r="AO317" s="157"/>
      <c r="AP317" s="157"/>
    </row>
    <row r="318" spans="1:42" ht="33">
      <c r="A318" s="350" t="s">
        <v>3626</v>
      </c>
      <c r="B318" s="213" t="s">
        <v>3686</v>
      </c>
      <c r="C318" s="213" t="s">
        <v>3743</v>
      </c>
      <c r="D318" s="213" t="s">
        <v>3776</v>
      </c>
      <c r="E318" s="213" t="s">
        <v>37</v>
      </c>
      <c r="F318" s="556" t="s">
        <v>8804</v>
      </c>
      <c r="G318" s="213" t="s">
        <v>19</v>
      </c>
      <c r="H318" s="213" t="s">
        <v>3777</v>
      </c>
      <c r="I318" s="214" t="s">
        <v>760</v>
      </c>
      <c r="J318" s="213" t="s">
        <v>13</v>
      </c>
      <c r="K318" s="352" t="s">
        <v>26</v>
      </c>
      <c r="L318" s="210" t="s">
        <v>7903</v>
      </c>
      <c r="M318" s="158" t="s">
        <v>7928</v>
      </c>
      <c r="N318" s="158" t="s">
        <v>1091</v>
      </c>
      <c r="O318" s="158" t="s">
        <v>1080</v>
      </c>
      <c r="P318" s="158">
        <v>60</v>
      </c>
      <c r="Q318" s="158">
        <v>17</v>
      </c>
      <c r="R318" s="349" t="s">
        <v>7608</v>
      </c>
      <c r="S318" s="158" t="s">
        <v>8802</v>
      </c>
      <c r="T318" s="158" t="s">
        <v>5731</v>
      </c>
      <c r="U318" s="212">
        <v>44357</v>
      </c>
      <c r="V318" s="212">
        <v>44357</v>
      </c>
      <c r="W318" s="189">
        <v>4420000078</v>
      </c>
      <c r="X318" s="212">
        <v>44376</v>
      </c>
      <c r="Y318" s="212"/>
      <c r="Z318" s="158" t="s">
        <v>7602</v>
      </c>
      <c r="AA318" s="158"/>
      <c r="AB318" s="158"/>
      <c r="AC318" s="158" t="s">
        <v>1547</v>
      </c>
      <c r="AD318" s="158" t="s">
        <v>5731</v>
      </c>
      <c r="AE318" s="158" t="s">
        <v>5731</v>
      </c>
      <c r="AF318" s="158" t="s">
        <v>5731</v>
      </c>
      <c r="AG318" s="158" t="s">
        <v>5731</v>
      </c>
      <c r="AH318" s="158" t="s">
        <v>5731</v>
      </c>
      <c r="AI318" s="158" t="s">
        <v>5731</v>
      </c>
      <c r="AJ318" s="158" t="s">
        <v>5731</v>
      </c>
      <c r="AK318" s="158" t="s">
        <v>7601</v>
      </c>
      <c r="AL318" s="158" t="s">
        <v>7871</v>
      </c>
      <c r="AM318" s="158" t="s">
        <v>7872</v>
      </c>
      <c r="AN318" s="157"/>
      <c r="AO318" s="157"/>
      <c r="AP318" s="157"/>
    </row>
    <row r="319" spans="1:42" ht="33">
      <c r="A319" s="350" t="s">
        <v>3626</v>
      </c>
      <c r="B319" s="213" t="s">
        <v>3686</v>
      </c>
      <c r="C319" s="213" t="s">
        <v>3743</v>
      </c>
      <c r="D319" s="213" t="s">
        <v>3744</v>
      </c>
      <c r="E319" s="213" t="s">
        <v>37</v>
      </c>
      <c r="F319" s="556" t="s">
        <v>8804</v>
      </c>
      <c r="G319" s="213" t="s">
        <v>19</v>
      </c>
      <c r="H319" s="213" t="s">
        <v>3759</v>
      </c>
      <c r="I319" s="214" t="s">
        <v>760</v>
      </c>
      <c r="J319" s="213" t="s">
        <v>13</v>
      </c>
      <c r="K319" s="352" t="s">
        <v>26</v>
      </c>
      <c r="L319" s="210" t="s">
        <v>7903</v>
      </c>
      <c r="M319" s="158" t="s">
        <v>7904</v>
      </c>
      <c r="N319" s="158" t="s">
        <v>1091</v>
      </c>
      <c r="O319" s="158" t="s">
        <v>1080</v>
      </c>
      <c r="P319" s="158">
        <v>80</v>
      </c>
      <c r="Q319" s="158">
        <v>16</v>
      </c>
      <c r="R319" s="349" t="s">
        <v>7608</v>
      </c>
      <c r="S319" s="158" t="s">
        <v>8802</v>
      </c>
      <c r="T319" s="158" t="s">
        <v>5731</v>
      </c>
      <c r="U319" s="212">
        <v>44357</v>
      </c>
      <c r="V319" s="212">
        <v>44357</v>
      </c>
      <c r="W319" s="189">
        <v>4420000079</v>
      </c>
      <c r="X319" s="212">
        <v>44376</v>
      </c>
      <c r="Y319" s="212"/>
      <c r="Z319" s="158" t="s">
        <v>7602</v>
      </c>
      <c r="AA319" s="158"/>
      <c r="AB319" s="158"/>
      <c r="AC319" s="158" t="s">
        <v>1547</v>
      </c>
      <c r="AD319" s="158" t="s">
        <v>5731</v>
      </c>
      <c r="AE319" s="158" t="s">
        <v>5731</v>
      </c>
      <c r="AF319" s="158" t="s">
        <v>5731</v>
      </c>
      <c r="AG319" s="158" t="s">
        <v>5731</v>
      </c>
      <c r="AH319" s="158" t="s">
        <v>5731</v>
      </c>
      <c r="AI319" s="158" t="s">
        <v>5731</v>
      </c>
      <c r="AJ319" s="158" t="s">
        <v>5731</v>
      </c>
      <c r="AK319" s="158" t="s">
        <v>7601</v>
      </c>
      <c r="AL319" s="158" t="s">
        <v>7871</v>
      </c>
      <c r="AM319" s="158" t="s">
        <v>7872</v>
      </c>
      <c r="AN319" s="157"/>
      <c r="AO319" s="157"/>
      <c r="AP319" s="157"/>
    </row>
    <row r="320" spans="1:42" ht="33">
      <c r="A320" s="350" t="s">
        <v>3626</v>
      </c>
      <c r="B320" s="213" t="s">
        <v>3686</v>
      </c>
      <c r="C320" s="213" t="s">
        <v>3743</v>
      </c>
      <c r="D320" s="210" t="s">
        <v>7902</v>
      </c>
      <c r="E320" s="213" t="s">
        <v>37</v>
      </c>
      <c r="F320" s="556" t="s">
        <v>8804</v>
      </c>
      <c r="G320" s="213" t="s">
        <v>19</v>
      </c>
      <c r="H320" s="213" t="s">
        <v>3745</v>
      </c>
      <c r="I320" s="214" t="s">
        <v>760</v>
      </c>
      <c r="J320" s="213" t="s">
        <v>13</v>
      </c>
      <c r="K320" s="352" t="s">
        <v>26</v>
      </c>
      <c r="L320" s="210" t="s">
        <v>7903</v>
      </c>
      <c r="M320" s="158" t="s">
        <v>7904</v>
      </c>
      <c r="N320" s="158" t="s">
        <v>1079</v>
      </c>
      <c r="O320" s="158" t="s">
        <v>1704</v>
      </c>
      <c r="P320" s="158">
        <v>80</v>
      </c>
      <c r="Q320" s="158">
        <v>18</v>
      </c>
      <c r="R320" s="349" t="s">
        <v>7608</v>
      </c>
      <c r="S320" s="158" t="s">
        <v>8802</v>
      </c>
      <c r="T320" s="158" t="s">
        <v>5731</v>
      </c>
      <c r="U320" s="212">
        <v>44357</v>
      </c>
      <c r="V320" s="212">
        <v>44357</v>
      </c>
      <c r="W320" s="189">
        <v>4420000080</v>
      </c>
      <c r="X320" s="212">
        <v>44376</v>
      </c>
      <c r="Y320" s="212"/>
      <c r="Z320" s="158" t="s">
        <v>7602</v>
      </c>
      <c r="AA320" s="158"/>
      <c r="AB320" s="158"/>
      <c r="AC320" s="158" t="s">
        <v>1547</v>
      </c>
      <c r="AD320" s="158" t="s">
        <v>5731</v>
      </c>
      <c r="AE320" s="158" t="s">
        <v>5731</v>
      </c>
      <c r="AF320" s="158" t="s">
        <v>5731</v>
      </c>
      <c r="AG320" s="158" t="s">
        <v>5731</v>
      </c>
      <c r="AH320" s="158" t="s">
        <v>5731</v>
      </c>
      <c r="AI320" s="158" t="s">
        <v>5731</v>
      </c>
      <c r="AJ320" s="158" t="s">
        <v>5731</v>
      </c>
      <c r="AK320" s="158" t="s">
        <v>7601</v>
      </c>
      <c r="AL320" s="158" t="s">
        <v>7871</v>
      </c>
      <c r="AM320" s="158" t="s">
        <v>7872</v>
      </c>
      <c r="AN320" s="157"/>
      <c r="AO320" s="157"/>
      <c r="AP320" s="157"/>
    </row>
    <row r="321" spans="1:42" ht="33">
      <c r="A321" s="550" t="s">
        <v>7892</v>
      </c>
      <c r="B321" s="213" t="s">
        <v>3686</v>
      </c>
      <c r="C321" s="213" t="s">
        <v>3687</v>
      </c>
      <c r="D321" s="213" t="s">
        <v>3725</v>
      </c>
      <c r="E321" s="213" t="s">
        <v>37</v>
      </c>
      <c r="F321" s="556" t="s">
        <v>8804</v>
      </c>
      <c r="G321" s="213" t="s">
        <v>19</v>
      </c>
      <c r="H321" s="213" t="s">
        <v>3726</v>
      </c>
      <c r="I321" s="214" t="s">
        <v>760</v>
      </c>
      <c r="J321" s="213" t="s">
        <v>13</v>
      </c>
      <c r="K321" s="557" t="s">
        <v>765</v>
      </c>
      <c r="L321" s="210" t="s">
        <v>7869</v>
      </c>
      <c r="M321" s="158" t="s">
        <v>7893</v>
      </c>
      <c r="N321" s="158" t="s">
        <v>1091</v>
      </c>
      <c r="O321" s="158" t="s">
        <v>1080</v>
      </c>
      <c r="P321" s="158">
        <v>60</v>
      </c>
      <c r="Q321" s="158">
        <v>10</v>
      </c>
      <c r="R321" s="349" t="s">
        <v>1287</v>
      </c>
      <c r="S321" s="158" t="s">
        <v>8802</v>
      </c>
      <c r="T321" s="158" t="s">
        <v>8805</v>
      </c>
      <c r="U321" s="212">
        <v>44370</v>
      </c>
      <c r="V321" s="212">
        <v>44263</v>
      </c>
      <c r="W321" s="189">
        <v>4420000082</v>
      </c>
      <c r="X321" s="212">
        <v>44376</v>
      </c>
      <c r="Y321" s="212"/>
      <c r="Z321" s="158" t="s">
        <v>7602</v>
      </c>
      <c r="AA321" s="158"/>
      <c r="AB321" s="158"/>
      <c r="AC321" s="158" t="s">
        <v>4012</v>
      </c>
      <c r="AD321" s="158"/>
      <c r="AE321" s="158"/>
      <c r="AF321" s="158" t="s">
        <v>8806</v>
      </c>
      <c r="AG321" s="158"/>
      <c r="AH321" s="158"/>
      <c r="AI321" s="158"/>
      <c r="AJ321" s="158"/>
      <c r="AK321" s="158" t="s">
        <v>7601</v>
      </c>
      <c r="AL321" s="158" t="s">
        <v>7871</v>
      </c>
      <c r="AM321" s="158" t="s">
        <v>7872</v>
      </c>
      <c r="AN321" s="157"/>
      <c r="AO321" s="157"/>
      <c r="AP321" s="157"/>
    </row>
    <row r="322" spans="1:42" ht="33">
      <c r="A322" s="350" t="s">
        <v>3626</v>
      </c>
      <c r="B322" s="213" t="s">
        <v>3686</v>
      </c>
      <c r="C322" s="213" t="s">
        <v>3687</v>
      </c>
      <c r="D322" s="213" t="s">
        <v>3702</v>
      </c>
      <c r="E322" s="213" t="s">
        <v>37</v>
      </c>
      <c r="F322" s="556" t="s">
        <v>8804</v>
      </c>
      <c r="G322" s="213" t="s">
        <v>19</v>
      </c>
      <c r="H322" s="213" t="s">
        <v>3703</v>
      </c>
      <c r="I322" s="214" t="s">
        <v>760</v>
      </c>
      <c r="J322" s="213" t="s">
        <v>13</v>
      </c>
      <c r="K322" s="352" t="s">
        <v>26</v>
      </c>
      <c r="L322" s="210" t="s">
        <v>7869</v>
      </c>
      <c r="M322" s="158" t="s">
        <v>7881</v>
      </c>
      <c r="N322" s="158" t="s">
        <v>1079</v>
      </c>
      <c r="O322" s="158" t="s">
        <v>1704</v>
      </c>
      <c r="P322" s="158">
        <v>80</v>
      </c>
      <c r="Q322" s="158">
        <v>12</v>
      </c>
      <c r="R322" s="349" t="s">
        <v>7608</v>
      </c>
      <c r="S322" s="158" t="s">
        <v>8802</v>
      </c>
      <c r="T322" s="158" t="s">
        <v>5731</v>
      </c>
      <c r="U322" s="212">
        <v>44357</v>
      </c>
      <c r="V322" s="212">
        <v>44357</v>
      </c>
      <c r="W322" s="189">
        <v>4420000081</v>
      </c>
      <c r="X322" s="212">
        <v>44376</v>
      </c>
      <c r="Y322" s="212"/>
      <c r="Z322" s="158" t="s">
        <v>7602</v>
      </c>
      <c r="AA322" s="158"/>
      <c r="AB322" s="158"/>
      <c r="AC322" s="158" t="s">
        <v>1547</v>
      </c>
      <c r="AD322" s="158" t="s">
        <v>5731</v>
      </c>
      <c r="AE322" s="158" t="s">
        <v>5731</v>
      </c>
      <c r="AF322" s="158" t="s">
        <v>5731</v>
      </c>
      <c r="AG322" s="158" t="s">
        <v>5731</v>
      </c>
      <c r="AH322" s="158" t="s">
        <v>5731</v>
      </c>
      <c r="AI322" s="158" t="s">
        <v>5731</v>
      </c>
      <c r="AJ322" s="158" t="s">
        <v>5731</v>
      </c>
      <c r="AK322" s="158" t="s">
        <v>7601</v>
      </c>
      <c r="AL322" s="158" t="s">
        <v>7871</v>
      </c>
      <c r="AM322" s="158" t="s">
        <v>7872</v>
      </c>
      <c r="AN322" s="157"/>
      <c r="AO322" s="157"/>
      <c r="AP322" s="157"/>
    </row>
    <row r="323" spans="1:42" ht="33">
      <c r="A323" s="350" t="s">
        <v>3626</v>
      </c>
      <c r="B323" s="213" t="s">
        <v>3686</v>
      </c>
      <c r="C323" s="213" t="s">
        <v>3687</v>
      </c>
      <c r="D323" s="213" t="s">
        <v>3688</v>
      </c>
      <c r="E323" s="213" t="s">
        <v>37</v>
      </c>
      <c r="F323" s="556" t="s">
        <v>8804</v>
      </c>
      <c r="G323" s="213" t="s">
        <v>19</v>
      </c>
      <c r="H323" s="213" t="s">
        <v>3689</v>
      </c>
      <c r="I323" s="214" t="s">
        <v>760</v>
      </c>
      <c r="J323" s="213" t="s">
        <v>13</v>
      </c>
      <c r="K323" s="352" t="s">
        <v>26</v>
      </c>
      <c r="L323" s="210" t="s">
        <v>7869</v>
      </c>
      <c r="M323" s="158" t="s">
        <v>7870</v>
      </c>
      <c r="N323" s="158" t="s">
        <v>1091</v>
      </c>
      <c r="O323" s="158" t="s">
        <v>1080</v>
      </c>
      <c r="P323" s="158">
        <v>80</v>
      </c>
      <c r="Q323" s="158">
        <v>6</v>
      </c>
      <c r="R323" s="349" t="s">
        <v>7608</v>
      </c>
      <c r="S323" s="158" t="s">
        <v>8802</v>
      </c>
      <c r="T323" s="158" t="s">
        <v>5731</v>
      </c>
      <c r="U323" s="212">
        <v>44357</v>
      </c>
      <c r="V323" s="212">
        <v>44357</v>
      </c>
      <c r="W323" s="189">
        <v>4420000083</v>
      </c>
      <c r="X323" s="212">
        <v>44376</v>
      </c>
      <c r="Y323" s="212"/>
      <c r="Z323" s="158" t="s">
        <v>7602</v>
      </c>
      <c r="AA323" s="158"/>
      <c r="AB323" s="158"/>
      <c r="AC323" s="158" t="s">
        <v>1547</v>
      </c>
      <c r="AD323" s="158" t="s">
        <v>5731</v>
      </c>
      <c r="AE323" s="158" t="s">
        <v>5731</v>
      </c>
      <c r="AF323" s="158" t="s">
        <v>5731</v>
      </c>
      <c r="AG323" s="158" t="s">
        <v>5731</v>
      </c>
      <c r="AH323" s="158" t="s">
        <v>5731</v>
      </c>
      <c r="AI323" s="158" t="s">
        <v>5731</v>
      </c>
      <c r="AJ323" s="158" t="s">
        <v>5731</v>
      </c>
      <c r="AK323" s="158" t="s">
        <v>7601</v>
      </c>
      <c r="AL323" s="158" t="s">
        <v>7871</v>
      </c>
      <c r="AM323" s="158" t="s">
        <v>7872</v>
      </c>
      <c r="AN323" s="157"/>
      <c r="AO323" s="157"/>
      <c r="AP323" s="157"/>
    </row>
    <row r="324" spans="1:42" ht="33">
      <c r="A324" s="350" t="s">
        <v>3626</v>
      </c>
      <c r="B324" s="213" t="s">
        <v>3686</v>
      </c>
      <c r="C324" s="213" t="s">
        <v>3807</v>
      </c>
      <c r="D324" s="558" t="s">
        <v>8807</v>
      </c>
      <c r="E324" s="213" t="s">
        <v>37</v>
      </c>
      <c r="F324" s="556" t="s">
        <v>8804</v>
      </c>
      <c r="G324" s="213" t="s">
        <v>19</v>
      </c>
      <c r="H324" s="213" t="s">
        <v>3830</v>
      </c>
      <c r="I324" s="214" t="s">
        <v>760</v>
      </c>
      <c r="J324" s="213" t="s">
        <v>13</v>
      </c>
      <c r="K324" s="352" t="s">
        <v>26</v>
      </c>
      <c r="L324" s="210" t="s">
        <v>7957</v>
      </c>
      <c r="M324" s="158" t="s">
        <v>7962</v>
      </c>
      <c r="N324" s="158" t="s">
        <v>7939</v>
      </c>
      <c r="O324" s="158" t="s">
        <v>1704</v>
      </c>
      <c r="P324" s="158">
        <v>80</v>
      </c>
      <c r="Q324" s="158">
        <v>11</v>
      </c>
      <c r="R324" s="349" t="s">
        <v>7608</v>
      </c>
      <c r="S324" s="158" t="s">
        <v>8802</v>
      </c>
      <c r="T324" s="158" t="s">
        <v>5731</v>
      </c>
      <c r="U324" s="212">
        <v>44357</v>
      </c>
      <c r="V324" s="212">
        <v>44357</v>
      </c>
      <c r="W324" s="189">
        <v>4420000084</v>
      </c>
      <c r="X324" s="212">
        <v>44376</v>
      </c>
      <c r="Y324" s="212"/>
      <c r="Z324" s="158" t="s">
        <v>7602</v>
      </c>
      <c r="AA324" s="158"/>
      <c r="AB324" s="158"/>
      <c r="AC324" s="158" t="s">
        <v>1547</v>
      </c>
      <c r="AD324" s="158" t="s">
        <v>5731</v>
      </c>
      <c r="AE324" s="158" t="s">
        <v>5731</v>
      </c>
      <c r="AF324" s="158" t="s">
        <v>5731</v>
      </c>
      <c r="AG324" s="158" t="s">
        <v>5731</v>
      </c>
      <c r="AH324" s="158" t="s">
        <v>5731</v>
      </c>
      <c r="AI324" s="158" t="s">
        <v>5731</v>
      </c>
      <c r="AJ324" s="158" t="s">
        <v>5731</v>
      </c>
      <c r="AK324" s="158" t="s">
        <v>7601</v>
      </c>
      <c r="AL324" s="158" t="s">
        <v>7871</v>
      </c>
      <c r="AM324" s="158" t="s">
        <v>7872</v>
      </c>
      <c r="AN324" s="157"/>
      <c r="AO324" s="157"/>
      <c r="AP324" s="157"/>
    </row>
    <row r="325" spans="1:42" ht="33">
      <c r="A325" s="350" t="s">
        <v>3626</v>
      </c>
      <c r="B325" s="213" t="s">
        <v>3686</v>
      </c>
      <c r="C325" s="213" t="s">
        <v>3807</v>
      </c>
      <c r="D325" s="213" t="s">
        <v>3828</v>
      </c>
      <c r="E325" s="213" t="s">
        <v>37</v>
      </c>
      <c r="F325" s="556" t="s">
        <v>8804</v>
      </c>
      <c r="G325" s="213" t="s">
        <v>19</v>
      </c>
      <c r="H325" s="213" t="s">
        <v>3829</v>
      </c>
      <c r="I325" s="214" t="s">
        <v>760</v>
      </c>
      <c r="J325" s="213" t="s">
        <v>13</v>
      </c>
      <c r="K325" s="557" t="s">
        <v>765</v>
      </c>
      <c r="L325" s="210" t="s">
        <v>7957</v>
      </c>
      <c r="M325" s="158" t="s">
        <v>7962</v>
      </c>
      <c r="N325" s="158" t="s">
        <v>7939</v>
      </c>
      <c r="O325" s="158" t="s">
        <v>1080</v>
      </c>
      <c r="P325" s="158">
        <v>80</v>
      </c>
      <c r="Q325" s="158">
        <v>13</v>
      </c>
      <c r="R325" s="349" t="s">
        <v>7608</v>
      </c>
      <c r="S325" s="158" t="s">
        <v>8802</v>
      </c>
      <c r="T325" s="158" t="s">
        <v>5731</v>
      </c>
      <c r="U325" s="212">
        <v>44357</v>
      </c>
      <c r="V325" s="212">
        <v>44357</v>
      </c>
      <c r="W325" s="189">
        <v>4420000085</v>
      </c>
      <c r="X325" s="212">
        <v>44376</v>
      </c>
      <c r="Y325" s="212"/>
      <c r="Z325" s="158" t="s">
        <v>7602</v>
      </c>
      <c r="AA325" s="158"/>
      <c r="AB325" s="158"/>
      <c r="AC325" s="158" t="s">
        <v>1547</v>
      </c>
      <c r="AD325" s="158" t="s">
        <v>5731</v>
      </c>
      <c r="AE325" s="158" t="s">
        <v>5731</v>
      </c>
      <c r="AF325" s="158" t="s">
        <v>5731</v>
      </c>
      <c r="AG325" s="158" t="s">
        <v>5731</v>
      </c>
      <c r="AH325" s="158" t="s">
        <v>5731</v>
      </c>
      <c r="AI325" s="158" t="s">
        <v>5731</v>
      </c>
      <c r="AJ325" s="158" t="s">
        <v>5731</v>
      </c>
      <c r="AK325" s="158" t="s">
        <v>7601</v>
      </c>
      <c r="AL325" s="158" t="s">
        <v>7871</v>
      </c>
      <c r="AM325" s="158" t="s">
        <v>7872</v>
      </c>
      <c r="AN325" s="157"/>
      <c r="AO325" s="157"/>
      <c r="AP325" s="157"/>
    </row>
    <row r="326" spans="1:42" ht="33">
      <c r="A326" s="350" t="s">
        <v>3626</v>
      </c>
      <c r="B326" s="213" t="s">
        <v>3686</v>
      </c>
      <c r="C326" s="213" t="s">
        <v>3807</v>
      </c>
      <c r="D326" s="355" t="s">
        <v>3826</v>
      </c>
      <c r="E326" s="213" t="s">
        <v>37</v>
      </c>
      <c r="F326" s="556" t="s">
        <v>8804</v>
      </c>
      <c r="G326" s="213" t="s">
        <v>19</v>
      </c>
      <c r="H326" s="213" t="s">
        <v>3827</v>
      </c>
      <c r="I326" s="214" t="s">
        <v>760</v>
      </c>
      <c r="J326" s="213" t="s">
        <v>13</v>
      </c>
      <c r="K326" s="557" t="s">
        <v>765</v>
      </c>
      <c r="L326" s="210" t="s">
        <v>7957</v>
      </c>
      <c r="M326" s="158" t="s">
        <v>7961</v>
      </c>
      <c r="N326" s="158" t="s">
        <v>7939</v>
      </c>
      <c r="O326" s="158" t="s">
        <v>1080</v>
      </c>
      <c r="P326" s="158">
        <v>30</v>
      </c>
      <c r="Q326" s="158">
        <v>12</v>
      </c>
      <c r="R326" s="349" t="s">
        <v>1287</v>
      </c>
      <c r="S326" s="158" t="s">
        <v>8802</v>
      </c>
      <c r="T326" s="158" t="s">
        <v>8805</v>
      </c>
      <c r="U326" s="212">
        <v>44370</v>
      </c>
      <c r="V326" s="212">
        <v>44370</v>
      </c>
      <c r="W326" s="189">
        <v>4420000086</v>
      </c>
      <c r="X326" s="212">
        <v>44376</v>
      </c>
      <c r="Y326" s="212"/>
      <c r="Z326" s="158" t="s">
        <v>7602</v>
      </c>
      <c r="AA326" s="158"/>
      <c r="AB326" s="158"/>
      <c r="AC326" s="158" t="s">
        <v>8071</v>
      </c>
      <c r="AD326" s="158"/>
      <c r="AE326" s="158"/>
      <c r="AF326" s="158" t="s">
        <v>8806</v>
      </c>
      <c r="AG326" s="158"/>
      <c r="AH326" s="158"/>
      <c r="AI326" s="158"/>
      <c r="AJ326" s="158"/>
      <c r="AK326" s="158" t="s">
        <v>7601</v>
      </c>
      <c r="AL326" s="158" t="s">
        <v>7871</v>
      </c>
      <c r="AM326" s="158" t="s">
        <v>7872</v>
      </c>
      <c r="AN326" s="157"/>
      <c r="AO326" s="157"/>
      <c r="AP326" s="157"/>
    </row>
    <row r="327" spans="1:42" ht="33">
      <c r="A327" s="350" t="s">
        <v>3626</v>
      </c>
      <c r="B327" s="213" t="s">
        <v>3686</v>
      </c>
      <c r="C327" s="213" t="s">
        <v>3807</v>
      </c>
      <c r="D327" s="213" t="s">
        <v>3824</v>
      </c>
      <c r="E327" s="213" t="s">
        <v>37</v>
      </c>
      <c r="F327" s="556" t="s">
        <v>8804</v>
      </c>
      <c r="G327" s="213" t="s">
        <v>19</v>
      </c>
      <c r="H327" s="213" t="s">
        <v>3825</v>
      </c>
      <c r="I327" s="214" t="s">
        <v>760</v>
      </c>
      <c r="J327" s="213" t="s">
        <v>13</v>
      </c>
      <c r="K327" s="352" t="s">
        <v>26</v>
      </c>
      <c r="L327" s="210" t="s">
        <v>7957</v>
      </c>
      <c r="M327" s="158" t="s">
        <v>7960</v>
      </c>
      <c r="N327" s="158" t="s">
        <v>1079</v>
      </c>
      <c r="O327" s="158" t="s">
        <v>1704</v>
      </c>
      <c r="P327" s="158">
        <v>70</v>
      </c>
      <c r="Q327" s="158">
        <v>22</v>
      </c>
      <c r="R327" s="349" t="s">
        <v>7608</v>
      </c>
      <c r="S327" s="158" t="s">
        <v>8802</v>
      </c>
      <c r="T327" s="158" t="s">
        <v>5731</v>
      </c>
      <c r="U327" s="212">
        <v>44357</v>
      </c>
      <c r="V327" s="212">
        <v>44357</v>
      </c>
      <c r="W327" s="189">
        <v>4420000087</v>
      </c>
      <c r="X327" s="212">
        <v>44376</v>
      </c>
      <c r="Y327" s="212"/>
      <c r="Z327" s="158" t="s">
        <v>7602</v>
      </c>
      <c r="AA327" s="158"/>
      <c r="AB327" s="158"/>
      <c r="AC327" s="158" t="s">
        <v>1547</v>
      </c>
      <c r="AD327" s="158" t="s">
        <v>5731</v>
      </c>
      <c r="AE327" s="158" t="s">
        <v>5731</v>
      </c>
      <c r="AF327" s="158" t="s">
        <v>5731</v>
      </c>
      <c r="AG327" s="158" t="s">
        <v>5731</v>
      </c>
      <c r="AH327" s="158" t="s">
        <v>5731</v>
      </c>
      <c r="AI327" s="158" t="s">
        <v>5731</v>
      </c>
      <c r="AJ327" s="158" t="s">
        <v>5731</v>
      </c>
      <c r="AK327" s="158" t="s">
        <v>7601</v>
      </c>
      <c r="AL327" s="158" t="s">
        <v>7871</v>
      </c>
      <c r="AM327" s="158" t="s">
        <v>7872</v>
      </c>
      <c r="AN327" s="157"/>
      <c r="AO327" s="157"/>
      <c r="AP327" s="157"/>
    </row>
    <row r="328" spans="1:42" ht="33">
      <c r="A328" s="350" t="s">
        <v>3626</v>
      </c>
      <c r="B328" s="213" t="s">
        <v>3686</v>
      </c>
      <c r="C328" s="213" t="s">
        <v>3807</v>
      </c>
      <c r="D328" s="213" t="s">
        <v>3822</v>
      </c>
      <c r="E328" s="213" t="s">
        <v>37</v>
      </c>
      <c r="F328" s="556" t="s">
        <v>8804</v>
      </c>
      <c r="G328" s="213" t="s">
        <v>19</v>
      </c>
      <c r="H328" s="213" t="s">
        <v>3823</v>
      </c>
      <c r="I328" s="214" t="s">
        <v>760</v>
      </c>
      <c r="J328" s="213" t="s">
        <v>13</v>
      </c>
      <c r="K328" s="352" t="s">
        <v>26</v>
      </c>
      <c r="L328" s="210" t="s">
        <v>7957</v>
      </c>
      <c r="M328" s="158" t="s">
        <v>7960</v>
      </c>
      <c r="N328" s="158" t="s">
        <v>7939</v>
      </c>
      <c r="O328" s="158" t="s">
        <v>1080</v>
      </c>
      <c r="P328" s="158">
        <v>70</v>
      </c>
      <c r="Q328" s="158">
        <v>13</v>
      </c>
      <c r="R328" s="349" t="s">
        <v>7608</v>
      </c>
      <c r="S328" s="158" t="s">
        <v>8802</v>
      </c>
      <c r="T328" s="158" t="s">
        <v>5731</v>
      </c>
      <c r="U328" s="212">
        <v>44357</v>
      </c>
      <c r="V328" s="212">
        <v>44357</v>
      </c>
      <c r="W328" s="189">
        <v>4420000088</v>
      </c>
      <c r="X328" s="212">
        <v>44376</v>
      </c>
      <c r="Y328" s="212"/>
      <c r="Z328" s="158" t="s">
        <v>7602</v>
      </c>
      <c r="AA328" s="158"/>
      <c r="AB328" s="158"/>
      <c r="AC328" s="158" t="s">
        <v>1547</v>
      </c>
      <c r="AD328" s="158" t="s">
        <v>5731</v>
      </c>
      <c r="AE328" s="158" t="s">
        <v>5731</v>
      </c>
      <c r="AF328" s="158" t="s">
        <v>5731</v>
      </c>
      <c r="AG328" s="158" t="s">
        <v>5731</v>
      </c>
      <c r="AH328" s="158" t="s">
        <v>5731</v>
      </c>
      <c r="AI328" s="158" t="s">
        <v>5731</v>
      </c>
      <c r="AJ328" s="158" t="s">
        <v>5731</v>
      </c>
      <c r="AK328" s="158" t="s">
        <v>7601</v>
      </c>
      <c r="AL328" s="158" t="s">
        <v>7871</v>
      </c>
      <c r="AM328" s="158" t="s">
        <v>7872</v>
      </c>
      <c r="AN328" s="157"/>
      <c r="AO328" s="157"/>
      <c r="AP328" s="157"/>
    </row>
    <row r="329" spans="1:42" ht="33">
      <c r="A329" s="350" t="s">
        <v>3626</v>
      </c>
      <c r="B329" s="213" t="s">
        <v>3686</v>
      </c>
      <c r="C329" s="213" t="s">
        <v>3807</v>
      </c>
      <c r="D329" s="559" t="s">
        <v>3819</v>
      </c>
      <c r="E329" s="213" t="s">
        <v>37</v>
      </c>
      <c r="F329" s="556" t="s">
        <v>8804</v>
      </c>
      <c r="G329" s="213" t="s">
        <v>19</v>
      </c>
      <c r="H329" s="213" t="s">
        <v>3821</v>
      </c>
      <c r="I329" s="214" t="s">
        <v>760</v>
      </c>
      <c r="J329" s="213" t="s">
        <v>13</v>
      </c>
      <c r="K329" s="352" t="s">
        <v>26</v>
      </c>
      <c r="L329" s="210" t="s">
        <v>7957</v>
      </c>
      <c r="M329" s="158" t="s">
        <v>7959</v>
      </c>
      <c r="N329" s="158" t="s">
        <v>7939</v>
      </c>
      <c r="O329" s="158" t="s">
        <v>1704</v>
      </c>
      <c r="P329" s="158">
        <v>60</v>
      </c>
      <c r="Q329" s="158">
        <v>9</v>
      </c>
      <c r="R329" s="349" t="s">
        <v>7608</v>
      </c>
      <c r="S329" s="158" t="s">
        <v>8802</v>
      </c>
      <c r="T329" s="158" t="s">
        <v>5731</v>
      </c>
      <c r="U329" s="212">
        <v>44357</v>
      </c>
      <c r="V329" s="212">
        <v>44357</v>
      </c>
      <c r="W329" s="189">
        <v>4420000089</v>
      </c>
      <c r="X329" s="212">
        <v>44376</v>
      </c>
      <c r="Y329" s="212"/>
      <c r="Z329" s="158" t="s">
        <v>7602</v>
      </c>
      <c r="AA329" s="158"/>
      <c r="AB329" s="158"/>
      <c r="AC329" s="158" t="s">
        <v>1547</v>
      </c>
      <c r="AD329" s="158" t="s">
        <v>5731</v>
      </c>
      <c r="AE329" s="158" t="s">
        <v>5731</v>
      </c>
      <c r="AF329" s="158" t="s">
        <v>5731</v>
      </c>
      <c r="AG329" s="158" t="s">
        <v>5731</v>
      </c>
      <c r="AH329" s="158" t="s">
        <v>5731</v>
      </c>
      <c r="AI329" s="158" t="s">
        <v>5731</v>
      </c>
      <c r="AJ329" s="158" t="s">
        <v>5731</v>
      </c>
      <c r="AK329" s="158" t="s">
        <v>7601</v>
      </c>
      <c r="AL329" s="158" t="s">
        <v>7871</v>
      </c>
      <c r="AM329" s="158" t="s">
        <v>7872</v>
      </c>
      <c r="AN329" s="157"/>
      <c r="AO329" s="157"/>
      <c r="AP329" s="157"/>
    </row>
    <row r="330" spans="1:42" ht="33">
      <c r="A330" s="350" t="s">
        <v>3626</v>
      </c>
      <c r="B330" s="213" t="s">
        <v>3686</v>
      </c>
      <c r="C330" s="213" t="s">
        <v>3807</v>
      </c>
      <c r="D330" s="213" t="s">
        <v>3819</v>
      </c>
      <c r="E330" s="213" t="s">
        <v>37</v>
      </c>
      <c r="F330" s="556" t="s">
        <v>8804</v>
      </c>
      <c r="G330" s="213" t="s">
        <v>19</v>
      </c>
      <c r="H330" s="213" t="s">
        <v>3820</v>
      </c>
      <c r="I330" s="214" t="s">
        <v>760</v>
      </c>
      <c r="J330" s="213" t="s">
        <v>13</v>
      </c>
      <c r="K330" s="352" t="s">
        <v>26</v>
      </c>
      <c r="L330" s="210" t="s">
        <v>7957</v>
      </c>
      <c r="M330" s="158" t="s">
        <v>7958</v>
      </c>
      <c r="N330" s="158" t="s">
        <v>7939</v>
      </c>
      <c r="O330" s="158" t="s">
        <v>1080</v>
      </c>
      <c r="P330" s="158">
        <v>40</v>
      </c>
      <c r="Q330" s="158">
        <v>9</v>
      </c>
      <c r="R330" s="349" t="s">
        <v>7608</v>
      </c>
      <c r="S330" s="158" t="s">
        <v>8802</v>
      </c>
      <c r="T330" s="158" t="s">
        <v>5731</v>
      </c>
      <c r="U330" s="212">
        <v>44357</v>
      </c>
      <c r="V330" s="212">
        <v>44357</v>
      </c>
      <c r="W330" s="189">
        <v>4420000090</v>
      </c>
      <c r="X330" s="212">
        <v>44376</v>
      </c>
      <c r="Y330" s="212"/>
      <c r="Z330" s="158" t="s">
        <v>7602</v>
      </c>
      <c r="AA330" s="158"/>
      <c r="AB330" s="158"/>
      <c r="AC330" s="158" t="s">
        <v>1547</v>
      </c>
      <c r="AD330" s="158" t="s">
        <v>5731</v>
      </c>
      <c r="AE330" s="158" t="s">
        <v>5731</v>
      </c>
      <c r="AF330" s="158" t="s">
        <v>5731</v>
      </c>
      <c r="AG330" s="158" t="s">
        <v>5731</v>
      </c>
      <c r="AH330" s="158" t="s">
        <v>5731</v>
      </c>
      <c r="AI330" s="158" t="s">
        <v>5731</v>
      </c>
      <c r="AJ330" s="158" t="s">
        <v>5731</v>
      </c>
      <c r="AK330" s="158" t="s">
        <v>7601</v>
      </c>
      <c r="AL330" s="158" t="s">
        <v>7871</v>
      </c>
      <c r="AM330" s="158" t="s">
        <v>7872</v>
      </c>
      <c r="AN330" s="157"/>
      <c r="AO330" s="157"/>
      <c r="AP330" s="157"/>
    </row>
    <row r="331" spans="1:42" ht="33">
      <c r="A331" s="350" t="s">
        <v>3626</v>
      </c>
      <c r="B331" s="213" t="s">
        <v>3686</v>
      </c>
      <c r="C331" s="213" t="s">
        <v>3807</v>
      </c>
      <c r="D331" s="213" t="s">
        <v>3816</v>
      </c>
      <c r="E331" s="213" t="s">
        <v>37</v>
      </c>
      <c r="F331" s="556" t="s">
        <v>8804</v>
      </c>
      <c r="G331" s="213" t="s">
        <v>19</v>
      </c>
      <c r="H331" s="213" t="s">
        <v>3818</v>
      </c>
      <c r="I331" s="214" t="s">
        <v>760</v>
      </c>
      <c r="J331" s="213" t="s">
        <v>13</v>
      </c>
      <c r="K331" s="557" t="s">
        <v>765</v>
      </c>
      <c r="L331" s="210" t="s">
        <v>7949</v>
      </c>
      <c r="M331" s="158" t="s">
        <v>7956</v>
      </c>
      <c r="N331" s="158" t="s">
        <v>1079</v>
      </c>
      <c r="O331" s="158" t="s">
        <v>1704</v>
      </c>
      <c r="P331" s="158">
        <v>120</v>
      </c>
      <c r="Q331" s="158">
        <v>12</v>
      </c>
      <c r="R331" s="349" t="s">
        <v>7608</v>
      </c>
      <c r="S331" s="158" t="s">
        <v>8802</v>
      </c>
      <c r="T331" s="158" t="s">
        <v>5731</v>
      </c>
      <c r="U331" s="212">
        <v>44357</v>
      </c>
      <c r="V331" s="212">
        <v>44357</v>
      </c>
      <c r="W331" s="189">
        <v>4420000091</v>
      </c>
      <c r="X331" s="212">
        <v>44376</v>
      </c>
      <c r="Y331" s="212"/>
      <c r="Z331" s="158" t="s">
        <v>7602</v>
      </c>
      <c r="AA331" s="158"/>
      <c r="AB331" s="158"/>
      <c r="AC331" s="158" t="s">
        <v>1547</v>
      </c>
      <c r="AD331" s="158" t="s">
        <v>5731</v>
      </c>
      <c r="AE331" s="158" t="s">
        <v>5731</v>
      </c>
      <c r="AF331" s="158" t="s">
        <v>5731</v>
      </c>
      <c r="AG331" s="158" t="s">
        <v>5731</v>
      </c>
      <c r="AH331" s="158" t="s">
        <v>5731</v>
      </c>
      <c r="AI331" s="158" t="s">
        <v>5731</v>
      </c>
      <c r="AJ331" s="158" t="s">
        <v>5731</v>
      </c>
      <c r="AK331" s="158" t="s">
        <v>7601</v>
      </c>
      <c r="AL331" s="158" t="s">
        <v>7871</v>
      </c>
      <c r="AM331" s="158" t="s">
        <v>7872</v>
      </c>
      <c r="AN331" s="157"/>
      <c r="AO331" s="157"/>
      <c r="AP331" s="157"/>
    </row>
    <row r="332" spans="1:42" ht="33">
      <c r="A332" s="350" t="s">
        <v>3626</v>
      </c>
      <c r="B332" s="213" t="s">
        <v>3686</v>
      </c>
      <c r="C332" s="213" t="s">
        <v>3807</v>
      </c>
      <c r="D332" s="213" t="s">
        <v>3816</v>
      </c>
      <c r="E332" s="213" t="s">
        <v>37</v>
      </c>
      <c r="F332" s="556" t="s">
        <v>8804</v>
      </c>
      <c r="G332" s="213" t="s">
        <v>19</v>
      </c>
      <c r="H332" s="213" t="s">
        <v>3817</v>
      </c>
      <c r="I332" s="214" t="s">
        <v>760</v>
      </c>
      <c r="J332" s="213" t="s">
        <v>13</v>
      </c>
      <c r="K332" s="352" t="s">
        <v>26</v>
      </c>
      <c r="L332" s="210" t="s">
        <v>7949</v>
      </c>
      <c r="M332" s="158" t="s">
        <v>7956</v>
      </c>
      <c r="N332" s="158" t="s">
        <v>7939</v>
      </c>
      <c r="O332" s="158" t="s">
        <v>1080</v>
      </c>
      <c r="P332" s="158">
        <v>120</v>
      </c>
      <c r="Q332" s="158">
        <v>9</v>
      </c>
      <c r="R332" s="349" t="s">
        <v>7608</v>
      </c>
      <c r="S332" s="158" t="s">
        <v>8802</v>
      </c>
      <c r="T332" s="158" t="s">
        <v>5731</v>
      </c>
      <c r="U332" s="212">
        <v>44357</v>
      </c>
      <c r="V332" s="212">
        <v>44357</v>
      </c>
      <c r="W332" s="189">
        <v>4420000092</v>
      </c>
      <c r="X332" s="212">
        <v>44376</v>
      </c>
      <c r="Y332" s="212"/>
      <c r="Z332" s="158" t="s">
        <v>7602</v>
      </c>
      <c r="AA332" s="158"/>
      <c r="AB332" s="158"/>
      <c r="AC332" s="158" t="s">
        <v>1547</v>
      </c>
      <c r="AD332" s="158" t="s">
        <v>5731</v>
      </c>
      <c r="AE332" s="158" t="s">
        <v>5731</v>
      </c>
      <c r="AF332" s="158" t="s">
        <v>5731</v>
      </c>
      <c r="AG332" s="158" t="s">
        <v>5731</v>
      </c>
      <c r="AH332" s="158" t="s">
        <v>5731</v>
      </c>
      <c r="AI332" s="158" t="s">
        <v>5731</v>
      </c>
      <c r="AJ332" s="158" t="s">
        <v>5731</v>
      </c>
      <c r="AK332" s="158" t="s">
        <v>7601</v>
      </c>
      <c r="AL332" s="158" t="s">
        <v>7871</v>
      </c>
      <c r="AM332" s="158" t="s">
        <v>7872</v>
      </c>
      <c r="AN332" s="157"/>
      <c r="AO332" s="157"/>
      <c r="AP332" s="157"/>
    </row>
    <row r="333" spans="1:42" ht="33">
      <c r="A333" s="350" t="s">
        <v>3626</v>
      </c>
      <c r="B333" s="213" t="s">
        <v>3686</v>
      </c>
      <c r="C333" s="213" t="s">
        <v>3807</v>
      </c>
      <c r="D333" s="213" t="s">
        <v>3811</v>
      </c>
      <c r="E333" s="213" t="s">
        <v>37</v>
      </c>
      <c r="F333" s="556" t="s">
        <v>8804</v>
      </c>
      <c r="G333" s="213" t="s">
        <v>19</v>
      </c>
      <c r="H333" s="213" t="s">
        <v>3815</v>
      </c>
      <c r="I333" s="214" t="s">
        <v>760</v>
      </c>
      <c r="J333" s="213" t="s">
        <v>13</v>
      </c>
      <c r="K333" s="352" t="s">
        <v>26</v>
      </c>
      <c r="L333" s="210" t="s">
        <v>7949</v>
      </c>
      <c r="M333" s="158" t="s">
        <v>7955</v>
      </c>
      <c r="N333" s="158" t="s">
        <v>7939</v>
      </c>
      <c r="O333" s="158" t="s">
        <v>1704</v>
      </c>
      <c r="P333" s="158">
        <v>40</v>
      </c>
      <c r="Q333" s="158">
        <v>10</v>
      </c>
      <c r="R333" s="349" t="s">
        <v>7608</v>
      </c>
      <c r="S333" s="158" t="s">
        <v>8802</v>
      </c>
      <c r="T333" s="158" t="s">
        <v>5731</v>
      </c>
      <c r="U333" s="212">
        <v>44357</v>
      </c>
      <c r="V333" s="212">
        <v>44357</v>
      </c>
      <c r="W333" s="189">
        <v>4420000116</v>
      </c>
      <c r="X333" s="212">
        <v>44376</v>
      </c>
      <c r="Y333" s="212"/>
      <c r="Z333" s="158" t="s">
        <v>7602</v>
      </c>
      <c r="AA333" s="158"/>
      <c r="AB333" s="158"/>
      <c r="AC333" s="158" t="s">
        <v>1547</v>
      </c>
      <c r="AD333" s="158" t="s">
        <v>5731</v>
      </c>
      <c r="AE333" s="158" t="s">
        <v>5731</v>
      </c>
      <c r="AF333" s="158" t="s">
        <v>5731</v>
      </c>
      <c r="AG333" s="158" t="s">
        <v>5731</v>
      </c>
      <c r="AH333" s="158" t="s">
        <v>5731</v>
      </c>
      <c r="AI333" s="158" t="s">
        <v>5731</v>
      </c>
      <c r="AJ333" s="158" t="s">
        <v>5731</v>
      </c>
      <c r="AK333" s="158" t="s">
        <v>7601</v>
      </c>
      <c r="AL333" s="158" t="s">
        <v>7871</v>
      </c>
      <c r="AM333" s="158" t="s">
        <v>7872</v>
      </c>
      <c r="AN333" s="157"/>
      <c r="AO333" s="157"/>
      <c r="AP333" s="157"/>
    </row>
    <row r="334" spans="1:42" ht="33">
      <c r="A334" s="350" t="s">
        <v>3626</v>
      </c>
      <c r="B334" s="213" t="s">
        <v>3686</v>
      </c>
      <c r="C334" s="213" t="s">
        <v>3807</v>
      </c>
      <c r="D334" s="213" t="s">
        <v>3811</v>
      </c>
      <c r="E334" s="213" t="s">
        <v>37</v>
      </c>
      <c r="F334" s="556" t="s">
        <v>8804</v>
      </c>
      <c r="G334" s="213" t="s">
        <v>19</v>
      </c>
      <c r="H334" s="213" t="s">
        <v>3812</v>
      </c>
      <c r="I334" s="214" t="s">
        <v>760</v>
      </c>
      <c r="J334" s="213" t="s">
        <v>13</v>
      </c>
      <c r="K334" s="352" t="s">
        <v>26</v>
      </c>
      <c r="L334" s="210" t="s">
        <v>7949</v>
      </c>
      <c r="M334" s="158" t="s">
        <v>7952</v>
      </c>
      <c r="N334" s="158" t="s">
        <v>7939</v>
      </c>
      <c r="O334" s="158" t="s">
        <v>1080</v>
      </c>
      <c r="P334" s="158">
        <v>30</v>
      </c>
      <c r="Q334" s="158">
        <v>7</v>
      </c>
      <c r="R334" s="349" t="s">
        <v>7608</v>
      </c>
      <c r="S334" s="158" t="s">
        <v>8802</v>
      </c>
      <c r="T334" s="158" t="s">
        <v>5731</v>
      </c>
      <c r="U334" s="212">
        <v>44357</v>
      </c>
      <c r="V334" s="212">
        <v>44357</v>
      </c>
      <c r="W334" s="189">
        <v>4420000117</v>
      </c>
      <c r="X334" s="212">
        <v>44376</v>
      </c>
      <c r="Y334" s="212"/>
      <c r="Z334" s="158" t="s">
        <v>7602</v>
      </c>
      <c r="AA334" s="158"/>
      <c r="AB334" s="158"/>
      <c r="AC334" s="158" t="s">
        <v>1547</v>
      </c>
      <c r="AD334" s="158" t="s">
        <v>5731</v>
      </c>
      <c r="AE334" s="158" t="s">
        <v>5731</v>
      </c>
      <c r="AF334" s="158" t="s">
        <v>5731</v>
      </c>
      <c r="AG334" s="158" t="s">
        <v>5731</v>
      </c>
      <c r="AH334" s="158" t="s">
        <v>5731</v>
      </c>
      <c r="AI334" s="158" t="s">
        <v>5731</v>
      </c>
      <c r="AJ334" s="158" t="s">
        <v>5731</v>
      </c>
      <c r="AK334" s="158" t="s">
        <v>7601</v>
      </c>
      <c r="AL334" s="158" t="s">
        <v>7871</v>
      </c>
      <c r="AM334" s="158" t="s">
        <v>7872</v>
      </c>
      <c r="AN334" s="157"/>
      <c r="AO334" s="157"/>
      <c r="AP334" s="157"/>
    </row>
    <row r="335" spans="1:42" ht="49.5">
      <c r="A335" s="350" t="s">
        <v>3626</v>
      </c>
      <c r="B335" s="213" t="s">
        <v>3686</v>
      </c>
      <c r="C335" s="213" t="s">
        <v>3807</v>
      </c>
      <c r="D335" s="213" t="s">
        <v>3809</v>
      </c>
      <c r="E335" s="213" t="s">
        <v>37</v>
      </c>
      <c r="F335" s="560" t="s">
        <v>8808</v>
      </c>
      <c r="G335" s="213" t="s">
        <v>19</v>
      </c>
      <c r="H335" s="213" t="s">
        <v>3810</v>
      </c>
      <c r="I335" s="214" t="s">
        <v>760</v>
      </c>
      <c r="J335" s="213" t="s">
        <v>13</v>
      </c>
      <c r="K335" s="352" t="s">
        <v>17</v>
      </c>
      <c r="L335" s="210" t="s">
        <v>7949</v>
      </c>
      <c r="M335" s="158" t="s">
        <v>7951</v>
      </c>
      <c r="N335" s="158" t="s">
        <v>7939</v>
      </c>
      <c r="O335" s="158" t="s">
        <v>1080</v>
      </c>
      <c r="P335" s="158">
        <v>150</v>
      </c>
      <c r="Q335" s="158">
        <v>19</v>
      </c>
      <c r="R335" s="349" t="s">
        <v>7608</v>
      </c>
      <c r="S335" s="158" t="s">
        <v>8802</v>
      </c>
      <c r="T335" s="158" t="s">
        <v>5731</v>
      </c>
      <c r="U335" s="212">
        <v>44357</v>
      </c>
      <c r="V335" s="212">
        <v>44357</v>
      </c>
      <c r="W335" s="189">
        <v>4420000118</v>
      </c>
      <c r="X335" s="212">
        <v>44376</v>
      </c>
      <c r="Y335" s="212"/>
      <c r="Z335" s="158" t="s">
        <v>7602</v>
      </c>
      <c r="AA335" s="158"/>
      <c r="AB335" s="158"/>
      <c r="AC335" s="158" t="s">
        <v>1547</v>
      </c>
      <c r="AD335" s="158" t="s">
        <v>5731</v>
      </c>
      <c r="AE335" s="158" t="s">
        <v>5731</v>
      </c>
      <c r="AF335" s="158" t="s">
        <v>5731</v>
      </c>
      <c r="AG335" s="158" t="s">
        <v>5731</v>
      </c>
      <c r="AH335" s="158" t="s">
        <v>5731</v>
      </c>
      <c r="AI335" s="158" t="s">
        <v>5731</v>
      </c>
      <c r="AJ335" s="158" t="s">
        <v>5731</v>
      </c>
      <c r="AK335" s="158" t="s">
        <v>7601</v>
      </c>
      <c r="AL335" s="158" t="s">
        <v>7871</v>
      </c>
      <c r="AM335" s="158" t="s">
        <v>7872</v>
      </c>
      <c r="AN335" s="157"/>
      <c r="AO335" s="157"/>
      <c r="AP335" s="157"/>
    </row>
    <row r="336" spans="1:42" ht="49.5">
      <c r="A336" s="350" t="s">
        <v>3626</v>
      </c>
      <c r="B336" s="213" t="s">
        <v>3686</v>
      </c>
      <c r="C336" s="213" t="s">
        <v>3807</v>
      </c>
      <c r="D336" s="210" t="s">
        <v>8809</v>
      </c>
      <c r="E336" s="213" t="s">
        <v>37</v>
      </c>
      <c r="F336" s="560" t="s">
        <v>8808</v>
      </c>
      <c r="G336" s="213" t="s">
        <v>19</v>
      </c>
      <c r="H336" s="213" t="s">
        <v>3808</v>
      </c>
      <c r="I336" s="214" t="s">
        <v>760</v>
      </c>
      <c r="J336" s="213" t="s">
        <v>13</v>
      </c>
      <c r="K336" s="352" t="s">
        <v>26</v>
      </c>
      <c r="L336" s="210" t="s">
        <v>7949</v>
      </c>
      <c r="M336" s="158" t="s">
        <v>7950</v>
      </c>
      <c r="N336" s="158" t="s">
        <v>7939</v>
      </c>
      <c r="O336" s="158" t="s">
        <v>1080</v>
      </c>
      <c r="P336" s="158">
        <v>110</v>
      </c>
      <c r="Q336" s="158">
        <v>16</v>
      </c>
      <c r="R336" s="349" t="s">
        <v>7608</v>
      </c>
      <c r="S336" s="158" t="s">
        <v>8802</v>
      </c>
      <c r="T336" s="158" t="s">
        <v>5731</v>
      </c>
      <c r="U336" s="212">
        <v>44357</v>
      </c>
      <c r="V336" s="212">
        <v>44357</v>
      </c>
      <c r="W336" s="189">
        <v>4420000119</v>
      </c>
      <c r="X336" s="212">
        <v>44376</v>
      </c>
      <c r="Y336" s="212"/>
      <c r="Z336" s="158" t="s">
        <v>7602</v>
      </c>
      <c r="AA336" s="158"/>
      <c r="AB336" s="158"/>
      <c r="AC336" s="158" t="s">
        <v>1547</v>
      </c>
      <c r="AD336" s="158" t="s">
        <v>5731</v>
      </c>
      <c r="AE336" s="158" t="s">
        <v>5731</v>
      </c>
      <c r="AF336" s="158" t="s">
        <v>5731</v>
      </c>
      <c r="AG336" s="158" t="s">
        <v>5731</v>
      </c>
      <c r="AH336" s="158" t="s">
        <v>5731</v>
      </c>
      <c r="AI336" s="158" t="s">
        <v>5731</v>
      </c>
      <c r="AJ336" s="158" t="s">
        <v>5731</v>
      </c>
      <c r="AK336" s="158" t="s">
        <v>7601</v>
      </c>
      <c r="AL336" s="158" t="s">
        <v>7871</v>
      </c>
      <c r="AM336" s="158" t="s">
        <v>7872</v>
      </c>
      <c r="AN336" s="157"/>
      <c r="AO336" s="157"/>
      <c r="AP336" s="157"/>
    </row>
    <row r="337" spans="1:42" ht="33">
      <c r="A337" s="350" t="s">
        <v>3626</v>
      </c>
      <c r="B337" s="213" t="s">
        <v>3797</v>
      </c>
      <c r="C337" s="213" t="s">
        <v>3803</v>
      </c>
      <c r="D337" s="213" t="s">
        <v>3804</v>
      </c>
      <c r="E337" s="213" t="s">
        <v>37</v>
      </c>
      <c r="F337" s="556" t="s">
        <v>8804</v>
      </c>
      <c r="G337" s="213" t="s">
        <v>19</v>
      </c>
      <c r="H337" s="213" t="s">
        <v>3806</v>
      </c>
      <c r="I337" s="214" t="s">
        <v>760</v>
      </c>
      <c r="J337" s="213" t="s">
        <v>13</v>
      </c>
      <c r="K337" s="561" t="s">
        <v>17</v>
      </c>
      <c r="L337" s="558" t="s">
        <v>7946</v>
      </c>
      <c r="M337" s="158" t="s">
        <v>7948</v>
      </c>
      <c r="N337" s="158" t="s">
        <v>7939</v>
      </c>
      <c r="O337" s="158" t="s">
        <v>1704</v>
      </c>
      <c r="P337" s="158">
        <v>1000</v>
      </c>
      <c r="Q337" s="158">
        <v>10</v>
      </c>
      <c r="R337" s="349" t="s">
        <v>7608</v>
      </c>
      <c r="S337" s="158" t="s">
        <v>8802</v>
      </c>
      <c r="T337" s="158" t="s">
        <v>5731</v>
      </c>
      <c r="U337" s="212">
        <v>44356</v>
      </c>
      <c r="V337" s="212">
        <v>44356</v>
      </c>
      <c r="W337" s="189">
        <v>4481000036</v>
      </c>
      <c r="X337" s="212">
        <v>44376</v>
      </c>
      <c r="Y337" s="212"/>
      <c r="Z337" s="158" t="s">
        <v>7602</v>
      </c>
      <c r="AA337" s="158"/>
      <c r="AB337" s="158"/>
      <c r="AC337" s="158" t="s">
        <v>1547</v>
      </c>
      <c r="AD337" s="158" t="s">
        <v>5731</v>
      </c>
      <c r="AE337" s="158" t="s">
        <v>5731</v>
      </c>
      <c r="AF337" s="158" t="s">
        <v>5731</v>
      </c>
      <c r="AG337" s="158" t="s">
        <v>5731</v>
      </c>
      <c r="AH337" s="158" t="s">
        <v>5731</v>
      </c>
      <c r="AI337" s="158" t="s">
        <v>5731</v>
      </c>
      <c r="AJ337" s="158" t="s">
        <v>5731</v>
      </c>
      <c r="AK337" s="158" t="s">
        <v>7601</v>
      </c>
      <c r="AL337" s="158" t="s">
        <v>7871</v>
      </c>
      <c r="AM337" s="158" t="s">
        <v>7872</v>
      </c>
      <c r="AN337" s="157"/>
      <c r="AO337" s="157"/>
      <c r="AP337" s="157"/>
    </row>
    <row r="338" spans="1:42" ht="33">
      <c r="A338" s="350" t="s">
        <v>3626</v>
      </c>
      <c r="B338" s="213" t="s">
        <v>3797</v>
      </c>
      <c r="C338" s="213" t="s">
        <v>3803</v>
      </c>
      <c r="D338" s="213" t="s">
        <v>3804</v>
      </c>
      <c r="E338" s="213" t="s">
        <v>37</v>
      </c>
      <c r="F338" s="556" t="s">
        <v>8804</v>
      </c>
      <c r="G338" s="213" t="s">
        <v>19</v>
      </c>
      <c r="H338" s="213" t="s">
        <v>3805</v>
      </c>
      <c r="I338" s="214" t="s">
        <v>760</v>
      </c>
      <c r="J338" s="213" t="s">
        <v>13</v>
      </c>
      <c r="K338" s="561" t="s">
        <v>763</v>
      </c>
      <c r="L338" s="558" t="s">
        <v>7946</v>
      </c>
      <c r="M338" s="158" t="s">
        <v>7947</v>
      </c>
      <c r="N338" s="158" t="s">
        <v>7939</v>
      </c>
      <c r="O338" s="158" t="s">
        <v>1080</v>
      </c>
      <c r="P338" s="158">
        <v>1020</v>
      </c>
      <c r="Q338" s="158">
        <v>10</v>
      </c>
      <c r="R338" s="349" t="s">
        <v>7608</v>
      </c>
      <c r="S338" s="158" t="s">
        <v>8802</v>
      </c>
      <c r="T338" s="158" t="s">
        <v>5731</v>
      </c>
      <c r="U338" s="212">
        <v>44356</v>
      </c>
      <c r="V338" s="212">
        <v>44356</v>
      </c>
      <c r="W338" s="189">
        <v>4481000037</v>
      </c>
      <c r="X338" s="212">
        <v>44376</v>
      </c>
      <c r="Y338" s="212"/>
      <c r="Z338" s="158" t="s">
        <v>7602</v>
      </c>
      <c r="AA338" s="158"/>
      <c r="AB338" s="158"/>
      <c r="AC338" s="158" t="s">
        <v>4012</v>
      </c>
      <c r="AD338" s="158"/>
      <c r="AE338" s="158"/>
      <c r="AF338" s="158" t="s">
        <v>8806</v>
      </c>
      <c r="AG338" s="158"/>
      <c r="AH338" s="158"/>
      <c r="AI338" s="158"/>
      <c r="AJ338" s="158"/>
      <c r="AK338" s="158" t="s">
        <v>7601</v>
      </c>
      <c r="AL338" s="158" t="s">
        <v>7871</v>
      </c>
      <c r="AM338" s="158" t="s">
        <v>7872</v>
      </c>
      <c r="AN338" s="157"/>
      <c r="AO338" s="157"/>
      <c r="AP338" s="157"/>
    </row>
    <row r="339" spans="1:42" ht="33">
      <c r="A339" s="350" t="s">
        <v>3626</v>
      </c>
      <c r="B339" s="213" t="s">
        <v>3797</v>
      </c>
      <c r="C339" s="562" t="s">
        <v>3800</v>
      </c>
      <c r="D339" s="562" t="s">
        <v>3801</v>
      </c>
      <c r="E339" s="213" t="s">
        <v>37</v>
      </c>
      <c r="F339" s="556" t="s">
        <v>8804</v>
      </c>
      <c r="G339" s="213" t="s">
        <v>19</v>
      </c>
      <c r="H339" s="213" t="s">
        <v>3802</v>
      </c>
      <c r="I339" s="214" t="s">
        <v>760</v>
      </c>
      <c r="J339" s="213" t="s">
        <v>13</v>
      </c>
      <c r="K339" s="561" t="s">
        <v>17</v>
      </c>
      <c r="L339" s="558" t="s">
        <v>7943</v>
      </c>
      <c r="M339" s="158" t="s">
        <v>7945</v>
      </c>
      <c r="N339" s="158" t="s">
        <v>7939</v>
      </c>
      <c r="O339" s="158" t="s">
        <v>1704</v>
      </c>
      <c r="P339" s="158">
        <v>350</v>
      </c>
      <c r="Q339" s="158">
        <v>11</v>
      </c>
      <c r="R339" s="349" t="s">
        <v>7608</v>
      </c>
      <c r="S339" s="158" t="s">
        <v>8802</v>
      </c>
      <c r="T339" s="158" t="s">
        <v>5731</v>
      </c>
      <c r="U339" s="212">
        <v>44356</v>
      </c>
      <c r="V339" s="212">
        <v>44356</v>
      </c>
      <c r="W339" s="189">
        <v>4481000053</v>
      </c>
      <c r="X339" s="212">
        <v>44376</v>
      </c>
      <c r="Y339" s="212"/>
      <c r="Z339" s="158" t="s">
        <v>7602</v>
      </c>
      <c r="AA339" s="158"/>
      <c r="AB339" s="158"/>
      <c r="AC339" s="158" t="s">
        <v>1547</v>
      </c>
      <c r="AD339" s="158" t="s">
        <v>5731</v>
      </c>
      <c r="AE339" s="158" t="s">
        <v>5731</v>
      </c>
      <c r="AF339" s="158" t="s">
        <v>8810</v>
      </c>
      <c r="AG339" s="158" t="s">
        <v>5731</v>
      </c>
      <c r="AH339" s="158" t="s">
        <v>5731</v>
      </c>
      <c r="AI339" s="158" t="s">
        <v>5731</v>
      </c>
      <c r="AJ339" s="158" t="s">
        <v>5731</v>
      </c>
      <c r="AK339" s="158" t="s">
        <v>7601</v>
      </c>
      <c r="AL339" s="158" t="s">
        <v>7871</v>
      </c>
      <c r="AM339" s="158" t="s">
        <v>7872</v>
      </c>
      <c r="AN339" s="157"/>
      <c r="AO339" s="157"/>
      <c r="AP339" s="157"/>
    </row>
    <row r="340" spans="1:42">
      <c r="A340" s="350" t="s">
        <v>3626</v>
      </c>
      <c r="B340" s="213" t="s">
        <v>3797</v>
      </c>
      <c r="C340" s="213" t="s">
        <v>3798</v>
      </c>
      <c r="D340" s="562" t="s">
        <v>3801</v>
      </c>
      <c r="E340" s="213" t="s">
        <v>37</v>
      </c>
      <c r="F340" s="546" t="s">
        <v>762</v>
      </c>
      <c r="G340" s="213" t="s">
        <v>19</v>
      </c>
      <c r="H340" s="213" t="s">
        <v>3799</v>
      </c>
      <c r="I340" s="214" t="s">
        <v>760</v>
      </c>
      <c r="J340" s="213" t="s">
        <v>13</v>
      </c>
      <c r="K340" s="561" t="s">
        <v>26</v>
      </c>
      <c r="L340" s="558" t="s">
        <v>7943</v>
      </c>
      <c r="M340" s="158" t="s">
        <v>7944</v>
      </c>
      <c r="N340" s="158" t="s">
        <v>7939</v>
      </c>
      <c r="O340" s="158" t="s">
        <v>1080</v>
      </c>
      <c r="P340" s="158">
        <v>660</v>
      </c>
      <c r="Q340" s="158">
        <v>19</v>
      </c>
      <c r="R340" s="349" t="s">
        <v>7608</v>
      </c>
      <c r="S340" s="158" t="s">
        <v>8802</v>
      </c>
      <c r="T340" s="158" t="s">
        <v>5731</v>
      </c>
      <c r="U340" s="212">
        <v>44356</v>
      </c>
      <c r="V340" s="212">
        <v>44356</v>
      </c>
      <c r="W340" s="189">
        <v>4481000054</v>
      </c>
      <c r="X340" s="212">
        <v>44376</v>
      </c>
      <c r="Y340" s="212"/>
      <c r="Z340" s="158" t="s">
        <v>7602</v>
      </c>
      <c r="AA340" s="158"/>
      <c r="AB340" s="158"/>
      <c r="AC340" s="158" t="s">
        <v>1547</v>
      </c>
      <c r="AD340" s="158" t="s">
        <v>5731</v>
      </c>
      <c r="AE340" s="158" t="s">
        <v>5731</v>
      </c>
      <c r="AF340" s="158" t="s">
        <v>5731</v>
      </c>
      <c r="AG340" s="158" t="s">
        <v>5731</v>
      </c>
      <c r="AH340" s="158" t="s">
        <v>5731</v>
      </c>
      <c r="AI340" s="158" t="s">
        <v>5731</v>
      </c>
      <c r="AJ340" s="158" t="s">
        <v>5731</v>
      </c>
      <c r="AK340" s="158" t="s">
        <v>7601</v>
      </c>
      <c r="AL340" s="158" t="s">
        <v>7871</v>
      </c>
      <c r="AM340" s="158" t="s">
        <v>7872</v>
      </c>
      <c r="AN340" s="157"/>
      <c r="AO340" s="157"/>
      <c r="AP340" s="157"/>
    </row>
    <row r="341" spans="1:42" ht="33">
      <c r="A341" s="350" t="s">
        <v>3626</v>
      </c>
      <c r="B341" s="213" t="s">
        <v>3772</v>
      </c>
      <c r="C341" s="213" t="s">
        <v>3773</v>
      </c>
      <c r="D341" s="213" t="s">
        <v>3795</v>
      </c>
      <c r="E341" s="213" t="s">
        <v>37</v>
      </c>
      <c r="F341" s="555" t="s">
        <v>8811</v>
      </c>
      <c r="G341" s="213" t="s">
        <v>19</v>
      </c>
      <c r="H341" s="213" t="s">
        <v>3796</v>
      </c>
      <c r="I341" s="214" t="s">
        <v>760</v>
      </c>
      <c r="J341" s="213" t="s">
        <v>13</v>
      </c>
      <c r="K341" s="352" t="s">
        <v>26</v>
      </c>
      <c r="L341" s="563" t="s">
        <v>7937</v>
      </c>
      <c r="M341" s="158" t="s">
        <v>7942</v>
      </c>
      <c r="N341" s="158" t="s">
        <v>7939</v>
      </c>
      <c r="O341" s="158" t="s">
        <v>1080</v>
      </c>
      <c r="P341" s="158">
        <v>260</v>
      </c>
      <c r="Q341" s="158">
        <v>14</v>
      </c>
      <c r="R341" s="349" t="s">
        <v>7608</v>
      </c>
      <c r="S341" s="158" t="s">
        <v>8802</v>
      </c>
      <c r="T341" s="158" t="s">
        <v>5731</v>
      </c>
      <c r="U341" s="212">
        <v>44356</v>
      </c>
      <c r="V341" s="212">
        <v>44356</v>
      </c>
      <c r="W341" s="189">
        <v>4480000046</v>
      </c>
      <c r="X341" s="212">
        <v>44376</v>
      </c>
      <c r="Y341" s="212"/>
      <c r="Z341" s="158" t="s">
        <v>7602</v>
      </c>
      <c r="AA341" s="158"/>
      <c r="AB341" s="158"/>
      <c r="AC341" s="158" t="s">
        <v>1547</v>
      </c>
      <c r="AD341" s="158" t="s">
        <v>5731</v>
      </c>
      <c r="AE341" s="158" t="s">
        <v>5731</v>
      </c>
      <c r="AF341" s="158" t="s">
        <v>5731</v>
      </c>
      <c r="AG341" s="158" t="s">
        <v>5731</v>
      </c>
      <c r="AH341" s="158" t="s">
        <v>5731</v>
      </c>
      <c r="AI341" s="158" t="s">
        <v>5731</v>
      </c>
      <c r="AJ341" s="158" t="s">
        <v>5731</v>
      </c>
      <c r="AK341" s="158" t="s">
        <v>7601</v>
      </c>
      <c r="AL341" s="158" t="s">
        <v>7871</v>
      </c>
      <c r="AM341" s="158" t="s">
        <v>7872</v>
      </c>
      <c r="AN341" s="157"/>
      <c r="AO341" s="157"/>
      <c r="AP341" s="157"/>
    </row>
    <row r="342" spans="1:42" ht="33">
      <c r="A342" s="350" t="s">
        <v>3626</v>
      </c>
      <c r="B342" s="213" t="s">
        <v>3772</v>
      </c>
      <c r="C342" s="213" t="s">
        <v>3773</v>
      </c>
      <c r="D342" s="213" t="s">
        <v>3795</v>
      </c>
      <c r="E342" s="213" t="s">
        <v>37</v>
      </c>
      <c r="F342" s="556" t="s">
        <v>8804</v>
      </c>
      <c r="G342" s="213" t="s">
        <v>19</v>
      </c>
      <c r="H342" s="213" t="s">
        <v>3898</v>
      </c>
      <c r="I342" s="214" t="s">
        <v>760</v>
      </c>
      <c r="J342" s="213" t="s">
        <v>13</v>
      </c>
      <c r="K342" s="352" t="s">
        <v>26</v>
      </c>
      <c r="L342" s="563" t="s">
        <v>7937</v>
      </c>
      <c r="M342" s="158" t="s">
        <v>7992</v>
      </c>
      <c r="N342" s="158" t="s">
        <v>7939</v>
      </c>
      <c r="O342" s="158" t="s">
        <v>1704</v>
      </c>
      <c r="P342" s="158">
        <v>250</v>
      </c>
      <c r="Q342" s="158">
        <v>10</v>
      </c>
      <c r="R342" s="349" t="s">
        <v>7608</v>
      </c>
      <c r="S342" s="158" t="s">
        <v>8802</v>
      </c>
      <c r="T342" s="158" t="s">
        <v>5731</v>
      </c>
      <c r="U342" s="212">
        <v>44356</v>
      </c>
      <c r="V342" s="212">
        <v>44356</v>
      </c>
      <c r="W342" s="189">
        <v>4480000047</v>
      </c>
      <c r="X342" s="212">
        <v>44376</v>
      </c>
      <c r="Y342" s="212"/>
      <c r="Z342" s="158" t="s">
        <v>7602</v>
      </c>
      <c r="AA342" s="158"/>
      <c r="AB342" s="158"/>
      <c r="AC342" s="158" t="s">
        <v>1547</v>
      </c>
      <c r="AD342" s="158" t="s">
        <v>5731</v>
      </c>
      <c r="AE342" s="158" t="s">
        <v>5731</v>
      </c>
      <c r="AF342" s="158" t="s">
        <v>5731</v>
      </c>
      <c r="AG342" s="158" t="s">
        <v>5731</v>
      </c>
      <c r="AH342" s="158" t="s">
        <v>5731</v>
      </c>
      <c r="AI342" s="158" t="s">
        <v>5731</v>
      </c>
      <c r="AJ342" s="158" t="s">
        <v>5731</v>
      </c>
      <c r="AK342" s="158" t="s">
        <v>7601</v>
      </c>
      <c r="AL342" s="158" t="s">
        <v>7871</v>
      </c>
      <c r="AM342" s="158" t="s">
        <v>7872</v>
      </c>
      <c r="AN342" s="157"/>
      <c r="AO342" s="157"/>
      <c r="AP342" s="157"/>
    </row>
    <row r="343" spans="1:42" ht="33">
      <c r="A343" s="350" t="s">
        <v>3626</v>
      </c>
      <c r="B343" s="355" t="s">
        <v>3772</v>
      </c>
      <c r="C343" s="355" t="s">
        <v>3773</v>
      </c>
      <c r="D343" s="355" t="s">
        <v>3793</v>
      </c>
      <c r="E343" s="213" t="s">
        <v>37</v>
      </c>
      <c r="F343" s="556" t="s">
        <v>8804</v>
      </c>
      <c r="G343" s="213" t="s">
        <v>19</v>
      </c>
      <c r="H343" s="213" t="s">
        <v>3794</v>
      </c>
      <c r="I343" s="214" t="s">
        <v>760</v>
      </c>
      <c r="J343" s="213" t="s">
        <v>13</v>
      </c>
      <c r="K343" s="352" t="s">
        <v>26</v>
      </c>
      <c r="L343" s="563" t="s">
        <v>7937</v>
      </c>
      <c r="M343" s="158" t="s">
        <v>7941</v>
      </c>
      <c r="N343" s="158" t="s">
        <v>7939</v>
      </c>
      <c r="O343" s="158" t="s">
        <v>1704</v>
      </c>
      <c r="P343" s="158">
        <v>100</v>
      </c>
      <c r="Q343" s="158">
        <v>10</v>
      </c>
      <c r="R343" s="349" t="s">
        <v>7608</v>
      </c>
      <c r="S343" s="158" t="s">
        <v>8802</v>
      </c>
      <c r="T343" s="158" t="s">
        <v>5731</v>
      </c>
      <c r="U343" s="212">
        <v>44356</v>
      </c>
      <c r="V343" s="212">
        <v>44356</v>
      </c>
      <c r="W343" s="189">
        <v>4480000061</v>
      </c>
      <c r="X343" s="212">
        <v>44376</v>
      </c>
      <c r="Y343" s="212"/>
      <c r="Z343" s="158" t="s">
        <v>7602</v>
      </c>
      <c r="AA343" s="158"/>
      <c r="AB343" s="158"/>
      <c r="AC343" s="158" t="s">
        <v>1547</v>
      </c>
      <c r="AD343" s="158" t="s">
        <v>5731</v>
      </c>
      <c r="AE343" s="158" t="s">
        <v>5731</v>
      </c>
      <c r="AF343" s="158" t="s">
        <v>5731</v>
      </c>
      <c r="AG343" s="158" t="s">
        <v>5731</v>
      </c>
      <c r="AH343" s="158" t="s">
        <v>5731</v>
      </c>
      <c r="AI343" s="158" t="s">
        <v>5731</v>
      </c>
      <c r="AJ343" s="158" t="s">
        <v>5731</v>
      </c>
      <c r="AK343" s="158" t="s">
        <v>7601</v>
      </c>
      <c r="AL343" s="158" t="s">
        <v>7871</v>
      </c>
      <c r="AM343" s="158" t="s">
        <v>7872</v>
      </c>
      <c r="AN343" s="157"/>
      <c r="AO343" s="157"/>
      <c r="AP343" s="157"/>
    </row>
    <row r="344" spans="1:42" ht="33">
      <c r="A344" s="350" t="s">
        <v>3626</v>
      </c>
      <c r="B344" s="213" t="s">
        <v>3772</v>
      </c>
      <c r="C344" s="213" t="s">
        <v>3773</v>
      </c>
      <c r="D344" s="213" t="s">
        <v>3790</v>
      </c>
      <c r="E344" s="213" t="s">
        <v>37</v>
      </c>
      <c r="F344" s="556" t="s">
        <v>8804</v>
      </c>
      <c r="G344" s="213" t="s">
        <v>19</v>
      </c>
      <c r="H344" s="213" t="s">
        <v>3791</v>
      </c>
      <c r="I344" s="214" t="s">
        <v>760</v>
      </c>
      <c r="J344" s="213" t="s">
        <v>13</v>
      </c>
      <c r="K344" s="564" t="s">
        <v>26</v>
      </c>
      <c r="L344" s="563" t="s">
        <v>7937</v>
      </c>
      <c r="M344" s="158" t="s">
        <v>7940</v>
      </c>
      <c r="N344" s="158" t="s">
        <v>7939</v>
      </c>
      <c r="O344" s="158" t="s">
        <v>1080</v>
      </c>
      <c r="P344" s="158">
        <v>50</v>
      </c>
      <c r="Q344" s="158">
        <v>7</v>
      </c>
      <c r="R344" s="349" t="s">
        <v>7608</v>
      </c>
      <c r="S344" s="158" t="s">
        <v>8802</v>
      </c>
      <c r="T344" s="158" t="s">
        <v>5731</v>
      </c>
      <c r="U344" s="212">
        <v>44356</v>
      </c>
      <c r="V344" s="212">
        <v>44356</v>
      </c>
      <c r="W344" s="189">
        <v>4480000050</v>
      </c>
      <c r="X344" s="212">
        <v>44376</v>
      </c>
      <c r="Y344" s="212"/>
      <c r="Z344" s="158" t="s">
        <v>7602</v>
      </c>
      <c r="AA344" s="158"/>
      <c r="AB344" s="158"/>
      <c r="AC344" s="158" t="s">
        <v>1547</v>
      </c>
      <c r="AD344" s="158" t="s">
        <v>5731</v>
      </c>
      <c r="AE344" s="158" t="s">
        <v>5731</v>
      </c>
      <c r="AF344" s="158" t="s">
        <v>5731</v>
      </c>
      <c r="AG344" s="158" t="s">
        <v>5731</v>
      </c>
      <c r="AH344" s="158" t="s">
        <v>5731</v>
      </c>
      <c r="AI344" s="158" t="s">
        <v>5731</v>
      </c>
      <c r="AJ344" s="158" t="s">
        <v>5731</v>
      </c>
      <c r="AK344" s="158" t="s">
        <v>7601</v>
      </c>
      <c r="AL344" s="158" t="s">
        <v>7871</v>
      </c>
      <c r="AM344" s="158" t="s">
        <v>7872</v>
      </c>
      <c r="AN344" s="157"/>
      <c r="AO344" s="157"/>
      <c r="AP344" s="157"/>
    </row>
    <row r="345" spans="1:42" ht="33">
      <c r="A345" s="350" t="s">
        <v>3626</v>
      </c>
      <c r="B345" s="213" t="s">
        <v>3772</v>
      </c>
      <c r="C345" s="213" t="s">
        <v>3773</v>
      </c>
      <c r="D345" s="355" t="s">
        <v>3788</v>
      </c>
      <c r="E345" s="213" t="s">
        <v>37</v>
      </c>
      <c r="F345" s="556" t="s">
        <v>8804</v>
      </c>
      <c r="G345" s="213" t="s">
        <v>19</v>
      </c>
      <c r="H345" s="213" t="s">
        <v>3789</v>
      </c>
      <c r="I345" s="214" t="s">
        <v>760</v>
      </c>
      <c r="J345" s="213" t="s">
        <v>13</v>
      </c>
      <c r="K345" s="564" t="s">
        <v>26</v>
      </c>
      <c r="L345" s="563" t="s">
        <v>7937</v>
      </c>
      <c r="M345" s="158" t="s">
        <v>7938</v>
      </c>
      <c r="N345" s="158" t="s">
        <v>7939</v>
      </c>
      <c r="O345" s="158" t="s">
        <v>1080</v>
      </c>
      <c r="P345" s="158">
        <v>80</v>
      </c>
      <c r="Q345" s="158">
        <v>8</v>
      </c>
      <c r="R345" s="349" t="s">
        <v>7608</v>
      </c>
      <c r="S345" s="158" t="s">
        <v>8802</v>
      </c>
      <c r="T345" s="158" t="s">
        <v>5731</v>
      </c>
      <c r="U345" s="212">
        <v>44356</v>
      </c>
      <c r="V345" s="212">
        <v>44356</v>
      </c>
      <c r="W345" s="189">
        <v>4480000052</v>
      </c>
      <c r="X345" s="212">
        <v>44376</v>
      </c>
      <c r="Y345" s="212"/>
      <c r="Z345" s="158" t="s">
        <v>7602</v>
      </c>
      <c r="AA345" s="158"/>
      <c r="AB345" s="158"/>
      <c r="AC345" s="158" t="s">
        <v>1547</v>
      </c>
      <c r="AD345" s="158" t="s">
        <v>5731</v>
      </c>
      <c r="AE345" s="158" t="s">
        <v>5731</v>
      </c>
      <c r="AF345" s="158" t="s">
        <v>5731</v>
      </c>
      <c r="AG345" s="158" t="s">
        <v>5731</v>
      </c>
      <c r="AH345" s="158" t="s">
        <v>5731</v>
      </c>
      <c r="AI345" s="158" t="s">
        <v>5731</v>
      </c>
      <c r="AJ345" s="158" t="s">
        <v>5731</v>
      </c>
      <c r="AK345" s="158" t="s">
        <v>7601</v>
      </c>
      <c r="AL345" s="158" t="s">
        <v>7871</v>
      </c>
      <c r="AM345" s="158" t="s">
        <v>7872</v>
      </c>
      <c r="AN345" s="157"/>
      <c r="AO345" s="157"/>
      <c r="AP345" s="157"/>
    </row>
    <row r="346" spans="1:42" ht="33">
      <c r="A346" s="350" t="s">
        <v>3626</v>
      </c>
      <c r="B346" s="355" t="s">
        <v>3772</v>
      </c>
      <c r="C346" s="355" t="s">
        <v>3773</v>
      </c>
      <c r="D346" s="355" t="s">
        <v>3785</v>
      </c>
      <c r="E346" s="213" t="s">
        <v>37</v>
      </c>
      <c r="F346" s="565" t="s">
        <v>16</v>
      </c>
      <c r="G346" s="213" t="s">
        <v>19</v>
      </c>
      <c r="H346" s="213" t="s">
        <v>3787</v>
      </c>
      <c r="I346" s="214" t="s">
        <v>760</v>
      </c>
      <c r="J346" s="213" t="s">
        <v>13</v>
      </c>
      <c r="K346" s="564" t="s">
        <v>26</v>
      </c>
      <c r="L346" s="563" t="s">
        <v>7931</v>
      </c>
      <c r="M346" s="566" t="s">
        <v>7935</v>
      </c>
      <c r="N346" s="211" t="s">
        <v>7936</v>
      </c>
      <c r="O346" s="158" t="s">
        <v>7897</v>
      </c>
      <c r="P346" s="567">
        <v>170</v>
      </c>
      <c r="Q346" s="567">
        <v>14</v>
      </c>
      <c r="R346" s="365" t="s">
        <v>7599</v>
      </c>
      <c r="S346" s="158" t="s">
        <v>8812</v>
      </c>
      <c r="T346" s="158" t="s">
        <v>5731</v>
      </c>
      <c r="U346" s="212">
        <v>44356</v>
      </c>
      <c r="V346" s="212">
        <v>44356</v>
      </c>
      <c r="W346" s="189">
        <v>4480000054</v>
      </c>
      <c r="X346" s="212">
        <v>44377</v>
      </c>
      <c r="Y346" s="158"/>
      <c r="Z346" s="158" t="s">
        <v>7602</v>
      </c>
      <c r="AA346" s="158"/>
      <c r="AB346" s="158"/>
      <c r="AC346" s="223" t="s">
        <v>1547</v>
      </c>
      <c r="AD346" s="158" t="s">
        <v>5731</v>
      </c>
      <c r="AE346" s="158" t="s">
        <v>5731</v>
      </c>
      <c r="AF346" s="158" t="s">
        <v>5731</v>
      </c>
      <c r="AG346" s="158" t="s">
        <v>5731</v>
      </c>
      <c r="AH346" s="158" t="s">
        <v>5731</v>
      </c>
      <c r="AI346" s="158" t="s">
        <v>5731</v>
      </c>
      <c r="AJ346" s="158" t="s">
        <v>5731</v>
      </c>
      <c r="AK346" s="158" t="s">
        <v>7605</v>
      </c>
      <c r="AL346" s="158" t="s">
        <v>7866</v>
      </c>
      <c r="AM346" s="158" t="s">
        <v>7934</v>
      </c>
      <c r="AN346" s="157"/>
      <c r="AO346" s="157"/>
      <c r="AP346" s="157"/>
    </row>
    <row r="347" spans="1:42" ht="33">
      <c r="A347" s="350" t="s">
        <v>3626</v>
      </c>
      <c r="B347" s="355" t="s">
        <v>3772</v>
      </c>
      <c r="C347" s="355" t="s">
        <v>3773</v>
      </c>
      <c r="D347" s="355" t="s">
        <v>3785</v>
      </c>
      <c r="E347" s="213" t="s">
        <v>37</v>
      </c>
      <c r="F347" s="565" t="s">
        <v>16</v>
      </c>
      <c r="G347" s="213" t="s">
        <v>19</v>
      </c>
      <c r="H347" s="213" t="s">
        <v>3786</v>
      </c>
      <c r="I347" s="214" t="s">
        <v>760</v>
      </c>
      <c r="J347" s="213" t="s">
        <v>13</v>
      </c>
      <c r="K347" s="564" t="s">
        <v>26</v>
      </c>
      <c r="L347" s="563" t="s">
        <v>7931</v>
      </c>
      <c r="M347" s="182" t="s">
        <v>7933</v>
      </c>
      <c r="N347" s="211" t="s">
        <v>7863</v>
      </c>
      <c r="O347" s="158" t="s">
        <v>7864</v>
      </c>
      <c r="P347" s="567">
        <v>160</v>
      </c>
      <c r="Q347" s="567">
        <v>8</v>
      </c>
      <c r="R347" s="365" t="s">
        <v>7599</v>
      </c>
      <c r="S347" s="158" t="s">
        <v>8812</v>
      </c>
      <c r="T347" s="158" t="s">
        <v>5731</v>
      </c>
      <c r="U347" s="212">
        <v>44356</v>
      </c>
      <c r="V347" s="212">
        <v>44356</v>
      </c>
      <c r="W347" s="189">
        <v>4480000056</v>
      </c>
      <c r="X347" s="212">
        <v>44377</v>
      </c>
      <c r="Y347" s="158"/>
      <c r="Z347" s="158" t="s">
        <v>7602</v>
      </c>
      <c r="AA347" s="158"/>
      <c r="AB347" s="158"/>
      <c r="AC347" s="223" t="s">
        <v>1547</v>
      </c>
      <c r="AD347" s="158" t="s">
        <v>5731</v>
      </c>
      <c r="AE347" s="158" t="s">
        <v>5731</v>
      </c>
      <c r="AF347" s="158" t="s">
        <v>5731</v>
      </c>
      <c r="AG347" s="158" t="s">
        <v>5731</v>
      </c>
      <c r="AH347" s="158" t="s">
        <v>5731</v>
      </c>
      <c r="AI347" s="158" t="s">
        <v>5731</v>
      </c>
      <c r="AJ347" s="158" t="s">
        <v>5731</v>
      </c>
      <c r="AK347" s="158" t="s">
        <v>7605</v>
      </c>
      <c r="AL347" s="158" t="s">
        <v>7866</v>
      </c>
      <c r="AM347" s="158" t="s">
        <v>7934</v>
      </c>
      <c r="AN347" s="157"/>
      <c r="AO347" s="157"/>
      <c r="AP347" s="157"/>
    </row>
    <row r="348" spans="1:42" ht="33">
      <c r="A348" s="350" t="s">
        <v>3626</v>
      </c>
      <c r="B348" s="355" t="s">
        <v>3772</v>
      </c>
      <c r="C348" s="355" t="s">
        <v>3773</v>
      </c>
      <c r="D348" s="355" t="s">
        <v>3782</v>
      </c>
      <c r="E348" s="213" t="s">
        <v>37</v>
      </c>
      <c r="F348" s="565" t="s">
        <v>16</v>
      </c>
      <c r="G348" s="213" t="s">
        <v>19</v>
      </c>
      <c r="H348" s="213" t="s">
        <v>3784</v>
      </c>
      <c r="I348" s="214" t="s">
        <v>760</v>
      </c>
      <c r="J348" s="213" t="s">
        <v>13</v>
      </c>
      <c r="K348" s="564" t="s">
        <v>17</v>
      </c>
      <c r="L348" s="563" t="s">
        <v>7931</v>
      </c>
      <c r="M348" s="182" t="s">
        <v>7932</v>
      </c>
      <c r="N348" s="211" t="s">
        <v>7863</v>
      </c>
      <c r="O348" s="158" t="s">
        <v>7876</v>
      </c>
      <c r="P348" s="567">
        <v>130</v>
      </c>
      <c r="Q348" s="567">
        <v>7</v>
      </c>
      <c r="R348" s="365" t="s">
        <v>7599</v>
      </c>
      <c r="S348" s="158" t="s">
        <v>8812</v>
      </c>
      <c r="T348" s="158" t="s">
        <v>5731</v>
      </c>
      <c r="U348" s="212">
        <v>44356</v>
      </c>
      <c r="V348" s="212">
        <v>44356</v>
      </c>
      <c r="W348" s="189">
        <v>4480000057</v>
      </c>
      <c r="X348" s="212">
        <v>44377</v>
      </c>
      <c r="Y348" s="158"/>
      <c r="Z348" s="158" t="s">
        <v>7602</v>
      </c>
      <c r="AA348" s="158"/>
      <c r="AB348" s="159"/>
      <c r="AC348" s="223" t="s">
        <v>1547</v>
      </c>
      <c r="AD348" s="158" t="s">
        <v>5731</v>
      </c>
      <c r="AE348" s="158" t="s">
        <v>5731</v>
      </c>
      <c r="AF348" s="158" t="s">
        <v>5731</v>
      </c>
      <c r="AG348" s="158" t="s">
        <v>5731</v>
      </c>
      <c r="AH348" s="158" t="s">
        <v>5731</v>
      </c>
      <c r="AI348" s="158" t="s">
        <v>5731</v>
      </c>
      <c r="AJ348" s="158" t="s">
        <v>5731</v>
      </c>
      <c r="AK348" s="158" t="s">
        <v>7605</v>
      </c>
      <c r="AL348" s="158" t="s">
        <v>7866</v>
      </c>
      <c r="AM348" s="158" t="s">
        <v>7867</v>
      </c>
      <c r="AN348" s="157"/>
      <c r="AO348" s="157"/>
      <c r="AP348" s="157"/>
    </row>
    <row r="349" spans="1:42" ht="33">
      <c r="A349" s="350" t="s">
        <v>3626</v>
      </c>
      <c r="B349" s="355" t="s">
        <v>3772</v>
      </c>
      <c r="C349" s="355" t="s">
        <v>3773</v>
      </c>
      <c r="D349" s="355" t="s">
        <v>3782</v>
      </c>
      <c r="E349" s="213" t="s">
        <v>37</v>
      </c>
      <c r="F349" s="565" t="s">
        <v>16</v>
      </c>
      <c r="G349" s="213" t="s">
        <v>19</v>
      </c>
      <c r="H349" s="213" t="s">
        <v>3783</v>
      </c>
      <c r="I349" s="214" t="s">
        <v>760</v>
      </c>
      <c r="J349" s="213" t="s">
        <v>13</v>
      </c>
      <c r="K349" s="564" t="s">
        <v>17</v>
      </c>
      <c r="L349" s="563" t="s">
        <v>7931</v>
      </c>
      <c r="M349" s="182" t="s">
        <v>7932</v>
      </c>
      <c r="N349" s="211" t="s">
        <v>7863</v>
      </c>
      <c r="O349" s="158" t="s">
        <v>7864</v>
      </c>
      <c r="P349" s="568">
        <v>130</v>
      </c>
      <c r="Q349" s="567">
        <v>7</v>
      </c>
      <c r="R349" s="365" t="s">
        <v>7599</v>
      </c>
      <c r="S349" s="158" t="s">
        <v>8812</v>
      </c>
      <c r="T349" s="158" t="s">
        <v>5731</v>
      </c>
      <c r="U349" s="212">
        <v>44356</v>
      </c>
      <c r="V349" s="212">
        <v>44356</v>
      </c>
      <c r="W349" s="189">
        <v>4480000062</v>
      </c>
      <c r="X349" s="212">
        <v>44377</v>
      </c>
      <c r="Y349" s="158"/>
      <c r="Z349" s="158" t="s">
        <v>7602</v>
      </c>
      <c r="AA349" s="158"/>
      <c r="AB349" s="158"/>
      <c r="AC349" s="223" t="s">
        <v>1547</v>
      </c>
      <c r="AD349" s="158" t="s">
        <v>5731</v>
      </c>
      <c r="AE349" s="158" t="s">
        <v>5731</v>
      </c>
      <c r="AF349" s="158" t="s">
        <v>5731</v>
      </c>
      <c r="AG349" s="158" t="s">
        <v>5731</v>
      </c>
      <c r="AH349" s="158" t="s">
        <v>5731</v>
      </c>
      <c r="AI349" s="158" t="s">
        <v>5731</v>
      </c>
      <c r="AJ349" s="158" t="s">
        <v>5731</v>
      </c>
      <c r="AK349" s="158" t="s">
        <v>7605</v>
      </c>
      <c r="AL349" s="158" t="s">
        <v>7866</v>
      </c>
      <c r="AM349" s="158" t="s">
        <v>7867</v>
      </c>
      <c r="AN349" s="157"/>
      <c r="AO349" s="157"/>
      <c r="AP349" s="157"/>
    </row>
    <row r="350" spans="1:42" ht="33">
      <c r="A350" s="350" t="s">
        <v>3626</v>
      </c>
      <c r="B350" s="355" t="s">
        <v>3772</v>
      </c>
      <c r="C350" s="355" t="s">
        <v>3773</v>
      </c>
      <c r="D350" s="355" t="s">
        <v>3780</v>
      </c>
      <c r="E350" s="213" t="s">
        <v>37</v>
      </c>
      <c r="F350" s="213" t="s">
        <v>11</v>
      </c>
      <c r="G350" s="213" t="s">
        <v>19</v>
      </c>
      <c r="H350" s="213" t="s">
        <v>3781</v>
      </c>
      <c r="I350" s="214" t="s">
        <v>760</v>
      </c>
      <c r="J350" s="213" t="s">
        <v>13</v>
      </c>
      <c r="K350" s="561" t="s">
        <v>26</v>
      </c>
      <c r="L350" s="558" t="s">
        <v>7926</v>
      </c>
      <c r="M350" s="182" t="s">
        <v>7930</v>
      </c>
      <c r="N350" s="211" t="s">
        <v>7863</v>
      </c>
      <c r="O350" s="158" t="s">
        <v>7876</v>
      </c>
      <c r="P350" s="567">
        <v>420</v>
      </c>
      <c r="Q350" s="527">
        <v>20</v>
      </c>
      <c r="R350" s="365" t="s">
        <v>7599</v>
      </c>
      <c r="S350" s="158" t="s">
        <v>8812</v>
      </c>
      <c r="T350" s="158" t="s">
        <v>5731</v>
      </c>
      <c r="U350" s="212">
        <v>44356</v>
      </c>
      <c r="V350" s="212">
        <v>44356</v>
      </c>
      <c r="W350" s="189">
        <v>4480000058</v>
      </c>
      <c r="X350" s="212">
        <v>44377</v>
      </c>
      <c r="Y350" s="158"/>
      <c r="Z350" s="158" t="s">
        <v>7602</v>
      </c>
      <c r="AA350" s="158"/>
      <c r="AB350" s="158"/>
      <c r="AC350" s="223" t="s">
        <v>1547</v>
      </c>
      <c r="AD350" s="158" t="s">
        <v>5731</v>
      </c>
      <c r="AE350" s="158" t="s">
        <v>5731</v>
      </c>
      <c r="AF350" s="158" t="s">
        <v>5731</v>
      </c>
      <c r="AG350" s="158" t="s">
        <v>5731</v>
      </c>
      <c r="AH350" s="158" t="s">
        <v>5731</v>
      </c>
      <c r="AI350" s="158" t="s">
        <v>5731</v>
      </c>
      <c r="AJ350" s="158" t="s">
        <v>5731</v>
      </c>
      <c r="AK350" s="158" t="s">
        <v>7605</v>
      </c>
      <c r="AL350" s="158" t="s">
        <v>7866</v>
      </c>
      <c r="AM350" s="158" t="s">
        <v>7867</v>
      </c>
      <c r="AN350" s="157"/>
      <c r="AO350" s="157"/>
      <c r="AP350" s="157"/>
    </row>
    <row r="351" spans="1:42" ht="33">
      <c r="A351" s="350" t="s">
        <v>3626</v>
      </c>
      <c r="B351" s="355" t="s">
        <v>3772</v>
      </c>
      <c r="C351" s="355" t="s">
        <v>3773</v>
      </c>
      <c r="D351" s="355" t="s">
        <v>3778</v>
      </c>
      <c r="E351" s="213" t="s">
        <v>37</v>
      </c>
      <c r="F351" s="213" t="s">
        <v>11</v>
      </c>
      <c r="G351" s="213" t="s">
        <v>19</v>
      </c>
      <c r="H351" s="213" t="s">
        <v>3779</v>
      </c>
      <c r="I351" s="214" t="s">
        <v>760</v>
      </c>
      <c r="J351" s="213" t="s">
        <v>13</v>
      </c>
      <c r="K351" s="561" t="s">
        <v>26</v>
      </c>
      <c r="L351" s="558" t="s">
        <v>7926</v>
      </c>
      <c r="M351" s="182" t="s">
        <v>7929</v>
      </c>
      <c r="N351" s="211" t="s">
        <v>7863</v>
      </c>
      <c r="O351" s="158" t="s">
        <v>7876</v>
      </c>
      <c r="P351" s="567">
        <v>440</v>
      </c>
      <c r="Q351" s="527">
        <v>23</v>
      </c>
      <c r="R351" s="365" t="s">
        <v>7599</v>
      </c>
      <c r="S351" s="158" t="s">
        <v>8812</v>
      </c>
      <c r="T351" s="158" t="s">
        <v>5731</v>
      </c>
      <c r="U351" s="212">
        <v>44356</v>
      </c>
      <c r="V351" s="212">
        <v>44356</v>
      </c>
      <c r="W351" s="189">
        <v>4480000059</v>
      </c>
      <c r="X351" s="212">
        <v>44377</v>
      </c>
      <c r="Y351" s="158"/>
      <c r="Z351" s="158" t="s">
        <v>7602</v>
      </c>
      <c r="AA351" s="158"/>
      <c r="AB351" s="158"/>
      <c r="AC351" s="223" t="s">
        <v>1547</v>
      </c>
      <c r="AD351" s="158" t="s">
        <v>5731</v>
      </c>
      <c r="AE351" s="158" t="s">
        <v>5731</v>
      </c>
      <c r="AF351" s="158" t="s">
        <v>5731</v>
      </c>
      <c r="AG351" s="158" t="s">
        <v>5731</v>
      </c>
      <c r="AH351" s="158" t="s">
        <v>5731</v>
      </c>
      <c r="AI351" s="158" t="s">
        <v>5731</v>
      </c>
      <c r="AJ351" s="158" t="s">
        <v>5731</v>
      </c>
      <c r="AK351" s="158" t="s">
        <v>7605</v>
      </c>
      <c r="AL351" s="158" t="s">
        <v>7866</v>
      </c>
      <c r="AM351" s="158" t="s">
        <v>7867</v>
      </c>
      <c r="AN351" s="157"/>
      <c r="AO351" s="157"/>
      <c r="AP351" s="157"/>
    </row>
    <row r="352" spans="1:42" ht="33">
      <c r="A352" s="350" t="s">
        <v>3626</v>
      </c>
      <c r="B352" s="355" t="s">
        <v>3772</v>
      </c>
      <c r="C352" s="355" t="s">
        <v>3773</v>
      </c>
      <c r="D352" s="355" t="s">
        <v>3774</v>
      </c>
      <c r="E352" s="213" t="s">
        <v>37</v>
      </c>
      <c r="F352" s="565" t="s">
        <v>16</v>
      </c>
      <c r="G352" s="213" t="s">
        <v>19</v>
      </c>
      <c r="H352" s="213" t="s">
        <v>3775</v>
      </c>
      <c r="I352" s="214" t="s">
        <v>760</v>
      </c>
      <c r="J352" s="213" t="s">
        <v>13</v>
      </c>
      <c r="K352" s="561" t="s">
        <v>26</v>
      </c>
      <c r="L352" s="558" t="s">
        <v>7926</v>
      </c>
      <c r="M352" s="182" t="s">
        <v>7927</v>
      </c>
      <c r="N352" s="211" t="s">
        <v>7863</v>
      </c>
      <c r="O352" s="183" t="s">
        <v>7864</v>
      </c>
      <c r="P352" s="568">
        <v>450</v>
      </c>
      <c r="Q352" s="567">
        <v>10</v>
      </c>
      <c r="R352" s="365" t="s">
        <v>7599</v>
      </c>
      <c r="S352" s="158" t="s">
        <v>8812</v>
      </c>
      <c r="T352" s="158" t="s">
        <v>5731</v>
      </c>
      <c r="U352" s="212">
        <v>44356</v>
      </c>
      <c r="V352" s="212">
        <v>44356</v>
      </c>
      <c r="W352" s="189">
        <v>4480000060</v>
      </c>
      <c r="X352" s="212">
        <v>44377</v>
      </c>
      <c r="Y352" s="158"/>
      <c r="Z352" s="158" t="s">
        <v>7602</v>
      </c>
      <c r="AA352" s="158"/>
      <c r="AB352" s="158"/>
      <c r="AC352" s="223" t="s">
        <v>1547</v>
      </c>
      <c r="AD352" s="158" t="s">
        <v>5731</v>
      </c>
      <c r="AE352" s="158" t="s">
        <v>5731</v>
      </c>
      <c r="AF352" s="158" t="s">
        <v>5731</v>
      </c>
      <c r="AG352" s="158" t="s">
        <v>5731</v>
      </c>
      <c r="AH352" s="158" t="s">
        <v>5731</v>
      </c>
      <c r="AI352" s="158" t="s">
        <v>5731</v>
      </c>
      <c r="AJ352" s="158" t="s">
        <v>5731</v>
      </c>
      <c r="AK352" s="158" t="s">
        <v>7605</v>
      </c>
      <c r="AL352" s="158" t="s">
        <v>7866</v>
      </c>
      <c r="AM352" s="158" t="s">
        <v>7867</v>
      </c>
      <c r="AN352" s="157"/>
      <c r="AO352" s="157"/>
      <c r="AP352" s="157"/>
    </row>
    <row r="353" spans="1:42" ht="33">
      <c r="A353" s="350" t="s">
        <v>3626</v>
      </c>
      <c r="B353" s="355" t="s">
        <v>3732</v>
      </c>
      <c r="C353" s="355" t="s">
        <v>3756</v>
      </c>
      <c r="D353" s="558" t="s">
        <v>8813</v>
      </c>
      <c r="E353" s="213" t="s">
        <v>37</v>
      </c>
      <c r="F353" s="565" t="s">
        <v>16</v>
      </c>
      <c r="G353" s="213" t="s">
        <v>19</v>
      </c>
      <c r="H353" s="213" t="s">
        <v>3771</v>
      </c>
      <c r="I353" s="214" t="s">
        <v>760</v>
      </c>
      <c r="J353" s="213" t="s">
        <v>13</v>
      </c>
      <c r="K353" s="352" t="s">
        <v>17</v>
      </c>
      <c r="L353" s="558" t="s">
        <v>7918</v>
      </c>
      <c r="M353" s="182" t="s">
        <v>7925</v>
      </c>
      <c r="N353" s="211" t="s">
        <v>7863</v>
      </c>
      <c r="O353" s="183" t="s">
        <v>7876</v>
      </c>
      <c r="P353" s="527">
        <v>100</v>
      </c>
      <c r="Q353" s="527">
        <v>5</v>
      </c>
      <c r="R353" s="365" t="s">
        <v>7599</v>
      </c>
      <c r="S353" s="158" t="s">
        <v>8812</v>
      </c>
      <c r="T353" s="158" t="s">
        <v>5731</v>
      </c>
      <c r="U353" s="212">
        <v>44356</v>
      </c>
      <c r="V353" s="212">
        <v>44356</v>
      </c>
      <c r="W353" s="189">
        <v>4408000061</v>
      </c>
      <c r="X353" s="212">
        <v>44377</v>
      </c>
      <c r="Y353" s="158"/>
      <c r="Z353" s="158" t="s">
        <v>7602</v>
      </c>
      <c r="AA353" s="158"/>
      <c r="AB353" s="158"/>
      <c r="AC353" s="223" t="s">
        <v>1547</v>
      </c>
      <c r="AD353" s="158" t="s">
        <v>5731</v>
      </c>
      <c r="AE353" s="158" t="s">
        <v>5731</v>
      </c>
      <c r="AF353" s="158" t="s">
        <v>5731</v>
      </c>
      <c r="AG353" s="158" t="s">
        <v>5731</v>
      </c>
      <c r="AH353" s="158" t="s">
        <v>5731</v>
      </c>
      <c r="AI353" s="158" t="s">
        <v>5731</v>
      </c>
      <c r="AJ353" s="158" t="s">
        <v>5731</v>
      </c>
      <c r="AK353" s="158" t="s">
        <v>7605</v>
      </c>
      <c r="AL353" s="158" t="s">
        <v>7866</v>
      </c>
      <c r="AM353" s="158" t="s">
        <v>7867</v>
      </c>
      <c r="AN353" s="157"/>
      <c r="AO353" s="157"/>
      <c r="AP353" s="157"/>
    </row>
    <row r="354" spans="1:42" ht="33">
      <c r="A354" s="350" t="s">
        <v>3626</v>
      </c>
      <c r="B354" s="355" t="s">
        <v>3732</v>
      </c>
      <c r="C354" s="355" t="s">
        <v>3756</v>
      </c>
      <c r="D354" s="558" t="s">
        <v>7923</v>
      </c>
      <c r="E354" s="213" t="s">
        <v>37</v>
      </c>
      <c r="F354" s="565" t="s">
        <v>16</v>
      </c>
      <c r="G354" s="213" t="s">
        <v>19</v>
      </c>
      <c r="H354" s="213" t="s">
        <v>3770</v>
      </c>
      <c r="I354" s="214" t="s">
        <v>760</v>
      </c>
      <c r="J354" s="213" t="s">
        <v>13</v>
      </c>
      <c r="K354" s="352" t="s">
        <v>17</v>
      </c>
      <c r="L354" s="558" t="s">
        <v>7918</v>
      </c>
      <c r="M354" s="182" t="s">
        <v>7924</v>
      </c>
      <c r="N354" s="211" t="s">
        <v>7863</v>
      </c>
      <c r="O354" s="183" t="s">
        <v>7864</v>
      </c>
      <c r="P354" s="527">
        <v>90</v>
      </c>
      <c r="Q354" s="527">
        <v>5</v>
      </c>
      <c r="R354" s="365" t="s">
        <v>7599</v>
      </c>
      <c r="S354" s="158" t="s">
        <v>8812</v>
      </c>
      <c r="T354" s="158" t="s">
        <v>5731</v>
      </c>
      <c r="U354" s="212">
        <v>44356</v>
      </c>
      <c r="V354" s="212">
        <v>44356</v>
      </c>
      <c r="W354" s="189">
        <v>4418000062</v>
      </c>
      <c r="X354" s="212">
        <v>44377</v>
      </c>
      <c r="Y354" s="158"/>
      <c r="Z354" s="158" t="s">
        <v>7602</v>
      </c>
      <c r="AA354" s="158"/>
      <c r="AB354" s="158"/>
      <c r="AC354" s="223" t="s">
        <v>1547</v>
      </c>
      <c r="AD354" s="158" t="s">
        <v>5731</v>
      </c>
      <c r="AE354" s="158" t="s">
        <v>5731</v>
      </c>
      <c r="AF354" s="158" t="s">
        <v>5731</v>
      </c>
      <c r="AG354" s="158" t="s">
        <v>5731</v>
      </c>
      <c r="AH354" s="158" t="s">
        <v>5731</v>
      </c>
      <c r="AI354" s="158" t="s">
        <v>5731</v>
      </c>
      <c r="AJ354" s="158" t="s">
        <v>5731</v>
      </c>
      <c r="AK354" s="158" t="s">
        <v>7605</v>
      </c>
      <c r="AL354" s="158" t="s">
        <v>7866</v>
      </c>
      <c r="AM354" s="158" t="s">
        <v>7867</v>
      </c>
      <c r="AN354" s="157"/>
      <c r="AO354" s="157"/>
      <c r="AP354" s="157"/>
    </row>
    <row r="355" spans="1:42" ht="33">
      <c r="A355" s="350" t="s">
        <v>3626</v>
      </c>
      <c r="B355" s="355" t="s">
        <v>3732</v>
      </c>
      <c r="C355" s="355" t="s">
        <v>3756</v>
      </c>
      <c r="D355" s="569" t="s">
        <v>8814</v>
      </c>
      <c r="E355" s="213" t="s">
        <v>37</v>
      </c>
      <c r="F355" s="565" t="s">
        <v>16</v>
      </c>
      <c r="G355" s="213" t="s">
        <v>19</v>
      </c>
      <c r="H355" s="213" t="s">
        <v>3769</v>
      </c>
      <c r="I355" s="214" t="s">
        <v>760</v>
      </c>
      <c r="J355" s="213" t="s">
        <v>13</v>
      </c>
      <c r="K355" s="352" t="s">
        <v>26</v>
      </c>
      <c r="L355" s="558" t="s">
        <v>7918</v>
      </c>
      <c r="M355" s="182" t="s">
        <v>7922</v>
      </c>
      <c r="N355" s="211" t="s">
        <v>7863</v>
      </c>
      <c r="O355" s="183" t="s">
        <v>7864</v>
      </c>
      <c r="P355" s="527">
        <v>120</v>
      </c>
      <c r="Q355" s="527">
        <v>20</v>
      </c>
      <c r="R355" s="365" t="s">
        <v>7599</v>
      </c>
      <c r="S355" s="158" t="s">
        <v>8812</v>
      </c>
      <c r="T355" s="158" t="s">
        <v>5731</v>
      </c>
      <c r="U355" s="212">
        <v>44356</v>
      </c>
      <c r="V355" s="212">
        <v>44356</v>
      </c>
      <c r="W355" s="189">
        <v>4418000063</v>
      </c>
      <c r="X355" s="212">
        <v>44377</v>
      </c>
      <c r="Y355" s="158"/>
      <c r="Z355" s="158" t="s">
        <v>7602</v>
      </c>
      <c r="AA355" s="158"/>
      <c r="AB355" s="158"/>
      <c r="AC355" s="223" t="s">
        <v>1547</v>
      </c>
      <c r="AD355" s="158" t="s">
        <v>5731</v>
      </c>
      <c r="AE355" s="158" t="s">
        <v>5731</v>
      </c>
      <c r="AF355" s="158" t="s">
        <v>5731</v>
      </c>
      <c r="AG355" s="158" t="s">
        <v>5731</v>
      </c>
      <c r="AH355" s="158" t="s">
        <v>5731</v>
      </c>
      <c r="AI355" s="158" t="s">
        <v>5731</v>
      </c>
      <c r="AJ355" s="158" t="s">
        <v>5731</v>
      </c>
      <c r="AK355" s="158" t="s">
        <v>7605</v>
      </c>
      <c r="AL355" s="158" t="s">
        <v>7866</v>
      </c>
      <c r="AM355" s="158" t="s">
        <v>7867</v>
      </c>
      <c r="AN355" s="157"/>
      <c r="AO355" s="157"/>
      <c r="AP355" s="157"/>
    </row>
    <row r="356" spans="1:42" ht="66">
      <c r="A356" s="350" t="s">
        <v>3626</v>
      </c>
      <c r="B356" s="355" t="s">
        <v>3732</v>
      </c>
      <c r="C356" s="355" t="s">
        <v>3756</v>
      </c>
      <c r="D356" s="355" t="s">
        <v>3766</v>
      </c>
      <c r="E356" s="213" t="s">
        <v>37</v>
      </c>
      <c r="F356" s="565" t="s">
        <v>16</v>
      </c>
      <c r="G356" s="213" t="s">
        <v>19</v>
      </c>
      <c r="H356" s="213" t="s">
        <v>3768</v>
      </c>
      <c r="I356" s="214" t="s">
        <v>760</v>
      </c>
      <c r="J356" s="213" t="s">
        <v>13</v>
      </c>
      <c r="K356" s="352" t="s">
        <v>26</v>
      </c>
      <c r="L356" s="558" t="s">
        <v>7918</v>
      </c>
      <c r="M356" s="570" t="s">
        <v>8815</v>
      </c>
      <c r="N356" s="211" t="s">
        <v>7863</v>
      </c>
      <c r="O356" s="182" t="s">
        <v>8816</v>
      </c>
      <c r="P356" s="540">
        <v>150</v>
      </c>
      <c r="Q356" s="527">
        <v>20</v>
      </c>
      <c r="R356" s="365" t="s">
        <v>7599</v>
      </c>
      <c r="S356" s="158" t="s">
        <v>8812</v>
      </c>
      <c r="T356" s="158" t="s">
        <v>5731</v>
      </c>
      <c r="U356" s="212">
        <v>44356</v>
      </c>
      <c r="V356" s="212">
        <v>44356</v>
      </c>
      <c r="W356" s="189">
        <v>4418000064</v>
      </c>
      <c r="X356" s="212">
        <v>44377</v>
      </c>
      <c r="Y356" s="158"/>
      <c r="Z356" s="158" t="s">
        <v>7602</v>
      </c>
      <c r="AA356" s="158"/>
      <c r="AB356" s="158"/>
      <c r="AC356" s="223" t="s">
        <v>1547</v>
      </c>
      <c r="AD356" s="158" t="s">
        <v>5731</v>
      </c>
      <c r="AE356" s="158" t="s">
        <v>5731</v>
      </c>
      <c r="AF356" s="158" t="s">
        <v>5731</v>
      </c>
      <c r="AG356" s="158" t="s">
        <v>5731</v>
      </c>
      <c r="AH356" s="158" t="s">
        <v>5731</v>
      </c>
      <c r="AI356" s="158" t="s">
        <v>5731</v>
      </c>
      <c r="AJ356" s="158" t="s">
        <v>5731</v>
      </c>
      <c r="AK356" s="158" t="s">
        <v>7605</v>
      </c>
      <c r="AL356" s="158" t="s">
        <v>7866</v>
      </c>
      <c r="AM356" s="158" t="s">
        <v>7867</v>
      </c>
      <c r="AN356" s="157"/>
      <c r="AO356" s="157"/>
      <c r="AP356" s="157"/>
    </row>
    <row r="357" spans="1:42" ht="66">
      <c r="A357" s="350" t="s">
        <v>3626</v>
      </c>
      <c r="B357" s="355" t="s">
        <v>3732</v>
      </c>
      <c r="C357" s="355" t="s">
        <v>3756</v>
      </c>
      <c r="D357" s="355" t="s">
        <v>3766</v>
      </c>
      <c r="E357" s="213" t="s">
        <v>37</v>
      </c>
      <c r="F357" s="565" t="s">
        <v>16</v>
      </c>
      <c r="G357" s="213" t="s">
        <v>19</v>
      </c>
      <c r="H357" s="210" t="s">
        <v>3767</v>
      </c>
      <c r="I357" s="214" t="s">
        <v>760</v>
      </c>
      <c r="J357" s="213" t="s">
        <v>13</v>
      </c>
      <c r="K357" s="352" t="s">
        <v>3467</v>
      </c>
      <c r="L357" s="558" t="s">
        <v>7918</v>
      </c>
      <c r="M357" s="570" t="s">
        <v>8817</v>
      </c>
      <c r="N357" s="211" t="s">
        <v>7863</v>
      </c>
      <c r="O357" s="183" t="s">
        <v>7876</v>
      </c>
      <c r="P357" s="540">
        <v>129.99999999999545</v>
      </c>
      <c r="Q357" s="527">
        <v>10</v>
      </c>
      <c r="R357" s="365" t="s">
        <v>7599</v>
      </c>
      <c r="S357" s="158" t="s">
        <v>8812</v>
      </c>
      <c r="T357" s="158"/>
      <c r="U357" s="212">
        <v>44356</v>
      </c>
      <c r="V357" s="212">
        <v>44356</v>
      </c>
      <c r="W357" s="189">
        <v>4418000065</v>
      </c>
      <c r="X357" s="212">
        <v>44377</v>
      </c>
      <c r="Y357" s="158"/>
      <c r="Z357" s="158" t="s">
        <v>7602</v>
      </c>
      <c r="AA357" s="159"/>
      <c r="AB357" s="159"/>
      <c r="AC357" s="223" t="s">
        <v>1547</v>
      </c>
      <c r="AD357" s="158" t="s">
        <v>5731</v>
      </c>
      <c r="AE357" s="158" t="s">
        <v>5731</v>
      </c>
      <c r="AF357" s="158" t="s">
        <v>5731</v>
      </c>
      <c r="AG357" s="158" t="s">
        <v>5731</v>
      </c>
      <c r="AH357" s="158" t="s">
        <v>5731</v>
      </c>
      <c r="AI357" s="158" t="s">
        <v>5731</v>
      </c>
      <c r="AJ357" s="158" t="s">
        <v>5731</v>
      </c>
      <c r="AK357" s="158" t="s">
        <v>7605</v>
      </c>
      <c r="AL357" s="158" t="s">
        <v>7866</v>
      </c>
      <c r="AM357" s="158" t="s">
        <v>7867</v>
      </c>
      <c r="AN357" s="157"/>
      <c r="AO357" s="157"/>
      <c r="AP357" s="157"/>
    </row>
    <row r="358" spans="1:42" ht="33">
      <c r="A358" s="350" t="s">
        <v>3626</v>
      </c>
      <c r="B358" s="355" t="s">
        <v>3732</v>
      </c>
      <c r="C358" s="355" t="s">
        <v>3756</v>
      </c>
      <c r="D358" s="569" t="s">
        <v>8818</v>
      </c>
      <c r="E358" s="213" t="s">
        <v>37</v>
      </c>
      <c r="F358" s="565" t="s">
        <v>16</v>
      </c>
      <c r="G358" s="213" t="s">
        <v>19</v>
      </c>
      <c r="H358" s="213" t="s">
        <v>3765</v>
      </c>
      <c r="I358" s="214" t="s">
        <v>760</v>
      </c>
      <c r="J358" s="213" t="s">
        <v>13</v>
      </c>
      <c r="K358" s="352" t="s">
        <v>26</v>
      </c>
      <c r="L358" s="558" t="s">
        <v>7918</v>
      </c>
      <c r="M358" s="182" t="s">
        <v>7921</v>
      </c>
      <c r="N358" s="211" t="s">
        <v>7863</v>
      </c>
      <c r="O358" s="182" t="s">
        <v>8816</v>
      </c>
      <c r="P358" s="527">
        <v>120</v>
      </c>
      <c r="Q358" s="527">
        <v>13</v>
      </c>
      <c r="R358" s="365" t="s">
        <v>7599</v>
      </c>
      <c r="S358" s="158" t="s">
        <v>8812</v>
      </c>
      <c r="T358" s="158" t="s">
        <v>5731</v>
      </c>
      <c r="U358" s="212">
        <v>44356</v>
      </c>
      <c r="V358" s="212">
        <v>44356</v>
      </c>
      <c r="W358" s="189">
        <v>4418000066</v>
      </c>
      <c r="X358" s="212">
        <v>44377</v>
      </c>
      <c r="Y358" s="158"/>
      <c r="Z358" s="158" t="s">
        <v>7602</v>
      </c>
      <c r="AA358" s="159"/>
      <c r="AB358" s="159"/>
      <c r="AC358" s="223" t="s">
        <v>1547</v>
      </c>
      <c r="AD358" s="158" t="s">
        <v>5731</v>
      </c>
      <c r="AE358" s="158" t="s">
        <v>5731</v>
      </c>
      <c r="AF358" s="158" t="s">
        <v>5731</v>
      </c>
      <c r="AG358" s="158" t="s">
        <v>5731</v>
      </c>
      <c r="AH358" s="158" t="s">
        <v>5731</v>
      </c>
      <c r="AI358" s="158" t="s">
        <v>5731</v>
      </c>
      <c r="AJ358" s="158" t="s">
        <v>5731</v>
      </c>
      <c r="AK358" s="158" t="s">
        <v>7605</v>
      </c>
      <c r="AL358" s="158" t="s">
        <v>7866</v>
      </c>
      <c r="AM358" s="158" t="s">
        <v>7867</v>
      </c>
      <c r="AN358" s="157"/>
      <c r="AO358" s="157"/>
      <c r="AP358" s="157"/>
    </row>
    <row r="359" spans="1:42" ht="33">
      <c r="A359" s="350" t="s">
        <v>3626</v>
      </c>
      <c r="B359" s="355" t="s">
        <v>3732</v>
      </c>
      <c r="C359" s="355" t="s">
        <v>3756</v>
      </c>
      <c r="D359" s="355" t="s">
        <v>3763</v>
      </c>
      <c r="E359" s="213" t="s">
        <v>37</v>
      </c>
      <c r="F359" s="565" t="s">
        <v>16</v>
      </c>
      <c r="G359" s="213" t="s">
        <v>19</v>
      </c>
      <c r="H359" s="213" t="s">
        <v>3764</v>
      </c>
      <c r="I359" s="214" t="s">
        <v>760</v>
      </c>
      <c r="J359" s="213" t="s">
        <v>13</v>
      </c>
      <c r="K359" s="352" t="s">
        <v>17</v>
      </c>
      <c r="L359" s="558" t="s">
        <v>7918</v>
      </c>
      <c r="M359" s="182" t="s">
        <v>7920</v>
      </c>
      <c r="N359" s="211" t="s">
        <v>7863</v>
      </c>
      <c r="O359" s="183" t="s">
        <v>7876</v>
      </c>
      <c r="P359" s="527">
        <v>250</v>
      </c>
      <c r="Q359" s="527">
        <v>15</v>
      </c>
      <c r="R359" s="365" t="s">
        <v>7599</v>
      </c>
      <c r="S359" s="158" t="s">
        <v>8812</v>
      </c>
      <c r="T359" s="158" t="s">
        <v>5731</v>
      </c>
      <c r="U359" s="212">
        <v>44356</v>
      </c>
      <c r="V359" s="212">
        <v>44356</v>
      </c>
      <c r="W359" s="189">
        <v>4418000067</v>
      </c>
      <c r="X359" s="212">
        <v>44377</v>
      </c>
      <c r="Y359" s="158"/>
      <c r="Z359" s="158" t="s">
        <v>7602</v>
      </c>
      <c r="AA359" s="159"/>
      <c r="AB359" s="159"/>
      <c r="AC359" s="223" t="s">
        <v>1547</v>
      </c>
      <c r="AD359" s="158" t="s">
        <v>5731</v>
      </c>
      <c r="AE359" s="158" t="s">
        <v>5731</v>
      </c>
      <c r="AF359" s="158" t="s">
        <v>5731</v>
      </c>
      <c r="AG359" s="158" t="s">
        <v>5731</v>
      </c>
      <c r="AH359" s="158" t="s">
        <v>5731</v>
      </c>
      <c r="AI359" s="158" t="s">
        <v>5731</v>
      </c>
      <c r="AJ359" s="158" t="s">
        <v>5731</v>
      </c>
      <c r="AK359" s="158" t="s">
        <v>7605</v>
      </c>
      <c r="AL359" s="158" t="s">
        <v>7866</v>
      </c>
      <c r="AM359" s="158" t="s">
        <v>7867</v>
      </c>
      <c r="AN359" s="157"/>
      <c r="AO359" s="157"/>
      <c r="AP359" s="157"/>
    </row>
    <row r="360" spans="1:42" ht="33">
      <c r="A360" s="350" t="s">
        <v>3626</v>
      </c>
      <c r="B360" s="355" t="s">
        <v>3732</v>
      </c>
      <c r="C360" s="355" t="s">
        <v>3756</v>
      </c>
      <c r="D360" s="569" t="s">
        <v>8819</v>
      </c>
      <c r="E360" s="213" t="s">
        <v>37</v>
      </c>
      <c r="F360" s="565" t="s">
        <v>16</v>
      </c>
      <c r="G360" s="213" t="s">
        <v>19</v>
      </c>
      <c r="H360" s="213" t="s">
        <v>3762</v>
      </c>
      <c r="I360" s="214" t="s">
        <v>760</v>
      </c>
      <c r="J360" s="213" t="s">
        <v>13</v>
      </c>
      <c r="K360" s="352" t="s">
        <v>26</v>
      </c>
      <c r="L360" s="558" t="s">
        <v>7918</v>
      </c>
      <c r="M360" s="182" t="s">
        <v>7919</v>
      </c>
      <c r="N360" s="211" t="s">
        <v>7863</v>
      </c>
      <c r="O360" s="183" t="s">
        <v>7864</v>
      </c>
      <c r="P360" s="527">
        <v>140</v>
      </c>
      <c r="Q360" s="527">
        <v>10</v>
      </c>
      <c r="R360" s="365" t="s">
        <v>7599</v>
      </c>
      <c r="S360" s="158" t="s">
        <v>8812</v>
      </c>
      <c r="T360" s="158" t="s">
        <v>5731</v>
      </c>
      <c r="U360" s="212">
        <v>44356</v>
      </c>
      <c r="V360" s="212">
        <v>44356</v>
      </c>
      <c r="W360" s="189">
        <v>4418000068</v>
      </c>
      <c r="X360" s="212">
        <v>44377</v>
      </c>
      <c r="Y360" s="158"/>
      <c r="Z360" s="158" t="s">
        <v>7602</v>
      </c>
      <c r="AA360" s="158"/>
      <c r="AB360" s="158"/>
      <c r="AC360" s="223" t="s">
        <v>1547</v>
      </c>
      <c r="AD360" s="158" t="s">
        <v>5731</v>
      </c>
      <c r="AE360" s="158" t="s">
        <v>5731</v>
      </c>
      <c r="AF360" s="158" t="s">
        <v>5731</v>
      </c>
      <c r="AG360" s="158" t="s">
        <v>5731</v>
      </c>
      <c r="AH360" s="158" t="s">
        <v>5731</v>
      </c>
      <c r="AI360" s="158" t="s">
        <v>5731</v>
      </c>
      <c r="AJ360" s="158" t="s">
        <v>5731</v>
      </c>
      <c r="AK360" s="158" t="s">
        <v>7605</v>
      </c>
      <c r="AL360" s="158" t="s">
        <v>7866</v>
      </c>
      <c r="AM360" s="158" t="s">
        <v>7867</v>
      </c>
      <c r="AN360" s="157"/>
      <c r="AO360" s="157"/>
      <c r="AP360" s="157"/>
    </row>
    <row r="361" spans="1:42" ht="33">
      <c r="A361" s="571" t="s">
        <v>3626</v>
      </c>
      <c r="B361" s="572" t="s">
        <v>3732</v>
      </c>
      <c r="C361" s="572" t="s">
        <v>3756</v>
      </c>
      <c r="D361" s="572" t="s">
        <v>3760</v>
      </c>
      <c r="E361" s="573" t="s">
        <v>37</v>
      </c>
      <c r="F361" s="565" t="s">
        <v>16</v>
      </c>
      <c r="G361" s="573" t="s">
        <v>19</v>
      </c>
      <c r="H361" s="573" t="s">
        <v>3761</v>
      </c>
      <c r="I361" s="339" t="s">
        <v>760</v>
      </c>
      <c r="J361" s="573" t="s">
        <v>13</v>
      </c>
      <c r="K361" s="574" t="s">
        <v>26</v>
      </c>
      <c r="L361" s="575" t="s">
        <v>7914</v>
      </c>
      <c r="M361" s="576" t="s">
        <v>7917</v>
      </c>
      <c r="N361" s="576" t="s">
        <v>7863</v>
      </c>
      <c r="O361" s="168" t="s">
        <v>7876</v>
      </c>
      <c r="P361" s="527">
        <v>109.99999999998522</v>
      </c>
      <c r="Q361" s="527">
        <v>20</v>
      </c>
      <c r="R361" s="577" t="s">
        <v>7599</v>
      </c>
      <c r="S361" s="158" t="s">
        <v>8812</v>
      </c>
      <c r="T361" s="158" t="s">
        <v>5731</v>
      </c>
      <c r="U361" s="212">
        <v>44356</v>
      </c>
      <c r="V361" s="212">
        <v>44356</v>
      </c>
      <c r="W361" s="189">
        <v>4418000069</v>
      </c>
      <c r="X361" s="212">
        <v>44377</v>
      </c>
      <c r="Y361" s="168"/>
      <c r="Z361" s="158" t="s">
        <v>7602</v>
      </c>
      <c r="AA361" s="168"/>
      <c r="AB361" s="168"/>
      <c r="AC361" s="578" t="s">
        <v>1547</v>
      </c>
      <c r="AD361" s="158" t="s">
        <v>5731</v>
      </c>
      <c r="AE361" s="158" t="s">
        <v>5731</v>
      </c>
      <c r="AF361" s="158" t="s">
        <v>5731</v>
      </c>
      <c r="AG361" s="158" t="s">
        <v>5731</v>
      </c>
      <c r="AH361" s="158" t="s">
        <v>5731</v>
      </c>
      <c r="AI361" s="158" t="s">
        <v>5731</v>
      </c>
      <c r="AJ361" s="158" t="s">
        <v>5731</v>
      </c>
      <c r="AK361" s="168" t="s">
        <v>7605</v>
      </c>
      <c r="AL361" s="168" t="s">
        <v>7866</v>
      </c>
      <c r="AM361" s="158" t="s">
        <v>7867</v>
      </c>
      <c r="AN361" s="157"/>
      <c r="AO361" s="157"/>
      <c r="AP361" s="157"/>
    </row>
    <row r="362" spans="1:42" ht="33">
      <c r="A362" s="579" t="s">
        <v>3626</v>
      </c>
      <c r="B362" s="262" t="s">
        <v>3732</v>
      </c>
      <c r="C362" s="262" t="s">
        <v>3756</v>
      </c>
      <c r="D362" s="560" t="s">
        <v>8820</v>
      </c>
      <c r="E362" s="253" t="s">
        <v>37</v>
      </c>
      <c r="F362" s="253" t="s">
        <v>16</v>
      </c>
      <c r="G362" s="253" t="s">
        <v>19</v>
      </c>
      <c r="H362" s="253" t="s">
        <v>3758</v>
      </c>
      <c r="I362" s="155" t="s">
        <v>760</v>
      </c>
      <c r="J362" s="253" t="s">
        <v>13</v>
      </c>
      <c r="K362" s="580" t="s">
        <v>26</v>
      </c>
      <c r="L362" s="581" t="s">
        <v>7914</v>
      </c>
      <c r="M362" s="211" t="s">
        <v>7916</v>
      </c>
      <c r="N362" s="211" t="s">
        <v>7863</v>
      </c>
      <c r="O362" s="158" t="s">
        <v>7864</v>
      </c>
      <c r="P362" s="216">
        <v>120</v>
      </c>
      <c r="Q362" s="215">
        <v>10</v>
      </c>
      <c r="R362" s="365" t="s">
        <v>7599</v>
      </c>
      <c r="S362" s="158" t="s">
        <v>8812</v>
      </c>
      <c r="T362" s="158" t="s">
        <v>5731</v>
      </c>
      <c r="U362" s="212">
        <v>44356</v>
      </c>
      <c r="V362" s="212">
        <v>44356</v>
      </c>
      <c r="W362" s="193">
        <v>4418000070</v>
      </c>
      <c r="X362" s="212">
        <v>44377</v>
      </c>
      <c r="Y362" s="158"/>
      <c r="Z362" s="158" t="s">
        <v>7602</v>
      </c>
      <c r="AA362" s="158"/>
      <c r="AB362" s="158"/>
      <c r="AC362" s="159" t="s">
        <v>1547</v>
      </c>
      <c r="AD362" s="158"/>
      <c r="AE362" s="158"/>
      <c r="AF362" s="158"/>
      <c r="AG362" s="158"/>
      <c r="AH362" s="158"/>
      <c r="AI362" s="158"/>
      <c r="AJ362" s="158"/>
      <c r="AK362" s="158" t="s">
        <v>7605</v>
      </c>
      <c r="AL362" s="158" t="s">
        <v>7866</v>
      </c>
      <c r="AM362" s="158" t="s">
        <v>7867</v>
      </c>
      <c r="AN362" s="157"/>
      <c r="AO362" s="157"/>
      <c r="AP362" s="157"/>
    </row>
    <row r="363" spans="1:42" ht="33">
      <c r="A363" s="579" t="s">
        <v>3626</v>
      </c>
      <c r="B363" s="262" t="s">
        <v>3732</v>
      </c>
      <c r="C363" s="262" t="s">
        <v>3756</v>
      </c>
      <c r="D363" s="581" t="s">
        <v>8821</v>
      </c>
      <c r="E363" s="253" t="s">
        <v>37</v>
      </c>
      <c r="F363" s="253" t="s">
        <v>16</v>
      </c>
      <c r="G363" s="253" t="s">
        <v>19</v>
      </c>
      <c r="H363" s="253" t="s">
        <v>3757</v>
      </c>
      <c r="I363" s="155" t="s">
        <v>760</v>
      </c>
      <c r="J363" s="253" t="s">
        <v>13</v>
      </c>
      <c r="K363" s="580" t="s">
        <v>26</v>
      </c>
      <c r="L363" s="581" t="s">
        <v>7914</v>
      </c>
      <c r="M363" s="211" t="s">
        <v>7915</v>
      </c>
      <c r="N363" s="211" t="s">
        <v>7863</v>
      </c>
      <c r="O363" s="158" t="s">
        <v>7864</v>
      </c>
      <c r="P363" s="216">
        <v>120</v>
      </c>
      <c r="Q363" s="215">
        <v>10</v>
      </c>
      <c r="R363" s="365" t="s">
        <v>7599</v>
      </c>
      <c r="S363" s="158" t="s">
        <v>8812</v>
      </c>
      <c r="T363" s="158" t="s">
        <v>5731</v>
      </c>
      <c r="U363" s="212">
        <v>44356</v>
      </c>
      <c r="V363" s="212">
        <v>44356</v>
      </c>
      <c r="W363" s="193">
        <v>4418000071</v>
      </c>
      <c r="X363" s="212">
        <v>44377</v>
      </c>
      <c r="Y363" s="158"/>
      <c r="Z363" s="158" t="s">
        <v>7602</v>
      </c>
      <c r="AA363" s="158"/>
      <c r="AB363" s="158"/>
      <c r="AC363" s="159" t="s">
        <v>1547</v>
      </c>
      <c r="AD363" s="158"/>
      <c r="AE363" s="158"/>
      <c r="AF363" s="158"/>
      <c r="AG363" s="158"/>
      <c r="AH363" s="158"/>
      <c r="AI363" s="158"/>
      <c r="AJ363" s="158"/>
      <c r="AK363" s="158" t="s">
        <v>7605</v>
      </c>
      <c r="AL363" s="158" t="s">
        <v>7866</v>
      </c>
      <c r="AM363" s="158" t="s">
        <v>7867</v>
      </c>
      <c r="AN363" s="157"/>
      <c r="AO363" s="157"/>
      <c r="AP363" s="157"/>
    </row>
    <row r="364" spans="1:42" ht="33">
      <c r="A364" s="571" t="s">
        <v>3626</v>
      </c>
      <c r="B364" s="572" t="s">
        <v>3732</v>
      </c>
      <c r="C364" s="572" t="s">
        <v>3740</v>
      </c>
      <c r="D364" s="572" t="s">
        <v>3753</v>
      </c>
      <c r="E364" s="573" t="s">
        <v>37</v>
      </c>
      <c r="F364" s="565" t="s">
        <v>16</v>
      </c>
      <c r="G364" s="573" t="s">
        <v>19</v>
      </c>
      <c r="H364" s="573" t="s">
        <v>3755</v>
      </c>
      <c r="I364" s="339" t="s">
        <v>760</v>
      </c>
      <c r="J364" s="573" t="s">
        <v>13</v>
      </c>
      <c r="K364" s="574" t="s">
        <v>26</v>
      </c>
      <c r="L364" s="575" t="s">
        <v>7911</v>
      </c>
      <c r="M364" s="576" t="s">
        <v>7913</v>
      </c>
      <c r="N364" s="576" t="s">
        <v>7863</v>
      </c>
      <c r="O364" s="168" t="s">
        <v>7864</v>
      </c>
      <c r="P364" s="527">
        <v>260</v>
      </c>
      <c r="Q364" s="527">
        <v>22</v>
      </c>
      <c r="R364" s="577" t="s">
        <v>7599</v>
      </c>
      <c r="S364" s="168" t="s">
        <v>8822</v>
      </c>
      <c r="T364" s="158" t="s">
        <v>5731</v>
      </c>
      <c r="U364" s="212">
        <v>44371</v>
      </c>
      <c r="V364" s="212">
        <v>44371</v>
      </c>
      <c r="W364" s="189">
        <v>4418000072</v>
      </c>
      <c r="X364" s="212">
        <v>44377</v>
      </c>
      <c r="Y364" s="168"/>
      <c r="Z364" s="158" t="s">
        <v>7602</v>
      </c>
      <c r="AA364" s="168"/>
      <c r="AB364" s="168"/>
      <c r="AC364" s="578" t="s">
        <v>1547</v>
      </c>
      <c r="AD364" s="158" t="s">
        <v>5731</v>
      </c>
      <c r="AE364" s="158" t="s">
        <v>5731</v>
      </c>
      <c r="AF364" s="158" t="s">
        <v>5731</v>
      </c>
      <c r="AG364" s="158" t="s">
        <v>5731</v>
      </c>
      <c r="AH364" s="158" t="s">
        <v>5731</v>
      </c>
      <c r="AI364" s="158" t="s">
        <v>5731</v>
      </c>
      <c r="AJ364" s="158" t="s">
        <v>5731</v>
      </c>
      <c r="AK364" s="168" t="s">
        <v>7605</v>
      </c>
      <c r="AL364" s="168" t="s">
        <v>7866</v>
      </c>
      <c r="AM364" s="158" t="s">
        <v>7867</v>
      </c>
      <c r="AN364" s="157"/>
      <c r="AO364" s="157"/>
      <c r="AP364" s="157"/>
    </row>
    <row r="365" spans="1:42" ht="33">
      <c r="A365" s="571" t="s">
        <v>3626</v>
      </c>
      <c r="B365" s="572" t="s">
        <v>3732</v>
      </c>
      <c r="C365" s="572" t="s">
        <v>3740</v>
      </c>
      <c r="D365" s="572" t="s">
        <v>3753</v>
      </c>
      <c r="E365" s="573" t="s">
        <v>37</v>
      </c>
      <c r="F365" s="565" t="s">
        <v>16</v>
      </c>
      <c r="G365" s="573" t="s">
        <v>19</v>
      </c>
      <c r="H365" s="573" t="s">
        <v>3754</v>
      </c>
      <c r="I365" s="339" t="s">
        <v>760</v>
      </c>
      <c r="J365" s="573" t="s">
        <v>13</v>
      </c>
      <c r="K365" s="574" t="s">
        <v>17</v>
      </c>
      <c r="L365" s="575" t="s">
        <v>7911</v>
      </c>
      <c r="M365" s="576" t="s">
        <v>7912</v>
      </c>
      <c r="N365" s="576" t="s">
        <v>7863</v>
      </c>
      <c r="O365" s="168" t="s">
        <v>7876</v>
      </c>
      <c r="P365" s="527">
        <v>200</v>
      </c>
      <c r="Q365" s="527">
        <v>20</v>
      </c>
      <c r="R365" s="577" t="s">
        <v>7599</v>
      </c>
      <c r="S365" s="168" t="s">
        <v>8822</v>
      </c>
      <c r="T365" s="158" t="s">
        <v>5731</v>
      </c>
      <c r="U365" s="212">
        <v>44371</v>
      </c>
      <c r="V365" s="212">
        <v>44371</v>
      </c>
      <c r="W365" s="189">
        <v>4418000073</v>
      </c>
      <c r="X365" s="212">
        <v>44377</v>
      </c>
      <c r="Y365" s="168"/>
      <c r="Z365" s="158" t="s">
        <v>7602</v>
      </c>
      <c r="AA365" s="168"/>
      <c r="AB365" s="168"/>
      <c r="AC365" s="578" t="s">
        <v>1547</v>
      </c>
      <c r="AD365" s="158" t="s">
        <v>5731</v>
      </c>
      <c r="AE365" s="158" t="s">
        <v>5731</v>
      </c>
      <c r="AF365" s="158" t="s">
        <v>5731</v>
      </c>
      <c r="AG365" s="158" t="s">
        <v>5731</v>
      </c>
      <c r="AH365" s="158" t="s">
        <v>5731</v>
      </c>
      <c r="AI365" s="158" t="s">
        <v>5731</v>
      </c>
      <c r="AJ365" s="158" t="s">
        <v>5731</v>
      </c>
      <c r="AK365" s="168" t="s">
        <v>7605</v>
      </c>
      <c r="AL365" s="168" t="s">
        <v>7866</v>
      </c>
      <c r="AM365" s="158" t="s">
        <v>7867</v>
      </c>
      <c r="AN365" s="157"/>
      <c r="AO365" s="157"/>
      <c r="AP365" s="157"/>
    </row>
    <row r="366" spans="1:42" ht="33">
      <c r="A366" s="571" t="s">
        <v>3626</v>
      </c>
      <c r="B366" s="572" t="s">
        <v>3732</v>
      </c>
      <c r="C366" s="572" t="s">
        <v>3740</v>
      </c>
      <c r="D366" s="572" t="s">
        <v>3752</v>
      </c>
      <c r="E366" s="573" t="s">
        <v>37</v>
      </c>
      <c r="F366" s="565" t="s">
        <v>16</v>
      </c>
      <c r="G366" s="573" t="s">
        <v>19</v>
      </c>
      <c r="H366" s="582" t="s">
        <v>8823</v>
      </c>
      <c r="I366" s="339" t="s">
        <v>760</v>
      </c>
      <c r="J366" s="573" t="s">
        <v>13</v>
      </c>
      <c r="K366" s="574" t="s">
        <v>26</v>
      </c>
      <c r="L366" s="583" t="s">
        <v>8824</v>
      </c>
      <c r="M366" s="576" t="s">
        <v>7910</v>
      </c>
      <c r="N366" s="584" t="s">
        <v>8825</v>
      </c>
      <c r="O366" s="168" t="s">
        <v>7864</v>
      </c>
      <c r="P366" s="527">
        <v>430</v>
      </c>
      <c r="Q366" s="527">
        <v>7</v>
      </c>
      <c r="R366" s="365" t="s">
        <v>2659</v>
      </c>
      <c r="S366" s="168" t="s">
        <v>8826</v>
      </c>
      <c r="T366" s="158" t="s">
        <v>5731</v>
      </c>
      <c r="U366" s="212">
        <v>44371</v>
      </c>
      <c r="V366" s="212">
        <v>44371</v>
      </c>
      <c r="W366" s="189">
        <v>4418000074</v>
      </c>
      <c r="X366" s="212">
        <v>44377</v>
      </c>
      <c r="Y366" s="168"/>
      <c r="Z366" s="158" t="s">
        <v>7602</v>
      </c>
      <c r="AA366" s="168"/>
      <c r="AB366" s="168"/>
      <c r="AC366" s="578" t="s">
        <v>1547</v>
      </c>
      <c r="AD366" s="158" t="s">
        <v>5731</v>
      </c>
      <c r="AE366" s="158" t="s">
        <v>5731</v>
      </c>
      <c r="AF366" s="158" t="s">
        <v>5731</v>
      </c>
      <c r="AG366" s="158" t="s">
        <v>5731</v>
      </c>
      <c r="AH366" s="158" t="s">
        <v>5731</v>
      </c>
      <c r="AI366" s="158" t="s">
        <v>5731</v>
      </c>
      <c r="AJ366" s="158" t="s">
        <v>5731</v>
      </c>
      <c r="AK366" s="168" t="s">
        <v>7605</v>
      </c>
      <c r="AL366" s="168" t="s">
        <v>7866</v>
      </c>
      <c r="AM366" s="158" t="s">
        <v>7867</v>
      </c>
      <c r="AN366" s="157"/>
      <c r="AO366" s="157"/>
      <c r="AP366" s="157"/>
    </row>
    <row r="367" spans="1:42" ht="33">
      <c r="A367" s="571" t="s">
        <v>3626</v>
      </c>
      <c r="B367" s="572" t="s">
        <v>3732</v>
      </c>
      <c r="C367" s="572" t="s">
        <v>3740</v>
      </c>
      <c r="D367" s="584" t="s">
        <v>8827</v>
      </c>
      <c r="E367" s="573" t="s">
        <v>37</v>
      </c>
      <c r="F367" s="565" t="s">
        <v>16</v>
      </c>
      <c r="G367" s="573" t="s">
        <v>19</v>
      </c>
      <c r="H367" s="573" t="s">
        <v>3751</v>
      </c>
      <c r="I367" s="339" t="s">
        <v>760</v>
      </c>
      <c r="J367" s="573" t="s">
        <v>13</v>
      </c>
      <c r="K367" s="574" t="s">
        <v>26</v>
      </c>
      <c r="L367" s="583" t="s">
        <v>8828</v>
      </c>
      <c r="M367" s="576" t="s">
        <v>7909</v>
      </c>
      <c r="N367" s="584" t="s">
        <v>8829</v>
      </c>
      <c r="O367" s="168" t="s">
        <v>7876</v>
      </c>
      <c r="P367" s="567">
        <v>430</v>
      </c>
      <c r="Q367" s="567">
        <v>7</v>
      </c>
      <c r="R367" s="365" t="s">
        <v>2659</v>
      </c>
      <c r="S367" s="168" t="s">
        <v>8826</v>
      </c>
      <c r="T367" s="158" t="s">
        <v>5731</v>
      </c>
      <c r="U367" s="212">
        <v>44371</v>
      </c>
      <c r="V367" s="212">
        <v>44371</v>
      </c>
      <c r="W367" s="189">
        <v>4418000075</v>
      </c>
      <c r="X367" s="212">
        <v>44377</v>
      </c>
      <c r="Y367" s="168"/>
      <c r="Z367" s="158" t="s">
        <v>7602</v>
      </c>
      <c r="AA367" s="168"/>
      <c r="AB367" s="168"/>
      <c r="AC367" s="578" t="s">
        <v>1547</v>
      </c>
      <c r="AD367" s="158" t="s">
        <v>5731</v>
      </c>
      <c r="AE367" s="158" t="s">
        <v>5731</v>
      </c>
      <c r="AF367" s="158" t="s">
        <v>5731</v>
      </c>
      <c r="AG367" s="158" t="s">
        <v>5731</v>
      </c>
      <c r="AH367" s="158" t="s">
        <v>5731</v>
      </c>
      <c r="AI367" s="158" t="s">
        <v>5731</v>
      </c>
      <c r="AJ367" s="158" t="s">
        <v>5731</v>
      </c>
      <c r="AK367" s="168" t="s">
        <v>7605</v>
      </c>
      <c r="AL367" s="168" t="s">
        <v>7866</v>
      </c>
      <c r="AM367" s="158" t="s">
        <v>7867</v>
      </c>
      <c r="AN367" s="157"/>
      <c r="AO367" s="157"/>
      <c r="AP367" s="157"/>
    </row>
    <row r="368" spans="1:42" ht="33">
      <c r="A368" s="571" t="s">
        <v>3626</v>
      </c>
      <c r="B368" s="572" t="s">
        <v>3732</v>
      </c>
      <c r="C368" s="572" t="s">
        <v>3740</v>
      </c>
      <c r="D368" s="584" t="s">
        <v>8830</v>
      </c>
      <c r="E368" s="573" t="s">
        <v>37</v>
      </c>
      <c r="F368" s="573" t="s">
        <v>16</v>
      </c>
      <c r="G368" s="573" t="s">
        <v>19</v>
      </c>
      <c r="H368" s="573" t="s">
        <v>3750</v>
      </c>
      <c r="I368" s="339" t="s">
        <v>760</v>
      </c>
      <c r="J368" s="573" t="s">
        <v>13</v>
      </c>
      <c r="K368" s="574" t="s">
        <v>26</v>
      </c>
      <c r="L368" s="583" t="s">
        <v>8828</v>
      </c>
      <c r="M368" s="576" t="s">
        <v>7908</v>
      </c>
      <c r="N368" s="584" t="s">
        <v>8829</v>
      </c>
      <c r="O368" s="168" t="s">
        <v>7864</v>
      </c>
      <c r="P368" s="527">
        <v>150</v>
      </c>
      <c r="Q368" s="527">
        <v>6</v>
      </c>
      <c r="R368" s="365" t="s">
        <v>2659</v>
      </c>
      <c r="S368" s="168" t="s">
        <v>8826</v>
      </c>
      <c r="T368" s="158" t="s">
        <v>5731</v>
      </c>
      <c r="U368" s="212">
        <v>44371</v>
      </c>
      <c r="V368" s="212">
        <v>44371</v>
      </c>
      <c r="W368" s="189">
        <v>4418000076</v>
      </c>
      <c r="X368" s="212">
        <v>44377</v>
      </c>
      <c r="Y368" s="168"/>
      <c r="Z368" s="158" t="s">
        <v>7602</v>
      </c>
      <c r="AA368" s="168"/>
      <c r="AB368" s="168"/>
      <c r="AC368" s="578" t="s">
        <v>1547</v>
      </c>
      <c r="AD368" s="158" t="s">
        <v>5731</v>
      </c>
      <c r="AE368" s="158" t="s">
        <v>5731</v>
      </c>
      <c r="AF368" s="158" t="s">
        <v>5731</v>
      </c>
      <c r="AG368" s="158" t="s">
        <v>5731</v>
      </c>
      <c r="AH368" s="158" t="s">
        <v>5731</v>
      </c>
      <c r="AI368" s="158" t="s">
        <v>5731</v>
      </c>
      <c r="AJ368" s="158" t="s">
        <v>5731</v>
      </c>
      <c r="AK368" s="168" t="s">
        <v>7605</v>
      </c>
      <c r="AL368" s="168" t="s">
        <v>7866</v>
      </c>
      <c r="AM368" s="158" t="s">
        <v>7867</v>
      </c>
      <c r="AN368" s="157"/>
      <c r="AO368" s="157"/>
      <c r="AP368" s="157"/>
    </row>
    <row r="369" spans="1:42" ht="33">
      <c r="A369" s="571" t="s">
        <v>3626</v>
      </c>
      <c r="B369" s="572" t="s">
        <v>3732</v>
      </c>
      <c r="C369" s="572" t="s">
        <v>3740</v>
      </c>
      <c r="D369" s="572" t="s">
        <v>3748</v>
      </c>
      <c r="E369" s="573" t="s">
        <v>37</v>
      </c>
      <c r="F369" s="573" t="s">
        <v>16</v>
      </c>
      <c r="G369" s="573" t="s">
        <v>19</v>
      </c>
      <c r="H369" s="573" t="s">
        <v>3749</v>
      </c>
      <c r="I369" s="339" t="s">
        <v>760</v>
      </c>
      <c r="J369" s="573" t="s">
        <v>13</v>
      </c>
      <c r="K369" s="574" t="s">
        <v>26</v>
      </c>
      <c r="L369" s="583" t="s">
        <v>8828</v>
      </c>
      <c r="M369" s="576" t="s">
        <v>7907</v>
      </c>
      <c r="N369" s="584" t="s">
        <v>8829</v>
      </c>
      <c r="O369" s="168" t="s">
        <v>7876</v>
      </c>
      <c r="P369" s="527">
        <v>455</v>
      </c>
      <c r="Q369" s="527">
        <v>8</v>
      </c>
      <c r="R369" s="365" t="s">
        <v>2659</v>
      </c>
      <c r="S369" s="168" t="s">
        <v>8826</v>
      </c>
      <c r="T369" s="158" t="s">
        <v>5731</v>
      </c>
      <c r="U369" s="212">
        <v>44371</v>
      </c>
      <c r="V369" s="212">
        <v>44371</v>
      </c>
      <c r="W369" s="189">
        <v>4418000077</v>
      </c>
      <c r="X369" s="212">
        <v>44377</v>
      </c>
      <c r="Y369" s="168"/>
      <c r="Z369" s="158" t="s">
        <v>7602</v>
      </c>
      <c r="AA369" s="168"/>
      <c r="AB369" s="168"/>
      <c r="AC369" s="578" t="s">
        <v>1547</v>
      </c>
      <c r="AD369" s="158" t="s">
        <v>5731</v>
      </c>
      <c r="AE369" s="158" t="s">
        <v>5731</v>
      </c>
      <c r="AF369" s="158" t="s">
        <v>5731</v>
      </c>
      <c r="AG369" s="158" t="s">
        <v>5731</v>
      </c>
      <c r="AH369" s="158" t="s">
        <v>5731</v>
      </c>
      <c r="AI369" s="158" t="s">
        <v>5731</v>
      </c>
      <c r="AJ369" s="158" t="s">
        <v>5731</v>
      </c>
      <c r="AK369" s="168" t="s">
        <v>7605</v>
      </c>
      <c r="AL369" s="168" t="s">
        <v>7866</v>
      </c>
      <c r="AM369" s="158" t="s">
        <v>7867</v>
      </c>
      <c r="AN369" s="157"/>
      <c r="AO369" s="157"/>
      <c r="AP369" s="157"/>
    </row>
    <row r="370" spans="1:42" ht="33">
      <c r="A370" s="579" t="s">
        <v>3626</v>
      </c>
      <c r="B370" s="262" t="s">
        <v>3732</v>
      </c>
      <c r="C370" s="262" t="s">
        <v>3740</v>
      </c>
      <c r="D370" s="262" t="s">
        <v>3746</v>
      </c>
      <c r="E370" s="253" t="s">
        <v>37</v>
      </c>
      <c r="F370" s="253" t="s">
        <v>16</v>
      </c>
      <c r="G370" s="253" t="s">
        <v>19</v>
      </c>
      <c r="H370" s="253" t="s">
        <v>3747</v>
      </c>
      <c r="I370" s="155" t="s">
        <v>760</v>
      </c>
      <c r="J370" s="253" t="s">
        <v>13</v>
      </c>
      <c r="K370" s="580" t="s">
        <v>26</v>
      </c>
      <c r="L370" s="560" t="s">
        <v>8828</v>
      </c>
      <c r="M370" s="211" t="s">
        <v>7906</v>
      </c>
      <c r="N370" s="560" t="s">
        <v>8829</v>
      </c>
      <c r="O370" s="158" t="s">
        <v>7876</v>
      </c>
      <c r="P370" s="215">
        <v>230</v>
      </c>
      <c r="Q370" s="215">
        <v>8</v>
      </c>
      <c r="R370" s="365" t="s">
        <v>2659</v>
      </c>
      <c r="S370" s="168" t="s">
        <v>8826</v>
      </c>
      <c r="T370" s="158" t="s">
        <v>5731</v>
      </c>
      <c r="U370" s="212">
        <v>44371</v>
      </c>
      <c r="V370" s="212">
        <v>44371</v>
      </c>
      <c r="W370" s="193">
        <v>4418000078</v>
      </c>
      <c r="X370" s="212">
        <v>44377</v>
      </c>
      <c r="Y370" s="158"/>
      <c r="Z370" s="158" t="s">
        <v>7602</v>
      </c>
      <c r="AA370" s="158"/>
      <c r="AB370" s="158"/>
      <c r="AC370" s="159" t="s">
        <v>1547</v>
      </c>
      <c r="AD370" s="158"/>
      <c r="AE370" s="158"/>
      <c r="AF370" s="158"/>
      <c r="AG370" s="158"/>
      <c r="AH370" s="158"/>
      <c r="AI370" s="158"/>
      <c r="AJ370" s="158"/>
      <c r="AK370" s="158" t="s">
        <v>7605</v>
      </c>
      <c r="AL370" s="158" t="s">
        <v>7866</v>
      </c>
      <c r="AM370" s="158" t="s">
        <v>7867</v>
      </c>
      <c r="AN370" s="157"/>
      <c r="AO370" s="157"/>
      <c r="AP370" s="157"/>
    </row>
    <row r="371" spans="1:42" ht="33">
      <c r="A371" s="579" t="s">
        <v>3626</v>
      </c>
      <c r="B371" s="262" t="s">
        <v>3732</v>
      </c>
      <c r="C371" s="262" t="s">
        <v>3740</v>
      </c>
      <c r="D371" s="262" t="s">
        <v>3746</v>
      </c>
      <c r="E371" s="253" t="s">
        <v>37</v>
      </c>
      <c r="F371" s="253" t="s">
        <v>16</v>
      </c>
      <c r="G371" s="253" t="s">
        <v>19</v>
      </c>
      <c r="H371" s="545" t="s">
        <v>7905</v>
      </c>
      <c r="I371" s="155" t="s">
        <v>760</v>
      </c>
      <c r="J371" s="253" t="s">
        <v>13</v>
      </c>
      <c r="K371" s="580" t="s">
        <v>26</v>
      </c>
      <c r="L371" s="560" t="s">
        <v>8828</v>
      </c>
      <c r="M371" s="211" t="s">
        <v>7906</v>
      </c>
      <c r="N371" s="560" t="s">
        <v>8829</v>
      </c>
      <c r="O371" s="158" t="s">
        <v>7864</v>
      </c>
      <c r="P371" s="215">
        <v>230</v>
      </c>
      <c r="Q371" s="215">
        <v>8</v>
      </c>
      <c r="R371" s="365" t="s">
        <v>2659</v>
      </c>
      <c r="S371" s="168" t="s">
        <v>8826</v>
      </c>
      <c r="T371" s="158" t="s">
        <v>5731</v>
      </c>
      <c r="U371" s="212">
        <v>44371</v>
      </c>
      <c r="V371" s="212">
        <v>44371</v>
      </c>
      <c r="W371" s="193">
        <v>4418000079</v>
      </c>
      <c r="X371" s="212">
        <v>44377</v>
      </c>
      <c r="Y371" s="158"/>
      <c r="Z371" s="158" t="s">
        <v>7602</v>
      </c>
      <c r="AA371" s="158"/>
      <c r="AB371" s="158"/>
      <c r="AC371" s="159" t="s">
        <v>1547</v>
      </c>
      <c r="AD371" s="158"/>
      <c r="AE371" s="158"/>
      <c r="AF371" s="158"/>
      <c r="AG371" s="158"/>
      <c r="AH371" s="158"/>
      <c r="AI371" s="158"/>
      <c r="AJ371" s="158"/>
      <c r="AK371" s="158" t="s">
        <v>7605</v>
      </c>
      <c r="AL371" s="158" t="s">
        <v>7866</v>
      </c>
      <c r="AM371" s="158" t="s">
        <v>7867</v>
      </c>
      <c r="AN371" s="157"/>
      <c r="AO371" s="157"/>
      <c r="AP371" s="157"/>
    </row>
    <row r="372" spans="1:42" ht="33">
      <c r="A372" s="350" t="s">
        <v>3626</v>
      </c>
      <c r="B372" s="355" t="s">
        <v>3732</v>
      </c>
      <c r="C372" s="355" t="s">
        <v>3740</v>
      </c>
      <c r="D372" s="569" t="s">
        <v>8831</v>
      </c>
      <c r="E372" s="213" t="s">
        <v>37</v>
      </c>
      <c r="F372" s="565" t="s">
        <v>16</v>
      </c>
      <c r="G372" s="213" t="s">
        <v>19</v>
      </c>
      <c r="H372" s="213" t="s">
        <v>3742</v>
      </c>
      <c r="I372" s="214" t="s">
        <v>760</v>
      </c>
      <c r="J372" s="213" t="s">
        <v>13</v>
      </c>
      <c r="K372" s="352" t="s">
        <v>17</v>
      </c>
      <c r="L372" s="583" t="s">
        <v>8828</v>
      </c>
      <c r="M372" s="182" t="s">
        <v>7901</v>
      </c>
      <c r="N372" s="583" t="s">
        <v>8829</v>
      </c>
      <c r="O372" s="183" t="s">
        <v>7876</v>
      </c>
      <c r="P372" s="527">
        <v>250</v>
      </c>
      <c r="Q372" s="527">
        <v>30</v>
      </c>
      <c r="R372" s="365" t="s">
        <v>2659</v>
      </c>
      <c r="S372" s="168" t="s">
        <v>8826</v>
      </c>
      <c r="T372" s="158" t="s">
        <v>5731</v>
      </c>
      <c r="U372" s="212">
        <v>44371</v>
      </c>
      <c r="V372" s="212">
        <v>44371</v>
      </c>
      <c r="W372" s="189">
        <v>4418000080</v>
      </c>
      <c r="X372" s="212">
        <v>44377</v>
      </c>
      <c r="Y372" s="158"/>
      <c r="Z372" s="158" t="s">
        <v>7602</v>
      </c>
      <c r="AA372" s="158"/>
      <c r="AB372" s="158"/>
      <c r="AC372" s="223" t="s">
        <v>1547</v>
      </c>
      <c r="AD372" s="158" t="s">
        <v>5731</v>
      </c>
      <c r="AE372" s="158" t="s">
        <v>5731</v>
      </c>
      <c r="AF372" s="158" t="s">
        <v>5731</v>
      </c>
      <c r="AG372" s="158" t="s">
        <v>5731</v>
      </c>
      <c r="AH372" s="158" t="s">
        <v>5731</v>
      </c>
      <c r="AI372" s="158" t="s">
        <v>5731</v>
      </c>
      <c r="AJ372" s="158" t="s">
        <v>5731</v>
      </c>
      <c r="AK372" s="158" t="s">
        <v>7605</v>
      </c>
      <c r="AL372" s="158" t="s">
        <v>7866</v>
      </c>
      <c r="AM372" s="158" t="s">
        <v>7867</v>
      </c>
      <c r="AN372" s="157"/>
      <c r="AO372" s="157"/>
      <c r="AP372" s="157"/>
    </row>
    <row r="373" spans="1:42" ht="33">
      <c r="A373" s="350" t="s">
        <v>3626</v>
      </c>
      <c r="B373" s="355" t="s">
        <v>3732</v>
      </c>
      <c r="C373" s="355" t="s">
        <v>3740</v>
      </c>
      <c r="D373" s="569" t="s">
        <v>8832</v>
      </c>
      <c r="E373" s="213" t="s">
        <v>37</v>
      </c>
      <c r="F373" s="565" t="s">
        <v>16</v>
      </c>
      <c r="G373" s="213" t="s">
        <v>19</v>
      </c>
      <c r="H373" s="213" t="s">
        <v>3741</v>
      </c>
      <c r="I373" s="214" t="s">
        <v>760</v>
      </c>
      <c r="J373" s="213" t="s">
        <v>13</v>
      </c>
      <c r="K373" s="352" t="s">
        <v>17</v>
      </c>
      <c r="L373" s="583" t="s">
        <v>8828</v>
      </c>
      <c r="M373" s="182" t="s">
        <v>7901</v>
      </c>
      <c r="N373" s="583" t="s">
        <v>8829</v>
      </c>
      <c r="O373" s="183" t="s">
        <v>7876</v>
      </c>
      <c r="P373" s="527">
        <v>250</v>
      </c>
      <c r="Q373" s="527">
        <v>30</v>
      </c>
      <c r="R373" s="365" t="s">
        <v>2659</v>
      </c>
      <c r="S373" s="168" t="s">
        <v>8826</v>
      </c>
      <c r="T373" s="158" t="s">
        <v>5731</v>
      </c>
      <c r="U373" s="212">
        <v>44371</v>
      </c>
      <c r="V373" s="212">
        <v>44371</v>
      </c>
      <c r="W373" s="189">
        <v>4418000081</v>
      </c>
      <c r="X373" s="212">
        <v>44377</v>
      </c>
      <c r="Y373" s="158"/>
      <c r="Z373" s="158" t="s">
        <v>7602</v>
      </c>
      <c r="AA373" s="158"/>
      <c r="AB373" s="158"/>
      <c r="AC373" s="223" t="s">
        <v>1547</v>
      </c>
      <c r="AD373" s="158" t="s">
        <v>5731</v>
      </c>
      <c r="AE373" s="158" t="s">
        <v>5731</v>
      </c>
      <c r="AF373" s="158" t="s">
        <v>5731</v>
      </c>
      <c r="AG373" s="158" t="s">
        <v>5731</v>
      </c>
      <c r="AH373" s="158" t="s">
        <v>5731</v>
      </c>
      <c r="AI373" s="158" t="s">
        <v>5731</v>
      </c>
      <c r="AJ373" s="158" t="s">
        <v>5731</v>
      </c>
      <c r="AK373" s="158" t="s">
        <v>7605</v>
      </c>
      <c r="AL373" s="158" t="s">
        <v>7866</v>
      </c>
      <c r="AM373" s="158" t="s">
        <v>7867</v>
      </c>
      <c r="AN373" s="157"/>
      <c r="AO373" s="157"/>
      <c r="AP373" s="157"/>
    </row>
    <row r="374" spans="1:42" ht="33">
      <c r="A374" s="585" t="s">
        <v>3626</v>
      </c>
      <c r="B374" s="586" t="s">
        <v>3732</v>
      </c>
      <c r="C374" s="586" t="s">
        <v>3737</v>
      </c>
      <c r="D374" s="586" t="s">
        <v>3738</v>
      </c>
      <c r="E374" s="587" t="s">
        <v>37</v>
      </c>
      <c r="F374" s="565" t="s">
        <v>16</v>
      </c>
      <c r="G374" s="587" t="s">
        <v>19</v>
      </c>
      <c r="H374" s="587" t="s">
        <v>3739</v>
      </c>
      <c r="I374" s="361" t="s">
        <v>760</v>
      </c>
      <c r="J374" s="588" t="s">
        <v>13</v>
      </c>
      <c r="K374" s="589" t="s">
        <v>655</v>
      </c>
      <c r="L374" s="583" t="s">
        <v>8833</v>
      </c>
      <c r="M374" s="182" t="s">
        <v>7900</v>
      </c>
      <c r="N374" s="583" t="s">
        <v>8829</v>
      </c>
      <c r="O374" s="183" t="s">
        <v>7864</v>
      </c>
      <c r="P374" s="527">
        <v>100</v>
      </c>
      <c r="Q374" s="527">
        <v>10</v>
      </c>
      <c r="R374" s="365" t="s">
        <v>2659</v>
      </c>
      <c r="S374" s="168" t="s">
        <v>8826</v>
      </c>
      <c r="T374" s="183"/>
      <c r="U374" s="212">
        <v>44371</v>
      </c>
      <c r="V374" s="212">
        <v>44371</v>
      </c>
      <c r="W374" s="189">
        <v>4418000082</v>
      </c>
      <c r="X374" s="212">
        <v>44377</v>
      </c>
      <c r="Y374" s="158"/>
      <c r="Z374" s="158" t="s">
        <v>7602</v>
      </c>
      <c r="AA374" s="158"/>
      <c r="AB374" s="158"/>
      <c r="AC374" s="223" t="s">
        <v>1547</v>
      </c>
      <c r="AD374" s="158"/>
      <c r="AE374" s="158"/>
      <c r="AF374" s="158"/>
      <c r="AG374" s="158"/>
      <c r="AH374" s="158"/>
      <c r="AI374" s="158"/>
      <c r="AJ374" s="158"/>
      <c r="AK374" s="158" t="s">
        <v>7605</v>
      </c>
      <c r="AL374" s="158" t="s">
        <v>7866</v>
      </c>
      <c r="AM374" s="158" t="s">
        <v>7867</v>
      </c>
      <c r="AN374" s="157"/>
      <c r="AO374" s="157"/>
      <c r="AP374" s="157"/>
    </row>
    <row r="375" spans="1:42" ht="33">
      <c r="A375" s="350" t="s">
        <v>3626</v>
      </c>
      <c r="B375" s="355" t="s">
        <v>3732</v>
      </c>
      <c r="C375" s="355" t="s">
        <v>3733</v>
      </c>
      <c r="D375" s="355" t="s">
        <v>3735</v>
      </c>
      <c r="E375" s="213" t="s">
        <v>37</v>
      </c>
      <c r="F375" s="565" t="s">
        <v>16</v>
      </c>
      <c r="G375" s="213" t="s">
        <v>19</v>
      </c>
      <c r="H375" s="213" t="s">
        <v>3736</v>
      </c>
      <c r="I375" s="214" t="s">
        <v>760</v>
      </c>
      <c r="J375" s="213" t="s">
        <v>13</v>
      </c>
      <c r="K375" s="352" t="s">
        <v>26</v>
      </c>
      <c r="L375" s="583" t="s">
        <v>8834</v>
      </c>
      <c r="M375" s="182" t="s">
        <v>7899</v>
      </c>
      <c r="N375" s="583" t="s">
        <v>8829</v>
      </c>
      <c r="O375" s="183" t="s">
        <v>7876</v>
      </c>
      <c r="P375" s="540">
        <v>109.99999999998522</v>
      </c>
      <c r="Q375" s="527">
        <v>15</v>
      </c>
      <c r="R375" s="365" t="s">
        <v>2659</v>
      </c>
      <c r="S375" s="168" t="s">
        <v>8826</v>
      </c>
      <c r="T375" s="158" t="s">
        <v>5731</v>
      </c>
      <c r="U375" s="212">
        <v>44371</v>
      </c>
      <c r="V375" s="212">
        <v>44371</v>
      </c>
      <c r="W375" s="189">
        <v>4418000083</v>
      </c>
      <c r="X375" s="212">
        <v>44377</v>
      </c>
      <c r="Y375" s="158"/>
      <c r="Z375" s="158" t="s">
        <v>7602</v>
      </c>
      <c r="AA375" s="158"/>
      <c r="AB375" s="158"/>
      <c r="AC375" s="223" t="s">
        <v>1547</v>
      </c>
      <c r="AD375" s="158" t="s">
        <v>5731</v>
      </c>
      <c r="AE375" s="158" t="s">
        <v>5731</v>
      </c>
      <c r="AF375" s="158" t="s">
        <v>5731</v>
      </c>
      <c r="AG375" s="158" t="s">
        <v>5731</v>
      </c>
      <c r="AH375" s="158" t="s">
        <v>5731</v>
      </c>
      <c r="AI375" s="158" t="s">
        <v>5731</v>
      </c>
      <c r="AJ375" s="158" t="s">
        <v>5731</v>
      </c>
      <c r="AK375" s="158" t="s">
        <v>7605</v>
      </c>
      <c r="AL375" s="158" t="s">
        <v>7866</v>
      </c>
      <c r="AM375" s="158" t="s">
        <v>7867</v>
      </c>
      <c r="AN375" s="157"/>
      <c r="AO375" s="157"/>
      <c r="AP375" s="157"/>
    </row>
    <row r="376" spans="1:42" ht="33">
      <c r="A376" s="350" t="s">
        <v>3626</v>
      </c>
      <c r="B376" s="569" t="s">
        <v>8835</v>
      </c>
      <c r="C376" s="569" t="s">
        <v>8836</v>
      </c>
      <c r="D376" s="569" t="s">
        <v>8837</v>
      </c>
      <c r="E376" s="213" t="s">
        <v>37</v>
      </c>
      <c r="F376" s="565" t="s">
        <v>16</v>
      </c>
      <c r="G376" s="213" t="s">
        <v>19</v>
      </c>
      <c r="H376" s="213" t="s">
        <v>3734</v>
      </c>
      <c r="I376" s="214" t="s">
        <v>760</v>
      </c>
      <c r="J376" s="213" t="s">
        <v>13</v>
      </c>
      <c r="K376" s="352" t="s">
        <v>26</v>
      </c>
      <c r="L376" s="558" t="s">
        <v>7882</v>
      </c>
      <c r="M376" s="182" t="s">
        <v>7898</v>
      </c>
      <c r="N376" s="211" t="s">
        <v>7863</v>
      </c>
      <c r="O376" s="183" t="s">
        <v>7864</v>
      </c>
      <c r="P376" s="527">
        <v>75</v>
      </c>
      <c r="Q376" s="527">
        <v>10</v>
      </c>
      <c r="R376" s="365" t="s">
        <v>7599</v>
      </c>
      <c r="S376" s="158" t="s">
        <v>8838</v>
      </c>
      <c r="T376" s="158" t="s">
        <v>5731</v>
      </c>
      <c r="U376" s="212">
        <v>44371</v>
      </c>
      <c r="V376" s="212">
        <v>44371</v>
      </c>
      <c r="W376" s="189">
        <v>4418000084</v>
      </c>
      <c r="X376" s="212">
        <v>44377</v>
      </c>
      <c r="Y376" s="158"/>
      <c r="Z376" s="158" t="s">
        <v>7602</v>
      </c>
      <c r="AA376" s="158"/>
      <c r="AB376" s="158"/>
      <c r="AC376" s="223" t="s">
        <v>1547</v>
      </c>
      <c r="AD376" s="158" t="s">
        <v>5731</v>
      </c>
      <c r="AE376" s="158" t="s">
        <v>5731</v>
      </c>
      <c r="AF376" s="158" t="s">
        <v>5731</v>
      </c>
      <c r="AG376" s="158" t="s">
        <v>5731</v>
      </c>
      <c r="AH376" s="158" t="s">
        <v>5731</v>
      </c>
      <c r="AI376" s="158" t="s">
        <v>5731</v>
      </c>
      <c r="AJ376" s="158" t="s">
        <v>5731</v>
      </c>
      <c r="AK376" s="158" t="s">
        <v>7605</v>
      </c>
      <c r="AL376" s="158" t="s">
        <v>7866</v>
      </c>
      <c r="AM376" s="158" t="s">
        <v>7867</v>
      </c>
      <c r="AN376" s="157"/>
      <c r="AO376" s="157"/>
      <c r="AP376" s="157"/>
    </row>
    <row r="377" spans="1:42" ht="33">
      <c r="A377" s="350" t="s">
        <v>3626</v>
      </c>
      <c r="B377" s="355" t="s">
        <v>3680</v>
      </c>
      <c r="C377" s="355" t="s">
        <v>3714</v>
      </c>
      <c r="D377" s="355" t="s">
        <v>3729</v>
      </c>
      <c r="E377" s="213" t="s">
        <v>37</v>
      </c>
      <c r="F377" s="565" t="s">
        <v>16</v>
      </c>
      <c r="G377" s="213" t="s">
        <v>19</v>
      </c>
      <c r="H377" s="213" t="s">
        <v>3731</v>
      </c>
      <c r="I377" s="214" t="s">
        <v>760</v>
      </c>
      <c r="J377" s="213" t="s">
        <v>13</v>
      </c>
      <c r="K377" s="352" t="s">
        <v>26</v>
      </c>
      <c r="L377" s="558" t="s">
        <v>7882</v>
      </c>
      <c r="M377" s="182" t="s">
        <v>7896</v>
      </c>
      <c r="N377" s="211" t="s">
        <v>7863</v>
      </c>
      <c r="O377" s="183" t="s">
        <v>7897</v>
      </c>
      <c r="P377" s="527">
        <v>40</v>
      </c>
      <c r="Q377" s="527">
        <v>10</v>
      </c>
      <c r="R377" s="365" t="s">
        <v>7599</v>
      </c>
      <c r="S377" s="158" t="s">
        <v>8838</v>
      </c>
      <c r="T377" s="158" t="s">
        <v>5731</v>
      </c>
      <c r="U377" s="212">
        <v>44371</v>
      </c>
      <c r="V377" s="212">
        <v>44371</v>
      </c>
      <c r="W377" s="189">
        <v>4477000022</v>
      </c>
      <c r="X377" s="212">
        <v>44377</v>
      </c>
      <c r="Y377" s="158"/>
      <c r="Z377" s="158" t="s">
        <v>7602</v>
      </c>
      <c r="AA377" s="158"/>
      <c r="AB377" s="158"/>
      <c r="AC377" s="223" t="s">
        <v>1547</v>
      </c>
      <c r="AD377" s="158" t="s">
        <v>5731</v>
      </c>
      <c r="AE377" s="158" t="s">
        <v>5731</v>
      </c>
      <c r="AF377" s="158" t="s">
        <v>5731</v>
      </c>
      <c r="AG377" s="158" t="s">
        <v>5731</v>
      </c>
      <c r="AH377" s="158" t="s">
        <v>5731</v>
      </c>
      <c r="AI377" s="158" t="s">
        <v>5731</v>
      </c>
      <c r="AJ377" s="158" t="s">
        <v>5731</v>
      </c>
      <c r="AK377" s="158" t="s">
        <v>7605</v>
      </c>
      <c r="AL377" s="158" t="s">
        <v>7866</v>
      </c>
      <c r="AM377" s="158" t="s">
        <v>7867</v>
      </c>
      <c r="AN377" s="157"/>
      <c r="AO377" s="157"/>
      <c r="AP377" s="157"/>
    </row>
    <row r="378" spans="1:42" ht="33">
      <c r="A378" s="350" t="s">
        <v>3626</v>
      </c>
      <c r="B378" s="355" t="s">
        <v>3680</v>
      </c>
      <c r="C378" s="355" t="s">
        <v>3714</v>
      </c>
      <c r="D378" s="355" t="s">
        <v>3729</v>
      </c>
      <c r="E378" s="213" t="s">
        <v>37</v>
      </c>
      <c r="F378" s="565" t="s">
        <v>16</v>
      </c>
      <c r="G378" s="213" t="s">
        <v>19</v>
      </c>
      <c r="H378" s="213" t="s">
        <v>3730</v>
      </c>
      <c r="I378" s="214" t="s">
        <v>760</v>
      </c>
      <c r="J378" s="213" t="s">
        <v>13</v>
      </c>
      <c r="K378" s="352" t="s">
        <v>26</v>
      </c>
      <c r="L378" s="558" t="s">
        <v>7882</v>
      </c>
      <c r="M378" s="182" t="s">
        <v>7895</v>
      </c>
      <c r="N378" s="211" t="s">
        <v>7863</v>
      </c>
      <c r="O378" s="182" t="s">
        <v>8816</v>
      </c>
      <c r="P378" s="527">
        <v>28</v>
      </c>
      <c r="Q378" s="527">
        <v>5</v>
      </c>
      <c r="R378" s="365" t="s">
        <v>7599</v>
      </c>
      <c r="S378" s="158" t="s">
        <v>8838</v>
      </c>
      <c r="T378" s="158" t="s">
        <v>5731</v>
      </c>
      <c r="U378" s="212">
        <v>44371</v>
      </c>
      <c r="V378" s="212">
        <v>44371</v>
      </c>
      <c r="W378" s="189">
        <v>4477000023</v>
      </c>
      <c r="X378" s="212">
        <v>44377</v>
      </c>
      <c r="Y378" s="158"/>
      <c r="Z378" s="158" t="s">
        <v>7602</v>
      </c>
      <c r="AA378" s="158"/>
      <c r="AB378" s="158"/>
      <c r="AC378" s="223" t="s">
        <v>1547</v>
      </c>
      <c r="AD378" s="158" t="s">
        <v>5731</v>
      </c>
      <c r="AE378" s="158" t="s">
        <v>5731</v>
      </c>
      <c r="AF378" s="158" t="s">
        <v>5731</v>
      </c>
      <c r="AG378" s="158" t="s">
        <v>5731</v>
      </c>
      <c r="AH378" s="158" t="s">
        <v>5731</v>
      </c>
      <c r="AI378" s="158" t="s">
        <v>5731</v>
      </c>
      <c r="AJ378" s="158" t="s">
        <v>5731</v>
      </c>
      <c r="AK378" s="158" t="s">
        <v>7605</v>
      </c>
      <c r="AL378" s="158" t="s">
        <v>7866</v>
      </c>
      <c r="AM378" s="158" t="s">
        <v>7867</v>
      </c>
      <c r="AN378" s="157"/>
      <c r="AO378" s="157"/>
      <c r="AP378" s="157"/>
    </row>
    <row r="379" spans="1:42" ht="33">
      <c r="A379" s="350" t="s">
        <v>3626</v>
      </c>
      <c r="B379" s="355" t="s">
        <v>3680</v>
      </c>
      <c r="C379" s="355" t="s">
        <v>3714</v>
      </c>
      <c r="D379" s="355" t="s">
        <v>3727</v>
      </c>
      <c r="E379" s="213" t="s">
        <v>37</v>
      </c>
      <c r="F379" s="565" t="s">
        <v>16</v>
      </c>
      <c r="G379" s="213" t="s">
        <v>19</v>
      </c>
      <c r="H379" s="213" t="s">
        <v>3728</v>
      </c>
      <c r="I379" s="214" t="s">
        <v>760</v>
      </c>
      <c r="J379" s="213" t="s">
        <v>13</v>
      </c>
      <c r="K379" s="352" t="s">
        <v>26</v>
      </c>
      <c r="L379" s="558" t="s">
        <v>7882</v>
      </c>
      <c r="M379" s="182" t="s">
        <v>7894</v>
      </c>
      <c r="N379" s="211" t="s">
        <v>7863</v>
      </c>
      <c r="O379" s="183" t="s">
        <v>7876</v>
      </c>
      <c r="P379" s="527">
        <v>108</v>
      </c>
      <c r="Q379" s="527">
        <v>7</v>
      </c>
      <c r="R379" s="365" t="s">
        <v>7599</v>
      </c>
      <c r="S379" s="158" t="s">
        <v>8838</v>
      </c>
      <c r="T379" s="158" t="s">
        <v>5731</v>
      </c>
      <c r="U379" s="212">
        <v>44371</v>
      </c>
      <c r="V379" s="212">
        <v>44371</v>
      </c>
      <c r="W379" s="189">
        <v>4477000024</v>
      </c>
      <c r="X379" s="212">
        <v>44377</v>
      </c>
      <c r="Y379" s="158"/>
      <c r="Z379" s="158" t="s">
        <v>7602</v>
      </c>
      <c r="AA379" s="158"/>
      <c r="AB379" s="159"/>
      <c r="AC379" s="223" t="s">
        <v>1547</v>
      </c>
      <c r="AD379" s="158" t="s">
        <v>5731</v>
      </c>
      <c r="AE379" s="158" t="s">
        <v>5731</v>
      </c>
      <c r="AF379" s="158" t="s">
        <v>5731</v>
      </c>
      <c r="AG379" s="158" t="s">
        <v>5731</v>
      </c>
      <c r="AH379" s="158" t="s">
        <v>5731</v>
      </c>
      <c r="AI379" s="158" t="s">
        <v>5731</v>
      </c>
      <c r="AJ379" s="158" t="s">
        <v>5731</v>
      </c>
      <c r="AK379" s="158" t="s">
        <v>7605</v>
      </c>
      <c r="AL379" s="158" t="s">
        <v>7866</v>
      </c>
      <c r="AM379" s="158" t="s">
        <v>7867</v>
      </c>
      <c r="AN379" s="157"/>
      <c r="AO379" s="157"/>
      <c r="AP379" s="157"/>
    </row>
    <row r="380" spans="1:42" ht="33">
      <c r="A380" s="350" t="s">
        <v>3626</v>
      </c>
      <c r="B380" s="355" t="s">
        <v>3680</v>
      </c>
      <c r="C380" s="355" t="s">
        <v>3714</v>
      </c>
      <c r="D380" s="355" t="s">
        <v>3723</v>
      </c>
      <c r="E380" s="213" t="s">
        <v>37</v>
      </c>
      <c r="F380" s="565" t="s">
        <v>16</v>
      </c>
      <c r="G380" s="213" t="s">
        <v>19</v>
      </c>
      <c r="H380" s="213" t="s">
        <v>3724</v>
      </c>
      <c r="I380" s="214" t="s">
        <v>760</v>
      </c>
      <c r="J380" s="213" t="s">
        <v>13</v>
      </c>
      <c r="K380" s="352" t="s">
        <v>26</v>
      </c>
      <c r="L380" s="558" t="s">
        <v>7882</v>
      </c>
      <c r="M380" s="182" t="s">
        <v>7891</v>
      </c>
      <c r="N380" s="211" t="s">
        <v>7863</v>
      </c>
      <c r="O380" s="183" t="s">
        <v>7864</v>
      </c>
      <c r="P380" s="527">
        <v>128</v>
      </c>
      <c r="Q380" s="527">
        <v>10</v>
      </c>
      <c r="R380" s="365" t="s">
        <v>7599</v>
      </c>
      <c r="S380" s="158" t="s">
        <v>8838</v>
      </c>
      <c r="T380" s="158" t="s">
        <v>5731</v>
      </c>
      <c r="U380" s="212">
        <v>44371</v>
      </c>
      <c r="V380" s="212">
        <v>44371</v>
      </c>
      <c r="W380" s="189">
        <v>4477000025</v>
      </c>
      <c r="X380" s="212">
        <v>44377</v>
      </c>
      <c r="Y380" s="158"/>
      <c r="Z380" s="158" t="s">
        <v>7602</v>
      </c>
      <c r="AA380" s="158"/>
      <c r="AB380" s="159"/>
      <c r="AC380" s="223" t="s">
        <v>1547</v>
      </c>
      <c r="AD380" s="158" t="s">
        <v>5731</v>
      </c>
      <c r="AE380" s="158" t="s">
        <v>5731</v>
      </c>
      <c r="AF380" s="158" t="s">
        <v>5731</v>
      </c>
      <c r="AG380" s="158" t="s">
        <v>5731</v>
      </c>
      <c r="AH380" s="158" t="s">
        <v>5731</v>
      </c>
      <c r="AI380" s="158" t="s">
        <v>5731</v>
      </c>
      <c r="AJ380" s="158" t="s">
        <v>5731</v>
      </c>
      <c r="AK380" s="158" t="s">
        <v>7605</v>
      </c>
      <c r="AL380" s="158" t="s">
        <v>7866</v>
      </c>
      <c r="AM380" s="158" t="s">
        <v>7867</v>
      </c>
      <c r="AN380" s="157"/>
      <c r="AO380" s="157"/>
      <c r="AP380" s="157"/>
    </row>
    <row r="381" spans="1:42" ht="33">
      <c r="A381" s="350" t="s">
        <v>3626</v>
      </c>
      <c r="B381" s="355" t="s">
        <v>3680</v>
      </c>
      <c r="C381" s="355" t="s">
        <v>3714</v>
      </c>
      <c r="D381" s="355" t="s">
        <v>3720</v>
      </c>
      <c r="E381" s="213" t="s">
        <v>37</v>
      </c>
      <c r="F381" s="565" t="s">
        <v>16</v>
      </c>
      <c r="G381" s="213" t="s">
        <v>19</v>
      </c>
      <c r="H381" s="213" t="s">
        <v>3722</v>
      </c>
      <c r="I381" s="214" t="s">
        <v>760</v>
      </c>
      <c r="J381" s="213" t="s">
        <v>13</v>
      </c>
      <c r="K381" s="352" t="s">
        <v>17</v>
      </c>
      <c r="L381" s="558" t="s">
        <v>7882</v>
      </c>
      <c r="M381" s="182" t="s">
        <v>7890</v>
      </c>
      <c r="N381" s="211" t="s">
        <v>7863</v>
      </c>
      <c r="O381" s="183" t="s">
        <v>7864</v>
      </c>
      <c r="P381" s="527">
        <v>118</v>
      </c>
      <c r="Q381" s="527">
        <v>24</v>
      </c>
      <c r="R381" s="365" t="s">
        <v>7599</v>
      </c>
      <c r="S381" s="158" t="s">
        <v>8838</v>
      </c>
      <c r="T381" s="158" t="s">
        <v>5731</v>
      </c>
      <c r="U381" s="212">
        <v>44371</v>
      </c>
      <c r="V381" s="212">
        <v>44371</v>
      </c>
      <c r="W381" s="189">
        <v>4477000026</v>
      </c>
      <c r="X381" s="212">
        <v>44377</v>
      </c>
      <c r="Y381" s="158"/>
      <c r="Z381" s="158" t="s">
        <v>7602</v>
      </c>
      <c r="AA381" s="158"/>
      <c r="AB381" s="159"/>
      <c r="AC381" s="223" t="s">
        <v>1547</v>
      </c>
      <c r="AD381" s="158" t="s">
        <v>5731</v>
      </c>
      <c r="AE381" s="158" t="s">
        <v>5731</v>
      </c>
      <c r="AF381" s="158" t="s">
        <v>5731</v>
      </c>
      <c r="AG381" s="158" t="s">
        <v>5731</v>
      </c>
      <c r="AH381" s="158" t="s">
        <v>5731</v>
      </c>
      <c r="AI381" s="158" t="s">
        <v>5731</v>
      </c>
      <c r="AJ381" s="158" t="s">
        <v>5731</v>
      </c>
      <c r="AK381" s="158" t="s">
        <v>7605</v>
      </c>
      <c r="AL381" s="158" t="s">
        <v>7866</v>
      </c>
      <c r="AM381" s="158" t="s">
        <v>7867</v>
      </c>
      <c r="AN381" s="157"/>
      <c r="AO381" s="157"/>
      <c r="AP381" s="157"/>
    </row>
    <row r="382" spans="1:42" ht="33">
      <c r="A382" s="350" t="s">
        <v>3626</v>
      </c>
      <c r="B382" s="355" t="s">
        <v>3680</v>
      </c>
      <c r="C382" s="355" t="s">
        <v>3714</v>
      </c>
      <c r="D382" s="355" t="s">
        <v>3720</v>
      </c>
      <c r="E382" s="213" t="s">
        <v>37</v>
      </c>
      <c r="F382" s="565" t="s">
        <v>16</v>
      </c>
      <c r="G382" s="213" t="s">
        <v>19</v>
      </c>
      <c r="H382" s="213" t="s">
        <v>3721</v>
      </c>
      <c r="I382" s="214" t="s">
        <v>760</v>
      </c>
      <c r="J382" s="213" t="s">
        <v>13</v>
      </c>
      <c r="K382" s="352" t="s">
        <v>17</v>
      </c>
      <c r="L382" s="558" t="s">
        <v>7882</v>
      </c>
      <c r="M382" s="182" t="s">
        <v>7889</v>
      </c>
      <c r="N382" s="211" t="s">
        <v>7863</v>
      </c>
      <c r="O382" s="183" t="s">
        <v>7876</v>
      </c>
      <c r="P382" s="527">
        <v>98</v>
      </c>
      <c r="Q382" s="527">
        <v>24</v>
      </c>
      <c r="R382" s="365" t="s">
        <v>7599</v>
      </c>
      <c r="S382" s="158" t="s">
        <v>8838</v>
      </c>
      <c r="T382" s="158" t="s">
        <v>5731</v>
      </c>
      <c r="U382" s="212">
        <v>44371</v>
      </c>
      <c r="V382" s="212">
        <v>44371</v>
      </c>
      <c r="W382" s="189">
        <v>4477000027</v>
      </c>
      <c r="X382" s="212">
        <v>44377</v>
      </c>
      <c r="Y382" s="158"/>
      <c r="Z382" s="158" t="s">
        <v>7602</v>
      </c>
      <c r="AA382" s="158"/>
      <c r="AB382" s="159"/>
      <c r="AC382" s="223" t="s">
        <v>1547</v>
      </c>
      <c r="AD382" s="158" t="s">
        <v>5731</v>
      </c>
      <c r="AE382" s="158" t="s">
        <v>5731</v>
      </c>
      <c r="AF382" s="158" t="s">
        <v>5731</v>
      </c>
      <c r="AG382" s="158" t="s">
        <v>5731</v>
      </c>
      <c r="AH382" s="158" t="s">
        <v>5731</v>
      </c>
      <c r="AI382" s="158" t="s">
        <v>5731</v>
      </c>
      <c r="AJ382" s="158" t="s">
        <v>5731</v>
      </c>
      <c r="AK382" s="158" t="s">
        <v>7605</v>
      </c>
      <c r="AL382" s="158" t="s">
        <v>7866</v>
      </c>
      <c r="AM382" s="158" t="s">
        <v>7867</v>
      </c>
      <c r="AN382" s="159"/>
      <c r="AO382" s="159"/>
      <c r="AP382" s="159"/>
    </row>
    <row r="383" spans="1:42" ht="33">
      <c r="A383" s="350" t="s">
        <v>3626</v>
      </c>
      <c r="B383" s="355" t="s">
        <v>3680</v>
      </c>
      <c r="C383" s="355" t="s">
        <v>3714</v>
      </c>
      <c r="D383" s="355" t="s">
        <v>3717</v>
      </c>
      <c r="E383" s="213" t="s">
        <v>37</v>
      </c>
      <c r="F383" s="565" t="s">
        <v>16</v>
      </c>
      <c r="G383" s="213" t="s">
        <v>19</v>
      </c>
      <c r="H383" s="213" t="s">
        <v>3719</v>
      </c>
      <c r="I383" s="214" t="s">
        <v>760</v>
      </c>
      <c r="J383" s="213" t="s">
        <v>13</v>
      </c>
      <c r="K383" s="352" t="s">
        <v>26</v>
      </c>
      <c r="L383" s="558" t="s">
        <v>7882</v>
      </c>
      <c r="M383" s="182" t="s">
        <v>7888</v>
      </c>
      <c r="N383" s="211" t="s">
        <v>7863</v>
      </c>
      <c r="O383" s="183" t="s">
        <v>7864</v>
      </c>
      <c r="P383" s="527">
        <v>80</v>
      </c>
      <c r="Q383" s="527">
        <v>12</v>
      </c>
      <c r="R383" s="365" t="s">
        <v>7599</v>
      </c>
      <c r="S383" s="158" t="s">
        <v>8838</v>
      </c>
      <c r="T383" s="158" t="s">
        <v>5731</v>
      </c>
      <c r="U383" s="212">
        <v>44371</v>
      </c>
      <c r="V383" s="212">
        <v>44371</v>
      </c>
      <c r="W383" s="189">
        <v>4477000028</v>
      </c>
      <c r="X383" s="212">
        <v>44377</v>
      </c>
      <c r="Y383" s="158"/>
      <c r="Z383" s="158" t="s">
        <v>7602</v>
      </c>
      <c r="AA383" s="158"/>
      <c r="AB383" s="159"/>
      <c r="AC383" s="223" t="s">
        <v>1547</v>
      </c>
      <c r="AD383" s="158" t="s">
        <v>5731</v>
      </c>
      <c r="AE383" s="158" t="s">
        <v>5731</v>
      </c>
      <c r="AF383" s="158" t="s">
        <v>5731</v>
      </c>
      <c r="AG383" s="158" t="s">
        <v>5731</v>
      </c>
      <c r="AH383" s="158" t="s">
        <v>5731</v>
      </c>
      <c r="AI383" s="158" t="s">
        <v>5731</v>
      </c>
      <c r="AJ383" s="158" t="s">
        <v>5731</v>
      </c>
      <c r="AK383" s="158" t="s">
        <v>7605</v>
      </c>
      <c r="AL383" s="158" t="s">
        <v>7866</v>
      </c>
      <c r="AM383" s="158" t="s">
        <v>7867</v>
      </c>
      <c r="AN383" s="159"/>
      <c r="AO383" s="159"/>
      <c r="AP383" s="159"/>
    </row>
    <row r="384" spans="1:42" ht="66">
      <c r="A384" s="350" t="s">
        <v>3626</v>
      </c>
      <c r="B384" s="355" t="s">
        <v>3680</v>
      </c>
      <c r="C384" s="355" t="s">
        <v>3714</v>
      </c>
      <c r="D384" s="355" t="s">
        <v>3717</v>
      </c>
      <c r="E384" s="213" t="s">
        <v>37</v>
      </c>
      <c r="F384" s="565" t="s">
        <v>16</v>
      </c>
      <c r="G384" s="213" t="s">
        <v>19</v>
      </c>
      <c r="H384" s="213" t="s">
        <v>3718</v>
      </c>
      <c r="I384" s="214" t="s">
        <v>760</v>
      </c>
      <c r="J384" s="213" t="s">
        <v>13</v>
      </c>
      <c r="K384" s="352" t="s">
        <v>26</v>
      </c>
      <c r="L384" s="558" t="s">
        <v>7882</v>
      </c>
      <c r="M384" s="570" t="s">
        <v>8839</v>
      </c>
      <c r="N384" s="211" t="s">
        <v>7863</v>
      </c>
      <c r="O384" s="183" t="s">
        <v>7876</v>
      </c>
      <c r="P384" s="540">
        <v>69.999999999993179</v>
      </c>
      <c r="Q384" s="527">
        <v>12</v>
      </c>
      <c r="R384" s="365" t="s">
        <v>7599</v>
      </c>
      <c r="S384" s="158" t="s">
        <v>8838</v>
      </c>
      <c r="T384" s="158" t="s">
        <v>5731</v>
      </c>
      <c r="U384" s="212">
        <v>44371</v>
      </c>
      <c r="V384" s="212">
        <v>44371</v>
      </c>
      <c r="W384" s="189">
        <v>4477000029</v>
      </c>
      <c r="X384" s="212">
        <v>44377</v>
      </c>
      <c r="Y384" s="158"/>
      <c r="Z384" s="158" t="s">
        <v>7602</v>
      </c>
      <c r="AA384" s="158"/>
      <c r="AB384" s="159"/>
      <c r="AC384" s="223" t="s">
        <v>1547</v>
      </c>
      <c r="AD384" s="158" t="s">
        <v>5731</v>
      </c>
      <c r="AE384" s="158" t="s">
        <v>5731</v>
      </c>
      <c r="AF384" s="158" t="s">
        <v>5731</v>
      </c>
      <c r="AG384" s="158" t="s">
        <v>5731</v>
      </c>
      <c r="AH384" s="158" t="s">
        <v>5731</v>
      </c>
      <c r="AI384" s="158" t="s">
        <v>5731</v>
      </c>
      <c r="AJ384" s="158" t="s">
        <v>5731</v>
      </c>
      <c r="AK384" s="158" t="s">
        <v>7605</v>
      </c>
      <c r="AL384" s="158" t="s">
        <v>7866</v>
      </c>
      <c r="AM384" s="158" t="s">
        <v>7867</v>
      </c>
      <c r="AN384" s="159"/>
      <c r="AO384" s="159"/>
      <c r="AP384" s="159"/>
    </row>
    <row r="385" spans="1:42" ht="33">
      <c r="A385" s="350" t="s">
        <v>3626</v>
      </c>
      <c r="B385" s="355" t="s">
        <v>3680</v>
      </c>
      <c r="C385" s="355" t="s">
        <v>3714</v>
      </c>
      <c r="D385" s="355" t="s">
        <v>3715</v>
      </c>
      <c r="E385" s="213" t="s">
        <v>37</v>
      </c>
      <c r="F385" s="565" t="s">
        <v>16</v>
      </c>
      <c r="G385" s="213" t="s">
        <v>19</v>
      </c>
      <c r="H385" s="213" t="s">
        <v>3716</v>
      </c>
      <c r="I385" s="214" t="s">
        <v>760</v>
      </c>
      <c r="J385" s="213" t="s">
        <v>13</v>
      </c>
      <c r="K385" s="352" t="s">
        <v>26</v>
      </c>
      <c r="L385" s="558" t="s">
        <v>7882</v>
      </c>
      <c r="M385" s="182" t="s">
        <v>7887</v>
      </c>
      <c r="N385" s="211" t="s">
        <v>7863</v>
      </c>
      <c r="O385" s="183" t="s">
        <v>7864</v>
      </c>
      <c r="P385" s="527">
        <v>27</v>
      </c>
      <c r="Q385" s="527">
        <v>12</v>
      </c>
      <c r="R385" s="365" t="s">
        <v>7599</v>
      </c>
      <c r="S385" s="158" t="s">
        <v>8838</v>
      </c>
      <c r="T385" s="158" t="s">
        <v>5731</v>
      </c>
      <c r="U385" s="212">
        <v>44371</v>
      </c>
      <c r="V385" s="212">
        <v>44371</v>
      </c>
      <c r="W385" s="189">
        <v>4477000030</v>
      </c>
      <c r="X385" s="212">
        <v>44377</v>
      </c>
      <c r="Y385" s="158"/>
      <c r="Z385" s="158" t="s">
        <v>7602</v>
      </c>
      <c r="AA385" s="158"/>
      <c r="AB385" s="159"/>
      <c r="AC385" s="223" t="s">
        <v>1547</v>
      </c>
      <c r="AD385" s="158" t="s">
        <v>5731</v>
      </c>
      <c r="AE385" s="158" t="s">
        <v>5731</v>
      </c>
      <c r="AF385" s="158" t="s">
        <v>5731</v>
      </c>
      <c r="AG385" s="158" t="s">
        <v>5731</v>
      </c>
      <c r="AH385" s="158" t="s">
        <v>5731</v>
      </c>
      <c r="AI385" s="158" t="s">
        <v>5731</v>
      </c>
      <c r="AJ385" s="158" t="s">
        <v>5731</v>
      </c>
      <c r="AK385" s="158" t="s">
        <v>7605</v>
      </c>
      <c r="AL385" s="158" t="s">
        <v>7866</v>
      </c>
      <c r="AM385" s="158" t="s">
        <v>7867</v>
      </c>
      <c r="AN385" s="159"/>
      <c r="AO385" s="159"/>
      <c r="AP385" s="159"/>
    </row>
    <row r="386" spans="1:42" ht="33">
      <c r="A386" s="350" t="s">
        <v>3626</v>
      </c>
      <c r="B386" s="355" t="s">
        <v>3680</v>
      </c>
      <c r="C386" s="355" t="s">
        <v>3711</v>
      </c>
      <c r="D386" s="355" t="s">
        <v>3712</v>
      </c>
      <c r="E386" s="213" t="s">
        <v>37</v>
      </c>
      <c r="F386" s="565" t="s">
        <v>16</v>
      </c>
      <c r="G386" s="213" t="s">
        <v>19</v>
      </c>
      <c r="H386" s="213" t="s">
        <v>3713</v>
      </c>
      <c r="I386" s="214" t="s">
        <v>760</v>
      </c>
      <c r="J386" s="213" t="s">
        <v>13</v>
      </c>
      <c r="K386" s="352" t="s">
        <v>26</v>
      </c>
      <c r="L386" s="558" t="s">
        <v>7882</v>
      </c>
      <c r="M386" s="182" t="s">
        <v>7886</v>
      </c>
      <c r="N386" s="211" t="s">
        <v>7863</v>
      </c>
      <c r="O386" s="183" t="s">
        <v>7876</v>
      </c>
      <c r="P386" s="567">
        <v>300</v>
      </c>
      <c r="Q386" s="567">
        <v>22</v>
      </c>
      <c r="R386" s="365" t="s">
        <v>7599</v>
      </c>
      <c r="S386" s="158" t="s">
        <v>8838</v>
      </c>
      <c r="T386" s="158" t="s">
        <v>5731</v>
      </c>
      <c r="U386" s="212">
        <v>44371</v>
      </c>
      <c r="V386" s="212">
        <v>44371</v>
      </c>
      <c r="W386" s="189">
        <v>4477000031</v>
      </c>
      <c r="X386" s="212">
        <v>44377</v>
      </c>
      <c r="Y386" s="158"/>
      <c r="Z386" s="158" t="s">
        <v>7602</v>
      </c>
      <c r="AA386" s="158"/>
      <c r="AB386" s="159"/>
      <c r="AC386" s="223" t="s">
        <v>1547</v>
      </c>
      <c r="AD386" s="158" t="s">
        <v>5731</v>
      </c>
      <c r="AE386" s="158" t="s">
        <v>5731</v>
      </c>
      <c r="AF386" s="158" t="s">
        <v>5731</v>
      </c>
      <c r="AG386" s="158" t="s">
        <v>5731</v>
      </c>
      <c r="AH386" s="158" t="s">
        <v>5731</v>
      </c>
      <c r="AI386" s="158" t="s">
        <v>5731</v>
      </c>
      <c r="AJ386" s="158" t="s">
        <v>5731</v>
      </c>
      <c r="AK386" s="158" t="s">
        <v>7605</v>
      </c>
      <c r="AL386" s="158" t="s">
        <v>7866</v>
      </c>
      <c r="AM386" s="158" t="s">
        <v>7867</v>
      </c>
      <c r="AN386" s="159"/>
      <c r="AO386" s="159"/>
      <c r="AP386" s="159"/>
    </row>
    <row r="387" spans="1:42" ht="33">
      <c r="A387" s="350" t="s">
        <v>3626</v>
      </c>
      <c r="B387" s="355" t="s">
        <v>3680</v>
      </c>
      <c r="C387" s="355" t="s">
        <v>3704</v>
      </c>
      <c r="D387" s="355" t="s">
        <v>3709</v>
      </c>
      <c r="E387" s="213" t="s">
        <v>37</v>
      </c>
      <c r="F387" s="565" t="s">
        <v>16</v>
      </c>
      <c r="G387" s="213" t="s">
        <v>19</v>
      </c>
      <c r="H387" s="213" t="s">
        <v>3710</v>
      </c>
      <c r="I387" s="214" t="s">
        <v>760</v>
      </c>
      <c r="J387" s="213" t="s">
        <v>13</v>
      </c>
      <c r="K387" s="352" t="s">
        <v>26</v>
      </c>
      <c r="L387" s="558" t="s">
        <v>7882</v>
      </c>
      <c r="M387" s="182" t="s">
        <v>7885</v>
      </c>
      <c r="N387" s="211" t="s">
        <v>7863</v>
      </c>
      <c r="O387" s="183" t="s">
        <v>7876</v>
      </c>
      <c r="P387" s="567">
        <v>100</v>
      </c>
      <c r="Q387" s="527">
        <v>11</v>
      </c>
      <c r="R387" s="365" t="s">
        <v>7599</v>
      </c>
      <c r="S387" s="158" t="s">
        <v>8838</v>
      </c>
      <c r="T387" s="158" t="s">
        <v>5731</v>
      </c>
      <c r="U387" s="212">
        <v>44371</v>
      </c>
      <c r="V387" s="212">
        <v>44371</v>
      </c>
      <c r="W387" s="189">
        <v>4477000033</v>
      </c>
      <c r="X387" s="212">
        <v>44377</v>
      </c>
      <c r="Y387" s="158"/>
      <c r="Z387" s="158" t="s">
        <v>7602</v>
      </c>
      <c r="AA387" s="158"/>
      <c r="AB387" s="159"/>
      <c r="AC387" s="223" t="s">
        <v>1547</v>
      </c>
      <c r="AD387" s="159"/>
      <c r="AE387" s="159"/>
      <c r="AF387" s="159"/>
      <c r="AG387" s="158"/>
      <c r="AH387" s="158"/>
      <c r="AI387" s="158"/>
      <c r="AJ387" s="158"/>
      <c r="AK387" s="158" t="s">
        <v>7605</v>
      </c>
      <c r="AL387" s="158" t="s">
        <v>7866</v>
      </c>
      <c r="AM387" s="158" t="s">
        <v>7867</v>
      </c>
      <c r="AN387" s="159"/>
      <c r="AO387" s="159"/>
      <c r="AP387" s="159"/>
    </row>
    <row r="388" spans="1:42" ht="33">
      <c r="A388" s="350" t="s">
        <v>3626</v>
      </c>
      <c r="B388" s="355" t="s">
        <v>3680</v>
      </c>
      <c r="C388" s="355" t="s">
        <v>3704</v>
      </c>
      <c r="D388" s="355" t="s">
        <v>3707</v>
      </c>
      <c r="E388" s="213" t="s">
        <v>37</v>
      </c>
      <c r="F388" s="213" t="s">
        <v>11</v>
      </c>
      <c r="G388" s="213" t="s">
        <v>19</v>
      </c>
      <c r="H388" s="213" t="s">
        <v>3708</v>
      </c>
      <c r="I388" s="214" t="s">
        <v>760</v>
      </c>
      <c r="J388" s="213" t="s">
        <v>13</v>
      </c>
      <c r="K388" s="352" t="s">
        <v>26</v>
      </c>
      <c r="L388" s="558" t="s">
        <v>7882</v>
      </c>
      <c r="M388" s="182" t="s">
        <v>7884</v>
      </c>
      <c r="N388" s="211" t="s">
        <v>7863</v>
      </c>
      <c r="O388" s="183" t="s">
        <v>7876</v>
      </c>
      <c r="P388" s="527">
        <v>318</v>
      </c>
      <c r="Q388" s="527">
        <v>11</v>
      </c>
      <c r="R388" s="365" t="s">
        <v>7599</v>
      </c>
      <c r="S388" s="158" t="s">
        <v>8838</v>
      </c>
      <c r="T388" s="158" t="s">
        <v>5731</v>
      </c>
      <c r="U388" s="212">
        <v>44371</v>
      </c>
      <c r="V388" s="212">
        <v>44371</v>
      </c>
      <c r="W388" s="189">
        <v>4477000034</v>
      </c>
      <c r="X388" s="212">
        <v>44377</v>
      </c>
      <c r="Y388" s="158"/>
      <c r="Z388" s="158" t="s">
        <v>7602</v>
      </c>
      <c r="AA388" s="158"/>
      <c r="AB388" s="159"/>
      <c r="AC388" s="223" t="s">
        <v>1547</v>
      </c>
      <c r="AD388" s="158" t="s">
        <v>5731</v>
      </c>
      <c r="AE388" s="158" t="s">
        <v>5731</v>
      </c>
      <c r="AF388" s="158" t="s">
        <v>5731</v>
      </c>
      <c r="AG388" s="158" t="s">
        <v>5731</v>
      </c>
      <c r="AH388" s="158" t="s">
        <v>5731</v>
      </c>
      <c r="AI388" s="158" t="s">
        <v>5731</v>
      </c>
      <c r="AJ388" s="158" t="s">
        <v>5731</v>
      </c>
      <c r="AK388" s="158" t="s">
        <v>7605</v>
      </c>
      <c r="AL388" s="158" t="s">
        <v>7866</v>
      </c>
      <c r="AM388" s="158" t="s">
        <v>7867</v>
      </c>
      <c r="AN388" s="159"/>
      <c r="AO388" s="159"/>
      <c r="AP388" s="159"/>
    </row>
    <row r="389" spans="1:42" ht="33">
      <c r="A389" s="350" t="s">
        <v>3626</v>
      </c>
      <c r="B389" s="355" t="s">
        <v>3680</v>
      </c>
      <c r="C389" s="355" t="s">
        <v>3704</v>
      </c>
      <c r="D389" s="355" t="s">
        <v>3705</v>
      </c>
      <c r="E389" s="213" t="s">
        <v>37</v>
      </c>
      <c r="F389" s="213" t="s">
        <v>11</v>
      </c>
      <c r="G389" s="213" t="s">
        <v>19</v>
      </c>
      <c r="H389" s="213" t="s">
        <v>3706</v>
      </c>
      <c r="I389" s="214" t="s">
        <v>760</v>
      </c>
      <c r="J389" s="213" t="s">
        <v>13</v>
      </c>
      <c r="K389" s="352" t="s">
        <v>26</v>
      </c>
      <c r="L389" s="558" t="s">
        <v>7882</v>
      </c>
      <c r="M389" s="182" t="s">
        <v>7883</v>
      </c>
      <c r="N389" s="211" t="s">
        <v>7863</v>
      </c>
      <c r="O389" s="183" t="s">
        <v>7876</v>
      </c>
      <c r="P389" s="567">
        <v>130</v>
      </c>
      <c r="Q389" s="527">
        <v>8</v>
      </c>
      <c r="R389" s="365" t="s">
        <v>7599</v>
      </c>
      <c r="S389" s="158" t="s">
        <v>8838</v>
      </c>
      <c r="T389" s="158" t="s">
        <v>5731</v>
      </c>
      <c r="U389" s="212">
        <v>44371</v>
      </c>
      <c r="V389" s="212">
        <v>44371</v>
      </c>
      <c r="W389" s="189">
        <v>4477000035</v>
      </c>
      <c r="X389" s="212">
        <v>44377</v>
      </c>
      <c r="Y389" s="158"/>
      <c r="Z389" s="158" t="s">
        <v>7602</v>
      </c>
      <c r="AA389" s="158"/>
      <c r="AB389" s="158"/>
      <c r="AC389" s="223" t="s">
        <v>1547</v>
      </c>
      <c r="AD389" s="158" t="s">
        <v>5731</v>
      </c>
      <c r="AE389" s="158" t="s">
        <v>5731</v>
      </c>
      <c r="AF389" s="158" t="s">
        <v>5731</v>
      </c>
      <c r="AG389" s="158" t="s">
        <v>5731</v>
      </c>
      <c r="AH389" s="158" t="s">
        <v>5731</v>
      </c>
      <c r="AI389" s="158" t="s">
        <v>5731</v>
      </c>
      <c r="AJ389" s="158" t="s">
        <v>5731</v>
      </c>
      <c r="AK389" s="158" t="s">
        <v>7605</v>
      </c>
      <c r="AL389" s="158" t="s">
        <v>7866</v>
      </c>
      <c r="AM389" s="158" t="s">
        <v>7867</v>
      </c>
      <c r="AN389" s="159"/>
      <c r="AO389" s="159"/>
      <c r="AP389" s="159"/>
    </row>
    <row r="390" spans="1:42" ht="33">
      <c r="A390" s="350" t="s">
        <v>3626</v>
      </c>
      <c r="B390" s="355" t="s">
        <v>3680</v>
      </c>
      <c r="C390" s="355" t="s">
        <v>3681</v>
      </c>
      <c r="D390" s="355" t="s">
        <v>3700</v>
      </c>
      <c r="E390" s="213" t="s">
        <v>37</v>
      </c>
      <c r="F390" s="565" t="s">
        <v>16</v>
      </c>
      <c r="G390" s="213" t="s">
        <v>19</v>
      </c>
      <c r="H390" s="213" t="s">
        <v>3701</v>
      </c>
      <c r="I390" s="214" t="s">
        <v>760</v>
      </c>
      <c r="J390" s="213" t="s">
        <v>13</v>
      </c>
      <c r="K390" s="352" t="s">
        <v>26</v>
      </c>
      <c r="L390" s="558" t="s">
        <v>7873</v>
      </c>
      <c r="M390" s="182" t="s">
        <v>7880</v>
      </c>
      <c r="N390" s="211" t="s">
        <v>7863</v>
      </c>
      <c r="O390" s="183" t="s">
        <v>7876</v>
      </c>
      <c r="P390" s="567">
        <v>140</v>
      </c>
      <c r="Q390" s="527">
        <v>7</v>
      </c>
      <c r="R390" s="365" t="s">
        <v>7599</v>
      </c>
      <c r="S390" s="158" t="s">
        <v>8838</v>
      </c>
      <c r="T390" s="158" t="s">
        <v>5731</v>
      </c>
      <c r="U390" s="212">
        <v>44371</v>
      </c>
      <c r="V390" s="212">
        <v>44371</v>
      </c>
      <c r="W390" s="189">
        <v>4477000036</v>
      </c>
      <c r="X390" s="212">
        <v>44377</v>
      </c>
      <c r="Y390" s="158"/>
      <c r="Z390" s="158" t="s">
        <v>7602</v>
      </c>
      <c r="AA390" s="158"/>
      <c r="AB390" s="158"/>
      <c r="AC390" s="223" t="s">
        <v>1547</v>
      </c>
      <c r="AD390" s="158" t="s">
        <v>5731</v>
      </c>
      <c r="AE390" s="158" t="s">
        <v>5731</v>
      </c>
      <c r="AF390" s="158" t="s">
        <v>5731</v>
      </c>
      <c r="AG390" s="158" t="s">
        <v>5731</v>
      </c>
      <c r="AH390" s="158" t="s">
        <v>5731</v>
      </c>
      <c r="AI390" s="158" t="s">
        <v>5731</v>
      </c>
      <c r="AJ390" s="158" t="s">
        <v>5731</v>
      </c>
      <c r="AK390" s="158" t="s">
        <v>7605</v>
      </c>
      <c r="AL390" s="158" t="s">
        <v>7866</v>
      </c>
      <c r="AM390" s="158" t="s">
        <v>7867</v>
      </c>
      <c r="AN390" s="159"/>
      <c r="AO390" s="159"/>
      <c r="AP390" s="159"/>
    </row>
    <row r="391" spans="1:42" ht="33">
      <c r="A391" s="350" t="s">
        <v>3626</v>
      </c>
      <c r="B391" s="355" t="s">
        <v>3680</v>
      </c>
      <c r="C391" s="355" t="s">
        <v>3681</v>
      </c>
      <c r="D391" s="355" t="s">
        <v>3698</v>
      </c>
      <c r="E391" s="213" t="s">
        <v>37</v>
      </c>
      <c r="F391" s="213" t="s">
        <v>11</v>
      </c>
      <c r="G391" s="213" t="s">
        <v>19</v>
      </c>
      <c r="H391" s="213" t="s">
        <v>3699</v>
      </c>
      <c r="I391" s="214" t="s">
        <v>760</v>
      </c>
      <c r="J391" s="213" t="s">
        <v>13</v>
      </c>
      <c r="K391" s="352" t="s">
        <v>26</v>
      </c>
      <c r="L391" s="558" t="s">
        <v>7873</v>
      </c>
      <c r="M391" s="182" t="s">
        <v>7879</v>
      </c>
      <c r="N391" s="211" t="s">
        <v>7863</v>
      </c>
      <c r="O391" s="183" t="s">
        <v>7876</v>
      </c>
      <c r="P391" s="567">
        <v>300</v>
      </c>
      <c r="Q391" s="527">
        <v>28</v>
      </c>
      <c r="R391" s="365" t="s">
        <v>1287</v>
      </c>
      <c r="S391" s="158" t="s">
        <v>8840</v>
      </c>
      <c r="T391" s="158" t="s">
        <v>8805</v>
      </c>
      <c r="U391" s="212">
        <v>44370</v>
      </c>
      <c r="V391" s="212">
        <v>44370</v>
      </c>
      <c r="W391" s="189">
        <v>4477000036</v>
      </c>
      <c r="X391" s="212">
        <v>44377</v>
      </c>
      <c r="Y391" s="158"/>
      <c r="Z391" s="158" t="s">
        <v>7602</v>
      </c>
      <c r="AA391" s="158"/>
      <c r="AB391" s="158"/>
      <c r="AC391" s="223" t="s">
        <v>1547</v>
      </c>
      <c r="AD391" s="158" t="s">
        <v>5731</v>
      </c>
      <c r="AE391" s="158" t="s">
        <v>5731</v>
      </c>
      <c r="AF391" s="158" t="s">
        <v>5731</v>
      </c>
      <c r="AG391" s="158" t="s">
        <v>5731</v>
      </c>
      <c r="AH391" s="158" t="s">
        <v>5731</v>
      </c>
      <c r="AI391" s="158" t="s">
        <v>5731</v>
      </c>
      <c r="AJ391" s="158" t="s">
        <v>5731</v>
      </c>
      <c r="AK391" s="158" t="s">
        <v>7605</v>
      </c>
      <c r="AL391" s="158" t="s">
        <v>7866</v>
      </c>
      <c r="AM391" s="158" t="s">
        <v>7867</v>
      </c>
      <c r="AN391" s="159"/>
      <c r="AO391" s="159"/>
      <c r="AP391" s="159"/>
    </row>
    <row r="392" spans="1:42" ht="33">
      <c r="A392" s="350" t="s">
        <v>3626</v>
      </c>
      <c r="B392" s="355" t="s">
        <v>3680</v>
      </c>
      <c r="C392" s="355" t="s">
        <v>3681</v>
      </c>
      <c r="D392" s="355" t="s">
        <v>3696</v>
      </c>
      <c r="E392" s="213" t="s">
        <v>37</v>
      </c>
      <c r="F392" s="565" t="s">
        <v>16</v>
      </c>
      <c r="G392" s="213" t="s">
        <v>19</v>
      </c>
      <c r="H392" s="213" t="s">
        <v>3697</v>
      </c>
      <c r="I392" s="214" t="s">
        <v>760</v>
      </c>
      <c r="J392" s="213" t="s">
        <v>13</v>
      </c>
      <c r="K392" s="352" t="s">
        <v>26</v>
      </c>
      <c r="L392" s="558" t="s">
        <v>7873</v>
      </c>
      <c r="M392" s="182" t="s">
        <v>7878</v>
      </c>
      <c r="N392" s="211" t="s">
        <v>7863</v>
      </c>
      <c r="O392" s="183" t="s">
        <v>7876</v>
      </c>
      <c r="P392" s="527">
        <v>240</v>
      </c>
      <c r="Q392" s="527">
        <v>26</v>
      </c>
      <c r="R392" s="365" t="s">
        <v>1287</v>
      </c>
      <c r="S392" s="158" t="s">
        <v>8840</v>
      </c>
      <c r="T392" s="158" t="s">
        <v>8805</v>
      </c>
      <c r="U392" s="212">
        <v>44370</v>
      </c>
      <c r="V392" s="212">
        <v>44370</v>
      </c>
      <c r="W392" s="189">
        <v>4477000039</v>
      </c>
      <c r="X392" s="212">
        <v>44377</v>
      </c>
      <c r="Y392" s="158"/>
      <c r="Z392" s="158" t="s">
        <v>7602</v>
      </c>
      <c r="AA392" s="158"/>
      <c r="AB392" s="158"/>
      <c r="AC392" s="223" t="s">
        <v>1547</v>
      </c>
      <c r="AD392" s="158"/>
      <c r="AE392" s="158" t="s">
        <v>5731</v>
      </c>
      <c r="AF392" s="158" t="s">
        <v>5731</v>
      </c>
      <c r="AG392" s="158" t="s">
        <v>5731</v>
      </c>
      <c r="AH392" s="158" t="s">
        <v>5731</v>
      </c>
      <c r="AI392" s="158" t="s">
        <v>5731</v>
      </c>
      <c r="AJ392" s="158" t="s">
        <v>5731</v>
      </c>
      <c r="AK392" s="158" t="s">
        <v>7605</v>
      </c>
      <c r="AL392" s="158" t="s">
        <v>7866</v>
      </c>
      <c r="AM392" s="158" t="s">
        <v>7867</v>
      </c>
      <c r="AN392" s="159"/>
      <c r="AO392" s="159"/>
      <c r="AP392" s="159"/>
    </row>
    <row r="393" spans="1:42" ht="33">
      <c r="A393" s="350" t="s">
        <v>3626</v>
      </c>
      <c r="B393" s="355" t="s">
        <v>3680</v>
      </c>
      <c r="C393" s="355" t="s">
        <v>3681</v>
      </c>
      <c r="D393" s="355" t="s">
        <v>3694</v>
      </c>
      <c r="E393" s="213" t="s">
        <v>37</v>
      </c>
      <c r="F393" s="565" t="s">
        <v>16</v>
      </c>
      <c r="G393" s="213" t="s">
        <v>19</v>
      </c>
      <c r="H393" s="213" t="s">
        <v>3695</v>
      </c>
      <c r="I393" s="214" t="s">
        <v>760</v>
      </c>
      <c r="J393" s="213" t="s">
        <v>13</v>
      </c>
      <c r="K393" s="352" t="s">
        <v>26</v>
      </c>
      <c r="L393" s="558" t="s">
        <v>7873</v>
      </c>
      <c r="M393" s="182" t="s">
        <v>7877</v>
      </c>
      <c r="N393" s="211" t="s">
        <v>7863</v>
      </c>
      <c r="O393" s="183" t="s">
        <v>7864</v>
      </c>
      <c r="P393" s="540">
        <v>219.99999999999886</v>
      </c>
      <c r="Q393" s="527">
        <v>24</v>
      </c>
      <c r="R393" s="365" t="s">
        <v>7599</v>
      </c>
      <c r="S393" s="158" t="s">
        <v>8838</v>
      </c>
      <c r="T393" s="158" t="s">
        <v>5731</v>
      </c>
      <c r="U393" s="212">
        <v>44371</v>
      </c>
      <c r="V393" s="212">
        <v>44371</v>
      </c>
      <c r="W393" s="189">
        <v>4477000040</v>
      </c>
      <c r="X393" s="212">
        <v>44377</v>
      </c>
      <c r="Y393" s="158"/>
      <c r="Z393" s="158" t="s">
        <v>7602</v>
      </c>
      <c r="AA393" s="158"/>
      <c r="AB393" s="158"/>
      <c r="AC393" s="223" t="s">
        <v>1547</v>
      </c>
      <c r="AD393" s="158" t="s">
        <v>5731</v>
      </c>
      <c r="AE393" s="158" t="s">
        <v>5731</v>
      </c>
      <c r="AF393" s="158" t="s">
        <v>5731</v>
      </c>
      <c r="AG393" s="158" t="s">
        <v>5731</v>
      </c>
      <c r="AH393" s="158" t="s">
        <v>5731</v>
      </c>
      <c r="AI393" s="158" t="s">
        <v>5731</v>
      </c>
      <c r="AJ393" s="158" t="s">
        <v>5731</v>
      </c>
      <c r="AK393" s="158" t="s">
        <v>7605</v>
      </c>
      <c r="AL393" s="158" t="s">
        <v>7866</v>
      </c>
      <c r="AM393" s="158" t="s">
        <v>7867</v>
      </c>
      <c r="AN393" s="159"/>
      <c r="AO393" s="159"/>
      <c r="AP393" s="159"/>
    </row>
    <row r="394" spans="1:42" ht="33">
      <c r="A394" s="350" t="s">
        <v>3626</v>
      </c>
      <c r="B394" s="355" t="s">
        <v>3680</v>
      </c>
      <c r="C394" s="355" t="s">
        <v>3681</v>
      </c>
      <c r="D394" s="355" t="s">
        <v>3692</v>
      </c>
      <c r="E394" s="213" t="s">
        <v>37</v>
      </c>
      <c r="F394" s="565" t="s">
        <v>16</v>
      </c>
      <c r="G394" s="213" t="s">
        <v>19</v>
      </c>
      <c r="H394" s="213" t="s">
        <v>3693</v>
      </c>
      <c r="I394" s="214" t="s">
        <v>760</v>
      </c>
      <c r="J394" s="213" t="s">
        <v>13</v>
      </c>
      <c r="K394" s="352" t="s">
        <v>26</v>
      </c>
      <c r="L394" s="558" t="s">
        <v>7873</v>
      </c>
      <c r="M394" s="182" t="s">
        <v>7875</v>
      </c>
      <c r="N394" s="211" t="s">
        <v>7863</v>
      </c>
      <c r="O394" s="183" t="s">
        <v>7876</v>
      </c>
      <c r="P394" s="540">
        <v>150</v>
      </c>
      <c r="Q394" s="527">
        <v>12</v>
      </c>
      <c r="R394" s="365" t="s">
        <v>7599</v>
      </c>
      <c r="S394" s="158" t="s">
        <v>8838</v>
      </c>
      <c r="T394" s="158" t="s">
        <v>5731</v>
      </c>
      <c r="U394" s="212">
        <v>44371</v>
      </c>
      <c r="V394" s="212">
        <v>44371</v>
      </c>
      <c r="W394" s="189">
        <v>4477000047</v>
      </c>
      <c r="X394" s="212">
        <v>44377</v>
      </c>
      <c r="Y394" s="158"/>
      <c r="Z394" s="158" t="s">
        <v>7602</v>
      </c>
      <c r="AA394" s="158"/>
      <c r="AB394" s="158"/>
      <c r="AC394" s="223" t="s">
        <v>1547</v>
      </c>
      <c r="AD394" s="158" t="s">
        <v>5731</v>
      </c>
      <c r="AE394" s="158" t="s">
        <v>5731</v>
      </c>
      <c r="AF394" s="158" t="s">
        <v>5731</v>
      </c>
      <c r="AG394" s="158" t="s">
        <v>5731</v>
      </c>
      <c r="AH394" s="158" t="s">
        <v>5731</v>
      </c>
      <c r="AI394" s="158" t="s">
        <v>5731</v>
      </c>
      <c r="AJ394" s="158" t="s">
        <v>5731</v>
      </c>
      <c r="AK394" s="158" t="s">
        <v>7605</v>
      </c>
      <c r="AL394" s="158" t="s">
        <v>7866</v>
      </c>
      <c r="AM394" s="158" t="s">
        <v>7867</v>
      </c>
      <c r="AN394" s="159"/>
      <c r="AO394" s="159"/>
      <c r="AP394" s="159"/>
    </row>
    <row r="395" spans="1:42" ht="33">
      <c r="A395" s="350" t="s">
        <v>3626</v>
      </c>
      <c r="B395" s="355" t="s">
        <v>3680</v>
      </c>
      <c r="C395" s="355" t="s">
        <v>3681</v>
      </c>
      <c r="D395" s="355" t="s">
        <v>3690</v>
      </c>
      <c r="E395" s="213" t="s">
        <v>37</v>
      </c>
      <c r="F395" s="565" t="s">
        <v>16</v>
      </c>
      <c r="G395" s="213" t="s">
        <v>19</v>
      </c>
      <c r="H395" s="213" t="s">
        <v>3691</v>
      </c>
      <c r="I395" s="214" t="s">
        <v>760</v>
      </c>
      <c r="J395" s="213" t="s">
        <v>13</v>
      </c>
      <c r="K395" s="352" t="s">
        <v>26</v>
      </c>
      <c r="L395" s="558" t="s">
        <v>7873</v>
      </c>
      <c r="M395" s="182" t="s">
        <v>7874</v>
      </c>
      <c r="N395" s="211" t="s">
        <v>7863</v>
      </c>
      <c r="O395" s="183" t="s">
        <v>7864</v>
      </c>
      <c r="P395" s="527">
        <v>90</v>
      </c>
      <c r="Q395" s="527">
        <v>15</v>
      </c>
      <c r="R395" s="365" t="s">
        <v>7599</v>
      </c>
      <c r="S395" s="158" t="s">
        <v>8838</v>
      </c>
      <c r="T395" s="158" t="s">
        <v>5731</v>
      </c>
      <c r="U395" s="212">
        <v>44371</v>
      </c>
      <c r="V395" s="212">
        <v>44371</v>
      </c>
      <c r="W395" s="189">
        <v>4477000042</v>
      </c>
      <c r="X395" s="212">
        <v>44377</v>
      </c>
      <c r="Y395" s="158"/>
      <c r="Z395" s="158" t="s">
        <v>7602</v>
      </c>
      <c r="AA395" s="158"/>
      <c r="AB395" s="158"/>
      <c r="AC395" s="223" t="s">
        <v>1547</v>
      </c>
      <c r="AD395" s="158" t="s">
        <v>5731</v>
      </c>
      <c r="AE395" s="158" t="s">
        <v>5731</v>
      </c>
      <c r="AF395" s="158" t="s">
        <v>5731</v>
      </c>
      <c r="AG395" s="158" t="s">
        <v>5731</v>
      </c>
      <c r="AH395" s="158" t="s">
        <v>5731</v>
      </c>
      <c r="AI395" s="158" t="s">
        <v>5731</v>
      </c>
      <c r="AJ395" s="158" t="s">
        <v>5731</v>
      </c>
      <c r="AK395" s="158" t="s">
        <v>7605</v>
      </c>
      <c r="AL395" s="158" t="s">
        <v>7866</v>
      </c>
      <c r="AM395" s="158" t="s">
        <v>7867</v>
      </c>
      <c r="AN395" s="159"/>
      <c r="AO395" s="159"/>
      <c r="AP395" s="159"/>
    </row>
    <row r="396" spans="1:42" ht="33">
      <c r="A396" s="350" t="s">
        <v>3626</v>
      </c>
      <c r="B396" s="355" t="s">
        <v>3680</v>
      </c>
      <c r="C396" s="355" t="s">
        <v>3681</v>
      </c>
      <c r="D396" s="355" t="s">
        <v>3684</v>
      </c>
      <c r="E396" s="213" t="s">
        <v>37</v>
      </c>
      <c r="F396" s="213" t="s">
        <v>16</v>
      </c>
      <c r="G396" s="213" t="s">
        <v>19</v>
      </c>
      <c r="H396" s="213" t="s">
        <v>3685</v>
      </c>
      <c r="I396" s="214" t="s">
        <v>760</v>
      </c>
      <c r="J396" s="213" t="s">
        <v>13</v>
      </c>
      <c r="K396" s="352" t="s">
        <v>26</v>
      </c>
      <c r="L396" s="558" t="s">
        <v>8841</v>
      </c>
      <c r="M396" s="182" t="s">
        <v>7868</v>
      </c>
      <c r="N396" s="211" t="s">
        <v>8842</v>
      </c>
      <c r="O396" s="183" t="s">
        <v>7864</v>
      </c>
      <c r="P396" s="527">
        <v>140</v>
      </c>
      <c r="Q396" s="527">
        <v>8</v>
      </c>
      <c r="R396" s="365" t="s">
        <v>2659</v>
      </c>
      <c r="S396" s="168" t="s">
        <v>8826</v>
      </c>
      <c r="T396" s="158" t="s">
        <v>5731</v>
      </c>
      <c r="U396" s="212">
        <v>44371</v>
      </c>
      <c r="V396" s="212">
        <v>44371</v>
      </c>
      <c r="W396" s="189">
        <v>4477000045</v>
      </c>
      <c r="X396" s="212">
        <v>44377</v>
      </c>
      <c r="Y396" s="158"/>
      <c r="Z396" s="158" t="s">
        <v>7602</v>
      </c>
      <c r="AA396" s="158"/>
      <c r="AB396" s="158"/>
      <c r="AC396" s="223" t="s">
        <v>1547</v>
      </c>
      <c r="AD396" s="158" t="s">
        <v>5731</v>
      </c>
      <c r="AE396" s="158" t="s">
        <v>5731</v>
      </c>
      <c r="AF396" s="158" t="s">
        <v>5731</v>
      </c>
      <c r="AG396" s="158" t="s">
        <v>5731</v>
      </c>
      <c r="AH396" s="158" t="s">
        <v>5731</v>
      </c>
      <c r="AI396" s="158" t="s">
        <v>5731</v>
      </c>
      <c r="AJ396" s="158" t="s">
        <v>5731</v>
      </c>
      <c r="AK396" s="158" t="s">
        <v>7605</v>
      </c>
      <c r="AL396" s="158" t="s">
        <v>7866</v>
      </c>
      <c r="AM396" s="158" t="s">
        <v>7867</v>
      </c>
      <c r="AN396" s="159"/>
      <c r="AO396" s="159"/>
      <c r="AP396" s="159"/>
    </row>
    <row r="397" spans="1:42" ht="33">
      <c r="A397" s="350" t="s">
        <v>3626</v>
      </c>
      <c r="B397" s="355" t="s">
        <v>3680</v>
      </c>
      <c r="C397" s="355" t="s">
        <v>3681</v>
      </c>
      <c r="D397" s="355" t="s">
        <v>3682</v>
      </c>
      <c r="E397" s="213" t="s">
        <v>37</v>
      </c>
      <c r="F397" s="213" t="s">
        <v>16</v>
      </c>
      <c r="G397" s="213" t="s">
        <v>19</v>
      </c>
      <c r="H397" s="213" t="s">
        <v>3683</v>
      </c>
      <c r="I397" s="214" t="s">
        <v>760</v>
      </c>
      <c r="J397" s="213" t="s">
        <v>13</v>
      </c>
      <c r="K397" s="352" t="s">
        <v>26</v>
      </c>
      <c r="L397" s="558" t="s">
        <v>8841</v>
      </c>
      <c r="M397" s="182" t="s">
        <v>7862</v>
      </c>
      <c r="N397" s="211" t="s">
        <v>8842</v>
      </c>
      <c r="O397" s="183" t="s">
        <v>7864</v>
      </c>
      <c r="P397" s="527">
        <v>290</v>
      </c>
      <c r="Q397" s="527">
        <v>10</v>
      </c>
      <c r="R397" s="365" t="s">
        <v>2659</v>
      </c>
      <c r="S397" s="168" t="s">
        <v>8826</v>
      </c>
      <c r="T397" s="158" t="s">
        <v>5731</v>
      </c>
      <c r="U397" s="212">
        <v>44371</v>
      </c>
      <c r="V397" s="212">
        <v>44371</v>
      </c>
      <c r="W397" s="189">
        <v>4477000046</v>
      </c>
      <c r="X397" s="212">
        <v>44377</v>
      </c>
      <c r="Y397" s="158"/>
      <c r="Z397" s="158" t="s">
        <v>7602</v>
      </c>
      <c r="AA397" s="158"/>
      <c r="AB397" s="158"/>
      <c r="AC397" s="223" t="s">
        <v>1547</v>
      </c>
      <c r="AD397" s="158" t="s">
        <v>5731</v>
      </c>
      <c r="AE397" s="158" t="s">
        <v>5731</v>
      </c>
      <c r="AF397" s="158" t="s">
        <v>5731</v>
      </c>
      <c r="AG397" s="158" t="s">
        <v>5731</v>
      </c>
      <c r="AH397" s="158" t="s">
        <v>5731</v>
      </c>
      <c r="AI397" s="158" t="s">
        <v>5731</v>
      </c>
      <c r="AJ397" s="158" t="s">
        <v>5731</v>
      </c>
      <c r="AK397" s="158" t="s">
        <v>7605</v>
      </c>
      <c r="AL397" s="158" t="s">
        <v>7866</v>
      </c>
      <c r="AM397" s="158" t="s">
        <v>7867</v>
      </c>
      <c r="AN397" s="159"/>
      <c r="AO397" s="159"/>
      <c r="AP397" s="159"/>
    </row>
    <row r="398" spans="1:42">
      <c r="A398" s="590" t="s">
        <v>22</v>
      </c>
      <c r="B398" s="155" t="s">
        <v>3385</v>
      </c>
      <c r="C398" s="591" t="s">
        <v>3399</v>
      </c>
      <c r="D398" s="355">
        <v>22</v>
      </c>
      <c r="E398" s="213" t="s">
        <v>37</v>
      </c>
      <c r="F398" s="213" t="s">
        <v>11</v>
      </c>
      <c r="G398" s="213" t="s">
        <v>19</v>
      </c>
      <c r="H398" s="213" t="s">
        <v>3401</v>
      </c>
      <c r="I398" s="214" t="s">
        <v>760</v>
      </c>
      <c r="J398" s="213" t="s">
        <v>13</v>
      </c>
      <c r="K398" s="352" t="s">
        <v>17</v>
      </c>
      <c r="L398" s="210" t="s">
        <v>7722</v>
      </c>
      <c r="M398" s="158" t="s">
        <v>7723</v>
      </c>
      <c r="N398" s="158" t="s">
        <v>1079</v>
      </c>
      <c r="O398" s="158" t="s">
        <v>1704</v>
      </c>
      <c r="P398" s="158">
        <v>620</v>
      </c>
      <c r="Q398" s="158">
        <v>9</v>
      </c>
      <c r="R398" s="349" t="s">
        <v>5731</v>
      </c>
      <c r="S398" s="158" t="s">
        <v>8843</v>
      </c>
      <c r="T398" s="158" t="s">
        <v>5731</v>
      </c>
      <c r="U398" s="212">
        <v>44377</v>
      </c>
      <c r="V398" s="212">
        <v>44378</v>
      </c>
      <c r="W398" s="159">
        <v>4311400007</v>
      </c>
      <c r="X398" s="212">
        <v>44382</v>
      </c>
      <c r="Y398" s="158"/>
      <c r="Z398" s="158" t="s">
        <v>7602</v>
      </c>
      <c r="AA398" s="158"/>
      <c r="AB398" s="158"/>
      <c r="AC398" s="158" t="s">
        <v>7724</v>
      </c>
      <c r="AD398" s="158" t="s">
        <v>5731</v>
      </c>
      <c r="AE398" s="158" t="s">
        <v>5731</v>
      </c>
      <c r="AF398" s="158" t="s">
        <v>5731</v>
      </c>
      <c r="AG398" s="158" t="s">
        <v>5731</v>
      </c>
      <c r="AH398" s="158" t="s">
        <v>5731</v>
      </c>
      <c r="AI398" s="158" t="s">
        <v>5731</v>
      </c>
      <c r="AJ398" s="158" t="s">
        <v>5731</v>
      </c>
      <c r="AK398" s="158" t="s">
        <v>7601</v>
      </c>
      <c r="AL398" s="158" t="s">
        <v>7719</v>
      </c>
      <c r="AM398" s="158" t="s">
        <v>7720</v>
      </c>
      <c r="AN398" s="159"/>
      <c r="AO398" s="159"/>
      <c r="AP398" s="159"/>
    </row>
    <row r="399" spans="1:42">
      <c r="A399" s="590" t="s">
        <v>22</v>
      </c>
      <c r="B399" s="155" t="s">
        <v>3385</v>
      </c>
      <c r="C399" s="591" t="s">
        <v>3399</v>
      </c>
      <c r="D399" s="355">
        <v>22</v>
      </c>
      <c r="E399" s="213" t="s">
        <v>37</v>
      </c>
      <c r="F399" s="213" t="s">
        <v>11</v>
      </c>
      <c r="G399" s="213" t="s">
        <v>19</v>
      </c>
      <c r="H399" s="213" t="s">
        <v>3400</v>
      </c>
      <c r="I399" s="214" t="s">
        <v>760</v>
      </c>
      <c r="J399" s="213" t="s">
        <v>13</v>
      </c>
      <c r="K399" s="352" t="s">
        <v>17</v>
      </c>
      <c r="L399" s="210" t="s">
        <v>7722</v>
      </c>
      <c r="M399" s="158" t="s">
        <v>7723</v>
      </c>
      <c r="N399" s="158" t="s">
        <v>1091</v>
      </c>
      <c r="O399" s="158" t="s">
        <v>1080</v>
      </c>
      <c r="P399" s="158">
        <v>620</v>
      </c>
      <c r="Q399" s="158">
        <v>9</v>
      </c>
      <c r="R399" s="349" t="s">
        <v>5731</v>
      </c>
      <c r="S399" s="158" t="s">
        <v>8843</v>
      </c>
      <c r="T399" s="158" t="s">
        <v>5731</v>
      </c>
      <c r="U399" s="212">
        <v>44377</v>
      </c>
      <c r="V399" s="212">
        <v>44378</v>
      </c>
      <c r="W399" s="159">
        <v>4311400008</v>
      </c>
      <c r="X399" s="212">
        <v>44382</v>
      </c>
      <c r="Y399" s="158"/>
      <c r="Z399" s="158" t="s">
        <v>7602</v>
      </c>
      <c r="AA399" s="158"/>
      <c r="AB399" s="158"/>
      <c r="AC399" s="158" t="s">
        <v>1547</v>
      </c>
      <c r="AD399" s="158" t="s">
        <v>5731</v>
      </c>
      <c r="AE399" s="158" t="s">
        <v>5731</v>
      </c>
      <c r="AF399" s="158" t="s">
        <v>5731</v>
      </c>
      <c r="AG399" s="158" t="s">
        <v>5731</v>
      </c>
      <c r="AH399" s="158" t="s">
        <v>5731</v>
      </c>
      <c r="AI399" s="158" t="s">
        <v>5731</v>
      </c>
      <c r="AJ399" s="158" t="s">
        <v>5731</v>
      </c>
      <c r="AK399" s="158" t="s">
        <v>7601</v>
      </c>
      <c r="AL399" s="158" t="s">
        <v>7719</v>
      </c>
      <c r="AM399" s="158" t="s">
        <v>7720</v>
      </c>
      <c r="AN399" s="159"/>
      <c r="AO399" s="159"/>
      <c r="AP399" s="159"/>
    </row>
    <row r="400" spans="1:42">
      <c r="A400" s="590" t="s">
        <v>22</v>
      </c>
      <c r="B400" s="155" t="s">
        <v>3385</v>
      </c>
      <c r="C400" s="592" t="s">
        <v>3391</v>
      </c>
      <c r="D400" s="213" t="s">
        <v>3396</v>
      </c>
      <c r="E400" s="213" t="s">
        <v>37</v>
      </c>
      <c r="F400" s="213" t="s">
        <v>11</v>
      </c>
      <c r="G400" s="213" t="s">
        <v>19</v>
      </c>
      <c r="H400" s="213" t="s">
        <v>3398</v>
      </c>
      <c r="I400" s="214" t="s">
        <v>760</v>
      </c>
      <c r="J400" s="213" t="s">
        <v>13</v>
      </c>
      <c r="K400" s="564" t="s">
        <v>17</v>
      </c>
      <c r="L400" s="563" t="s">
        <v>7717</v>
      </c>
      <c r="M400" s="158" t="s">
        <v>7721</v>
      </c>
      <c r="N400" s="158" t="s">
        <v>1091</v>
      </c>
      <c r="O400" s="158" t="s">
        <v>1080</v>
      </c>
      <c r="P400" s="158">
        <v>150</v>
      </c>
      <c r="Q400" s="158">
        <v>10</v>
      </c>
      <c r="R400" s="349" t="s">
        <v>5731</v>
      </c>
      <c r="S400" s="158" t="s">
        <v>8843</v>
      </c>
      <c r="T400" s="158" t="s">
        <v>5731</v>
      </c>
      <c r="U400" s="212">
        <v>44377</v>
      </c>
      <c r="V400" s="212">
        <v>44378</v>
      </c>
      <c r="W400" s="159">
        <v>4311400009</v>
      </c>
      <c r="X400" s="212">
        <v>44382</v>
      </c>
      <c r="Y400" s="158"/>
      <c r="Z400" s="158" t="s">
        <v>7602</v>
      </c>
      <c r="AA400" s="158"/>
      <c r="AB400" s="158"/>
      <c r="AC400" s="158" t="s">
        <v>1547</v>
      </c>
      <c r="AD400" s="158" t="s">
        <v>5731</v>
      </c>
      <c r="AE400" s="158" t="s">
        <v>5731</v>
      </c>
      <c r="AF400" s="158" t="s">
        <v>5731</v>
      </c>
      <c r="AG400" s="158" t="s">
        <v>5731</v>
      </c>
      <c r="AH400" s="158" t="s">
        <v>5731</v>
      </c>
      <c r="AI400" s="158" t="s">
        <v>5731</v>
      </c>
      <c r="AJ400" s="158" t="s">
        <v>5731</v>
      </c>
      <c r="AK400" s="158" t="s">
        <v>7601</v>
      </c>
      <c r="AL400" s="158" t="s">
        <v>7719</v>
      </c>
      <c r="AM400" s="158" t="s">
        <v>7720</v>
      </c>
      <c r="AN400" s="159"/>
      <c r="AO400" s="159"/>
      <c r="AP400" s="159"/>
    </row>
    <row r="401" spans="1:42">
      <c r="A401" s="590" t="s">
        <v>22</v>
      </c>
      <c r="B401" s="155" t="s">
        <v>3385</v>
      </c>
      <c r="C401" s="592" t="s">
        <v>3391</v>
      </c>
      <c r="D401" s="213" t="s">
        <v>3396</v>
      </c>
      <c r="E401" s="213" t="s">
        <v>37</v>
      </c>
      <c r="F401" s="213" t="s">
        <v>11</v>
      </c>
      <c r="G401" s="213" t="s">
        <v>19</v>
      </c>
      <c r="H401" s="213" t="s">
        <v>3397</v>
      </c>
      <c r="I401" s="214" t="s">
        <v>760</v>
      </c>
      <c r="J401" s="213" t="s">
        <v>13</v>
      </c>
      <c r="K401" s="352" t="s">
        <v>26</v>
      </c>
      <c r="L401" s="563" t="s">
        <v>7717</v>
      </c>
      <c r="M401" s="158" t="s">
        <v>7721</v>
      </c>
      <c r="N401" s="158" t="s">
        <v>1079</v>
      </c>
      <c r="O401" s="158" t="s">
        <v>1704</v>
      </c>
      <c r="P401" s="158">
        <v>150</v>
      </c>
      <c r="Q401" s="158">
        <v>10</v>
      </c>
      <c r="R401" s="349" t="s">
        <v>5731</v>
      </c>
      <c r="S401" s="158" t="s">
        <v>8843</v>
      </c>
      <c r="T401" s="158" t="s">
        <v>5731</v>
      </c>
      <c r="U401" s="212">
        <v>44377</v>
      </c>
      <c r="V401" s="212">
        <v>44378</v>
      </c>
      <c r="W401" s="159">
        <v>4311400010</v>
      </c>
      <c r="X401" s="212">
        <v>44382</v>
      </c>
      <c r="Y401" s="158"/>
      <c r="Z401" s="158" t="s">
        <v>7602</v>
      </c>
      <c r="AA401" s="158"/>
      <c r="AB401" s="158"/>
      <c r="AC401" s="158" t="s">
        <v>1547</v>
      </c>
      <c r="AD401" s="158" t="s">
        <v>5731</v>
      </c>
      <c r="AE401" s="158" t="s">
        <v>5731</v>
      </c>
      <c r="AF401" s="158" t="s">
        <v>5731</v>
      </c>
      <c r="AG401" s="158" t="s">
        <v>5731</v>
      </c>
      <c r="AH401" s="158" t="s">
        <v>5731</v>
      </c>
      <c r="AI401" s="158" t="s">
        <v>5731</v>
      </c>
      <c r="AJ401" s="158" t="s">
        <v>5731</v>
      </c>
      <c r="AK401" s="158" t="s">
        <v>7601</v>
      </c>
      <c r="AL401" s="158" t="s">
        <v>7719</v>
      </c>
      <c r="AM401" s="158" t="s">
        <v>7720</v>
      </c>
      <c r="AN401" s="159"/>
      <c r="AO401" s="159"/>
      <c r="AP401" s="159"/>
    </row>
    <row r="402" spans="1:42">
      <c r="A402" s="590" t="s">
        <v>22</v>
      </c>
      <c r="B402" s="155" t="s">
        <v>3385</v>
      </c>
      <c r="C402" s="592" t="s">
        <v>3391</v>
      </c>
      <c r="D402" s="213" t="s">
        <v>3392</v>
      </c>
      <c r="E402" s="213" t="s">
        <v>37</v>
      </c>
      <c r="F402" s="213" t="s">
        <v>11</v>
      </c>
      <c r="G402" s="213" t="s">
        <v>19</v>
      </c>
      <c r="H402" s="213" t="s">
        <v>3393</v>
      </c>
      <c r="I402" s="214" t="s">
        <v>760</v>
      </c>
      <c r="J402" s="213" t="s">
        <v>13</v>
      </c>
      <c r="K402" s="352" t="s">
        <v>26</v>
      </c>
      <c r="L402" s="563" t="s">
        <v>7717</v>
      </c>
      <c r="M402" s="158" t="s">
        <v>7718</v>
      </c>
      <c r="N402" s="158" t="s">
        <v>1091</v>
      </c>
      <c r="O402" s="158" t="s">
        <v>1080</v>
      </c>
      <c r="P402" s="158">
        <v>250</v>
      </c>
      <c r="Q402" s="158">
        <v>6</v>
      </c>
      <c r="R402" s="349" t="s">
        <v>5731</v>
      </c>
      <c r="S402" s="158" t="s">
        <v>8843</v>
      </c>
      <c r="T402" s="158" t="s">
        <v>5731</v>
      </c>
      <c r="U402" s="212">
        <v>44377</v>
      </c>
      <c r="V402" s="212">
        <v>44378</v>
      </c>
      <c r="W402" s="159">
        <v>4311400011</v>
      </c>
      <c r="X402" s="212">
        <v>44382</v>
      </c>
      <c r="Y402" s="158"/>
      <c r="Z402" s="158" t="s">
        <v>7602</v>
      </c>
      <c r="AA402" s="158"/>
      <c r="AB402" s="158"/>
      <c r="AC402" s="158" t="s">
        <v>1547</v>
      </c>
      <c r="AD402" s="158" t="s">
        <v>5731</v>
      </c>
      <c r="AE402" s="158" t="s">
        <v>5731</v>
      </c>
      <c r="AF402" s="158" t="s">
        <v>5731</v>
      </c>
      <c r="AG402" s="158" t="s">
        <v>5731</v>
      </c>
      <c r="AH402" s="158" t="s">
        <v>5731</v>
      </c>
      <c r="AI402" s="158" t="s">
        <v>5731</v>
      </c>
      <c r="AJ402" s="158" t="s">
        <v>5731</v>
      </c>
      <c r="AK402" s="158" t="s">
        <v>7601</v>
      </c>
      <c r="AL402" s="158" t="s">
        <v>7719</v>
      </c>
      <c r="AM402" s="158" t="s">
        <v>7720</v>
      </c>
      <c r="AN402" s="159"/>
      <c r="AO402" s="159"/>
      <c r="AP402" s="159"/>
    </row>
    <row r="403" spans="1:42">
      <c r="A403" s="590" t="s">
        <v>22</v>
      </c>
      <c r="B403" s="592" t="s">
        <v>3575</v>
      </c>
      <c r="C403" s="592" t="s">
        <v>3576</v>
      </c>
      <c r="D403" s="213" t="s">
        <v>3581</v>
      </c>
      <c r="E403" s="213" t="s">
        <v>37</v>
      </c>
      <c r="F403" s="213" t="s">
        <v>16</v>
      </c>
      <c r="G403" s="213" t="s">
        <v>19</v>
      </c>
      <c r="H403" s="213" t="s">
        <v>3583</v>
      </c>
      <c r="I403" s="214" t="s">
        <v>760</v>
      </c>
      <c r="J403" s="213" t="s">
        <v>13</v>
      </c>
      <c r="K403" s="352" t="s">
        <v>26</v>
      </c>
      <c r="L403" s="563" t="s">
        <v>7717</v>
      </c>
      <c r="M403" s="158" t="s">
        <v>7815</v>
      </c>
      <c r="N403" s="158" t="s">
        <v>1079</v>
      </c>
      <c r="O403" s="158" t="s">
        <v>1704</v>
      </c>
      <c r="P403" s="158">
        <v>170</v>
      </c>
      <c r="Q403" s="158">
        <v>6</v>
      </c>
      <c r="R403" s="349" t="s">
        <v>5731</v>
      </c>
      <c r="S403" s="158" t="s">
        <v>8843</v>
      </c>
      <c r="T403" s="158" t="s">
        <v>5731</v>
      </c>
      <c r="U403" s="212">
        <v>44377</v>
      </c>
      <c r="V403" s="212">
        <v>44378</v>
      </c>
      <c r="W403" s="159">
        <v>4374500023</v>
      </c>
      <c r="X403" s="212">
        <v>44382</v>
      </c>
      <c r="Y403" s="158"/>
      <c r="Z403" s="158" t="s">
        <v>7602</v>
      </c>
      <c r="AA403" s="158"/>
      <c r="AB403" s="158"/>
      <c r="AC403" s="158" t="s">
        <v>1547</v>
      </c>
      <c r="AD403" s="158" t="s">
        <v>5731</v>
      </c>
      <c r="AE403" s="158" t="s">
        <v>5731</v>
      </c>
      <c r="AF403" s="158" t="s">
        <v>5731</v>
      </c>
      <c r="AG403" s="158" t="s">
        <v>5731</v>
      </c>
      <c r="AH403" s="158" t="s">
        <v>5731</v>
      </c>
      <c r="AI403" s="158" t="s">
        <v>5731</v>
      </c>
      <c r="AJ403" s="158" t="s">
        <v>5731</v>
      </c>
      <c r="AK403" s="158" t="s">
        <v>7601</v>
      </c>
      <c r="AL403" s="158" t="s">
        <v>7719</v>
      </c>
      <c r="AM403" s="158" t="s">
        <v>7720</v>
      </c>
      <c r="AN403" s="159"/>
      <c r="AO403" s="159"/>
      <c r="AP403" s="159"/>
    </row>
    <row r="404" spans="1:42">
      <c r="A404" s="590" t="s">
        <v>22</v>
      </c>
      <c r="B404" s="592" t="s">
        <v>3575</v>
      </c>
      <c r="C404" s="592" t="s">
        <v>3576</v>
      </c>
      <c r="D404" s="355" t="s">
        <v>3581</v>
      </c>
      <c r="E404" s="213" t="s">
        <v>37</v>
      </c>
      <c r="F404" s="213" t="s">
        <v>16</v>
      </c>
      <c r="G404" s="213" t="s">
        <v>19</v>
      </c>
      <c r="H404" s="213" t="s">
        <v>3582</v>
      </c>
      <c r="I404" s="214" t="s">
        <v>760</v>
      </c>
      <c r="J404" s="213" t="s">
        <v>13</v>
      </c>
      <c r="K404" s="593" t="s">
        <v>26</v>
      </c>
      <c r="L404" s="563" t="s">
        <v>7717</v>
      </c>
      <c r="M404" s="158" t="s">
        <v>7815</v>
      </c>
      <c r="N404" s="158" t="s">
        <v>1091</v>
      </c>
      <c r="O404" s="158" t="s">
        <v>1080</v>
      </c>
      <c r="P404" s="158">
        <v>170</v>
      </c>
      <c r="Q404" s="158">
        <v>6</v>
      </c>
      <c r="R404" s="349" t="s">
        <v>5731</v>
      </c>
      <c r="S404" s="158" t="s">
        <v>8843</v>
      </c>
      <c r="T404" s="158" t="s">
        <v>5731</v>
      </c>
      <c r="U404" s="212">
        <v>44377</v>
      </c>
      <c r="V404" s="212">
        <v>44378</v>
      </c>
      <c r="W404" s="159">
        <v>4374500024</v>
      </c>
      <c r="X404" s="212">
        <v>44382</v>
      </c>
      <c r="Y404" s="158"/>
      <c r="Z404" s="158" t="s">
        <v>7602</v>
      </c>
      <c r="AA404" s="158"/>
      <c r="AB404" s="158"/>
      <c r="AC404" s="158" t="s">
        <v>1547</v>
      </c>
      <c r="AD404" s="158" t="s">
        <v>5731</v>
      </c>
      <c r="AE404" s="158" t="s">
        <v>5731</v>
      </c>
      <c r="AF404" s="158" t="s">
        <v>5731</v>
      </c>
      <c r="AG404" s="158" t="s">
        <v>5731</v>
      </c>
      <c r="AH404" s="158" t="s">
        <v>5731</v>
      </c>
      <c r="AI404" s="158" t="s">
        <v>5731</v>
      </c>
      <c r="AJ404" s="158" t="s">
        <v>5731</v>
      </c>
      <c r="AK404" s="158" t="s">
        <v>7601</v>
      </c>
      <c r="AL404" s="158" t="s">
        <v>7719</v>
      </c>
      <c r="AM404" s="158" t="s">
        <v>7720</v>
      </c>
      <c r="AN404" s="159"/>
      <c r="AO404" s="159"/>
      <c r="AP404" s="159"/>
    </row>
    <row r="405" spans="1:42">
      <c r="A405" s="590" t="s">
        <v>22</v>
      </c>
      <c r="B405" s="592" t="s">
        <v>3575</v>
      </c>
      <c r="C405" s="592" t="s">
        <v>3576</v>
      </c>
      <c r="D405" s="355" t="s">
        <v>3579</v>
      </c>
      <c r="E405" s="213" t="s">
        <v>37</v>
      </c>
      <c r="F405" s="213" t="s">
        <v>11</v>
      </c>
      <c r="G405" s="213" t="s">
        <v>19</v>
      </c>
      <c r="H405" s="213" t="s">
        <v>3580</v>
      </c>
      <c r="I405" s="214" t="s">
        <v>760</v>
      </c>
      <c r="J405" s="213" t="s">
        <v>13</v>
      </c>
      <c r="K405" s="551" t="s">
        <v>17</v>
      </c>
      <c r="L405" s="563" t="s">
        <v>7717</v>
      </c>
      <c r="M405" s="158" t="s">
        <v>7814</v>
      </c>
      <c r="N405" s="158" t="s">
        <v>1091</v>
      </c>
      <c r="O405" s="158" t="s">
        <v>1080</v>
      </c>
      <c r="P405" s="158">
        <v>120</v>
      </c>
      <c r="Q405" s="158">
        <v>9</v>
      </c>
      <c r="R405" s="349" t="s">
        <v>5731</v>
      </c>
      <c r="S405" s="158" t="s">
        <v>8843</v>
      </c>
      <c r="T405" s="158" t="s">
        <v>5731</v>
      </c>
      <c r="U405" s="212">
        <v>44377</v>
      </c>
      <c r="V405" s="212">
        <v>44378</v>
      </c>
      <c r="W405" s="159">
        <v>4374500025</v>
      </c>
      <c r="X405" s="212">
        <v>44382</v>
      </c>
      <c r="Y405" s="158"/>
      <c r="Z405" s="158" t="s">
        <v>7602</v>
      </c>
      <c r="AA405" s="158"/>
      <c r="AB405" s="158"/>
      <c r="AC405" s="158" t="s">
        <v>1547</v>
      </c>
      <c r="AD405" s="158" t="s">
        <v>5731</v>
      </c>
      <c r="AE405" s="158" t="s">
        <v>5731</v>
      </c>
      <c r="AF405" s="158" t="s">
        <v>5731</v>
      </c>
      <c r="AG405" s="158" t="s">
        <v>5731</v>
      </c>
      <c r="AH405" s="158" t="s">
        <v>5731</v>
      </c>
      <c r="AI405" s="158" t="s">
        <v>5731</v>
      </c>
      <c r="AJ405" s="158" t="s">
        <v>5731</v>
      </c>
      <c r="AK405" s="158" t="s">
        <v>7601</v>
      </c>
      <c r="AL405" s="158" t="s">
        <v>7719</v>
      </c>
      <c r="AM405" s="158" t="s">
        <v>7720</v>
      </c>
      <c r="AN405" s="159"/>
      <c r="AO405" s="159"/>
      <c r="AP405" s="159"/>
    </row>
    <row r="406" spans="1:42">
      <c r="A406" s="590" t="s">
        <v>22</v>
      </c>
      <c r="B406" s="592" t="s">
        <v>3575</v>
      </c>
      <c r="C406" s="592" t="s">
        <v>3576</v>
      </c>
      <c r="D406" s="355" t="s">
        <v>3577</v>
      </c>
      <c r="E406" s="213" t="s">
        <v>37</v>
      </c>
      <c r="F406" s="213" t="s">
        <v>11</v>
      </c>
      <c r="G406" s="213" t="s">
        <v>19</v>
      </c>
      <c r="H406" s="213" t="s">
        <v>3578</v>
      </c>
      <c r="I406" s="214" t="s">
        <v>760</v>
      </c>
      <c r="J406" s="213" t="s">
        <v>13</v>
      </c>
      <c r="K406" s="551" t="s">
        <v>17</v>
      </c>
      <c r="L406" s="563" t="s">
        <v>7717</v>
      </c>
      <c r="M406" s="158" t="s">
        <v>7814</v>
      </c>
      <c r="N406" s="158" t="s">
        <v>1079</v>
      </c>
      <c r="O406" s="158" t="s">
        <v>1704</v>
      </c>
      <c r="P406" s="158">
        <v>120</v>
      </c>
      <c r="Q406" s="158">
        <v>9</v>
      </c>
      <c r="R406" s="349" t="s">
        <v>5731</v>
      </c>
      <c r="S406" s="158" t="s">
        <v>8843</v>
      </c>
      <c r="T406" s="158" t="s">
        <v>5731</v>
      </c>
      <c r="U406" s="212">
        <v>44377</v>
      </c>
      <c r="V406" s="212">
        <v>44378</v>
      </c>
      <c r="W406" s="159">
        <v>4374500026</v>
      </c>
      <c r="X406" s="212">
        <v>44382</v>
      </c>
      <c r="Y406" s="158"/>
      <c r="Z406" s="158" t="s">
        <v>7602</v>
      </c>
      <c r="AA406" s="158"/>
      <c r="AB406" s="158"/>
      <c r="AC406" s="158" t="s">
        <v>1547</v>
      </c>
      <c r="AD406" s="158" t="s">
        <v>5731</v>
      </c>
      <c r="AE406" s="158" t="s">
        <v>5731</v>
      </c>
      <c r="AF406" s="158" t="s">
        <v>5731</v>
      </c>
      <c r="AG406" s="158" t="s">
        <v>5731</v>
      </c>
      <c r="AH406" s="158" t="s">
        <v>5731</v>
      </c>
      <c r="AI406" s="158" t="s">
        <v>5731</v>
      </c>
      <c r="AJ406" s="158" t="s">
        <v>5731</v>
      </c>
      <c r="AK406" s="158" t="s">
        <v>7601</v>
      </c>
      <c r="AL406" s="158" t="s">
        <v>7719</v>
      </c>
      <c r="AM406" s="158" t="s">
        <v>7720</v>
      </c>
      <c r="AN406" s="159"/>
      <c r="AO406" s="159"/>
      <c r="AP406" s="159"/>
    </row>
    <row r="407" spans="1:42">
      <c r="A407" s="590" t="s">
        <v>22</v>
      </c>
      <c r="B407" s="592" t="s">
        <v>3575</v>
      </c>
      <c r="C407" s="592" t="s">
        <v>3576</v>
      </c>
      <c r="D407" s="355" t="s">
        <v>3591</v>
      </c>
      <c r="E407" s="213" t="s">
        <v>37</v>
      </c>
      <c r="F407" s="213" t="s">
        <v>11</v>
      </c>
      <c r="G407" s="213" t="s">
        <v>19</v>
      </c>
      <c r="H407" s="213" t="s">
        <v>3592</v>
      </c>
      <c r="I407" s="214" t="s">
        <v>760</v>
      </c>
      <c r="J407" s="213" t="s">
        <v>13</v>
      </c>
      <c r="K407" s="593" t="s">
        <v>26</v>
      </c>
      <c r="L407" s="594" t="s">
        <v>7820</v>
      </c>
      <c r="M407" s="158" t="s">
        <v>7821</v>
      </c>
      <c r="N407" s="158" t="s">
        <v>1079</v>
      </c>
      <c r="O407" s="158" t="s">
        <v>1704</v>
      </c>
      <c r="P407" s="158">
        <v>215</v>
      </c>
      <c r="Q407" s="158">
        <v>8</v>
      </c>
      <c r="R407" s="349" t="s">
        <v>5731</v>
      </c>
      <c r="S407" s="158" t="s">
        <v>8843</v>
      </c>
      <c r="T407" s="158" t="s">
        <v>5731</v>
      </c>
      <c r="U407" s="212">
        <v>44377</v>
      </c>
      <c r="V407" s="212">
        <v>44378</v>
      </c>
      <c r="W407" s="159">
        <v>4374500027</v>
      </c>
      <c r="X407" s="212">
        <v>44382</v>
      </c>
      <c r="Y407" s="158"/>
      <c r="Z407" s="158" t="s">
        <v>7602</v>
      </c>
      <c r="AA407" s="158"/>
      <c r="AB407" s="158"/>
      <c r="AC407" s="158" t="s">
        <v>1547</v>
      </c>
      <c r="AD407" s="158" t="s">
        <v>5731</v>
      </c>
      <c r="AE407" s="158" t="s">
        <v>5731</v>
      </c>
      <c r="AF407" s="158" t="s">
        <v>5731</v>
      </c>
      <c r="AG407" s="158" t="s">
        <v>5731</v>
      </c>
      <c r="AH407" s="158" t="s">
        <v>5731</v>
      </c>
      <c r="AI407" s="158" t="s">
        <v>5731</v>
      </c>
      <c r="AJ407" s="158" t="s">
        <v>5731</v>
      </c>
      <c r="AK407" s="158" t="s">
        <v>7601</v>
      </c>
      <c r="AL407" s="158" t="s">
        <v>7719</v>
      </c>
      <c r="AM407" s="158" t="s">
        <v>7720</v>
      </c>
      <c r="AN407" s="159"/>
      <c r="AO407" s="159"/>
      <c r="AP407" s="159"/>
    </row>
    <row r="408" spans="1:42">
      <c r="A408" s="590" t="s">
        <v>22</v>
      </c>
      <c r="B408" s="592" t="s">
        <v>3575</v>
      </c>
      <c r="C408" s="592" t="s">
        <v>3576</v>
      </c>
      <c r="D408" s="355" t="s">
        <v>3588</v>
      </c>
      <c r="E408" s="213" t="s">
        <v>37</v>
      </c>
      <c r="F408" s="213" t="s">
        <v>11</v>
      </c>
      <c r="G408" s="213" t="s">
        <v>19</v>
      </c>
      <c r="H408" s="213" t="s">
        <v>3590</v>
      </c>
      <c r="I408" s="214" t="s">
        <v>760</v>
      </c>
      <c r="J408" s="213" t="s">
        <v>13</v>
      </c>
      <c r="K408" s="352" t="s">
        <v>17</v>
      </c>
      <c r="L408" s="210" t="s">
        <v>7816</v>
      </c>
      <c r="M408" s="158" t="s">
        <v>7819</v>
      </c>
      <c r="N408" s="158" t="s">
        <v>1079</v>
      </c>
      <c r="O408" s="158" t="s">
        <v>1704</v>
      </c>
      <c r="P408" s="158">
        <v>450</v>
      </c>
      <c r="Q408" s="158">
        <v>8</v>
      </c>
      <c r="R408" s="349" t="s">
        <v>5731</v>
      </c>
      <c r="S408" s="158" t="s">
        <v>8843</v>
      </c>
      <c r="T408" s="158" t="s">
        <v>5731</v>
      </c>
      <c r="U408" s="212">
        <v>44377</v>
      </c>
      <c r="V408" s="212">
        <v>44378</v>
      </c>
      <c r="W408" s="159">
        <v>4374500028</v>
      </c>
      <c r="X408" s="212">
        <v>44382</v>
      </c>
      <c r="Y408" s="158"/>
      <c r="Z408" s="158" t="s">
        <v>7602</v>
      </c>
      <c r="AA408" s="158"/>
      <c r="AB408" s="158"/>
      <c r="AC408" s="158" t="s">
        <v>1547</v>
      </c>
      <c r="AD408" s="158" t="s">
        <v>5731</v>
      </c>
      <c r="AE408" s="158" t="s">
        <v>5731</v>
      </c>
      <c r="AF408" s="158" t="s">
        <v>5731</v>
      </c>
      <c r="AG408" s="158" t="s">
        <v>5731</v>
      </c>
      <c r="AH408" s="158" t="s">
        <v>5731</v>
      </c>
      <c r="AI408" s="158" t="s">
        <v>5731</v>
      </c>
      <c r="AJ408" s="158" t="s">
        <v>5731</v>
      </c>
      <c r="AK408" s="158" t="s">
        <v>7601</v>
      </c>
      <c r="AL408" s="158" t="s">
        <v>7719</v>
      </c>
      <c r="AM408" s="158" t="s">
        <v>7720</v>
      </c>
      <c r="AN408" s="159"/>
      <c r="AO408" s="159"/>
      <c r="AP408" s="159"/>
    </row>
    <row r="409" spans="1:42">
      <c r="A409" s="590" t="s">
        <v>22</v>
      </c>
      <c r="B409" s="592" t="s">
        <v>3575</v>
      </c>
      <c r="C409" s="592" t="s">
        <v>3576</v>
      </c>
      <c r="D409" s="213" t="s">
        <v>3588</v>
      </c>
      <c r="E409" s="213" t="s">
        <v>37</v>
      </c>
      <c r="F409" s="213" t="s">
        <v>11</v>
      </c>
      <c r="G409" s="213" t="s">
        <v>19</v>
      </c>
      <c r="H409" s="213" t="s">
        <v>3589</v>
      </c>
      <c r="I409" s="214" t="s">
        <v>760</v>
      </c>
      <c r="J409" s="213" t="s">
        <v>13</v>
      </c>
      <c r="K409" s="352" t="s">
        <v>26</v>
      </c>
      <c r="L409" s="210" t="s">
        <v>7816</v>
      </c>
      <c r="M409" s="158" t="s">
        <v>7819</v>
      </c>
      <c r="N409" s="158" t="s">
        <v>1091</v>
      </c>
      <c r="O409" s="158" t="s">
        <v>1080</v>
      </c>
      <c r="P409" s="158">
        <v>450</v>
      </c>
      <c r="Q409" s="158">
        <v>8</v>
      </c>
      <c r="R409" s="349" t="s">
        <v>5731</v>
      </c>
      <c r="S409" s="158" t="s">
        <v>8843</v>
      </c>
      <c r="T409" s="158" t="s">
        <v>5731</v>
      </c>
      <c r="U409" s="212">
        <v>44377</v>
      </c>
      <c r="V409" s="212">
        <v>44378</v>
      </c>
      <c r="W409" s="159">
        <v>4374500029</v>
      </c>
      <c r="X409" s="212">
        <v>44382</v>
      </c>
      <c r="Y409" s="158"/>
      <c r="Z409" s="158" t="s">
        <v>7602</v>
      </c>
      <c r="AA409" s="158"/>
      <c r="AB409" s="158"/>
      <c r="AC409" s="158" t="s">
        <v>1547</v>
      </c>
      <c r="AD409" s="158" t="s">
        <v>5731</v>
      </c>
      <c r="AE409" s="158" t="s">
        <v>5731</v>
      </c>
      <c r="AF409" s="158" t="s">
        <v>5731</v>
      </c>
      <c r="AG409" s="158" t="s">
        <v>5731</v>
      </c>
      <c r="AH409" s="158" t="s">
        <v>5731</v>
      </c>
      <c r="AI409" s="158" t="s">
        <v>5731</v>
      </c>
      <c r="AJ409" s="158" t="s">
        <v>5731</v>
      </c>
      <c r="AK409" s="158" t="s">
        <v>7601</v>
      </c>
      <c r="AL409" s="158" t="s">
        <v>7719</v>
      </c>
      <c r="AM409" s="158" t="s">
        <v>7720</v>
      </c>
      <c r="AN409" s="159"/>
      <c r="AO409" s="159"/>
      <c r="AP409" s="159"/>
    </row>
    <row r="410" spans="1:42">
      <c r="A410" s="590" t="s">
        <v>22</v>
      </c>
      <c r="B410" s="592" t="s">
        <v>3575</v>
      </c>
      <c r="C410" s="592" t="s">
        <v>3576</v>
      </c>
      <c r="D410" s="213" t="s">
        <v>3586</v>
      </c>
      <c r="E410" s="213" t="s">
        <v>37</v>
      </c>
      <c r="F410" s="213" t="s">
        <v>16</v>
      </c>
      <c r="G410" s="213" t="s">
        <v>19</v>
      </c>
      <c r="H410" s="213" t="s">
        <v>3587</v>
      </c>
      <c r="I410" s="214" t="s">
        <v>760</v>
      </c>
      <c r="J410" s="213" t="s">
        <v>13</v>
      </c>
      <c r="K410" s="352" t="s">
        <v>26</v>
      </c>
      <c r="L410" s="210" t="s">
        <v>7816</v>
      </c>
      <c r="M410" s="158" t="s">
        <v>7818</v>
      </c>
      <c r="N410" s="158" t="s">
        <v>1091</v>
      </c>
      <c r="O410" s="158" t="s">
        <v>1080</v>
      </c>
      <c r="P410" s="158">
        <v>215</v>
      </c>
      <c r="Q410" s="158">
        <v>5</v>
      </c>
      <c r="R410" s="349" t="s">
        <v>5731</v>
      </c>
      <c r="S410" s="158" t="s">
        <v>8843</v>
      </c>
      <c r="T410" s="158" t="s">
        <v>5731</v>
      </c>
      <c r="U410" s="212">
        <v>44377</v>
      </c>
      <c r="V410" s="212">
        <v>44378</v>
      </c>
      <c r="W410" s="159">
        <v>4374500031</v>
      </c>
      <c r="X410" s="212">
        <v>44382</v>
      </c>
      <c r="Y410" s="158"/>
      <c r="Z410" s="158" t="s">
        <v>7602</v>
      </c>
      <c r="AA410" s="158"/>
      <c r="AB410" s="158"/>
      <c r="AC410" s="158" t="s">
        <v>1547</v>
      </c>
      <c r="AD410" s="158" t="s">
        <v>5731</v>
      </c>
      <c r="AE410" s="158" t="s">
        <v>5731</v>
      </c>
      <c r="AF410" s="158" t="s">
        <v>5731</v>
      </c>
      <c r="AG410" s="158" t="s">
        <v>5731</v>
      </c>
      <c r="AH410" s="158" t="s">
        <v>5731</v>
      </c>
      <c r="AI410" s="158" t="s">
        <v>5731</v>
      </c>
      <c r="AJ410" s="158" t="s">
        <v>5731</v>
      </c>
      <c r="AK410" s="158" t="s">
        <v>7601</v>
      </c>
      <c r="AL410" s="158" t="s">
        <v>7719</v>
      </c>
      <c r="AM410" s="158" t="s">
        <v>7720</v>
      </c>
      <c r="AN410" s="159"/>
      <c r="AO410" s="159"/>
      <c r="AP410" s="159"/>
    </row>
    <row r="411" spans="1:42">
      <c r="A411" s="590" t="s">
        <v>22</v>
      </c>
      <c r="B411" s="592" t="s">
        <v>3575</v>
      </c>
      <c r="C411" s="592" t="s">
        <v>3576</v>
      </c>
      <c r="D411" s="213" t="s">
        <v>3584</v>
      </c>
      <c r="E411" s="213" t="s">
        <v>37</v>
      </c>
      <c r="F411" s="213" t="s">
        <v>11</v>
      </c>
      <c r="G411" s="213" t="s">
        <v>19</v>
      </c>
      <c r="H411" s="213" t="s">
        <v>3585</v>
      </c>
      <c r="I411" s="214" t="s">
        <v>760</v>
      </c>
      <c r="J411" s="213" t="s">
        <v>13</v>
      </c>
      <c r="K411" s="352" t="s">
        <v>26</v>
      </c>
      <c r="L411" s="210" t="s">
        <v>7816</v>
      </c>
      <c r="M411" s="158" t="s">
        <v>7817</v>
      </c>
      <c r="N411" s="158" t="s">
        <v>1091</v>
      </c>
      <c r="O411" s="158" t="s">
        <v>1080</v>
      </c>
      <c r="P411" s="158">
        <v>96</v>
      </c>
      <c r="Q411" s="158">
        <v>7</v>
      </c>
      <c r="R411" s="349" t="s">
        <v>5731</v>
      </c>
      <c r="S411" s="158" t="s">
        <v>8843</v>
      </c>
      <c r="T411" s="158" t="s">
        <v>5731</v>
      </c>
      <c r="U411" s="212">
        <v>44377</v>
      </c>
      <c r="V411" s="212">
        <v>44378</v>
      </c>
      <c r="W411" s="159">
        <v>4374500032</v>
      </c>
      <c r="X411" s="212">
        <v>44382</v>
      </c>
      <c r="Y411" s="158"/>
      <c r="Z411" s="158" t="s">
        <v>7602</v>
      </c>
      <c r="AA411" s="158"/>
      <c r="AB411" s="158"/>
      <c r="AC411" s="158" t="s">
        <v>1547</v>
      </c>
      <c r="AD411" s="158" t="s">
        <v>5731</v>
      </c>
      <c r="AE411" s="158" t="s">
        <v>5731</v>
      </c>
      <c r="AF411" s="158" t="s">
        <v>5731</v>
      </c>
      <c r="AG411" s="158" t="s">
        <v>5731</v>
      </c>
      <c r="AH411" s="158" t="s">
        <v>5731</v>
      </c>
      <c r="AI411" s="158" t="s">
        <v>5731</v>
      </c>
      <c r="AJ411" s="158" t="s">
        <v>5731</v>
      </c>
      <c r="AK411" s="158" t="s">
        <v>7601</v>
      </c>
      <c r="AL411" s="158" t="s">
        <v>7719</v>
      </c>
      <c r="AM411" s="158" t="s">
        <v>7720</v>
      </c>
      <c r="AN411" s="159"/>
      <c r="AO411" s="159"/>
      <c r="AP411" s="159"/>
    </row>
    <row r="412" spans="1:42">
      <c r="A412" s="590" t="s">
        <v>22</v>
      </c>
      <c r="B412" s="592" t="s">
        <v>3593</v>
      </c>
      <c r="C412" s="592" t="s">
        <v>3600</v>
      </c>
      <c r="D412" s="213" t="s">
        <v>3616</v>
      </c>
      <c r="E412" s="213" t="s">
        <v>37</v>
      </c>
      <c r="F412" s="213" t="s">
        <v>16</v>
      </c>
      <c r="G412" s="213" t="s">
        <v>19</v>
      </c>
      <c r="H412" s="213" t="s">
        <v>3617</v>
      </c>
      <c r="I412" s="214" t="s">
        <v>760</v>
      </c>
      <c r="J412" s="213" t="s">
        <v>13</v>
      </c>
      <c r="K412" s="551" t="s">
        <v>17</v>
      </c>
      <c r="L412" s="552" t="s">
        <v>7829</v>
      </c>
      <c r="M412" s="158" t="s">
        <v>7834</v>
      </c>
      <c r="N412" s="158" t="s">
        <v>1091</v>
      </c>
      <c r="O412" s="158" t="s">
        <v>1080</v>
      </c>
      <c r="P412" s="158">
        <v>150</v>
      </c>
      <c r="Q412" s="158">
        <v>6</v>
      </c>
      <c r="R412" s="349" t="s">
        <v>5731</v>
      </c>
      <c r="S412" s="158" t="s">
        <v>8843</v>
      </c>
      <c r="T412" s="158" t="s">
        <v>5731</v>
      </c>
      <c r="U412" s="212">
        <v>44377</v>
      </c>
      <c r="V412" s="212">
        <v>44378</v>
      </c>
      <c r="W412" s="159">
        <v>4377000202</v>
      </c>
      <c r="X412" s="212">
        <v>44382</v>
      </c>
      <c r="Y412" s="158"/>
      <c r="Z412" s="158" t="s">
        <v>7602</v>
      </c>
      <c r="AA412" s="158"/>
      <c r="AB412" s="158"/>
      <c r="AC412" s="158" t="s">
        <v>1547</v>
      </c>
      <c r="AD412" s="158" t="s">
        <v>5731</v>
      </c>
      <c r="AE412" s="158" t="s">
        <v>5731</v>
      </c>
      <c r="AF412" s="158" t="s">
        <v>5731</v>
      </c>
      <c r="AG412" s="158" t="s">
        <v>5731</v>
      </c>
      <c r="AH412" s="158" t="s">
        <v>5731</v>
      </c>
      <c r="AI412" s="158" t="s">
        <v>5731</v>
      </c>
      <c r="AJ412" s="158" t="s">
        <v>5731</v>
      </c>
      <c r="AK412" s="158" t="s">
        <v>7601</v>
      </c>
      <c r="AL412" s="158" t="s">
        <v>7719</v>
      </c>
      <c r="AM412" s="158" t="s">
        <v>7720</v>
      </c>
      <c r="AN412" s="159"/>
      <c r="AO412" s="159"/>
      <c r="AP412" s="159"/>
    </row>
    <row r="413" spans="1:42">
      <c r="A413" s="590" t="s">
        <v>22</v>
      </c>
      <c r="B413" s="592" t="s">
        <v>3593</v>
      </c>
      <c r="C413" s="592" t="s">
        <v>3600</v>
      </c>
      <c r="D413" s="355" t="s">
        <v>3614</v>
      </c>
      <c r="E413" s="213" t="s">
        <v>37</v>
      </c>
      <c r="F413" s="213" t="s">
        <v>16</v>
      </c>
      <c r="G413" s="213" t="s">
        <v>19</v>
      </c>
      <c r="H413" s="213" t="s">
        <v>3615</v>
      </c>
      <c r="I413" s="214" t="s">
        <v>760</v>
      </c>
      <c r="J413" s="213" t="s">
        <v>13</v>
      </c>
      <c r="K413" s="352" t="s">
        <v>26</v>
      </c>
      <c r="L413" s="552" t="s">
        <v>7829</v>
      </c>
      <c r="M413" s="158" t="s">
        <v>7833</v>
      </c>
      <c r="N413" s="158" t="s">
        <v>1079</v>
      </c>
      <c r="O413" s="158" t="s">
        <v>1704</v>
      </c>
      <c r="P413" s="158">
        <v>50</v>
      </c>
      <c r="Q413" s="158">
        <v>6</v>
      </c>
      <c r="R413" s="349" t="s">
        <v>5731</v>
      </c>
      <c r="S413" s="158" t="s">
        <v>8843</v>
      </c>
      <c r="T413" s="158" t="s">
        <v>5731</v>
      </c>
      <c r="U413" s="212">
        <v>44377</v>
      </c>
      <c r="V413" s="212">
        <v>44378</v>
      </c>
      <c r="W413" s="159">
        <v>4377000203</v>
      </c>
      <c r="X413" s="212">
        <v>44382</v>
      </c>
      <c r="Y413" s="158"/>
      <c r="Z413" s="158" t="s">
        <v>7602</v>
      </c>
      <c r="AA413" s="158"/>
      <c r="AB413" s="158"/>
      <c r="AC413" s="158" t="s">
        <v>1547</v>
      </c>
      <c r="AD413" s="158" t="s">
        <v>5731</v>
      </c>
      <c r="AE413" s="158" t="s">
        <v>5731</v>
      </c>
      <c r="AF413" s="158" t="s">
        <v>5731</v>
      </c>
      <c r="AG413" s="158" t="s">
        <v>5731</v>
      </c>
      <c r="AH413" s="158" t="s">
        <v>5731</v>
      </c>
      <c r="AI413" s="158" t="s">
        <v>5731</v>
      </c>
      <c r="AJ413" s="158" t="s">
        <v>5731</v>
      </c>
      <c r="AK413" s="158" t="s">
        <v>7601</v>
      </c>
      <c r="AL413" s="158" t="s">
        <v>7719</v>
      </c>
      <c r="AM413" s="158" t="s">
        <v>7720</v>
      </c>
      <c r="AN413" s="159"/>
      <c r="AO413" s="159"/>
      <c r="AP413" s="159"/>
    </row>
    <row r="414" spans="1:42">
      <c r="A414" s="590" t="s">
        <v>22</v>
      </c>
      <c r="B414" s="592" t="s">
        <v>3593</v>
      </c>
      <c r="C414" s="592" t="s">
        <v>3600</v>
      </c>
      <c r="D414" s="355" t="s">
        <v>3611</v>
      </c>
      <c r="E414" s="213" t="s">
        <v>37</v>
      </c>
      <c r="F414" s="213" t="s">
        <v>11</v>
      </c>
      <c r="G414" s="213" t="s">
        <v>19</v>
      </c>
      <c r="H414" s="213" t="s">
        <v>3613</v>
      </c>
      <c r="I414" s="214" t="s">
        <v>760</v>
      </c>
      <c r="J414" s="213" t="s">
        <v>13</v>
      </c>
      <c r="K414" s="352" t="s">
        <v>26</v>
      </c>
      <c r="L414" s="552" t="s">
        <v>7829</v>
      </c>
      <c r="M414" s="158" t="s">
        <v>7832</v>
      </c>
      <c r="N414" s="158" t="s">
        <v>1091</v>
      </c>
      <c r="O414" s="158" t="s">
        <v>1080</v>
      </c>
      <c r="P414" s="158">
        <v>100</v>
      </c>
      <c r="Q414" s="158">
        <v>7</v>
      </c>
      <c r="R414" s="349" t="s">
        <v>5731</v>
      </c>
      <c r="S414" s="158" t="s">
        <v>8843</v>
      </c>
      <c r="T414" s="158" t="s">
        <v>5731</v>
      </c>
      <c r="U414" s="212">
        <v>44377</v>
      </c>
      <c r="V414" s="212">
        <v>44378</v>
      </c>
      <c r="W414" s="159">
        <v>4377000204</v>
      </c>
      <c r="X414" s="212">
        <v>44382</v>
      </c>
      <c r="Y414" s="158"/>
      <c r="Z414" s="158" t="s">
        <v>7602</v>
      </c>
      <c r="AA414" s="158"/>
      <c r="AB414" s="158"/>
      <c r="AC414" s="158" t="s">
        <v>1547</v>
      </c>
      <c r="AD414" s="158" t="s">
        <v>5731</v>
      </c>
      <c r="AE414" s="158" t="s">
        <v>5731</v>
      </c>
      <c r="AF414" s="158" t="s">
        <v>5731</v>
      </c>
      <c r="AG414" s="158" t="s">
        <v>5731</v>
      </c>
      <c r="AH414" s="158" t="s">
        <v>5731</v>
      </c>
      <c r="AI414" s="158" t="s">
        <v>5731</v>
      </c>
      <c r="AJ414" s="158" t="s">
        <v>5731</v>
      </c>
      <c r="AK414" s="158" t="s">
        <v>7601</v>
      </c>
      <c r="AL414" s="158" t="s">
        <v>7719</v>
      </c>
      <c r="AM414" s="158" t="s">
        <v>7720</v>
      </c>
      <c r="AN414" s="159"/>
      <c r="AO414" s="159"/>
      <c r="AP414" s="159"/>
    </row>
    <row r="415" spans="1:42">
      <c r="A415" s="590" t="s">
        <v>22</v>
      </c>
      <c r="B415" s="592" t="s">
        <v>3593</v>
      </c>
      <c r="C415" s="592" t="s">
        <v>3600</v>
      </c>
      <c r="D415" s="355" t="s">
        <v>3611</v>
      </c>
      <c r="E415" s="213" t="s">
        <v>37</v>
      </c>
      <c r="F415" s="213" t="s">
        <v>11</v>
      </c>
      <c r="G415" s="213" t="s">
        <v>19</v>
      </c>
      <c r="H415" s="213" t="s">
        <v>3612</v>
      </c>
      <c r="I415" s="214" t="s">
        <v>760</v>
      </c>
      <c r="J415" s="213" t="s">
        <v>13</v>
      </c>
      <c r="K415" s="352" t="s">
        <v>17</v>
      </c>
      <c r="L415" s="552" t="s">
        <v>7829</v>
      </c>
      <c r="M415" s="158" t="s">
        <v>7832</v>
      </c>
      <c r="N415" s="158" t="s">
        <v>1079</v>
      </c>
      <c r="O415" s="158" t="s">
        <v>1704</v>
      </c>
      <c r="P415" s="158">
        <v>100</v>
      </c>
      <c r="Q415" s="158">
        <v>7</v>
      </c>
      <c r="R415" s="349" t="s">
        <v>5731</v>
      </c>
      <c r="S415" s="158" t="s">
        <v>8843</v>
      </c>
      <c r="T415" s="158" t="s">
        <v>5731</v>
      </c>
      <c r="U415" s="212">
        <v>44377</v>
      </c>
      <c r="V415" s="212">
        <v>44378</v>
      </c>
      <c r="W415" s="159">
        <v>4377000205</v>
      </c>
      <c r="X415" s="212">
        <v>44382</v>
      </c>
      <c r="Y415" s="158"/>
      <c r="Z415" s="158" t="s">
        <v>7602</v>
      </c>
      <c r="AA415" s="158"/>
      <c r="AB415" s="158"/>
      <c r="AC415" s="158" t="s">
        <v>1547</v>
      </c>
      <c r="AD415" s="158" t="s">
        <v>5731</v>
      </c>
      <c r="AE415" s="158" t="s">
        <v>5731</v>
      </c>
      <c r="AF415" s="158" t="s">
        <v>5731</v>
      </c>
      <c r="AG415" s="158" t="s">
        <v>5731</v>
      </c>
      <c r="AH415" s="158" t="s">
        <v>5731</v>
      </c>
      <c r="AI415" s="158" t="s">
        <v>5731</v>
      </c>
      <c r="AJ415" s="158" t="s">
        <v>5731</v>
      </c>
      <c r="AK415" s="158" t="s">
        <v>7601</v>
      </c>
      <c r="AL415" s="158" t="s">
        <v>7719</v>
      </c>
      <c r="AM415" s="158" t="s">
        <v>7720</v>
      </c>
      <c r="AN415" s="159"/>
      <c r="AO415" s="159"/>
      <c r="AP415" s="159"/>
    </row>
    <row r="416" spans="1:42">
      <c r="A416" s="590" t="s">
        <v>22</v>
      </c>
      <c r="B416" s="592" t="s">
        <v>3593</v>
      </c>
      <c r="C416" s="592" t="s">
        <v>3600</v>
      </c>
      <c r="D416" s="355" t="s">
        <v>3609</v>
      </c>
      <c r="E416" s="213" t="s">
        <v>37</v>
      </c>
      <c r="F416" s="213" t="s">
        <v>11</v>
      </c>
      <c r="G416" s="213" t="s">
        <v>19</v>
      </c>
      <c r="H416" s="213" t="s">
        <v>3610</v>
      </c>
      <c r="I416" s="214" t="s">
        <v>760</v>
      </c>
      <c r="J416" s="213" t="s">
        <v>13</v>
      </c>
      <c r="K416" s="561" t="s">
        <v>17</v>
      </c>
      <c r="L416" s="552" t="s">
        <v>7829</v>
      </c>
      <c r="M416" s="158" t="s">
        <v>7831</v>
      </c>
      <c r="N416" s="158" t="s">
        <v>1079</v>
      </c>
      <c r="O416" s="158" t="s">
        <v>1704</v>
      </c>
      <c r="P416" s="158">
        <v>90</v>
      </c>
      <c r="Q416" s="158">
        <v>8</v>
      </c>
      <c r="R416" s="349" t="s">
        <v>5731</v>
      </c>
      <c r="S416" s="158" t="s">
        <v>8843</v>
      </c>
      <c r="T416" s="158" t="s">
        <v>5731</v>
      </c>
      <c r="U416" s="212">
        <v>44377</v>
      </c>
      <c r="V416" s="212">
        <v>44378</v>
      </c>
      <c r="W416" s="159">
        <v>4377000206</v>
      </c>
      <c r="X416" s="212">
        <v>44382</v>
      </c>
      <c r="Y416" s="158"/>
      <c r="Z416" s="158" t="s">
        <v>7602</v>
      </c>
      <c r="AA416" s="158"/>
      <c r="AB416" s="158"/>
      <c r="AC416" s="158" t="s">
        <v>1547</v>
      </c>
      <c r="AD416" s="158" t="s">
        <v>5731</v>
      </c>
      <c r="AE416" s="158" t="s">
        <v>5731</v>
      </c>
      <c r="AF416" s="158" t="s">
        <v>5731</v>
      </c>
      <c r="AG416" s="158" t="s">
        <v>5731</v>
      </c>
      <c r="AH416" s="158" t="s">
        <v>5731</v>
      </c>
      <c r="AI416" s="158" t="s">
        <v>5731</v>
      </c>
      <c r="AJ416" s="158" t="s">
        <v>5731</v>
      </c>
      <c r="AK416" s="158" t="s">
        <v>7601</v>
      </c>
      <c r="AL416" s="158" t="s">
        <v>7719</v>
      </c>
      <c r="AM416" s="158" t="s">
        <v>7720</v>
      </c>
      <c r="AN416" s="159"/>
      <c r="AO416" s="159"/>
      <c r="AP416" s="159"/>
    </row>
    <row r="417" spans="1:42">
      <c r="A417" s="590" t="s">
        <v>22</v>
      </c>
      <c r="B417" s="592" t="s">
        <v>3593</v>
      </c>
      <c r="C417" s="592" t="s">
        <v>3600</v>
      </c>
      <c r="D417" s="213" t="s">
        <v>3607</v>
      </c>
      <c r="E417" s="213" t="s">
        <v>37</v>
      </c>
      <c r="F417" s="213" t="s">
        <v>11</v>
      </c>
      <c r="G417" s="213" t="s">
        <v>19</v>
      </c>
      <c r="H417" s="213" t="s">
        <v>3608</v>
      </c>
      <c r="I417" s="214" t="s">
        <v>760</v>
      </c>
      <c r="J417" s="213" t="s">
        <v>13</v>
      </c>
      <c r="K417" s="352" t="s">
        <v>17</v>
      </c>
      <c r="L417" s="552" t="s">
        <v>7829</v>
      </c>
      <c r="M417" s="158" t="s">
        <v>7830</v>
      </c>
      <c r="N417" s="158" t="s">
        <v>1079</v>
      </c>
      <c r="O417" s="158" t="s">
        <v>1704</v>
      </c>
      <c r="P417" s="158">
        <v>220</v>
      </c>
      <c r="Q417" s="158">
        <v>15</v>
      </c>
      <c r="R417" s="349" t="s">
        <v>5731</v>
      </c>
      <c r="S417" s="158" t="s">
        <v>8843</v>
      </c>
      <c r="T417" s="158" t="s">
        <v>5731</v>
      </c>
      <c r="U417" s="212">
        <v>44377</v>
      </c>
      <c r="V417" s="212">
        <v>44378</v>
      </c>
      <c r="W417" s="159">
        <v>4377000207</v>
      </c>
      <c r="X417" s="212">
        <v>44382</v>
      </c>
      <c r="Y417" s="158"/>
      <c r="Z417" s="158" t="s">
        <v>7602</v>
      </c>
      <c r="AA417" s="158"/>
      <c r="AB417" s="158"/>
      <c r="AC417" s="158" t="s">
        <v>1547</v>
      </c>
      <c r="AD417" s="158" t="s">
        <v>5731</v>
      </c>
      <c r="AE417" s="158" t="s">
        <v>5731</v>
      </c>
      <c r="AF417" s="158" t="s">
        <v>5731</v>
      </c>
      <c r="AG417" s="158" t="s">
        <v>5731</v>
      </c>
      <c r="AH417" s="158" t="s">
        <v>5731</v>
      </c>
      <c r="AI417" s="158" t="s">
        <v>5731</v>
      </c>
      <c r="AJ417" s="158" t="s">
        <v>5731</v>
      </c>
      <c r="AK417" s="158" t="s">
        <v>7601</v>
      </c>
      <c r="AL417" s="158" t="s">
        <v>7719</v>
      </c>
      <c r="AM417" s="158" t="s">
        <v>7720</v>
      </c>
      <c r="AN417" s="159"/>
      <c r="AO417" s="159"/>
      <c r="AP417" s="159"/>
    </row>
    <row r="418" spans="1:42">
      <c r="A418" s="590" t="s">
        <v>22</v>
      </c>
      <c r="B418" s="592" t="s">
        <v>3593</v>
      </c>
      <c r="C418" s="592" t="s">
        <v>3600</v>
      </c>
      <c r="D418" s="355" t="s">
        <v>3605</v>
      </c>
      <c r="E418" s="213" t="s">
        <v>37</v>
      </c>
      <c r="F418" s="213" t="s">
        <v>16</v>
      </c>
      <c r="G418" s="213" t="s">
        <v>19</v>
      </c>
      <c r="H418" s="213" t="s">
        <v>3606</v>
      </c>
      <c r="I418" s="214" t="s">
        <v>760</v>
      </c>
      <c r="J418" s="213" t="s">
        <v>13</v>
      </c>
      <c r="K418" s="352" t="s">
        <v>26</v>
      </c>
      <c r="L418" s="210" t="s">
        <v>7825</v>
      </c>
      <c r="M418" s="158" t="s">
        <v>7828</v>
      </c>
      <c r="N418" s="158" t="s">
        <v>1079</v>
      </c>
      <c r="O418" s="158" t="s">
        <v>1704</v>
      </c>
      <c r="P418" s="158">
        <v>40</v>
      </c>
      <c r="Q418" s="158">
        <v>10</v>
      </c>
      <c r="R418" s="349" t="s">
        <v>5731</v>
      </c>
      <c r="S418" s="158" t="s">
        <v>8843</v>
      </c>
      <c r="T418" s="158" t="s">
        <v>5731</v>
      </c>
      <c r="U418" s="212">
        <v>44377</v>
      </c>
      <c r="V418" s="212">
        <v>44378</v>
      </c>
      <c r="W418" s="159">
        <v>4377000208</v>
      </c>
      <c r="X418" s="212">
        <v>44382</v>
      </c>
      <c r="Y418" s="158"/>
      <c r="Z418" s="158" t="s">
        <v>7602</v>
      </c>
      <c r="AA418" s="158"/>
      <c r="AB418" s="158"/>
      <c r="AC418" s="158" t="s">
        <v>1547</v>
      </c>
      <c r="AD418" s="158" t="s">
        <v>5731</v>
      </c>
      <c r="AE418" s="158" t="s">
        <v>5731</v>
      </c>
      <c r="AF418" s="158" t="s">
        <v>5731</v>
      </c>
      <c r="AG418" s="158" t="s">
        <v>5731</v>
      </c>
      <c r="AH418" s="158" t="s">
        <v>5731</v>
      </c>
      <c r="AI418" s="158" t="s">
        <v>5731</v>
      </c>
      <c r="AJ418" s="158" t="s">
        <v>5731</v>
      </c>
      <c r="AK418" s="158" t="s">
        <v>7601</v>
      </c>
      <c r="AL418" s="158" t="s">
        <v>7719</v>
      </c>
      <c r="AM418" s="158" t="s">
        <v>7720</v>
      </c>
      <c r="AN418" s="159"/>
      <c r="AO418" s="159"/>
      <c r="AP418" s="159"/>
    </row>
    <row r="419" spans="1:42">
      <c r="A419" s="590" t="s">
        <v>22</v>
      </c>
      <c r="B419" s="592" t="s">
        <v>3593</v>
      </c>
      <c r="C419" s="592" t="s">
        <v>3600</v>
      </c>
      <c r="D419" s="355" t="s">
        <v>3603</v>
      </c>
      <c r="E419" s="213" t="s">
        <v>37</v>
      </c>
      <c r="F419" s="213" t="s">
        <v>11</v>
      </c>
      <c r="G419" s="213" t="s">
        <v>19</v>
      </c>
      <c r="H419" s="213" t="s">
        <v>3604</v>
      </c>
      <c r="I419" s="214" t="s">
        <v>760</v>
      </c>
      <c r="J419" s="213" t="s">
        <v>13</v>
      </c>
      <c r="K419" s="352" t="s">
        <v>17</v>
      </c>
      <c r="L419" s="210" t="s">
        <v>7825</v>
      </c>
      <c r="M419" s="158" t="s">
        <v>7827</v>
      </c>
      <c r="N419" s="158" t="s">
        <v>1079</v>
      </c>
      <c r="O419" s="158" t="s">
        <v>1704</v>
      </c>
      <c r="P419" s="158">
        <v>206</v>
      </c>
      <c r="Q419" s="158">
        <v>20</v>
      </c>
      <c r="R419" s="349" t="s">
        <v>5731</v>
      </c>
      <c r="S419" s="158" t="s">
        <v>8843</v>
      </c>
      <c r="T419" s="158" t="s">
        <v>5731</v>
      </c>
      <c r="U419" s="212">
        <v>44377</v>
      </c>
      <c r="V419" s="212">
        <v>44378</v>
      </c>
      <c r="W419" s="159">
        <v>4377000209</v>
      </c>
      <c r="X419" s="212">
        <v>44382</v>
      </c>
      <c r="Y419" s="158"/>
      <c r="Z419" s="158" t="s">
        <v>7602</v>
      </c>
      <c r="AA419" s="158"/>
      <c r="AB419" s="158"/>
      <c r="AC419" s="158" t="s">
        <v>1547</v>
      </c>
      <c r="AD419" s="158" t="s">
        <v>5731</v>
      </c>
      <c r="AE419" s="158" t="s">
        <v>5731</v>
      </c>
      <c r="AF419" s="158" t="s">
        <v>5731</v>
      </c>
      <c r="AG419" s="158" t="s">
        <v>5731</v>
      </c>
      <c r="AH419" s="158" t="s">
        <v>5731</v>
      </c>
      <c r="AI419" s="158" t="s">
        <v>5731</v>
      </c>
      <c r="AJ419" s="158" t="s">
        <v>5731</v>
      </c>
      <c r="AK419" s="158" t="s">
        <v>7601</v>
      </c>
      <c r="AL419" s="158" t="s">
        <v>7719</v>
      </c>
      <c r="AM419" s="158" t="s">
        <v>7720</v>
      </c>
      <c r="AN419" s="159"/>
      <c r="AO419" s="159"/>
      <c r="AP419" s="159"/>
    </row>
    <row r="420" spans="1:42">
      <c r="A420" s="590" t="s">
        <v>22</v>
      </c>
      <c r="B420" s="592" t="s">
        <v>3593</v>
      </c>
      <c r="C420" s="592" t="s">
        <v>3600</v>
      </c>
      <c r="D420" s="355" t="s">
        <v>3601</v>
      </c>
      <c r="E420" s="213" t="s">
        <v>37</v>
      </c>
      <c r="F420" s="213" t="s">
        <v>11</v>
      </c>
      <c r="G420" s="213" t="s">
        <v>19</v>
      </c>
      <c r="H420" s="213" t="s">
        <v>3602</v>
      </c>
      <c r="I420" s="214" t="s">
        <v>760</v>
      </c>
      <c r="J420" s="213" t="s">
        <v>13</v>
      </c>
      <c r="K420" s="352" t="s">
        <v>26</v>
      </c>
      <c r="L420" s="210" t="s">
        <v>7825</v>
      </c>
      <c r="M420" s="158" t="s">
        <v>7826</v>
      </c>
      <c r="N420" s="158" t="s">
        <v>1079</v>
      </c>
      <c r="O420" s="158" t="s">
        <v>1704</v>
      </c>
      <c r="P420" s="158">
        <v>60</v>
      </c>
      <c r="Q420" s="158">
        <v>7</v>
      </c>
      <c r="R420" s="349" t="s">
        <v>5731</v>
      </c>
      <c r="S420" s="158" t="s">
        <v>8843</v>
      </c>
      <c r="T420" s="158" t="s">
        <v>5731</v>
      </c>
      <c r="U420" s="212">
        <v>44377</v>
      </c>
      <c r="V420" s="212">
        <v>44378</v>
      </c>
      <c r="W420" s="159">
        <v>4377000210</v>
      </c>
      <c r="X420" s="212">
        <v>44382</v>
      </c>
      <c r="Y420" s="158"/>
      <c r="Z420" s="158" t="s">
        <v>7602</v>
      </c>
      <c r="AA420" s="158"/>
      <c r="AB420" s="158"/>
      <c r="AC420" s="158" t="s">
        <v>1547</v>
      </c>
      <c r="AD420" s="158" t="s">
        <v>5731</v>
      </c>
      <c r="AE420" s="158" t="s">
        <v>5731</v>
      </c>
      <c r="AF420" s="158" t="s">
        <v>5731</v>
      </c>
      <c r="AG420" s="158" t="s">
        <v>5731</v>
      </c>
      <c r="AH420" s="158" t="s">
        <v>5731</v>
      </c>
      <c r="AI420" s="158" t="s">
        <v>5731</v>
      </c>
      <c r="AJ420" s="158" t="s">
        <v>5731</v>
      </c>
      <c r="AK420" s="158" t="s">
        <v>7601</v>
      </c>
      <c r="AL420" s="158" t="s">
        <v>7719</v>
      </c>
      <c r="AM420" s="158" t="s">
        <v>7720</v>
      </c>
      <c r="AN420" s="159"/>
      <c r="AO420" s="159"/>
      <c r="AP420" s="159"/>
    </row>
    <row r="421" spans="1:42">
      <c r="A421" s="590" t="s">
        <v>22</v>
      </c>
      <c r="B421" s="592" t="s">
        <v>3593</v>
      </c>
      <c r="C421" s="591" t="s">
        <v>3597</v>
      </c>
      <c r="D421" s="355" t="s">
        <v>3598</v>
      </c>
      <c r="E421" s="213" t="s">
        <v>37</v>
      </c>
      <c r="F421" s="213" t="s">
        <v>11</v>
      </c>
      <c r="G421" s="213" t="s">
        <v>19</v>
      </c>
      <c r="H421" s="213" t="s">
        <v>3599</v>
      </c>
      <c r="I421" s="214" t="s">
        <v>760</v>
      </c>
      <c r="J421" s="213" t="s">
        <v>13</v>
      </c>
      <c r="K421" s="352" t="s">
        <v>26</v>
      </c>
      <c r="L421" s="210" t="s">
        <v>7822</v>
      </c>
      <c r="M421" s="158" t="s">
        <v>7824</v>
      </c>
      <c r="N421" s="158" t="s">
        <v>1091</v>
      </c>
      <c r="O421" s="158" t="s">
        <v>1080</v>
      </c>
      <c r="P421" s="158">
        <v>80</v>
      </c>
      <c r="Q421" s="158">
        <v>10</v>
      </c>
      <c r="R421" s="349" t="s">
        <v>5731</v>
      </c>
      <c r="S421" s="158" t="s">
        <v>8843</v>
      </c>
      <c r="T421" s="158" t="s">
        <v>5731</v>
      </c>
      <c r="U421" s="212">
        <v>44377</v>
      </c>
      <c r="V421" s="212">
        <v>44378</v>
      </c>
      <c r="W421" s="159">
        <v>4377000212</v>
      </c>
      <c r="X421" s="212">
        <v>44382</v>
      </c>
      <c r="Y421" s="158"/>
      <c r="Z421" s="158" t="s">
        <v>7602</v>
      </c>
      <c r="AA421" s="158"/>
      <c r="AB421" s="158"/>
      <c r="AC421" s="158" t="s">
        <v>1547</v>
      </c>
      <c r="AD421" s="158" t="s">
        <v>5731</v>
      </c>
      <c r="AE421" s="158" t="s">
        <v>5731</v>
      </c>
      <c r="AF421" s="158" t="s">
        <v>5731</v>
      </c>
      <c r="AG421" s="158" t="s">
        <v>5731</v>
      </c>
      <c r="AH421" s="158" t="s">
        <v>5731</v>
      </c>
      <c r="AI421" s="158" t="s">
        <v>5731</v>
      </c>
      <c r="AJ421" s="158" t="s">
        <v>5731</v>
      </c>
      <c r="AK421" s="158" t="s">
        <v>7601</v>
      </c>
      <c r="AL421" s="158" t="s">
        <v>7719</v>
      </c>
      <c r="AM421" s="158" t="s">
        <v>7720</v>
      </c>
      <c r="AN421" s="159"/>
      <c r="AO421" s="159"/>
      <c r="AP421" s="159"/>
    </row>
    <row r="422" spans="1:42">
      <c r="A422" s="590" t="s">
        <v>22</v>
      </c>
      <c r="B422" s="592" t="s">
        <v>3593</v>
      </c>
      <c r="C422" s="592" t="s">
        <v>3594</v>
      </c>
      <c r="D422" s="355" t="s">
        <v>3595</v>
      </c>
      <c r="E422" s="213" t="s">
        <v>37</v>
      </c>
      <c r="F422" s="213" t="s">
        <v>11</v>
      </c>
      <c r="G422" s="213" t="s">
        <v>19</v>
      </c>
      <c r="H422" s="213" t="s">
        <v>3596</v>
      </c>
      <c r="I422" s="214" t="s">
        <v>760</v>
      </c>
      <c r="J422" s="213" t="s">
        <v>13</v>
      </c>
      <c r="K422" s="352" t="s">
        <v>17</v>
      </c>
      <c r="L422" s="210" t="s">
        <v>7822</v>
      </c>
      <c r="M422" s="158" t="s">
        <v>7823</v>
      </c>
      <c r="N422" s="158" t="s">
        <v>1091</v>
      </c>
      <c r="O422" s="158" t="s">
        <v>1080</v>
      </c>
      <c r="P422" s="158">
        <v>120</v>
      </c>
      <c r="Q422" s="158">
        <v>10</v>
      </c>
      <c r="R422" s="349" t="s">
        <v>5731</v>
      </c>
      <c r="S422" s="158" t="s">
        <v>8843</v>
      </c>
      <c r="T422" s="158" t="s">
        <v>5731</v>
      </c>
      <c r="U422" s="212">
        <v>44377</v>
      </c>
      <c r="V422" s="212">
        <v>44378</v>
      </c>
      <c r="W422" s="159">
        <v>4377000213</v>
      </c>
      <c r="X422" s="212">
        <v>44382</v>
      </c>
      <c r="Y422" s="158"/>
      <c r="Z422" s="158" t="s">
        <v>7602</v>
      </c>
      <c r="AA422" s="158"/>
      <c r="AB422" s="158"/>
      <c r="AC422" s="158" t="s">
        <v>1547</v>
      </c>
      <c r="AD422" s="158" t="s">
        <v>5731</v>
      </c>
      <c r="AE422" s="158" t="s">
        <v>5731</v>
      </c>
      <c r="AF422" s="158" t="s">
        <v>5731</v>
      </c>
      <c r="AG422" s="158" t="s">
        <v>5731</v>
      </c>
      <c r="AH422" s="158" t="s">
        <v>5731</v>
      </c>
      <c r="AI422" s="158" t="s">
        <v>5731</v>
      </c>
      <c r="AJ422" s="158" t="s">
        <v>5731</v>
      </c>
      <c r="AK422" s="158" t="s">
        <v>7601</v>
      </c>
      <c r="AL422" s="158" t="s">
        <v>7719</v>
      </c>
      <c r="AM422" s="158" t="s">
        <v>7720</v>
      </c>
      <c r="AN422" s="159"/>
      <c r="AO422" s="159"/>
      <c r="AP422" s="159"/>
    </row>
    <row r="423" spans="1:42">
      <c r="A423" s="590" t="s">
        <v>22</v>
      </c>
      <c r="B423" s="592" t="s">
        <v>3426</v>
      </c>
      <c r="C423" s="592" t="s">
        <v>3456</v>
      </c>
      <c r="D423" s="355" t="s">
        <v>3457</v>
      </c>
      <c r="E423" s="213" t="s">
        <v>37</v>
      </c>
      <c r="F423" s="213" t="s">
        <v>16</v>
      </c>
      <c r="G423" s="213" t="s">
        <v>19</v>
      </c>
      <c r="H423" s="213" t="s">
        <v>3458</v>
      </c>
      <c r="I423" s="214" t="s">
        <v>760</v>
      </c>
      <c r="J423" s="213" t="s">
        <v>13</v>
      </c>
      <c r="K423" s="352" t="s">
        <v>17</v>
      </c>
      <c r="L423" s="210" t="s">
        <v>7778</v>
      </c>
      <c r="M423" s="158" t="s">
        <v>7779</v>
      </c>
      <c r="N423" s="158" t="s">
        <v>1079</v>
      </c>
      <c r="O423" s="158" t="s">
        <v>1704</v>
      </c>
      <c r="P423" s="158">
        <v>85</v>
      </c>
      <c r="Q423" s="158">
        <v>8</v>
      </c>
      <c r="R423" s="349" t="s">
        <v>5731</v>
      </c>
      <c r="S423" s="158" t="s">
        <v>8843</v>
      </c>
      <c r="T423" s="158" t="s">
        <v>5731</v>
      </c>
      <c r="U423" s="212">
        <v>44377</v>
      </c>
      <c r="V423" s="212">
        <v>44378</v>
      </c>
      <c r="W423" s="159">
        <v>4313000129</v>
      </c>
      <c r="X423" s="212">
        <v>44382</v>
      </c>
      <c r="Y423" s="158"/>
      <c r="Z423" s="158" t="s">
        <v>7602</v>
      </c>
      <c r="AA423" s="158"/>
      <c r="AB423" s="158"/>
      <c r="AC423" s="158" t="s">
        <v>1547</v>
      </c>
      <c r="AD423" s="158" t="s">
        <v>5731</v>
      </c>
      <c r="AE423" s="158" t="s">
        <v>5731</v>
      </c>
      <c r="AF423" s="158" t="s">
        <v>5731</v>
      </c>
      <c r="AG423" s="158" t="s">
        <v>5731</v>
      </c>
      <c r="AH423" s="158" t="s">
        <v>5731</v>
      </c>
      <c r="AI423" s="158" t="s">
        <v>5731</v>
      </c>
      <c r="AJ423" s="158" t="s">
        <v>5731</v>
      </c>
      <c r="AK423" s="158" t="s">
        <v>7601</v>
      </c>
      <c r="AL423" s="158" t="s">
        <v>7719</v>
      </c>
      <c r="AM423" s="158" t="s">
        <v>7720</v>
      </c>
      <c r="AN423" s="159"/>
      <c r="AO423" s="159"/>
      <c r="AP423" s="159"/>
    </row>
    <row r="424" spans="1:42">
      <c r="A424" s="590" t="s">
        <v>22</v>
      </c>
      <c r="B424" s="592" t="s">
        <v>3426</v>
      </c>
      <c r="C424" s="592" t="s">
        <v>3447</v>
      </c>
      <c r="D424" s="213" t="s">
        <v>3454</v>
      </c>
      <c r="E424" s="213" t="s">
        <v>37</v>
      </c>
      <c r="F424" s="213" t="s">
        <v>11</v>
      </c>
      <c r="G424" s="213" t="s">
        <v>19</v>
      </c>
      <c r="H424" s="213" t="s">
        <v>3455</v>
      </c>
      <c r="I424" s="214" t="s">
        <v>760</v>
      </c>
      <c r="J424" s="213" t="s">
        <v>13</v>
      </c>
      <c r="K424" s="595" t="s">
        <v>3060</v>
      </c>
      <c r="L424" s="210" t="s">
        <v>7773</v>
      </c>
      <c r="M424" s="158" t="s">
        <v>7777</v>
      </c>
      <c r="N424" s="158" t="s">
        <v>1091</v>
      </c>
      <c r="O424" s="158" t="s">
        <v>1080</v>
      </c>
      <c r="P424" s="158">
        <v>330</v>
      </c>
      <c r="Q424" s="158">
        <v>7</v>
      </c>
      <c r="R424" s="349" t="s">
        <v>5731</v>
      </c>
      <c r="S424" s="158" t="s">
        <v>8843</v>
      </c>
      <c r="T424" s="158" t="s">
        <v>5731</v>
      </c>
      <c r="U424" s="212">
        <v>44377</v>
      </c>
      <c r="V424" s="212">
        <v>44378</v>
      </c>
      <c r="W424" s="159">
        <v>4313000130</v>
      </c>
      <c r="X424" s="212">
        <v>44382</v>
      </c>
      <c r="Y424" s="158"/>
      <c r="Z424" s="158" t="s">
        <v>7602</v>
      </c>
      <c r="AA424" s="158"/>
      <c r="AB424" s="158"/>
      <c r="AC424" s="158" t="s">
        <v>1547</v>
      </c>
      <c r="AD424" s="158" t="s">
        <v>5731</v>
      </c>
      <c r="AE424" s="158" t="s">
        <v>5731</v>
      </c>
      <c r="AF424" s="158" t="s">
        <v>5731</v>
      </c>
      <c r="AG424" s="158" t="s">
        <v>5731</v>
      </c>
      <c r="AH424" s="158" t="s">
        <v>5731</v>
      </c>
      <c r="AI424" s="158" t="s">
        <v>5731</v>
      </c>
      <c r="AJ424" s="158" t="s">
        <v>5731</v>
      </c>
      <c r="AK424" s="158" t="s">
        <v>7601</v>
      </c>
      <c r="AL424" s="158" t="s">
        <v>7719</v>
      </c>
      <c r="AM424" s="158" t="s">
        <v>7720</v>
      </c>
      <c r="AN424" s="159"/>
      <c r="AO424" s="159"/>
      <c r="AP424" s="159"/>
    </row>
    <row r="425" spans="1:42">
      <c r="A425" s="590" t="s">
        <v>22</v>
      </c>
      <c r="B425" s="592" t="s">
        <v>3426</v>
      </c>
      <c r="C425" s="592" t="s">
        <v>3447</v>
      </c>
      <c r="D425" s="355" t="s">
        <v>3452</v>
      </c>
      <c r="E425" s="213" t="s">
        <v>37</v>
      </c>
      <c r="F425" s="213" t="s">
        <v>11</v>
      </c>
      <c r="G425" s="213" t="s">
        <v>19</v>
      </c>
      <c r="H425" s="213" t="s">
        <v>3453</v>
      </c>
      <c r="I425" s="214" t="s">
        <v>760</v>
      </c>
      <c r="J425" s="213" t="s">
        <v>13</v>
      </c>
      <c r="K425" s="352" t="s">
        <v>26</v>
      </c>
      <c r="L425" s="210" t="s">
        <v>7773</v>
      </c>
      <c r="M425" s="158" t="s">
        <v>7776</v>
      </c>
      <c r="N425" s="158" t="s">
        <v>1079</v>
      </c>
      <c r="O425" s="158" t="s">
        <v>1704</v>
      </c>
      <c r="P425" s="158">
        <v>310</v>
      </c>
      <c r="Q425" s="158">
        <v>7</v>
      </c>
      <c r="R425" s="349" t="s">
        <v>5731</v>
      </c>
      <c r="S425" s="158" t="s">
        <v>8843</v>
      </c>
      <c r="T425" s="158" t="s">
        <v>5731</v>
      </c>
      <c r="U425" s="212">
        <v>44377</v>
      </c>
      <c r="V425" s="212">
        <v>44378</v>
      </c>
      <c r="W425" s="159">
        <v>4313000131</v>
      </c>
      <c r="X425" s="212">
        <v>44382</v>
      </c>
      <c r="Y425" s="158"/>
      <c r="Z425" s="158" t="s">
        <v>7602</v>
      </c>
      <c r="AA425" s="158"/>
      <c r="AB425" s="158"/>
      <c r="AC425" s="158" t="s">
        <v>1547</v>
      </c>
      <c r="AD425" s="158" t="s">
        <v>5731</v>
      </c>
      <c r="AE425" s="158" t="s">
        <v>5731</v>
      </c>
      <c r="AF425" s="158" t="s">
        <v>5731</v>
      </c>
      <c r="AG425" s="158" t="s">
        <v>5731</v>
      </c>
      <c r="AH425" s="158" t="s">
        <v>5731</v>
      </c>
      <c r="AI425" s="158" t="s">
        <v>5731</v>
      </c>
      <c r="AJ425" s="158" t="s">
        <v>5731</v>
      </c>
      <c r="AK425" s="158" t="s">
        <v>7601</v>
      </c>
      <c r="AL425" s="158" t="s">
        <v>7719</v>
      </c>
      <c r="AM425" s="158" t="s">
        <v>7720</v>
      </c>
      <c r="AN425" s="159"/>
      <c r="AO425" s="159"/>
      <c r="AP425" s="159"/>
    </row>
    <row r="426" spans="1:42">
      <c r="A426" s="590" t="s">
        <v>22</v>
      </c>
      <c r="B426" s="592" t="s">
        <v>3426</v>
      </c>
      <c r="C426" s="592" t="s">
        <v>3447</v>
      </c>
      <c r="D426" s="355" t="s">
        <v>3450</v>
      </c>
      <c r="E426" s="213" t="s">
        <v>37</v>
      </c>
      <c r="F426" s="213" t="s">
        <v>16</v>
      </c>
      <c r="G426" s="213" t="s">
        <v>19</v>
      </c>
      <c r="H426" s="213" t="s">
        <v>3451</v>
      </c>
      <c r="I426" s="214" t="s">
        <v>760</v>
      </c>
      <c r="J426" s="213" t="s">
        <v>13</v>
      </c>
      <c r="K426" s="593" t="s">
        <v>26</v>
      </c>
      <c r="L426" s="210" t="s">
        <v>7773</v>
      </c>
      <c r="M426" s="158" t="s">
        <v>7775</v>
      </c>
      <c r="N426" s="158" t="s">
        <v>1079</v>
      </c>
      <c r="O426" s="158" t="s">
        <v>1704</v>
      </c>
      <c r="P426" s="158">
        <v>50</v>
      </c>
      <c r="Q426" s="158">
        <v>10</v>
      </c>
      <c r="R426" s="349" t="s">
        <v>5731</v>
      </c>
      <c r="S426" s="158" t="s">
        <v>8843</v>
      </c>
      <c r="T426" s="158" t="s">
        <v>5731</v>
      </c>
      <c r="U426" s="212">
        <v>44377</v>
      </c>
      <c r="V426" s="212">
        <v>44378</v>
      </c>
      <c r="W426" s="159">
        <v>4313000132</v>
      </c>
      <c r="X426" s="212">
        <v>44382</v>
      </c>
      <c r="Y426" s="158"/>
      <c r="Z426" s="158" t="s">
        <v>7602</v>
      </c>
      <c r="AA426" s="158"/>
      <c r="AB426" s="158"/>
      <c r="AC426" s="158" t="s">
        <v>1547</v>
      </c>
      <c r="AD426" s="158" t="s">
        <v>5731</v>
      </c>
      <c r="AE426" s="158" t="s">
        <v>5731</v>
      </c>
      <c r="AF426" s="158" t="s">
        <v>5731</v>
      </c>
      <c r="AG426" s="158" t="s">
        <v>5731</v>
      </c>
      <c r="AH426" s="158" t="s">
        <v>5731</v>
      </c>
      <c r="AI426" s="158" t="s">
        <v>5731</v>
      </c>
      <c r="AJ426" s="158" t="s">
        <v>5731</v>
      </c>
      <c r="AK426" s="158" t="s">
        <v>7601</v>
      </c>
      <c r="AL426" s="158" t="s">
        <v>7719</v>
      </c>
      <c r="AM426" s="158" t="s">
        <v>7720</v>
      </c>
      <c r="AN426" s="159"/>
      <c r="AO426" s="159"/>
      <c r="AP426" s="159"/>
    </row>
    <row r="427" spans="1:42">
      <c r="A427" s="590" t="s">
        <v>22</v>
      </c>
      <c r="B427" s="592" t="s">
        <v>3426</v>
      </c>
      <c r="C427" s="592" t="s">
        <v>3447</v>
      </c>
      <c r="D427" s="355" t="s">
        <v>3448</v>
      </c>
      <c r="E427" s="213" t="s">
        <v>37</v>
      </c>
      <c r="F427" s="213" t="s">
        <v>16</v>
      </c>
      <c r="G427" s="213" t="s">
        <v>19</v>
      </c>
      <c r="H427" s="213" t="s">
        <v>3449</v>
      </c>
      <c r="I427" s="214" t="s">
        <v>760</v>
      </c>
      <c r="J427" s="213" t="s">
        <v>13</v>
      </c>
      <c r="K427" s="352" t="s">
        <v>17</v>
      </c>
      <c r="L427" s="210" t="s">
        <v>7773</v>
      </c>
      <c r="M427" s="158" t="s">
        <v>7774</v>
      </c>
      <c r="N427" s="158" t="s">
        <v>1079</v>
      </c>
      <c r="O427" s="158" t="s">
        <v>1704</v>
      </c>
      <c r="P427" s="158">
        <v>90</v>
      </c>
      <c r="Q427" s="158">
        <v>15</v>
      </c>
      <c r="R427" s="349" t="s">
        <v>5731</v>
      </c>
      <c r="S427" s="158" t="s">
        <v>8843</v>
      </c>
      <c r="T427" s="158" t="s">
        <v>5731</v>
      </c>
      <c r="U427" s="212">
        <v>44377</v>
      </c>
      <c r="V427" s="212">
        <v>44378</v>
      </c>
      <c r="W427" s="159">
        <v>4313000133</v>
      </c>
      <c r="X427" s="212">
        <v>44382</v>
      </c>
      <c r="Y427" s="158"/>
      <c r="Z427" s="158" t="s">
        <v>7602</v>
      </c>
      <c r="AA427" s="158"/>
      <c r="AB427" s="158"/>
      <c r="AC427" s="158" t="s">
        <v>1547</v>
      </c>
      <c r="AD427" s="158" t="s">
        <v>5731</v>
      </c>
      <c r="AE427" s="158" t="s">
        <v>5731</v>
      </c>
      <c r="AF427" s="158" t="s">
        <v>5731</v>
      </c>
      <c r="AG427" s="158" t="s">
        <v>5731</v>
      </c>
      <c r="AH427" s="158" t="s">
        <v>5731</v>
      </c>
      <c r="AI427" s="158" t="s">
        <v>5731</v>
      </c>
      <c r="AJ427" s="158" t="s">
        <v>5731</v>
      </c>
      <c r="AK427" s="158" t="s">
        <v>7601</v>
      </c>
      <c r="AL427" s="158" t="s">
        <v>7719</v>
      </c>
      <c r="AM427" s="158" t="s">
        <v>7720</v>
      </c>
      <c r="AN427" s="159"/>
      <c r="AO427" s="159"/>
      <c r="AP427" s="159"/>
    </row>
    <row r="428" spans="1:42">
      <c r="A428" s="590" t="s">
        <v>22</v>
      </c>
      <c r="B428" s="592" t="s">
        <v>3426</v>
      </c>
      <c r="C428" s="592" t="s">
        <v>3444</v>
      </c>
      <c r="D428" s="355" t="s">
        <v>3445</v>
      </c>
      <c r="E428" s="213" t="s">
        <v>37</v>
      </c>
      <c r="F428" s="213" t="s">
        <v>16</v>
      </c>
      <c r="G428" s="213" t="s">
        <v>19</v>
      </c>
      <c r="H428" s="213" t="s">
        <v>3446</v>
      </c>
      <c r="I428" s="214" t="s">
        <v>760</v>
      </c>
      <c r="J428" s="213" t="s">
        <v>13</v>
      </c>
      <c r="K428" s="593" t="s">
        <v>17</v>
      </c>
      <c r="L428" s="594" t="s">
        <v>7770</v>
      </c>
      <c r="M428" s="158" t="s">
        <v>7772</v>
      </c>
      <c r="N428" s="158" t="s">
        <v>1079</v>
      </c>
      <c r="O428" s="158" t="s">
        <v>1704</v>
      </c>
      <c r="P428" s="158">
        <v>360</v>
      </c>
      <c r="Q428" s="158">
        <v>5</v>
      </c>
      <c r="R428" s="349" t="s">
        <v>5731</v>
      </c>
      <c r="S428" s="158" t="s">
        <v>8843</v>
      </c>
      <c r="T428" s="158" t="s">
        <v>5731</v>
      </c>
      <c r="U428" s="212">
        <v>44377</v>
      </c>
      <c r="V428" s="212">
        <v>44378</v>
      </c>
      <c r="W428" s="159">
        <v>4313000134</v>
      </c>
      <c r="X428" s="212">
        <v>44382</v>
      </c>
      <c r="Y428" s="158"/>
      <c r="Z428" s="158" t="s">
        <v>7602</v>
      </c>
      <c r="AA428" s="158"/>
      <c r="AB428" s="158"/>
      <c r="AC428" s="158" t="s">
        <v>1547</v>
      </c>
      <c r="AD428" s="158" t="s">
        <v>5731</v>
      </c>
      <c r="AE428" s="158" t="s">
        <v>5731</v>
      </c>
      <c r="AF428" s="158" t="s">
        <v>5731</v>
      </c>
      <c r="AG428" s="158" t="s">
        <v>5731</v>
      </c>
      <c r="AH428" s="158" t="s">
        <v>5731</v>
      </c>
      <c r="AI428" s="158" t="s">
        <v>5731</v>
      </c>
      <c r="AJ428" s="158" t="s">
        <v>5731</v>
      </c>
      <c r="AK428" s="158" t="s">
        <v>7601</v>
      </c>
      <c r="AL428" s="158" t="s">
        <v>7719</v>
      </c>
      <c r="AM428" s="158" t="s">
        <v>7720</v>
      </c>
      <c r="AN428" s="159"/>
      <c r="AO428" s="159"/>
      <c r="AP428" s="159"/>
    </row>
    <row r="429" spans="1:42">
      <c r="A429" s="590" t="s">
        <v>22</v>
      </c>
      <c r="B429" s="592" t="s">
        <v>3426</v>
      </c>
      <c r="C429" s="592" t="s">
        <v>3441</v>
      </c>
      <c r="D429" s="355" t="s">
        <v>3442</v>
      </c>
      <c r="E429" s="213" t="s">
        <v>37</v>
      </c>
      <c r="F429" s="213" t="s">
        <v>11</v>
      </c>
      <c r="G429" s="213" t="s">
        <v>19</v>
      </c>
      <c r="H429" s="213" t="s">
        <v>3443</v>
      </c>
      <c r="I429" s="214" t="s">
        <v>760</v>
      </c>
      <c r="J429" s="213" t="s">
        <v>13</v>
      </c>
      <c r="K429" s="352" t="s">
        <v>17</v>
      </c>
      <c r="L429" s="594" t="s">
        <v>7770</v>
      </c>
      <c r="M429" s="158" t="s">
        <v>7771</v>
      </c>
      <c r="N429" s="158" t="s">
        <v>1079</v>
      </c>
      <c r="O429" s="158" t="s">
        <v>1704</v>
      </c>
      <c r="P429" s="158">
        <v>430</v>
      </c>
      <c r="Q429" s="158">
        <v>30</v>
      </c>
      <c r="R429" s="349" t="s">
        <v>5731</v>
      </c>
      <c r="S429" s="158" t="s">
        <v>8843</v>
      </c>
      <c r="T429" s="158" t="s">
        <v>5731</v>
      </c>
      <c r="U429" s="212">
        <v>44377</v>
      </c>
      <c r="V429" s="212">
        <v>44378</v>
      </c>
      <c r="W429" s="159">
        <v>4313000135</v>
      </c>
      <c r="X429" s="212">
        <v>44382</v>
      </c>
      <c r="Y429" s="158"/>
      <c r="Z429" s="158" t="s">
        <v>7602</v>
      </c>
      <c r="AA429" s="158"/>
      <c r="AB429" s="158"/>
      <c r="AC429" s="158" t="s">
        <v>1547</v>
      </c>
      <c r="AD429" s="158" t="s">
        <v>5731</v>
      </c>
      <c r="AE429" s="158" t="s">
        <v>5731</v>
      </c>
      <c r="AF429" s="158" t="s">
        <v>5731</v>
      </c>
      <c r="AG429" s="158" t="s">
        <v>5731</v>
      </c>
      <c r="AH429" s="158" t="s">
        <v>5731</v>
      </c>
      <c r="AI429" s="158" t="s">
        <v>5731</v>
      </c>
      <c r="AJ429" s="158" t="s">
        <v>5731</v>
      </c>
      <c r="AK429" s="158" t="s">
        <v>7601</v>
      </c>
      <c r="AL429" s="158" t="s">
        <v>7719</v>
      </c>
      <c r="AM429" s="158" t="s">
        <v>7720</v>
      </c>
      <c r="AN429" s="159"/>
      <c r="AO429" s="159"/>
      <c r="AP429" s="159"/>
    </row>
    <row r="430" spans="1:42">
      <c r="A430" s="350" t="s">
        <v>22</v>
      </c>
      <c r="B430" s="221" t="s">
        <v>3426</v>
      </c>
      <c r="C430" s="213" t="s">
        <v>3435</v>
      </c>
      <c r="D430" s="213" t="s">
        <v>3439</v>
      </c>
      <c r="E430" s="213" t="s">
        <v>37</v>
      </c>
      <c r="F430" s="213" t="s">
        <v>11</v>
      </c>
      <c r="G430" s="213" t="s">
        <v>19</v>
      </c>
      <c r="H430" s="213" t="s">
        <v>3440</v>
      </c>
      <c r="I430" s="214" t="s">
        <v>760</v>
      </c>
      <c r="J430" s="213" t="s">
        <v>13</v>
      </c>
      <c r="K430" s="352" t="s">
        <v>17</v>
      </c>
      <c r="L430" s="210" t="s">
        <v>7768</v>
      </c>
      <c r="M430" s="158" t="s">
        <v>7769</v>
      </c>
      <c r="N430" s="158" t="s">
        <v>1091</v>
      </c>
      <c r="O430" s="158" t="s">
        <v>1080</v>
      </c>
      <c r="P430" s="158">
        <v>70</v>
      </c>
      <c r="Q430" s="158">
        <v>20</v>
      </c>
      <c r="R430" s="349" t="s">
        <v>5731</v>
      </c>
      <c r="S430" s="158" t="s">
        <v>8843</v>
      </c>
      <c r="T430" s="158" t="s">
        <v>5731</v>
      </c>
      <c r="U430" s="212">
        <v>44377</v>
      </c>
      <c r="V430" s="212">
        <v>44378</v>
      </c>
      <c r="W430" s="159">
        <v>4313000136</v>
      </c>
      <c r="X430" s="212">
        <v>44382</v>
      </c>
      <c r="Y430" s="158"/>
      <c r="Z430" s="158" t="s">
        <v>7602</v>
      </c>
      <c r="AA430" s="158"/>
      <c r="AB430" s="158"/>
      <c r="AC430" s="158" t="s">
        <v>1547</v>
      </c>
      <c r="AD430" s="158" t="s">
        <v>5731</v>
      </c>
      <c r="AE430" s="158" t="s">
        <v>5731</v>
      </c>
      <c r="AF430" s="158" t="s">
        <v>5731</v>
      </c>
      <c r="AG430" s="158" t="s">
        <v>5731</v>
      </c>
      <c r="AH430" s="158" t="s">
        <v>5731</v>
      </c>
      <c r="AI430" s="158" t="s">
        <v>5731</v>
      </c>
      <c r="AJ430" s="158" t="s">
        <v>5731</v>
      </c>
      <c r="AK430" s="158" t="s">
        <v>7601</v>
      </c>
      <c r="AL430" s="158" t="s">
        <v>7719</v>
      </c>
      <c r="AM430" s="158" t="s">
        <v>7720</v>
      </c>
      <c r="AN430" s="159"/>
      <c r="AO430" s="159"/>
      <c r="AP430" s="159"/>
    </row>
    <row r="431" spans="1:42">
      <c r="A431" s="590" t="s">
        <v>22</v>
      </c>
      <c r="B431" s="592" t="s">
        <v>3426</v>
      </c>
      <c r="C431" s="592" t="s">
        <v>3435</v>
      </c>
      <c r="D431" s="558" t="s">
        <v>8844</v>
      </c>
      <c r="E431" s="213" t="s">
        <v>37</v>
      </c>
      <c r="F431" s="213" t="s">
        <v>11</v>
      </c>
      <c r="G431" s="213" t="s">
        <v>19</v>
      </c>
      <c r="H431" s="213" t="s">
        <v>3438</v>
      </c>
      <c r="I431" s="214" t="s">
        <v>760</v>
      </c>
      <c r="J431" s="213" t="s">
        <v>13</v>
      </c>
      <c r="K431" s="352" t="s">
        <v>17</v>
      </c>
      <c r="L431" s="210" t="s">
        <v>7763</v>
      </c>
      <c r="M431" s="158" t="s">
        <v>7767</v>
      </c>
      <c r="N431" s="158" t="s">
        <v>1079</v>
      </c>
      <c r="O431" s="158" t="s">
        <v>1704</v>
      </c>
      <c r="P431" s="158">
        <v>280</v>
      </c>
      <c r="Q431" s="158">
        <v>15</v>
      </c>
      <c r="R431" s="349" t="s">
        <v>5731</v>
      </c>
      <c r="S431" s="158" t="s">
        <v>8843</v>
      </c>
      <c r="T431" s="158" t="s">
        <v>5731</v>
      </c>
      <c r="U431" s="212">
        <v>44377</v>
      </c>
      <c r="V431" s="212">
        <v>44378</v>
      </c>
      <c r="W431" s="159">
        <v>4313000137</v>
      </c>
      <c r="X431" s="212">
        <v>44382</v>
      </c>
      <c r="Y431" s="158"/>
      <c r="Z431" s="158" t="s">
        <v>7602</v>
      </c>
      <c r="AA431" s="158"/>
      <c r="AB431" s="158"/>
      <c r="AC431" s="158" t="s">
        <v>1547</v>
      </c>
      <c r="AD431" s="158" t="s">
        <v>5731</v>
      </c>
      <c r="AE431" s="158" t="s">
        <v>5731</v>
      </c>
      <c r="AF431" s="158" t="s">
        <v>5731</v>
      </c>
      <c r="AG431" s="158" t="s">
        <v>5731</v>
      </c>
      <c r="AH431" s="158" t="s">
        <v>5731</v>
      </c>
      <c r="AI431" s="158" t="s">
        <v>5731</v>
      </c>
      <c r="AJ431" s="158" t="s">
        <v>5731</v>
      </c>
      <c r="AK431" s="158" t="s">
        <v>7601</v>
      </c>
      <c r="AL431" s="158" t="s">
        <v>7719</v>
      </c>
      <c r="AM431" s="158" t="s">
        <v>7720</v>
      </c>
      <c r="AN431" s="159"/>
      <c r="AO431" s="159"/>
      <c r="AP431" s="159"/>
    </row>
    <row r="432" spans="1:42">
      <c r="A432" s="590" t="s">
        <v>22</v>
      </c>
      <c r="B432" s="592" t="s">
        <v>3426</v>
      </c>
      <c r="C432" s="592" t="s">
        <v>3435</v>
      </c>
      <c r="D432" s="355" t="s">
        <v>3436</v>
      </c>
      <c r="E432" s="213" t="s">
        <v>37</v>
      </c>
      <c r="F432" s="213" t="s">
        <v>11</v>
      </c>
      <c r="G432" s="213" t="s">
        <v>19</v>
      </c>
      <c r="H432" s="213" t="s">
        <v>3437</v>
      </c>
      <c r="I432" s="214" t="s">
        <v>760</v>
      </c>
      <c r="J432" s="213" t="s">
        <v>13</v>
      </c>
      <c r="K432" s="352" t="s">
        <v>17</v>
      </c>
      <c r="L432" s="210" t="s">
        <v>7763</v>
      </c>
      <c r="M432" s="158" t="s">
        <v>7766</v>
      </c>
      <c r="N432" s="158" t="s">
        <v>1091</v>
      </c>
      <c r="O432" s="158" t="s">
        <v>1080</v>
      </c>
      <c r="P432" s="158">
        <v>615</v>
      </c>
      <c r="Q432" s="158">
        <v>15</v>
      </c>
      <c r="R432" s="349" t="s">
        <v>5731</v>
      </c>
      <c r="S432" s="158" t="s">
        <v>8843</v>
      </c>
      <c r="T432" s="158" t="s">
        <v>5731</v>
      </c>
      <c r="U432" s="212">
        <v>44377</v>
      </c>
      <c r="V432" s="212">
        <v>44378</v>
      </c>
      <c r="W432" s="159">
        <v>4313000115</v>
      </c>
      <c r="X432" s="212">
        <v>44382</v>
      </c>
      <c r="Y432" s="158"/>
      <c r="Z432" s="158" t="s">
        <v>7602</v>
      </c>
      <c r="AA432" s="158"/>
      <c r="AB432" s="158"/>
      <c r="AC432" s="158" t="s">
        <v>1547</v>
      </c>
      <c r="AD432" s="158" t="s">
        <v>5731</v>
      </c>
      <c r="AE432" s="158" t="s">
        <v>5731</v>
      </c>
      <c r="AF432" s="158" t="s">
        <v>5731</v>
      </c>
      <c r="AG432" s="158" t="s">
        <v>5731</v>
      </c>
      <c r="AH432" s="158" t="s">
        <v>5731</v>
      </c>
      <c r="AI432" s="158" t="s">
        <v>5731</v>
      </c>
      <c r="AJ432" s="158" t="s">
        <v>5731</v>
      </c>
      <c r="AK432" s="158" t="s">
        <v>7601</v>
      </c>
      <c r="AL432" s="158" t="s">
        <v>7719</v>
      </c>
      <c r="AM432" s="158" t="s">
        <v>7720</v>
      </c>
      <c r="AN432" s="159"/>
      <c r="AO432" s="159"/>
      <c r="AP432" s="159"/>
    </row>
    <row r="433" spans="1:42">
      <c r="A433" s="590" t="s">
        <v>22</v>
      </c>
      <c r="B433" s="592" t="s">
        <v>3426</v>
      </c>
      <c r="C433" s="592" t="s">
        <v>3427</v>
      </c>
      <c r="D433" s="355" t="s">
        <v>3433</v>
      </c>
      <c r="E433" s="213" t="s">
        <v>37</v>
      </c>
      <c r="F433" s="213" t="s">
        <v>16</v>
      </c>
      <c r="G433" s="213" t="s">
        <v>19</v>
      </c>
      <c r="H433" s="213" t="s">
        <v>3434</v>
      </c>
      <c r="I433" s="214" t="s">
        <v>760</v>
      </c>
      <c r="J433" s="213" t="s">
        <v>13</v>
      </c>
      <c r="K433" s="352" t="s">
        <v>17</v>
      </c>
      <c r="L433" s="210" t="s">
        <v>7763</v>
      </c>
      <c r="M433" s="158" t="s">
        <v>7765</v>
      </c>
      <c r="N433" s="158" t="s">
        <v>1079</v>
      </c>
      <c r="O433" s="158" t="s">
        <v>1704</v>
      </c>
      <c r="P433" s="158">
        <v>70</v>
      </c>
      <c r="Q433" s="158">
        <v>9</v>
      </c>
      <c r="R433" s="349" t="s">
        <v>5731</v>
      </c>
      <c r="S433" s="158" t="s">
        <v>8843</v>
      </c>
      <c r="T433" s="158" t="s">
        <v>5731</v>
      </c>
      <c r="U433" s="212">
        <v>44377</v>
      </c>
      <c r="V433" s="212">
        <v>44378</v>
      </c>
      <c r="W433" s="159">
        <v>4313000116</v>
      </c>
      <c r="X433" s="212">
        <v>44382</v>
      </c>
      <c r="Y433" s="158"/>
      <c r="Z433" s="158" t="s">
        <v>7602</v>
      </c>
      <c r="AA433" s="158"/>
      <c r="AB433" s="158"/>
      <c r="AC433" s="158" t="s">
        <v>1547</v>
      </c>
      <c r="AD433" s="158" t="s">
        <v>5731</v>
      </c>
      <c r="AE433" s="158" t="s">
        <v>5731</v>
      </c>
      <c r="AF433" s="158" t="s">
        <v>5731</v>
      </c>
      <c r="AG433" s="158" t="s">
        <v>5731</v>
      </c>
      <c r="AH433" s="158" t="s">
        <v>5731</v>
      </c>
      <c r="AI433" s="158" t="s">
        <v>5731</v>
      </c>
      <c r="AJ433" s="158" t="s">
        <v>5731</v>
      </c>
      <c r="AK433" s="158" t="s">
        <v>7601</v>
      </c>
      <c r="AL433" s="158" t="s">
        <v>7719</v>
      </c>
      <c r="AM433" s="158" t="s">
        <v>7720</v>
      </c>
      <c r="AN433" s="159"/>
      <c r="AO433" s="159"/>
      <c r="AP433" s="159"/>
    </row>
    <row r="434" spans="1:42">
      <c r="A434" s="590" t="s">
        <v>22</v>
      </c>
      <c r="B434" s="592" t="s">
        <v>3426</v>
      </c>
      <c r="C434" s="592" t="s">
        <v>3427</v>
      </c>
      <c r="D434" s="213" t="s">
        <v>3432</v>
      </c>
      <c r="E434" s="213" t="s">
        <v>37</v>
      </c>
      <c r="F434" s="213" t="s">
        <v>15</v>
      </c>
      <c r="G434" s="213" t="s">
        <v>19</v>
      </c>
      <c r="H434" s="210" t="s">
        <v>8845</v>
      </c>
      <c r="I434" s="214" t="s">
        <v>760</v>
      </c>
      <c r="J434" s="213" t="s">
        <v>13</v>
      </c>
      <c r="K434" s="596" t="s">
        <v>3467</v>
      </c>
      <c r="L434" s="210" t="s">
        <v>7763</v>
      </c>
      <c r="M434" s="158" t="s">
        <v>7764</v>
      </c>
      <c r="N434" s="158" t="s">
        <v>1091</v>
      </c>
      <c r="O434" s="158" t="s">
        <v>1080</v>
      </c>
      <c r="P434" s="158">
        <v>50</v>
      </c>
      <c r="Q434" s="158">
        <v>30</v>
      </c>
      <c r="R434" s="349" t="s">
        <v>5731</v>
      </c>
      <c r="S434" s="158" t="s">
        <v>8843</v>
      </c>
      <c r="T434" s="158" t="s">
        <v>5731</v>
      </c>
      <c r="U434" s="212">
        <v>44377</v>
      </c>
      <c r="V434" s="212">
        <v>44378</v>
      </c>
      <c r="W434" s="159">
        <v>4313000117</v>
      </c>
      <c r="X434" s="212">
        <v>44382</v>
      </c>
      <c r="Y434" s="158"/>
      <c r="Z434" s="158" t="s">
        <v>7602</v>
      </c>
      <c r="AA434" s="158"/>
      <c r="AB434" s="158"/>
      <c r="AC434" s="158" t="s">
        <v>1547</v>
      </c>
      <c r="AD434" s="158" t="s">
        <v>5731</v>
      </c>
      <c r="AE434" s="158" t="s">
        <v>5731</v>
      </c>
      <c r="AF434" s="158" t="s">
        <v>5731</v>
      </c>
      <c r="AG434" s="158" t="s">
        <v>5731</v>
      </c>
      <c r="AH434" s="158" t="s">
        <v>5731</v>
      </c>
      <c r="AI434" s="158" t="s">
        <v>5731</v>
      </c>
      <c r="AJ434" s="158" t="s">
        <v>5731</v>
      </c>
      <c r="AK434" s="158" t="s">
        <v>7601</v>
      </c>
      <c r="AL434" s="158" t="s">
        <v>7719</v>
      </c>
      <c r="AM434" s="158" t="s">
        <v>7720</v>
      </c>
      <c r="AN434" s="159"/>
      <c r="AO434" s="159"/>
      <c r="AP434" s="159"/>
    </row>
    <row r="435" spans="1:42">
      <c r="A435" s="350" t="s">
        <v>22</v>
      </c>
      <c r="B435" s="221" t="s">
        <v>3426</v>
      </c>
      <c r="C435" s="213" t="s">
        <v>3427</v>
      </c>
      <c r="D435" s="355" t="s">
        <v>3430</v>
      </c>
      <c r="E435" s="213" t="s">
        <v>37</v>
      </c>
      <c r="F435" s="213" t="s">
        <v>11</v>
      </c>
      <c r="G435" s="213" t="s">
        <v>19</v>
      </c>
      <c r="H435" s="213" t="s">
        <v>3431</v>
      </c>
      <c r="I435" s="214" t="s">
        <v>760</v>
      </c>
      <c r="J435" s="213" t="s">
        <v>13</v>
      </c>
      <c r="K435" s="352" t="s">
        <v>763</v>
      </c>
      <c r="L435" s="210" t="s">
        <v>7761</v>
      </c>
      <c r="M435" s="158" t="s">
        <v>7762</v>
      </c>
      <c r="N435" s="158" t="s">
        <v>1091</v>
      </c>
      <c r="O435" s="158" t="s">
        <v>1080</v>
      </c>
      <c r="P435" s="158">
        <v>1060</v>
      </c>
      <c r="Q435" s="158">
        <v>30</v>
      </c>
      <c r="R435" s="349" t="s">
        <v>5731</v>
      </c>
      <c r="S435" s="158" t="s">
        <v>8843</v>
      </c>
      <c r="T435" s="158" t="s">
        <v>5731</v>
      </c>
      <c r="U435" s="212">
        <v>44377</v>
      </c>
      <c r="V435" s="212">
        <v>44378</v>
      </c>
      <c r="W435" s="159">
        <v>4313000118</v>
      </c>
      <c r="X435" s="212">
        <v>44382</v>
      </c>
      <c r="Y435" s="158"/>
      <c r="Z435" s="158" t="s">
        <v>7602</v>
      </c>
      <c r="AA435" s="158"/>
      <c r="AB435" s="158"/>
      <c r="AC435" s="158" t="s">
        <v>1547</v>
      </c>
      <c r="AD435" s="158" t="s">
        <v>5731</v>
      </c>
      <c r="AE435" s="158" t="s">
        <v>5731</v>
      </c>
      <c r="AF435" s="158" t="s">
        <v>5731</v>
      </c>
      <c r="AG435" s="158" t="s">
        <v>5731</v>
      </c>
      <c r="AH435" s="158" t="s">
        <v>5731</v>
      </c>
      <c r="AI435" s="158" t="s">
        <v>5731</v>
      </c>
      <c r="AJ435" s="158" t="s">
        <v>5731</v>
      </c>
      <c r="AK435" s="158" t="s">
        <v>7601</v>
      </c>
      <c r="AL435" s="158" t="s">
        <v>7719</v>
      </c>
      <c r="AM435" s="158" t="s">
        <v>7720</v>
      </c>
      <c r="AN435" s="159"/>
      <c r="AO435" s="159"/>
      <c r="AP435" s="159"/>
    </row>
    <row r="436" spans="1:42">
      <c r="A436" s="350" t="s">
        <v>22</v>
      </c>
      <c r="B436" s="213" t="s">
        <v>3426</v>
      </c>
      <c r="C436" s="213" t="s">
        <v>3427</v>
      </c>
      <c r="D436" s="213" t="s">
        <v>3428</v>
      </c>
      <c r="E436" s="213" t="s">
        <v>37</v>
      </c>
      <c r="F436" s="213" t="s">
        <v>15</v>
      </c>
      <c r="G436" s="213" t="s">
        <v>19</v>
      </c>
      <c r="H436" s="213" t="s">
        <v>3429</v>
      </c>
      <c r="I436" s="214" t="s">
        <v>760</v>
      </c>
      <c r="J436" s="213" t="s">
        <v>13</v>
      </c>
      <c r="K436" s="352" t="s">
        <v>763</v>
      </c>
      <c r="L436" s="210" t="s">
        <v>7759</v>
      </c>
      <c r="M436" s="158" t="s">
        <v>7760</v>
      </c>
      <c r="N436" s="158" t="s">
        <v>1079</v>
      </c>
      <c r="O436" s="158" t="s">
        <v>1080</v>
      </c>
      <c r="P436" s="158">
        <v>280</v>
      </c>
      <c r="Q436" s="158">
        <v>40</v>
      </c>
      <c r="R436" s="349" t="s">
        <v>5731</v>
      </c>
      <c r="S436" s="158" t="s">
        <v>8843</v>
      </c>
      <c r="T436" s="158" t="s">
        <v>5731</v>
      </c>
      <c r="U436" s="212">
        <v>44377</v>
      </c>
      <c r="V436" s="212">
        <v>44378</v>
      </c>
      <c r="W436" s="159">
        <v>4313000119</v>
      </c>
      <c r="X436" s="212">
        <v>44382</v>
      </c>
      <c r="Y436" s="158"/>
      <c r="Z436" s="158" t="s">
        <v>7602</v>
      </c>
      <c r="AA436" s="158"/>
      <c r="AB436" s="158"/>
      <c r="AC436" s="158" t="s">
        <v>1547</v>
      </c>
      <c r="AD436" s="158" t="s">
        <v>5731</v>
      </c>
      <c r="AE436" s="158" t="s">
        <v>5731</v>
      </c>
      <c r="AF436" s="158" t="s">
        <v>5731</v>
      </c>
      <c r="AG436" s="158" t="s">
        <v>5731</v>
      </c>
      <c r="AH436" s="158" t="s">
        <v>5731</v>
      </c>
      <c r="AI436" s="158" t="s">
        <v>5731</v>
      </c>
      <c r="AJ436" s="158" t="s">
        <v>5731</v>
      </c>
      <c r="AK436" s="158" t="s">
        <v>7601</v>
      </c>
      <c r="AL436" s="158" t="s">
        <v>7719</v>
      </c>
      <c r="AM436" s="158" t="s">
        <v>7720</v>
      </c>
      <c r="AN436" s="159"/>
      <c r="AO436" s="159"/>
      <c r="AP436" s="159"/>
    </row>
    <row r="437" spans="1:42">
      <c r="A437" s="350" t="s">
        <v>22</v>
      </c>
      <c r="B437" s="213" t="s">
        <v>25</v>
      </c>
      <c r="C437" s="213" t="s">
        <v>3464</v>
      </c>
      <c r="D437" s="355" t="s">
        <v>3470</v>
      </c>
      <c r="E437" s="213" t="s">
        <v>37</v>
      </c>
      <c r="F437" s="213" t="s">
        <v>11</v>
      </c>
      <c r="G437" s="213" t="s">
        <v>19</v>
      </c>
      <c r="H437" s="213" t="s">
        <v>3471</v>
      </c>
      <c r="I437" s="214" t="s">
        <v>760</v>
      </c>
      <c r="J437" s="213" t="s">
        <v>13</v>
      </c>
      <c r="K437" s="595" t="s">
        <v>3060</v>
      </c>
      <c r="L437" s="210" t="s">
        <v>7759</v>
      </c>
      <c r="M437" s="158" t="s">
        <v>7785</v>
      </c>
      <c r="N437" s="158" t="s">
        <v>1091</v>
      </c>
      <c r="O437" s="158" t="s">
        <v>1080</v>
      </c>
      <c r="P437" s="158">
        <v>423</v>
      </c>
      <c r="Q437" s="158">
        <v>12</v>
      </c>
      <c r="R437" s="349" t="s">
        <v>5731</v>
      </c>
      <c r="S437" s="158" t="s">
        <v>8843</v>
      </c>
      <c r="T437" s="158" t="s">
        <v>5731</v>
      </c>
      <c r="U437" s="212">
        <v>44377</v>
      </c>
      <c r="V437" s="212">
        <v>44378</v>
      </c>
      <c r="W437" s="159">
        <v>4315000264</v>
      </c>
      <c r="X437" s="212">
        <v>44382</v>
      </c>
      <c r="Y437" s="158"/>
      <c r="Z437" s="158" t="s">
        <v>7602</v>
      </c>
      <c r="AA437" s="158"/>
      <c r="AB437" s="158"/>
      <c r="AC437" s="158" t="s">
        <v>1547</v>
      </c>
      <c r="AD437" s="158" t="s">
        <v>5731</v>
      </c>
      <c r="AE437" s="158" t="s">
        <v>5731</v>
      </c>
      <c r="AF437" s="158" t="s">
        <v>5731</v>
      </c>
      <c r="AG437" s="158" t="s">
        <v>5731</v>
      </c>
      <c r="AH437" s="158" t="s">
        <v>5731</v>
      </c>
      <c r="AI437" s="158" t="s">
        <v>5731</v>
      </c>
      <c r="AJ437" s="158" t="s">
        <v>5731</v>
      </c>
      <c r="AK437" s="158" t="s">
        <v>7601</v>
      </c>
      <c r="AL437" s="158" t="s">
        <v>7719</v>
      </c>
      <c r="AM437" s="158" t="s">
        <v>7720</v>
      </c>
      <c r="AN437" s="159"/>
      <c r="AO437" s="159"/>
      <c r="AP437" s="159"/>
    </row>
    <row r="438" spans="1:42">
      <c r="A438" s="590" t="s">
        <v>22</v>
      </c>
      <c r="B438" s="592" t="s">
        <v>25</v>
      </c>
      <c r="C438" s="213" t="s">
        <v>3464</v>
      </c>
      <c r="D438" s="355" t="s">
        <v>3468</v>
      </c>
      <c r="E438" s="213" t="s">
        <v>37</v>
      </c>
      <c r="F438" s="213" t="s">
        <v>15</v>
      </c>
      <c r="G438" s="213" t="s">
        <v>19</v>
      </c>
      <c r="H438" s="213" t="s">
        <v>3469</v>
      </c>
      <c r="I438" s="214" t="s">
        <v>760</v>
      </c>
      <c r="J438" s="213" t="s">
        <v>13</v>
      </c>
      <c r="K438" s="352" t="s">
        <v>26</v>
      </c>
      <c r="L438" s="210" t="s">
        <v>7759</v>
      </c>
      <c r="M438" s="158" t="s">
        <v>7784</v>
      </c>
      <c r="N438" s="158" t="s">
        <v>1091</v>
      </c>
      <c r="O438" s="158" t="s">
        <v>1080</v>
      </c>
      <c r="P438" s="158">
        <v>80</v>
      </c>
      <c r="Q438" s="158">
        <v>10</v>
      </c>
      <c r="R438" s="349" t="s">
        <v>5731</v>
      </c>
      <c r="S438" s="158" t="s">
        <v>8843</v>
      </c>
      <c r="T438" s="158" t="s">
        <v>5731</v>
      </c>
      <c r="U438" s="212">
        <v>44377</v>
      </c>
      <c r="V438" s="212">
        <v>44378</v>
      </c>
      <c r="W438" s="159">
        <v>4315000265</v>
      </c>
      <c r="X438" s="212">
        <v>44382</v>
      </c>
      <c r="Y438" s="158"/>
      <c r="Z438" s="158" t="s">
        <v>7602</v>
      </c>
      <c r="AA438" s="158"/>
      <c r="AB438" s="158"/>
      <c r="AC438" s="158" t="s">
        <v>1547</v>
      </c>
      <c r="AD438" s="158" t="s">
        <v>5731</v>
      </c>
      <c r="AE438" s="158" t="s">
        <v>5731</v>
      </c>
      <c r="AF438" s="158" t="s">
        <v>5731</v>
      </c>
      <c r="AG438" s="158" t="s">
        <v>5731</v>
      </c>
      <c r="AH438" s="158" t="s">
        <v>5731</v>
      </c>
      <c r="AI438" s="158" t="s">
        <v>5731</v>
      </c>
      <c r="AJ438" s="158" t="s">
        <v>5731</v>
      </c>
      <c r="AK438" s="158" t="s">
        <v>7601</v>
      </c>
      <c r="AL438" s="158" t="s">
        <v>7719</v>
      </c>
      <c r="AM438" s="158" t="s">
        <v>7720</v>
      </c>
      <c r="AN438" s="159"/>
      <c r="AO438" s="159"/>
      <c r="AP438" s="159"/>
    </row>
    <row r="439" spans="1:42">
      <c r="A439" s="350" t="s">
        <v>22</v>
      </c>
      <c r="B439" s="213" t="s">
        <v>25</v>
      </c>
      <c r="C439" s="213" t="s">
        <v>3464</v>
      </c>
      <c r="D439" s="213" t="s">
        <v>3465</v>
      </c>
      <c r="E439" s="213" t="s">
        <v>37</v>
      </c>
      <c r="F439" s="213" t="s">
        <v>15</v>
      </c>
      <c r="G439" s="213" t="s">
        <v>19</v>
      </c>
      <c r="H439" s="213" t="s">
        <v>3466</v>
      </c>
      <c r="I439" s="214" t="s">
        <v>760</v>
      </c>
      <c r="J439" s="213" t="s">
        <v>13</v>
      </c>
      <c r="K439" s="352" t="s">
        <v>3467</v>
      </c>
      <c r="L439" s="210" t="s">
        <v>7759</v>
      </c>
      <c r="M439" s="158" t="s">
        <v>7783</v>
      </c>
      <c r="N439" s="158" t="s">
        <v>1091</v>
      </c>
      <c r="O439" s="158" t="s">
        <v>1080</v>
      </c>
      <c r="P439" s="158">
        <v>1240</v>
      </c>
      <c r="Q439" s="158">
        <v>13</v>
      </c>
      <c r="R439" s="349" t="s">
        <v>5731</v>
      </c>
      <c r="S439" s="158" t="s">
        <v>8843</v>
      </c>
      <c r="T439" s="158" t="s">
        <v>5731</v>
      </c>
      <c r="U439" s="212">
        <v>44377</v>
      </c>
      <c r="V439" s="212">
        <v>44378</v>
      </c>
      <c r="W439" s="159">
        <v>4315000266</v>
      </c>
      <c r="X439" s="212">
        <v>44382</v>
      </c>
      <c r="Y439" s="158"/>
      <c r="Z439" s="158" t="s">
        <v>7602</v>
      </c>
      <c r="AA439" s="158"/>
      <c r="AB439" s="158"/>
      <c r="AC439" s="158" t="s">
        <v>1547</v>
      </c>
      <c r="AD439" s="158" t="s">
        <v>5731</v>
      </c>
      <c r="AE439" s="158" t="s">
        <v>5731</v>
      </c>
      <c r="AF439" s="158" t="s">
        <v>5731</v>
      </c>
      <c r="AG439" s="158" t="s">
        <v>5731</v>
      </c>
      <c r="AH439" s="158" t="s">
        <v>5731</v>
      </c>
      <c r="AI439" s="158" t="s">
        <v>5731</v>
      </c>
      <c r="AJ439" s="158" t="s">
        <v>5731</v>
      </c>
      <c r="AK439" s="158" t="s">
        <v>7601</v>
      </c>
      <c r="AL439" s="158" t="s">
        <v>7719</v>
      </c>
      <c r="AM439" s="158" t="s">
        <v>7720</v>
      </c>
      <c r="AN439" s="159"/>
      <c r="AO439" s="159"/>
      <c r="AP439" s="159"/>
    </row>
    <row r="440" spans="1:42">
      <c r="A440" s="590" t="s">
        <v>22</v>
      </c>
      <c r="B440" s="592" t="s">
        <v>25</v>
      </c>
      <c r="C440" s="597" t="s">
        <v>3459</v>
      </c>
      <c r="D440" s="213" t="s">
        <v>3462</v>
      </c>
      <c r="E440" s="213" t="s">
        <v>37</v>
      </c>
      <c r="F440" s="213" t="s">
        <v>11</v>
      </c>
      <c r="G440" s="213" t="s">
        <v>19</v>
      </c>
      <c r="H440" s="213" t="s">
        <v>3463</v>
      </c>
      <c r="I440" s="214" t="s">
        <v>760</v>
      </c>
      <c r="J440" s="213" t="s">
        <v>13</v>
      </c>
      <c r="K440" s="352" t="s">
        <v>763</v>
      </c>
      <c r="L440" s="210" t="s">
        <v>7759</v>
      </c>
      <c r="M440" s="158" t="s">
        <v>7782</v>
      </c>
      <c r="N440" s="158" t="s">
        <v>1091</v>
      </c>
      <c r="O440" s="158" t="s">
        <v>1080</v>
      </c>
      <c r="P440" s="158">
        <v>240</v>
      </c>
      <c r="Q440" s="158">
        <v>11</v>
      </c>
      <c r="R440" s="349" t="s">
        <v>5731</v>
      </c>
      <c r="S440" s="158" t="s">
        <v>8843</v>
      </c>
      <c r="T440" s="158" t="s">
        <v>5731</v>
      </c>
      <c r="U440" s="212">
        <v>44377</v>
      </c>
      <c r="V440" s="212">
        <v>44378</v>
      </c>
      <c r="W440" s="159">
        <v>4315000267</v>
      </c>
      <c r="X440" s="212">
        <v>44382</v>
      </c>
      <c r="Y440" s="158"/>
      <c r="Z440" s="158" t="s">
        <v>7602</v>
      </c>
      <c r="AA440" s="158"/>
      <c r="AB440" s="158"/>
      <c r="AC440" s="158" t="s">
        <v>1547</v>
      </c>
      <c r="AD440" s="158" t="s">
        <v>5731</v>
      </c>
      <c r="AE440" s="158" t="s">
        <v>5731</v>
      </c>
      <c r="AF440" s="158" t="s">
        <v>5731</v>
      </c>
      <c r="AG440" s="158" t="s">
        <v>5731</v>
      </c>
      <c r="AH440" s="158" t="s">
        <v>5731</v>
      </c>
      <c r="AI440" s="158" t="s">
        <v>5731</v>
      </c>
      <c r="AJ440" s="158" t="s">
        <v>5731</v>
      </c>
      <c r="AK440" s="158" t="s">
        <v>7601</v>
      </c>
      <c r="AL440" s="158" t="s">
        <v>7719</v>
      </c>
      <c r="AM440" s="158" t="s">
        <v>7720</v>
      </c>
      <c r="AN440" s="159"/>
      <c r="AO440" s="159"/>
      <c r="AP440" s="159"/>
    </row>
    <row r="441" spans="1:42">
      <c r="A441" s="590" t="s">
        <v>22</v>
      </c>
      <c r="B441" s="592" t="s">
        <v>25</v>
      </c>
      <c r="C441" s="597" t="s">
        <v>3459</v>
      </c>
      <c r="D441" s="355" t="s">
        <v>3460</v>
      </c>
      <c r="E441" s="213" t="s">
        <v>37</v>
      </c>
      <c r="F441" s="213" t="s">
        <v>11</v>
      </c>
      <c r="G441" s="213" t="s">
        <v>19</v>
      </c>
      <c r="H441" s="213" t="s">
        <v>3461</v>
      </c>
      <c r="I441" s="214" t="s">
        <v>760</v>
      </c>
      <c r="J441" s="213" t="s">
        <v>13</v>
      </c>
      <c r="K441" s="557" t="s">
        <v>3060</v>
      </c>
      <c r="L441" s="558" t="s">
        <v>7780</v>
      </c>
      <c r="M441" s="158" t="s">
        <v>7781</v>
      </c>
      <c r="N441" s="158" t="s">
        <v>1091</v>
      </c>
      <c r="O441" s="158" t="s">
        <v>1080</v>
      </c>
      <c r="P441" s="158">
        <v>60</v>
      </c>
      <c r="Q441" s="158">
        <v>12</v>
      </c>
      <c r="R441" s="349" t="s">
        <v>5731</v>
      </c>
      <c r="S441" s="158" t="s">
        <v>8843</v>
      </c>
      <c r="T441" s="158" t="s">
        <v>5731</v>
      </c>
      <c r="U441" s="212">
        <v>44377</v>
      </c>
      <c r="V441" s="212">
        <v>44378</v>
      </c>
      <c r="W441" s="159">
        <v>4315000268</v>
      </c>
      <c r="X441" s="212">
        <v>44382</v>
      </c>
      <c r="Y441" s="158"/>
      <c r="Z441" s="158" t="s">
        <v>7602</v>
      </c>
      <c r="AA441" s="158"/>
      <c r="AB441" s="158"/>
      <c r="AC441" s="158" t="s">
        <v>1547</v>
      </c>
      <c r="AD441" s="158" t="s">
        <v>5731</v>
      </c>
      <c r="AE441" s="158" t="s">
        <v>5731</v>
      </c>
      <c r="AF441" s="158" t="s">
        <v>5731</v>
      </c>
      <c r="AG441" s="158" t="s">
        <v>5731</v>
      </c>
      <c r="AH441" s="158" t="s">
        <v>5731</v>
      </c>
      <c r="AI441" s="158" t="s">
        <v>5731</v>
      </c>
      <c r="AJ441" s="158" t="s">
        <v>5731</v>
      </c>
      <c r="AK441" s="158" t="s">
        <v>7601</v>
      </c>
      <c r="AL441" s="158" t="s">
        <v>7719</v>
      </c>
      <c r="AM441" s="158" t="s">
        <v>7720</v>
      </c>
      <c r="AN441" s="159"/>
      <c r="AO441" s="159"/>
      <c r="AP441" s="159"/>
    </row>
    <row r="442" spans="1:42">
      <c r="A442" s="598" t="s">
        <v>22</v>
      </c>
      <c r="B442" s="155" t="s">
        <v>3385</v>
      </c>
      <c r="C442" s="599" t="s">
        <v>3391</v>
      </c>
      <c r="D442" s="599" t="s">
        <v>3394</v>
      </c>
      <c r="E442" s="600" t="s">
        <v>37</v>
      </c>
      <c r="F442" s="213" t="s">
        <v>11</v>
      </c>
      <c r="G442" s="213" t="s">
        <v>19</v>
      </c>
      <c r="H442" s="599" t="s">
        <v>3395</v>
      </c>
      <c r="I442" s="214" t="s">
        <v>760</v>
      </c>
      <c r="J442" s="213" t="s">
        <v>13</v>
      </c>
      <c r="K442" s="352" t="s">
        <v>26</v>
      </c>
      <c r="L442" s="563" t="s">
        <v>7717</v>
      </c>
      <c r="M442" s="158" t="s">
        <v>7718</v>
      </c>
      <c r="N442" s="158" t="s">
        <v>1079</v>
      </c>
      <c r="O442" s="158" t="s">
        <v>1704</v>
      </c>
      <c r="P442" s="158">
        <v>250</v>
      </c>
      <c r="Q442" s="158">
        <v>13</v>
      </c>
      <c r="R442" s="349" t="s">
        <v>5731</v>
      </c>
      <c r="S442" s="158" t="s">
        <v>8843</v>
      </c>
      <c r="T442" s="158" t="s">
        <v>5731</v>
      </c>
      <c r="U442" s="212">
        <v>44377</v>
      </c>
      <c r="V442" s="212">
        <v>44378</v>
      </c>
      <c r="W442" s="159">
        <v>4311400014</v>
      </c>
      <c r="X442" s="212">
        <v>44382</v>
      </c>
      <c r="Y442" s="158"/>
      <c r="Z442" s="158" t="s">
        <v>7602</v>
      </c>
      <c r="AA442" s="158"/>
      <c r="AB442" s="158"/>
      <c r="AC442" s="158" t="s">
        <v>1547</v>
      </c>
      <c r="AD442" s="158" t="s">
        <v>5731</v>
      </c>
      <c r="AE442" s="158" t="s">
        <v>5731</v>
      </c>
      <c r="AF442" s="158" t="s">
        <v>5731</v>
      </c>
      <c r="AG442" s="158" t="s">
        <v>5731</v>
      </c>
      <c r="AH442" s="158" t="s">
        <v>5731</v>
      </c>
      <c r="AI442" s="158" t="s">
        <v>5731</v>
      </c>
      <c r="AJ442" s="158" t="s">
        <v>5731</v>
      </c>
      <c r="AK442" s="158" t="s">
        <v>7601</v>
      </c>
      <c r="AL442" s="158" t="s">
        <v>7719</v>
      </c>
      <c r="AM442" s="158" t="s">
        <v>7720</v>
      </c>
      <c r="AN442" s="159"/>
      <c r="AO442" s="159"/>
      <c r="AP442" s="159"/>
    </row>
    <row r="443" spans="1:42" ht="33">
      <c r="A443" s="356" t="s">
        <v>979</v>
      </c>
      <c r="B443" s="601" t="s">
        <v>4552</v>
      </c>
      <c r="C443" s="213" t="s">
        <v>4569</v>
      </c>
      <c r="D443" s="213" t="s">
        <v>4628</v>
      </c>
      <c r="E443" s="213" t="s">
        <v>37</v>
      </c>
      <c r="F443" s="262" t="s">
        <v>8846</v>
      </c>
      <c r="G443" s="213" t="s">
        <v>19</v>
      </c>
      <c r="H443" s="213" t="s">
        <v>4629</v>
      </c>
      <c r="I443" s="214" t="s">
        <v>760</v>
      </c>
      <c r="J443" s="213" t="s">
        <v>13</v>
      </c>
      <c r="K443" s="352" t="s">
        <v>17</v>
      </c>
      <c r="L443" s="563" t="s">
        <v>8847</v>
      </c>
      <c r="M443" s="159" t="s">
        <v>8848</v>
      </c>
      <c r="N443" s="159" t="s">
        <v>7936</v>
      </c>
      <c r="O443" s="159" t="s">
        <v>1862</v>
      </c>
      <c r="P443" s="160">
        <v>80</v>
      </c>
      <c r="Q443" s="160">
        <v>7</v>
      </c>
      <c r="R443" s="349" t="s">
        <v>7608</v>
      </c>
      <c r="S443" s="158" t="s">
        <v>8849</v>
      </c>
      <c r="T443" s="158" t="s">
        <v>5731</v>
      </c>
      <c r="U443" s="212">
        <v>44363</v>
      </c>
      <c r="V443" s="212">
        <v>44363</v>
      </c>
      <c r="W443" s="158">
        <v>4715000070</v>
      </c>
      <c r="X443" s="212">
        <v>44376</v>
      </c>
      <c r="Y443" s="157"/>
      <c r="Z443" s="158" t="s">
        <v>7600</v>
      </c>
      <c r="AA443" s="157"/>
      <c r="AB443" s="157"/>
      <c r="AC443" s="158" t="s">
        <v>1547</v>
      </c>
      <c r="AD443" s="158" t="s">
        <v>5731</v>
      </c>
      <c r="AE443" s="158" t="s">
        <v>5731</v>
      </c>
      <c r="AF443" s="158" t="s">
        <v>5731</v>
      </c>
      <c r="AG443" s="158" t="s">
        <v>5731</v>
      </c>
      <c r="AH443" s="158" t="s">
        <v>5731</v>
      </c>
      <c r="AI443" s="158" t="s">
        <v>5731</v>
      </c>
      <c r="AJ443" s="158" t="s">
        <v>5731</v>
      </c>
      <c r="AK443" s="158" t="s">
        <v>7601</v>
      </c>
      <c r="AL443" s="158" t="s">
        <v>8850</v>
      </c>
      <c r="AM443" s="158" t="s">
        <v>8851</v>
      </c>
      <c r="AN443" s="159"/>
      <c r="AO443" s="159"/>
      <c r="AP443" s="159"/>
    </row>
    <row r="444" spans="1:42" ht="33">
      <c r="A444" s="356" t="s">
        <v>979</v>
      </c>
      <c r="B444" s="601" t="s">
        <v>4552</v>
      </c>
      <c r="C444" s="213" t="s">
        <v>4569</v>
      </c>
      <c r="D444" s="213">
        <v>1291</v>
      </c>
      <c r="E444" s="213" t="s">
        <v>37</v>
      </c>
      <c r="F444" s="602" t="s">
        <v>8852</v>
      </c>
      <c r="G444" s="213" t="s">
        <v>19</v>
      </c>
      <c r="H444" s="213" t="s">
        <v>4613</v>
      </c>
      <c r="I444" s="214" t="s">
        <v>760</v>
      </c>
      <c r="J444" s="213" t="s">
        <v>13</v>
      </c>
      <c r="K444" s="352" t="s">
        <v>17</v>
      </c>
      <c r="L444" s="563" t="s">
        <v>8847</v>
      </c>
      <c r="M444" s="159" t="s">
        <v>8853</v>
      </c>
      <c r="N444" s="159" t="s">
        <v>7936</v>
      </c>
      <c r="O444" s="159" t="s">
        <v>1862</v>
      </c>
      <c r="P444" s="160">
        <v>670</v>
      </c>
      <c r="Q444" s="160">
        <v>10</v>
      </c>
      <c r="R444" s="349" t="s">
        <v>7608</v>
      </c>
      <c r="S444" s="158" t="s">
        <v>8854</v>
      </c>
      <c r="T444" s="158" t="s">
        <v>5731</v>
      </c>
      <c r="U444" s="212">
        <v>44363</v>
      </c>
      <c r="V444" s="212">
        <v>44363</v>
      </c>
      <c r="W444" s="158">
        <v>4715000071</v>
      </c>
      <c r="X444" s="212">
        <v>44376</v>
      </c>
      <c r="Y444" s="157"/>
      <c r="Z444" s="158" t="s">
        <v>7600</v>
      </c>
      <c r="AA444" s="157"/>
      <c r="AB444" s="157"/>
      <c r="AC444" s="158" t="s">
        <v>1547</v>
      </c>
      <c r="AD444" s="158" t="s">
        <v>5731</v>
      </c>
      <c r="AE444" s="158" t="s">
        <v>5731</v>
      </c>
      <c r="AF444" s="158" t="s">
        <v>5731</v>
      </c>
      <c r="AG444" s="158" t="s">
        <v>5731</v>
      </c>
      <c r="AH444" s="158" t="s">
        <v>5731</v>
      </c>
      <c r="AI444" s="158" t="s">
        <v>5731</v>
      </c>
      <c r="AJ444" s="158" t="s">
        <v>5731</v>
      </c>
      <c r="AK444" s="158" t="s">
        <v>7601</v>
      </c>
      <c r="AL444" s="158" t="s">
        <v>8850</v>
      </c>
      <c r="AM444" s="158" t="s">
        <v>8851</v>
      </c>
      <c r="AN444" s="159"/>
      <c r="AO444" s="159"/>
      <c r="AP444" s="159"/>
    </row>
    <row r="445" spans="1:42" ht="33">
      <c r="A445" s="356" t="s">
        <v>979</v>
      </c>
      <c r="B445" s="601" t="s">
        <v>4552</v>
      </c>
      <c r="C445" s="213" t="s">
        <v>4610</v>
      </c>
      <c r="D445" s="213" t="s">
        <v>4611</v>
      </c>
      <c r="E445" s="213" t="s">
        <v>37</v>
      </c>
      <c r="F445" s="262" t="s">
        <v>8846</v>
      </c>
      <c r="G445" s="213" t="s">
        <v>19</v>
      </c>
      <c r="H445" s="213" t="s">
        <v>4612</v>
      </c>
      <c r="I445" s="214" t="s">
        <v>760</v>
      </c>
      <c r="J445" s="213" t="s">
        <v>13</v>
      </c>
      <c r="K445" s="352" t="s">
        <v>17</v>
      </c>
      <c r="L445" s="563" t="s">
        <v>8847</v>
      </c>
      <c r="M445" s="164" t="s">
        <v>8855</v>
      </c>
      <c r="N445" s="159" t="s">
        <v>7936</v>
      </c>
      <c r="O445" s="159" t="s">
        <v>1862</v>
      </c>
      <c r="P445" s="160">
        <v>200</v>
      </c>
      <c r="Q445" s="160">
        <v>10</v>
      </c>
      <c r="R445" s="349" t="s">
        <v>7608</v>
      </c>
      <c r="S445" s="158" t="s">
        <v>8854</v>
      </c>
      <c r="T445" s="158" t="s">
        <v>5731</v>
      </c>
      <c r="U445" s="212">
        <v>44363</v>
      </c>
      <c r="V445" s="212">
        <v>44363</v>
      </c>
      <c r="W445" s="158">
        <v>4715000072</v>
      </c>
      <c r="X445" s="212">
        <v>44376</v>
      </c>
      <c r="Y445" s="157"/>
      <c r="Z445" s="158" t="s">
        <v>7600</v>
      </c>
      <c r="AA445" s="157"/>
      <c r="AB445" s="157"/>
      <c r="AC445" s="158" t="s">
        <v>1547</v>
      </c>
      <c r="AD445" s="158" t="s">
        <v>5731</v>
      </c>
      <c r="AE445" s="158" t="s">
        <v>5731</v>
      </c>
      <c r="AF445" s="158" t="s">
        <v>5731</v>
      </c>
      <c r="AG445" s="158" t="s">
        <v>5731</v>
      </c>
      <c r="AH445" s="158" t="s">
        <v>5731</v>
      </c>
      <c r="AI445" s="158" t="s">
        <v>5731</v>
      </c>
      <c r="AJ445" s="158" t="s">
        <v>5731</v>
      </c>
      <c r="AK445" s="158" t="s">
        <v>7601</v>
      </c>
      <c r="AL445" s="158" t="s">
        <v>8850</v>
      </c>
      <c r="AM445" s="158" t="s">
        <v>8851</v>
      </c>
      <c r="AN445" s="159"/>
      <c r="AO445" s="159"/>
      <c r="AP445" s="159"/>
    </row>
    <row r="446" spans="1:42" ht="33">
      <c r="A446" s="356" t="s">
        <v>979</v>
      </c>
      <c r="B446" s="601" t="s">
        <v>4552</v>
      </c>
      <c r="C446" s="213" t="s">
        <v>4601</v>
      </c>
      <c r="D446" s="213" t="s">
        <v>4608</v>
      </c>
      <c r="E446" s="213" t="s">
        <v>37</v>
      </c>
      <c r="F446" s="262" t="s">
        <v>8846</v>
      </c>
      <c r="G446" s="213" t="s">
        <v>19</v>
      </c>
      <c r="H446" s="213" t="s">
        <v>4609</v>
      </c>
      <c r="I446" s="214" t="s">
        <v>760</v>
      </c>
      <c r="J446" s="213" t="s">
        <v>13</v>
      </c>
      <c r="K446" s="352" t="s">
        <v>17</v>
      </c>
      <c r="L446" s="563" t="s">
        <v>8847</v>
      </c>
      <c r="M446" s="164" t="s">
        <v>8856</v>
      </c>
      <c r="N446" s="159" t="s">
        <v>7936</v>
      </c>
      <c r="O446" s="603" t="s">
        <v>1870</v>
      </c>
      <c r="P446" s="160">
        <v>100</v>
      </c>
      <c r="Q446" s="155">
        <v>5</v>
      </c>
      <c r="R446" s="349" t="s">
        <v>7608</v>
      </c>
      <c r="S446" s="158" t="s">
        <v>8854</v>
      </c>
      <c r="T446" s="158" t="s">
        <v>5731</v>
      </c>
      <c r="U446" s="212">
        <v>44363</v>
      </c>
      <c r="V446" s="212">
        <v>44363</v>
      </c>
      <c r="W446" s="158">
        <v>4715000073</v>
      </c>
      <c r="X446" s="212">
        <v>44376</v>
      </c>
      <c r="Y446" s="157"/>
      <c r="Z446" s="158" t="s">
        <v>7600</v>
      </c>
      <c r="AA446" s="157"/>
      <c r="AB446" s="157"/>
      <c r="AC446" s="158" t="s">
        <v>1547</v>
      </c>
      <c r="AD446" s="158" t="s">
        <v>5731</v>
      </c>
      <c r="AE446" s="158" t="s">
        <v>5731</v>
      </c>
      <c r="AF446" s="158" t="s">
        <v>5731</v>
      </c>
      <c r="AG446" s="158" t="s">
        <v>5731</v>
      </c>
      <c r="AH446" s="158" t="s">
        <v>5731</v>
      </c>
      <c r="AI446" s="158" t="s">
        <v>5731</v>
      </c>
      <c r="AJ446" s="158" t="s">
        <v>5731</v>
      </c>
      <c r="AK446" s="158" t="s">
        <v>7601</v>
      </c>
      <c r="AL446" s="158" t="s">
        <v>8850</v>
      </c>
      <c r="AM446" s="158" t="s">
        <v>8851</v>
      </c>
      <c r="AN446" s="159"/>
      <c r="AO446" s="159"/>
      <c r="AP446" s="159"/>
    </row>
    <row r="447" spans="1:42" ht="33">
      <c r="A447" s="356" t="s">
        <v>979</v>
      </c>
      <c r="B447" s="601" t="s">
        <v>4552</v>
      </c>
      <c r="C447" s="213" t="s">
        <v>4601</v>
      </c>
      <c r="D447" s="213" t="s">
        <v>4606</v>
      </c>
      <c r="E447" s="213" t="s">
        <v>37</v>
      </c>
      <c r="F447" s="262" t="s">
        <v>8846</v>
      </c>
      <c r="G447" s="213" t="s">
        <v>19</v>
      </c>
      <c r="H447" s="213" t="s">
        <v>4607</v>
      </c>
      <c r="I447" s="214" t="s">
        <v>760</v>
      </c>
      <c r="J447" s="213" t="s">
        <v>13</v>
      </c>
      <c r="K447" s="352" t="s">
        <v>17</v>
      </c>
      <c r="L447" s="563" t="s">
        <v>8847</v>
      </c>
      <c r="M447" s="164" t="s">
        <v>8857</v>
      </c>
      <c r="N447" s="159" t="s">
        <v>7936</v>
      </c>
      <c r="O447" s="603" t="s">
        <v>1870</v>
      </c>
      <c r="P447" s="155">
        <v>300</v>
      </c>
      <c r="Q447" s="155">
        <v>7</v>
      </c>
      <c r="R447" s="349" t="s">
        <v>7608</v>
      </c>
      <c r="S447" s="158" t="s">
        <v>8854</v>
      </c>
      <c r="T447" s="158" t="s">
        <v>5731</v>
      </c>
      <c r="U447" s="212">
        <v>44363</v>
      </c>
      <c r="V447" s="212">
        <v>44363</v>
      </c>
      <c r="W447" s="158">
        <v>4715000074</v>
      </c>
      <c r="X447" s="212">
        <v>44376</v>
      </c>
      <c r="Y447" s="157"/>
      <c r="Z447" s="158" t="s">
        <v>7600</v>
      </c>
      <c r="AA447" s="157"/>
      <c r="AB447" s="157"/>
      <c r="AC447" s="158" t="s">
        <v>1547</v>
      </c>
      <c r="AD447" s="158" t="s">
        <v>5731</v>
      </c>
      <c r="AE447" s="158" t="s">
        <v>5731</v>
      </c>
      <c r="AF447" s="158" t="s">
        <v>5731</v>
      </c>
      <c r="AG447" s="158" t="s">
        <v>5731</v>
      </c>
      <c r="AH447" s="158" t="s">
        <v>5731</v>
      </c>
      <c r="AI447" s="158" t="s">
        <v>5731</v>
      </c>
      <c r="AJ447" s="158" t="s">
        <v>5731</v>
      </c>
      <c r="AK447" s="158" t="s">
        <v>7601</v>
      </c>
      <c r="AL447" s="158" t="s">
        <v>8850</v>
      </c>
      <c r="AM447" s="158" t="s">
        <v>8851</v>
      </c>
      <c r="AN447" s="159"/>
      <c r="AO447" s="159"/>
      <c r="AP447" s="159"/>
    </row>
    <row r="448" spans="1:42" ht="33">
      <c r="A448" s="356" t="s">
        <v>979</v>
      </c>
      <c r="B448" s="601" t="s">
        <v>4552</v>
      </c>
      <c r="C448" s="213" t="s">
        <v>4601</v>
      </c>
      <c r="D448" s="213" t="s">
        <v>4604</v>
      </c>
      <c r="E448" s="213" t="s">
        <v>37</v>
      </c>
      <c r="F448" s="262" t="s">
        <v>8846</v>
      </c>
      <c r="G448" s="213" t="s">
        <v>19</v>
      </c>
      <c r="H448" s="213" t="s">
        <v>4605</v>
      </c>
      <c r="I448" s="214" t="s">
        <v>760</v>
      </c>
      <c r="J448" s="213" t="s">
        <v>13</v>
      </c>
      <c r="K448" s="352" t="s">
        <v>17</v>
      </c>
      <c r="L448" s="563" t="s">
        <v>8847</v>
      </c>
      <c r="M448" s="159" t="s">
        <v>8858</v>
      </c>
      <c r="N448" s="159" t="s">
        <v>7936</v>
      </c>
      <c r="O448" s="159" t="s">
        <v>1870</v>
      </c>
      <c r="P448" s="155">
        <v>200</v>
      </c>
      <c r="Q448" s="155">
        <v>20</v>
      </c>
      <c r="R448" s="349" t="s">
        <v>7608</v>
      </c>
      <c r="S448" s="158" t="s">
        <v>8854</v>
      </c>
      <c r="T448" s="158" t="s">
        <v>5731</v>
      </c>
      <c r="U448" s="212">
        <v>44363</v>
      </c>
      <c r="V448" s="212">
        <v>44363</v>
      </c>
      <c r="W448" s="158">
        <v>4715000075</v>
      </c>
      <c r="X448" s="212">
        <v>44376</v>
      </c>
      <c r="Y448" s="157"/>
      <c r="Z448" s="158" t="s">
        <v>7600</v>
      </c>
      <c r="AA448" s="157"/>
      <c r="AB448" s="157"/>
      <c r="AC448" s="158" t="s">
        <v>1547</v>
      </c>
      <c r="AD448" s="158" t="s">
        <v>5731</v>
      </c>
      <c r="AE448" s="158" t="s">
        <v>5731</v>
      </c>
      <c r="AF448" s="158" t="s">
        <v>5731</v>
      </c>
      <c r="AG448" s="158" t="s">
        <v>5731</v>
      </c>
      <c r="AH448" s="158" t="s">
        <v>5731</v>
      </c>
      <c r="AI448" s="158" t="s">
        <v>5731</v>
      </c>
      <c r="AJ448" s="158" t="s">
        <v>5731</v>
      </c>
      <c r="AK448" s="158" t="s">
        <v>7601</v>
      </c>
      <c r="AL448" s="158" t="s">
        <v>8850</v>
      </c>
      <c r="AM448" s="158" t="s">
        <v>8851</v>
      </c>
      <c r="AN448" s="159"/>
      <c r="AO448" s="159"/>
      <c r="AP448" s="159"/>
    </row>
    <row r="449" spans="1:42">
      <c r="A449" s="356" t="s">
        <v>979</v>
      </c>
      <c r="B449" s="601" t="s">
        <v>4552</v>
      </c>
      <c r="C449" s="213" t="s">
        <v>4601</v>
      </c>
      <c r="D449" s="213" t="s">
        <v>4602</v>
      </c>
      <c r="E449" s="213" t="s">
        <v>37</v>
      </c>
      <c r="F449" s="604" t="s">
        <v>11</v>
      </c>
      <c r="G449" s="213" t="s">
        <v>19</v>
      </c>
      <c r="H449" s="213" t="s">
        <v>4603</v>
      </c>
      <c r="I449" s="214" t="s">
        <v>760</v>
      </c>
      <c r="J449" s="213" t="s">
        <v>13</v>
      </c>
      <c r="K449" s="564" t="s">
        <v>17</v>
      </c>
      <c r="L449" s="563" t="s">
        <v>8847</v>
      </c>
      <c r="M449" s="159" t="s">
        <v>8859</v>
      </c>
      <c r="N449" s="159" t="s">
        <v>7936</v>
      </c>
      <c r="O449" s="159" t="s">
        <v>1862</v>
      </c>
      <c r="P449" s="155">
        <v>50</v>
      </c>
      <c r="Q449" s="155">
        <v>15</v>
      </c>
      <c r="R449" s="349" t="s">
        <v>7608</v>
      </c>
      <c r="S449" s="158" t="s">
        <v>8854</v>
      </c>
      <c r="T449" s="158" t="s">
        <v>5731</v>
      </c>
      <c r="U449" s="212">
        <v>44363</v>
      </c>
      <c r="V449" s="212">
        <v>44363</v>
      </c>
      <c r="W449" s="158">
        <v>4715000076</v>
      </c>
      <c r="X449" s="212">
        <v>44376</v>
      </c>
      <c r="Y449" s="157"/>
      <c r="Z449" s="158" t="s">
        <v>7600</v>
      </c>
      <c r="AA449" s="157"/>
      <c r="AB449" s="157"/>
      <c r="AC449" s="158" t="s">
        <v>1547</v>
      </c>
      <c r="AD449" s="158" t="s">
        <v>5731</v>
      </c>
      <c r="AE449" s="158" t="s">
        <v>5731</v>
      </c>
      <c r="AF449" s="158" t="s">
        <v>5731</v>
      </c>
      <c r="AG449" s="158" t="s">
        <v>5731</v>
      </c>
      <c r="AH449" s="158" t="s">
        <v>5731</v>
      </c>
      <c r="AI449" s="158" t="s">
        <v>5731</v>
      </c>
      <c r="AJ449" s="158" t="s">
        <v>5731</v>
      </c>
      <c r="AK449" s="158" t="s">
        <v>7601</v>
      </c>
      <c r="AL449" s="158" t="s">
        <v>8850</v>
      </c>
      <c r="AM449" s="158" t="s">
        <v>8851</v>
      </c>
      <c r="AN449" s="159"/>
      <c r="AO449" s="159"/>
      <c r="AP449" s="159"/>
    </row>
    <row r="450" spans="1:42" ht="33">
      <c r="A450" s="365" t="s">
        <v>979</v>
      </c>
      <c r="B450" s="601" t="s">
        <v>4552</v>
      </c>
      <c r="C450" s="213" t="s">
        <v>4601</v>
      </c>
      <c r="D450" s="213" t="s">
        <v>4642</v>
      </c>
      <c r="E450" s="213" t="s">
        <v>37</v>
      </c>
      <c r="F450" s="602" t="s">
        <v>8860</v>
      </c>
      <c r="G450" s="213" t="s">
        <v>19</v>
      </c>
      <c r="H450" s="213" t="s">
        <v>4643</v>
      </c>
      <c r="I450" s="214" t="s">
        <v>760</v>
      </c>
      <c r="J450" s="213" t="s">
        <v>13</v>
      </c>
      <c r="K450" s="352" t="s">
        <v>17</v>
      </c>
      <c r="L450" s="563" t="s">
        <v>8847</v>
      </c>
      <c r="M450" s="159" t="s">
        <v>8861</v>
      </c>
      <c r="N450" s="334" t="s">
        <v>7936</v>
      </c>
      <c r="O450" s="334" t="s">
        <v>1862</v>
      </c>
      <c r="P450" s="155">
        <v>175</v>
      </c>
      <c r="Q450" s="155">
        <v>10</v>
      </c>
      <c r="R450" s="349" t="s">
        <v>7608</v>
      </c>
      <c r="S450" s="158" t="s">
        <v>8854</v>
      </c>
      <c r="T450" s="158" t="s">
        <v>5731</v>
      </c>
      <c r="U450" s="212">
        <v>44363</v>
      </c>
      <c r="V450" s="212">
        <v>44363</v>
      </c>
      <c r="W450" s="158">
        <v>4715000078</v>
      </c>
      <c r="X450" s="212">
        <v>44376</v>
      </c>
      <c r="Y450" s="157"/>
      <c r="Z450" s="158" t="s">
        <v>7600</v>
      </c>
      <c r="AA450" s="157"/>
      <c r="AB450" s="157"/>
      <c r="AC450" s="158" t="s">
        <v>1547</v>
      </c>
      <c r="AD450" s="158" t="s">
        <v>5731</v>
      </c>
      <c r="AE450" s="158" t="s">
        <v>5731</v>
      </c>
      <c r="AF450" s="158" t="s">
        <v>5731</v>
      </c>
      <c r="AG450" s="158" t="s">
        <v>5731</v>
      </c>
      <c r="AH450" s="158" t="s">
        <v>5731</v>
      </c>
      <c r="AI450" s="158" t="s">
        <v>5731</v>
      </c>
      <c r="AJ450" s="158" t="s">
        <v>5731</v>
      </c>
      <c r="AK450" s="158" t="s">
        <v>7601</v>
      </c>
      <c r="AL450" s="158" t="s">
        <v>8850</v>
      </c>
      <c r="AM450" s="158" t="s">
        <v>8851</v>
      </c>
      <c r="AN450" s="159"/>
      <c r="AO450" s="159"/>
      <c r="AP450" s="159"/>
    </row>
    <row r="451" spans="1:42" ht="33">
      <c r="A451" s="365" t="s">
        <v>979</v>
      </c>
      <c r="B451" s="601" t="s">
        <v>4552</v>
      </c>
      <c r="C451" s="213" t="s">
        <v>4601</v>
      </c>
      <c r="D451" s="213" t="s">
        <v>4640</v>
      </c>
      <c r="E451" s="213" t="s">
        <v>37</v>
      </c>
      <c r="F451" s="602" t="s">
        <v>8860</v>
      </c>
      <c r="G451" s="213" t="s">
        <v>19</v>
      </c>
      <c r="H451" s="213" t="s">
        <v>4641</v>
      </c>
      <c r="I451" s="214" t="s">
        <v>760</v>
      </c>
      <c r="J451" s="213" t="s">
        <v>13</v>
      </c>
      <c r="K451" s="352" t="s">
        <v>17</v>
      </c>
      <c r="L451" s="563" t="s">
        <v>8847</v>
      </c>
      <c r="M451" s="159" t="s">
        <v>8862</v>
      </c>
      <c r="N451" s="159" t="s">
        <v>7936</v>
      </c>
      <c r="O451" s="159" t="s">
        <v>1862</v>
      </c>
      <c r="P451" s="155">
        <v>140</v>
      </c>
      <c r="Q451" s="155">
        <v>20</v>
      </c>
      <c r="R451" s="349" t="s">
        <v>7608</v>
      </c>
      <c r="S451" s="158" t="s">
        <v>8854</v>
      </c>
      <c r="T451" s="158" t="s">
        <v>5731</v>
      </c>
      <c r="U451" s="212">
        <v>44363</v>
      </c>
      <c r="V451" s="212">
        <v>44363</v>
      </c>
      <c r="W451" s="158">
        <v>4715000079</v>
      </c>
      <c r="X451" s="212">
        <v>44376</v>
      </c>
      <c r="Y451" s="157"/>
      <c r="Z451" s="158" t="s">
        <v>7600</v>
      </c>
      <c r="AA451" s="157"/>
      <c r="AB451" s="157"/>
      <c r="AC451" s="158" t="s">
        <v>1547</v>
      </c>
      <c r="AD451" s="158" t="s">
        <v>5731</v>
      </c>
      <c r="AE451" s="158" t="s">
        <v>5731</v>
      </c>
      <c r="AF451" s="158" t="s">
        <v>5731</v>
      </c>
      <c r="AG451" s="158" t="s">
        <v>5731</v>
      </c>
      <c r="AH451" s="158" t="s">
        <v>5731</v>
      </c>
      <c r="AI451" s="158" t="s">
        <v>5731</v>
      </c>
      <c r="AJ451" s="158" t="s">
        <v>5731</v>
      </c>
      <c r="AK451" s="158" t="s">
        <v>7601</v>
      </c>
      <c r="AL451" s="158" t="s">
        <v>8850</v>
      </c>
      <c r="AM451" s="158" t="s">
        <v>8851</v>
      </c>
      <c r="AN451" s="159"/>
      <c r="AO451" s="159"/>
      <c r="AP451" s="159"/>
    </row>
    <row r="452" spans="1:42">
      <c r="A452" s="365" t="s">
        <v>979</v>
      </c>
      <c r="B452" s="601" t="s">
        <v>4552</v>
      </c>
      <c r="C452" s="213" t="s">
        <v>4601</v>
      </c>
      <c r="D452" s="213" t="s">
        <v>4638</v>
      </c>
      <c r="E452" s="213" t="s">
        <v>37</v>
      </c>
      <c r="F452" s="604" t="s">
        <v>16</v>
      </c>
      <c r="G452" s="213" t="s">
        <v>19</v>
      </c>
      <c r="H452" s="213" t="s">
        <v>4639</v>
      </c>
      <c r="I452" s="214" t="s">
        <v>760</v>
      </c>
      <c r="J452" s="213" t="s">
        <v>13</v>
      </c>
      <c r="K452" s="352" t="s">
        <v>17</v>
      </c>
      <c r="L452" s="563" t="s">
        <v>8847</v>
      </c>
      <c r="M452" s="159" t="s">
        <v>8863</v>
      </c>
      <c r="N452" s="159" t="s">
        <v>7936</v>
      </c>
      <c r="O452" s="159" t="s">
        <v>1862</v>
      </c>
      <c r="P452" s="155">
        <v>60</v>
      </c>
      <c r="Q452" s="155">
        <v>15</v>
      </c>
      <c r="R452" s="349" t="s">
        <v>7608</v>
      </c>
      <c r="S452" s="158" t="s">
        <v>8854</v>
      </c>
      <c r="T452" s="158" t="s">
        <v>5731</v>
      </c>
      <c r="U452" s="212">
        <v>44363</v>
      </c>
      <c r="V452" s="212">
        <v>44363</v>
      </c>
      <c r="W452" s="158">
        <v>4715000080</v>
      </c>
      <c r="X452" s="212">
        <v>44376</v>
      </c>
      <c r="Y452" s="157"/>
      <c r="Z452" s="158" t="s">
        <v>7600</v>
      </c>
      <c r="AA452" s="157"/>
      <c r="AB452" s="157"/>
      <c r="AC452" s="158" t="s">
        <v>1547</v>
      </c>
      <c r="AD452" s="158" t="s">
        <v>5731</v>
      </c>
      <c r="AE452" s="158" t="s">
        <v>5731</v>
      </c>
      <c r="AF452" s="158" t="s">
        <v>5731</v>
      </c>
      <c r="AG452" s="158" t="s">
        <v>5731</v>
      </c>
      <c r="AH452" s="158" t="s">
        <v>5731</v>
      </c>
      <c r="AI452" s="158" t="s">
        <v>5731</v>
      </c>
      <c r="AJ452" s="158" t="s">
        <v>5731</v>
      </c>
      <c r="AK452" s="158" t="s">
        <v>7601</v>
      </c>
      <c r="AL452" s="158" t="s">
        <v>8850</v>
      </c>
      <c r="AM452" s="158" t="s">
        <v>8851</v>
      </c>
      <c r="AN452" s="159"/>
      <c r="AO452" s="159"/>
      <c r="AP452" s="159"/>
    </row>
    <row r="453" spans="1:42">
      <c r="A453" s="365" t="s">
        <v>979</v>
      </c>
      <c r="B453" s="601" t="s">
        <v>4552</v>
      </c>
      <c r="C453" s="213" t="s">
        <v>4601</v>
      </c>
      <c r="D453" s="213" t="s">
        <v>4636</v>
      </c>
      <c r="E453" s="213" t="s">
        <v>37</v>
      </c>
      <c r="F453" s="213" t="s">
        <v>16</v>
      </c>
      <c r="G453" s="213" t="s">
        <v>19</v>
      </c>
      <c r="H453" s="213" t="s">
        <v>4637</v>
      </c>
      <c r="I453" s="214" t="s">
        <v>760</v>
      </c>
      <c r="J453" s="213" t="s">
        <v>13</v>
      </c>
      <c r="K453" s="352" t="s">
        <v>17</v>
      </c>
      <c r="L453" s="563" t="s">
        <v>8847</v>
      </c>
      <c r="M453" s="159" t="s">
        <v>8864</v>
      </c>
      <c r="N453" s="159" t="s">
        <v>7936</v>
      </c>
      <c r="O453" s="159" t="s">
        <v>1862</v>
      </c>
      <c r="P453" s="155">
        <v>270</v>
      </c>
      <c r="Q453" s="155">
        <v>5</v>
      </c>
      <c r="R453" s="349" t="s">
        <v>7608</v>
      </c>
      <c r="S453" s="158" t="s">
        <v>8854</v>
      </c>
      <c r="T453" s="158" t="s">
        <v>5731</v>
      </c>
      <c r="U453" s="212">
        <v>44363</v>
      </c>
      <c r="V453" s="212">
        <v>44363</v>
      </c>
      <c r="W453" s="158">
        <v>4715000081</v>
      </c>
      <c r="X453" s="212">
        <v>44376</v>
      </c>
      <c r="Y453" s="157"/>
      <c r="Z453" s="158" t="s">
        <v>7600</v>
      </c>
      <c r="AA453" s="157"/>
      <c r="AB453" s="157"/>
      <c r="AC453" s="158" t="s">
        <v>1547</v>
      </c>
      <c r="AD453" s="158" t="s">
        <v>5731</v>
      </c>
      <c r="AE453" s="158" t="s">
        <v>5731</v>
      </c>
      <c r="AF453" s="158" t="s">
        <v>5731</v>
      </c>
      <c r="AG453" s="158" t="s">
        <v>5731</v>
      </c>
      <c r="AH453" s="158" t="s">
        <v>5731</v>
      </c>
      <c r="AI453" s="158" t="s">
        <v>5731</v>
      </c>
      <c r="AJ453" s="158" t="s">
        <v>5731</v>
      </c>
      <c r="AK453" s="158" t="s">
        <v>7601</v>
      </c>
      <c r="AL453" s="158" t="s">
        <v>8850</v>
      </c>
      <c r="AM453" s="158" t="s">
        <v>8851</v>
      </c>
      <c r="AN453" s="159"/>
      <c r="AO453" s="159"/>
      <c r="AP453" s="159"/>
    </row>
    <row r="454" spans="1:42" ht="33">
      <c r="A454" s="365" t="s">
        <v>979</v>
      </c>
      <c r="B454" s="601" t="s">
        <v>4552</v>
      </c>
      <c r="C454" s="213" t="s">
        <v>4601</v>
      </c>
      <c r="D454" s="213" t="s">
        <v>4634</v>
      </c>
      <c r="E454" s="213" t="s">
        <v>37</v>
      </c>
      <c r="F454" s="602" t="s">
        <v>8865</v>
      </c>
      <c r="G454" s="213" t="s">
        <v>19</v>
      </c>
      <c r="H454" s="213" t="s">
        <v>4635</v>
      </c>
      <c r="I454" s="214" t="s">
        <v>760</v>
      </c>
      <c r="J454" s="213" t="s">
        <v>13</v>
      </c>
      <c r="K454" s="564" t="s">
        <v>17</v>
      </c>
      <c r="L454" s="563" t="s">
        <v>8847</v>
      </c>
      <c r="M454" s="164" t="s">
        <v>8866</v>
      </c>
      <c r="N454" s="159" t="s">
        <v>7936</v>
      </c>
      <c r="O454" s="159" t="s">
        <v>1870</v>
      </c>
      <c r="P454" s="160">
        <v>300</v>
      </c>
      <c r="Q454" s="160">
        <v>10</v>
      </c>
      <c r="R454" s="349" t="s">
        <v>7608</v>
      </c>
      <c r="S454" s="158" t="s">
        <v>8849</v>
      </c>
      <c r="T454" s="158" t="s">
        <v>5731</v>
      </c>
      <c r="U454" s="212">
        <v>44370</v>
      </c>
      <c r="V454" s="212">
        <v>44370</v>
      </c>
      <c r="W454" s="158">
        <v>4715000082</v>
      </c>
      <c r="X454" s="212">
        <v>44376</v>
      </c>
      <c r="Y454" s="157"/>
      <c r="Z454" s="158" t="s">
        <v>7600</v>
      </c>
      <c r="AA454" s="157"/>
      <c r="AB454" s="157"/>
      <c r="AC454" s="158" t="s">
        <v>1547</v>
      </c>
      <c r="AD454" s="158" t="s">
        <v>5731</v>
      </c>
      <c r="AE454" s="158" t="s">
        <v>5731</v>
      </c>
      <c r="AF454" s="158" t="s">
        <v>5731</v>
      </c>
      <c r="AG454" s="158" t="s">
        <v>5731</v>
      </c>
      <c r="AH454" s="158" t="s">
        <v>5731</v>
      </c>
      <c r="AI454" s="158" t="s">
        <v>5731</v>
      </c>
      <c r="AJ454" s="158" t="s">
        <v>5731</v>
      </c>
      <c r="AK454" s="158" t="s">
        <v>7601</v>
      </c>
      <c r="AL454" s="158" t="s">
        <v>8850</v>
      </c>
      <c r="AM454" s="158" t="s">
        <v>8851</v>
      </c>
      <c r="AN454" s="159"/>
      <c r="AO454" s="159"/>
      <c r="AP454" s="159"/>
    </row>
    <row r="455" spans="1:42">
      <c r="A455" s="365" t="s">
        <v>979</v>
      </c>
      <c r="B455" s="601" t="s">
        <v>4552</v>
      </c>
      <c r="C455" s="213" t="s">
        <v>4601</v>
      </c>
      <c r="D455" s="213" t="s">
        <v>4632</v>
      </c>
      <c r="E455" s="213" t="s">
        <v>37</v>
      </c>
      <c r="F455" s="604" t="s">
        <v>11</v>
      </c>
      <c r="G455" s="213" t="s">
        <v>19</v>
      </c>
      <c r="H455" s="213" t="s">
        <v>4633</v>
      </c>
      <c r="I455" s="214" t="s">
        <v>760</v>
      </c>
      <c r="J455" s="213" t="s">
        <v>13</v>
      </c>
      <c r="K455" s="352" t="s">
        <v>17</v>
      </c>
      <c r="L455" s="563" t="s">
        <v>8847</v>
      </c>
      <c r="M455" s="164" t="s">
        <v>8867</v>
      </c>
      <c r="N455" s="159" t="s">
        <v>7936</v>
      </c>
      <c r="O455" s="159" t="s">
        <v>1870</v>
      </c>
      <c r="P455" s="160">
        <v>150</v>
      </c>
      <c r="Q455" s="164">
        <v>15</v>
      </c>
      <c r="R455" s="349" t="s">
        <v>7608</v>
      </c>
      <c r="S455" s="158" t="s">
        <v>8849</v>
      </c>
      <c r="T455" s="158" t="s">
        <v>5731</v>
      </c>
      <c r="U455" s="212">
        <v>44370</v>
      </c>
      <c r="V455" s="212">
        <v>44370</v>
      </c>
      <c r="W455" s="158">
        <v>4715000083</v>
      </c>
      <c r="X455" s="212">
        <v>44376</v>
      </c>
      <c r="Y455" s="157"/>
      <c r="Z455" s="158" t="s">
        <v>7600</v>
      </c>
      <c r="AA455" s="157"/>
      <c r="AB455" s="157"/>
      <c r="AC455" s="158" t="s">
        <v>1547</v>
      </c>
      <c r="AD455" s="158" t="s">
        <v>5731</v>
      </c>
      <c r="AE455" s="158" t="s">
        <v>5731</v>
      </c>
      <c r="AF455" s="158" t="s">
        <v>5731</v>
      </c>
      <c r="AG455" s="158" t="s">
        <v>5731</v>
      </c>
      <c r="AH455" s="158" t="s">
        <v>5731</v>
      </c>
      <c r="AI455" s="158" t="s">
        <v>5731</v>
      </c>
      <c r="AJ455" s="158" t="s">
        <v>5731</v>
      </c>
      <c r="AK455" s="158" t="s">
        <v>7601</v>
      </c>
      <c r="AL455" s="158" t="s">
        <v>8850</v>
      </c>
      <c r="AM455" s="158" t="s">
        <v>8851</v>
      </c>
      <c r="AN455" s="159"/>
      <c r="AO455" s="159"/>
      <c r="AP455" s="159"/>
    </row>
    <row r="456" spans="1:42" ht="33">
      <c r="A456" s="356" t="s">
        <v>979</v>
      </c>
      <c r="B456" s="213" t="s">
        <v>4568</v>
      </c>
      <c r="C456" s="213" t="s">
        <v>4577</v>
      </c>
      <c r="D456" s="355" t="s">
        <v>4648</v>
      </c>
      <c r="E456" s="213" t="s">
        <v>37</v>
      </c>
      <c r="F456" s="213" t="s">
        <v>11</v>
      </c>
      <c r="G456" s="213" t="s">
        <v>19</v>
      </c>
      <c r="H456" s="213" t="s">
        <v>4649</v>
      </c>
      <c r="I456" s="214" t="s">
        <v>760</v>
      </c>
      <c r="J456" s="213" t="s">
        <v>13</v>
      </c>
      <c r="K456" s="561" t="s">
        <v>17</v>
      </c>
      <c r="L456" s="563" t="s">
        <v>8847</v>
      </c>
      <c r="M456" s="164" t="s">
        <v>8868</v>
      </c>
      <c r="N456" s="159" t="s">
        <v>7936</v>
      </c>
      <c r="O456" s="159" t="s">
        <v>1862</v>
      </c>
      <c r="P456" s="164" t="s">
        <v>8869</v>
      </c>
      <c r="Q456" s="155">
        <v>30</v>
      </c>
      <c r="R456" s="349" t="s">
        <v>8870</v>
      </c>
      <c r="S456" s="158" t="s">
        <v>8849</v>
      </c>
      <c r="T456" s="158" t="s">
        <v>8156</v>
      </c>
      <c r="U456" s="212">
        <v>44370</v>
      </c>
      <c r="V456" s="212">
        <v>44370</v>
      </c>
      <c r="W456" s="168">
        <v>4725000158</v>
      </c>
      <c r="X456" s="212">
        <v>44376</v>
      </c>
      <c r="Y456" s="157"/>
      <c r="Z456" s="158" t="s">
        <v>7600</v>
      </c>
      <c r="AA456" s="157"/>
      <c r="AB456" s="157"/>
      <c r="AC456" s="158" t="s">
        <v>4012</v>
      </c>
      <c r="AD456" s="158" t="s">
        <v>4013</v>
      </c>
      <c r="AE456" s="157" t="s">
        <v>8871</v>
      </c>
      <c r="AF456" s="330"/>
      <c r="AG456" s="330"/>
      <c r="AH456" s="330"/>
      <c r="AI456" s="330"/>
      <c r="AJ456" s="330"/>
      <c r="AK456" s="158" t="s">
        <v>7601</v>
      </c>
      <c r="AL456" s="158" t="s">
        <v>8850</v>
      </c>
      <c r="AM456" s="158" t="s">
        <v>8851</v>
      </c>
      <c r="AN456" s="159"/>
      <c r="AO456" s="159"/>
      <c r="AP456" s="159"/>
    </row>
    <row r="457" spans="1:42" ht="33">
      <c r="A457" s="356" t="s">
        <v>979</v>
      </c>
      <c r="B457" s="601" t="s">
        <v>4568</v>
      </c>
      <c r="C457" s="213" t="s">
        <v>4577</v>
      </c>
      <c r="D457" s="213" t="s">
        <v>4646</v>
      </c>
      <c r="E457" s="213" t="s">
        <v>37</v>
      </c>
      <c r="F457" s="213" t="s">
        <v>11</v>
      </c>
      <c r="G457" s="213" t="s">
        <v>19</v>
      </c>
      <c r="H457" s="213" t="s">
        <v>4647</v>
      </c>
      <c r="I457" s="214" t="s">
        <v>760</v>
      </c>
      <c r="J457" s="213" t="s">
        <v>13</v>
      </c>
      <c r="K457" s="352" t="s">
        <v>17</v>
      </c>
      <c r="L457" s="563" t="s">
        <v>8847</v>
      </c>
      <c r="M457" s="164" t="s">
        <v>8872</v>
      </c>
      <c r="N457" s="159" t="s">
        <v>7936</v>
      </c>
      <c r="O457" s="159" t="s">
        <v>1870</v>
      </c>
      <c r="P457" s="155">
        <v>280</v>
      </c>
      <c r="Q457" s="155">
        <v>25</v>
      </c>
      <c r="R457" s="349" t="s">
        <v>7608</v>
      </c>
      <c r="S457" s="158" t="s">
        <v>8849</v>
      </c>
      <c r="T457" s="158" t="s">
        <v>5731</v>
      </c>
      <c r="U457" s="212">
        <v>44370</v>
      </c>
      <c r="V457" s="212">
        <v>44370</v>
      </c>
      <c r="W457" s="158">
        <v>4725000101</v>
      </c>
      <c r="X457" s="212">
        <v>44376</v>
      </c>
      <c r="Y457" s="157"/>
      <c r="Z457" s="158" t="s">
        <v>7600</v>
      </c>
      <c r="AA457" s="157"/>
      <c r="AB457" s="157"/>
      <c r="AC457" s="158" t="s">
        <v>1547</v>
      </c>
      <c r="AD457" s="158" t="s">
        <v>5731</v>
      </c>
      <c r="AE457" s="158" t="s">
        <v>5731</v>
      </c>
      <c r="AF457" s="158" t="s">
        <v>5731</v>
      </c>
      <c r="AG457" s="158" t="s">
        <v>5731</v>
      </c>
      <c r="AH457" s="158" t="s">
        <v>5731</v>
      </c>
      <c r="AI457" s="158" t="s">
        <v>5731</v>
      </c>
      <c r="AJ457" s="158" t="s">
        <v>5731</v>
      </c>
      <c r="AK457" s="158" t="s">
        <v>7601</v>
      </c>
      <c r="AL457" s="158" t="s">
        <v>8850</v>
      </c>
      <c r="AM457" s="158" t="s">
        <v>8851</v>
      </c>
      <c r="AN457" s="159"/>
      <c r="AO457" s="159"/>
      <c r="AP457" s="159"/>
    </row>
    <row r="458" spans="1:42">
      <c r="A458" s="365" t="s">
        <v>979</v>
      </c>
      <c r="B458" s="601" t="s">
        <v>4568</v>
      </c>
      <c r="C458" s="213" t="s">
        <v>4577</v>
      </c>
      <c r="D458" s="355" t="s">
        <v>4644</v>
      </c>
      <c r="E458" s="213" t="s">
        <v>37</v>
      </c>
      <c r="F458" s="213" t="s">
        <v>16</v>
      </c>
      <c r="G458" s="213" t="s">
        <v>19</v>
      </c>
      <c r="H458" s="213" t="s">
        <v>4645</v>
      </c>
      <c r="I458" s="214" t="s">
        <v>760</v>
      </c>
      <c r="J458" s="213" t="s">
        <v>13</v>
      </c>
      <c r="K458" s="352" t="s">
        <v>17</v>
      </c>
      <c r="L458" s="210" t="s">
        <v>8873</v>
      </c>
      <c r="M458" s="159" t="s">
        <v>8874</v>
      </c>
      <c r="N458" s="159" t="s">
        <v>7936</v>
      </c>
      <c r="O458" s="159" t="s">
        <v>1870</v>
      </c>
      <c r="P458" s="155">
        <v>200</v>
      </c>
      <c r="Q458" s="155">
        <v>10</v>
      </c>
      <c r="R458" s="349" t="s">
        <v>7608</v>
      </c>
      <c r="S458" s="158" t="s">
        <v>8849</v>
      </c>
      <c r="T458" s="158" t="s">
        <v>5731</v>
      </c>
      <c r="U458" s="212">
        <v>44370</v>
      </c>
      <c r="V458" s="212">
        <v>44370</v>
      </c>
      <c r="W458" s="158">
        <v>4725000102</v>
      </c>
      <c r="X458" s="212">
        <v>44376</v>
      </c>
      <c r="Y458" s="157"/>
      <c r="Z458" s="158" t="s">
        <v>7600</v>
      </c>
      <c r="AA458" s="157"/>
      <c r="AB458" s="157"/>
      <c r="AC458" s="158" t="s">
        <v>1547</v>
      </c>
      <c r="AD458" s="158" t="s">
        <v>5731</v>
      </c>
      <c r="AE458" s="158" t="s">
        <v>5731</v>
      </c>
      <c r="AF458" s="158" t="s">
        <v>5731</v>
      </c>
      <c r="AG458" s="158" t="s">
        <v>5731</v>
      </c>
      <c r="AH458" s="158" t="s">
        <v>5731</v>
      </c>
      <c r="AI458" s="158" t="s">
        <v>5731</v>
      </c>
      <c r="AJ458" s="158" t="s">
        <v>5731</v>
      </c>
      <c r="AK458" s="158" t="s">
        <v>7601</v>
      </c>
      <c r="AL458" s="158" t="s">
        <v>8850</v>
      </c>
      <c r="AM458" s="158" t="s">
        <v>8851</v>
      </c>
      <c r="AN458" s="159"/>
      <c r="AO458" s="159"/>
      <c r="AP458" s="159"/>
    </row>
    <row r="459" spans="1:42" ht="33">
      <c r="A459" s="365" t="s">
        <v>979</v>
      </c>
      <c r="B459" s="601" t="s">
        <v>4568</v>
      </c>
      <c r="C459" s="213" t="s">
        <v>2635</v>
      </c>
      <c r="D459" s="213" t="s">
        <v>4630</v>
      </c>
      <c r="E459" s="213" t="s">
        <v>37</v>
      </c>
      <c r="F459" s="262" t="s">
        <v>8846</v>
      </c>
      <c r="G459" s="213" t="s">
        <v>19</v>
      </c>
      <c r="H459" s="213" t="s">
        <v>4631</v>
      </c>
      <c r="I459" s="214" t="s">
        <v>760</v>
      </c>
      <c r="J459" s="213" t="s">
        <v>13</v>
      </c>
      <c r="K459" s="352" t="s">
        <v>17</v>
      </c>
      <c r="L459" s="563" t="s">
        <v>8875</v>
      </c>
      <c r="M459" s="159" t="s">
        <v>8876</v>
      </c>
      <c r="N459" s="159" t="s">
        <v>7936</v>
      </c>
      <c r="O459" s="159" t="s">
        <v>1870</v>
      </c>
      <c r="P459" s="155">
        <v>500</v>
      </c>
      <c r="Q459" s="155">
        <v>15</v>
      </c>
      <c r="R459" s="349" t="s">
        <v>7608</v>
      </c>
      <c r="S459" s="158" t="s">
        <v>8849</v>
      </c>
      <c r="T459" s="158" t="s">
        <v>5731</v>
      </c>
      <c r="U459" s="212">
        <v>44370</v>
      </c>
      <c r="V459" s="212">
        <v>44370</v>
      </c>
      <c r="W459" s="158">
        <v>4725000103</v>
      </c>
      <c r="X459" s="212">
        <v>44376</v>
      </c>
      <c r="Y459" s="157"/>
      <c r="Z459" s="158" t="s">
        <v>7600</v>
      </c>
      <c r="AA459" s="157"/>
      <c r="AB459" s="157"/>
      <c r="AC459" s="158" t="s">
        <v>1547</v>
      </c>
      <c r="AD459" s="158" t="s">
        <v>5731</v>
      </c>
      <c r="AE459" s="158" t="s">
        <v>5731</v>
      </c>
      <c r="AF459" s="158" t="s">
        <v>5731</v>
      </c>
      <c r="AG459" s="158" t="s">
        <v>5731</v>
      </c>
      <c r="AH459" s="158" t="s">
        <v>5731</v>
      </c>
      <c r="AI459" s="158" t="s">
        <v>5731</v>
      </c>
      <c r="AJ459" s="158" t="s">
        <v>5731</v>
      </c>
      <c r="AK459" s="158" t="s">
        <v>7601</v>
      </c>
      <c r="AL459" s="158" t="s">
        <v>8850</v>
      </c>
      <c r="AM459" s="158" t="s">
        <v>8851</v>
      </c>
      <c r="AN459" s="159"/>
      <c r="AO459" s="159"/>
      <c r="AP459" s="159"/>
    </row>
    <row r="460" spans="1:42">
      <c r="A460" s="356" t="s">
        <v>979</v>
      </c>
      <c r="B460" s="601" t="s">
        <v>4568</v>
      </c>
      <c r="C460" s="213" t="s">
        <v>3620</v>
      </c>
      <c r="D460" s="213" t="s">
        <v>4626</v>
      </c>
      <c r="E460" s="213" t="s">
        <v>37</v>
      </c>
      <c r="F460" s="213" t="s">
        <v>16</v>
      </c>
      <c r="G460" s="213" t="s">
        <v>19</v>
      </c>
      <c r="H460" s="213" t="s">
        <v>4627</v>
      </c>
      <c r="I460" s="214" t="s">
        <v>760</v>
      </c>
      <c r="J460" s="213" t="s">
        <v>13</v>
      </c>
      <c r="K460" s="564" t="s">
        <v>17</v>
      </c>
      <c r="L460" s="563" t="s">
        <v>8875</v>
      </c>
      <c r="M460" s="159" t="s">
        <v>8877</v>
      </c>
      <c r="N460" s="159" t="s">
        <v>7936</v>
      </c>
      <c r="O460" s="159" t="s">
        <v>1870</v>
      </c>
      <c r="P460" s="155">
        <v>100</v>
      </c>
      <c r="Q460" s="155">
        <v>20</v>
      </c>
      <c r="R460" s="349" t="s">
        <v>7608</v>
      </c>
      <c r="S460" s="158" t="s">
        <v>8849</v>
      </c>
      <c r="T460" s="158" t="s">
        <v>5731</v>
      </c>
      <c r="U460" s="212">
        <v>44370</v>
      </c>
      <c r="V460" s="212">
        <v>44370</v>
      </c>
      <c r="W460" s="158">
        <v>4725000104</v>
      </c>
      <c r="X460" s="212">
        <v>44376</v>
      </c>
      <c r="Y460" s="157"/>
      <c r="Z460" s="158" t="s">
        <v>7600</v>
      </c>
      <c r="AA460" s="157"/>
      <c r="AB460" s="157"/>
      <c r="AC460" s="158" t="s">
        <v>1547</v>
      </c>
      <c r="AD460" s="158" t="s">
        <v>5731</v>
      </c>
      <c r="AE460" s="158" t="s">
        <v>5731</v>
      </c>
      <c r="AF460" s="158" t="s">
        <v>5731</v>
      </c>
      <c r="AG460" s="158" t="s">
        <v>5731</v>
      </c>
      <c r="AH460" s="158" t="s">
        <v>5731</v>
      </c>
      <c r="AI460" s="158" t="s">
        <v>5731</v>
      </c>
      <c r="AJ460" s="158" t="s">
        <v>5731</v>
      </c>
      <c r="AK460" s="158" t="s">
        <v>7601</v>
      </c>
      <c r="AL460" s="158" t="s">
        <v>8850</v>
      </c>
      <c r="AM460" s="158" t="s">
        <v>8851</v>
      </c>
      <c r="AN460" s="159"/>
      <c r="AO460" s="159"/>
      <c r="AP460" s="159"/>
    </row>
    <row r="461" spans="1:42" ht="33">
      <c r="A461" s="356" t="s">
        <v>979</v>
      </c>
      <c r="B461" s="601" t="s">
        <v>4568</v>
      </c>
      <c r="C461" s="213" t="s">
        <v>4620</v>
      </c>
      <c r="D461" s="355" t="s">
        <v>4623</v>
      </c>
      <c r="E461" s="213" t="s">
        <v>37</v>
      </c>
      <c r="F461" s="262" t="s">
        <v>8846</v>
      </c>
      <c r="G461" s="213" t="s">
        <v>19</v>
      </c>
      <c r="H461" s="213" t="s">
        <v>4625</v>
      </c>
      <c r="I461" s="214" t="s">
        <v>760</v>
      </c>
      <c r="J461" s="213" t="s">
        <v>13</v>
      </c>
      <c r="K461" s="564" t="s">
        <v>17</v>
      </c>
      <c r="L461" s="563" t="s">
        <v>8878</v>
      </c>
      <c r="M461" s="159" t="s">
        <v>8879</v>
      </c>
      <c r="N461" s="159" t="s">
        <v>7936</v>
      </c>
      <c r="O461" s="159" t="s">
        <v>1862</v>
      </c>
      <c r="P461" s="155">
        <v>100</v>
      </c>
      <c r="Q461" s="155">
        <v>10</v>
      </c>
      <c r="R461" s="349" t="s">
        <v>7608</v>
      </c>
      <c r="S461" s="158" t="s">
        <v>8849</v>
      </c>
      <c r="T461" s="158" t="s">
        <v>5731</v>
      </c>
      <c r="U461" s="212">
        <v>44370</v>
      </c>
      <c r="V461" s="212">
        <v>44370</v>
      </c>
      <c r="W461" s="158">
        <v>4725000105</v>
      </c>
      <c r="X461" s="212">
        <v>44376</v>
      </c>
      <c r="Y461" s="157"/>
      <c r="Z461" s="158" t="s">
        <v>7600</v>
      </c>
      <c r="AA461" s="157"/>
      <c r="AB461" s="157"/>
      <c r="AC461" s="158" t="s">
        <v>1547</v>
      </c>
      <c r="AD461" s="158" t="s">
        <v>5731</v>
      </c>
      <c r="AE461" s="158" t="s">
        <v>5731</v>
      </c>
      <c r="AF461" s="158" t="s">
        <v>5731</v>
      </c>
      <c r="AG461" s="158" t="s">
        <v>5731</v>
      </c>
      <c r="AH461" s="158" t="s">
        <v>5731</v>
      </c>
      <c r="AI461" s="158" t="s">
        <v>5731</v>
      </c>
      <c r="AJ461" s="158" t="s">
        <v>5731</v>
      </c>
      <c r="AK461" s="158" t="s">
        <v>7601</v>
      </c>
      <c r="AL461" s="158" t="s">
        <v>8850</v>
      </c>
      <c r="AM461" s="158" t="s">
        <v>8851</v>
      </c>
      <c r="AN461" s="159"/>
      <c r="AO461" s="159"/>
      <c r="AP461" s="159"/>
    </row>
    <row r="462" spans="1:42" ht="33">
      <c r="A462" s="356" t="s">
        <v>979</v>
      </c>
      <c r="B462" s="601" t="s">
        <v>4568</v>
      </c>
      <c r="C462" s="213" t="s">
        <v>4620</v>
      </c>
      <c r="D462" s="355" t="s">
        <v>4623</v>
      </c>
      <c r="E462" s="213" t="s">
        <v>37</v>
      </c>
      <c r="F462" s="262" t="s">
        <v>8846</v>
      </c>
      <c r="G462" s="213" t="s">
        <v>19</v>
      </c>
      <c r="H462" s="213" t="s">
        <v>4624</v>
      </c>
      <c r="I462" s="214" t="s">
        <v>760</v>
      </c>
      <c r="J462" s="213" t="s">
        <v>13</v>
      </c>
      <c r="K462" s="352" t="s">
        <v>17</v>
      </c>
      <c r="L462" s="563" t="s">
        <v>8878</v>
      </c>
      <c r="M462" s="164" t="s">
        <v>5867</v>
      </c>
      <c r="N462" s="159" t="s">
        <v>7936</v>
      </c>
      <c r="O462" s="569" t="s">
        <v>1870</v>
      </c>
      <c r="P462" s="155">
        <v>100</v>
      </c>
      <c r="Q462" s="155">
        <v>10</v>
      </c>
      <c r="R462" s="349" t="s">
        <v>7608</v>
      </c>
      <c r="S462" s="158" t="s">
        <v>8849</v>
      </c>
      <c r="T462" s="158" t="s">
        <v>5731</v>
      </c>
      <c r="U462" s="212">
        <v>44370</v>
      </c>
      <c r="V462" s="212">
        <v>44370</v>
      </c>
      <c r="W462" s="158">
        <v>4725000106</v>
      </c>
      <c r="X462" s="212">
        <v>44376</v>
      </c>
      <c r="Y462" s="157"/>
      <c r="Z462" s="158" t="s">
        <v>7600</v>
      </c>
      <c r="AA462" s="157"/>
      <c r="AB462" s="157"/>
      <c r="AC462" s="158" t="s">
        <v>1547</v>
      </c>
      <c r="AD462" s="158" t="s">
        <v>5731</v>
      </c>
      <c r="AE462" s="158" t="s">
        <v>5731</v>
      </c>
      <c r="AF462" s="158" t="s">
        <v>5731</v>
      </c>
      <c r="AG462" s="158" t="s">
        <v>5731</v>
      </c>
      <c r="AH462" s="158" t="s">
        <v>5731</v>
      </c>
      <c r="AI462" s="158" t="s">
        <v>5731</v>
      </c>
      <c r="AJ462" s="158" t="s">
        <v>5731</v>
      </c>
      <c r="AK462" s="158" t="s">
        <v>7601</v>
      </c>
      <c r="AL462" s="158" t="s">
        <v>8850</v>
      </c>
      <c r="AM462" s="158" t="s">
        <v>8851</v>
      </c>
      <c r="AN462" s="159"/>
      <c r="AO462" s="159"/>
      <c r="AP462" s="159"/>
    </row>
    <row r="463" spans="1:42" ht="33">
      <c r="A463" s="356" t="s">
        <v>979</v>
      </c>
      <c r="B463" s="601" t="s">
        <v>4568</v>
      </c>
      <c r="C463" s="213" t="s">
        <v>4620</v>
      </c>
      <c r="D463" s="563" t="s">
        <v>4621</v>
      </c>
      <c r="E463" s="213" t="s">
        <v>37</v>
      </c>
      <c r="F463" s="213" t="s">
        <v>16</v>
      </c>
      <c r="G463" s="213" t="s">
        <v>19</v>
      </c>
      <c r="H463" s="213" t="s">
        <v>4622</v>
      </c>
      <c r="I463" s="214" t="s">
        <v>760</v>
      </c>
      <c r="J463" s="213" t="s">
        <v>13</v>
      </c>
      <c r="K463" s="564" t="s">
        <v>17</v>
      </c>
      <c r="L463" s="563" t="s">
        <v>8878</v>
      </c>
      <c r="M463" s="159" t="s">
        <v>8880</v>
      </c>
      <c r="N463" s="159" t="s">
        <v>7936</v>
      </c>
      <c r="O463" s="581" t="s">
        <v>8881</v>
      </c>
      <c r="P463" s="155">
        <v>500</v>
      </c>
      <c r="Q463" s="155">
        <v>10</v>
      </c>
      <c r="R463" s="349" t="s">
        <v>7608</v>
      </c>
      <c r="S463" s="158" t="s">
        <v>8849</v>
      </c>
      <c r="T463" s="158" t="s">
        <v>5731</v>
      </c>
      <c r="U463" s="212">
        <v>44370</v>
      </c>
      <c r="V463" s="212">
        <v>44370</v>
      </c>
      <c r="W463" s="158">
        <v>4725000107</v>
      </c>
      <c r="X463" s="212">
        <v>44376</v>
      </c>
      <c r="Y463" s="157"/>
      <c r="Z463" s="158" t="s">
        <v>7600</v>
      </c>
      <c r="AA463" s="157"/>
      <c r="AB463" s="157"/>
      <c r="AC463" s="158" t="s">
        <v>1547</v>
      </c>
      <c r="AD463" s="158" t="s">
        <v>5731</v>
      </c>
      <c r="AE463" s="158" t="s">
        <v>5731</v>
      </c>
      <c r="AF463" s="158" t="s">
        <v>5731</v>
      </c>
      <c r="AG463" s="158" t="s">
        <v>5731</v>
      </c>
      <c r="AH463" s="158" t="s">
        <v>5731</v>
      </c>
      <c r="AI463" s="158" t="s">
        <v>5731</v>
      </c>
      <c r="AJ463" s="158" t="s">
        <v>5731</v>
      </c>
      <c r="AK463" s="158" t="s">
        <v>7601</v>
      </c>
      <c r="AL463" s="158" t="s">
        <v>8850</v>
      </c>
      <c r="AM463" s="158" t="s">
        <v>8851</v>
      </c>
      <c r="AN463" s="159"/>
      <c r="AO463" s="159"/>
      <c r="AP463" s="159"/>
    </row>
    <row r="464" spans="1:42">
      <c r="A464" s="356" t="s">
        <v>979</v>
      </c>
      <c r="B464" s="601" t="s">
        <v>4568</v>
      </c>
      <c r="C464" s="563" t="s">
        <v>4578</v>
      </c>
      <c r="D464" s="563" t="s">
        <v>4618</v>
      </c>
      <c r="E464" s="213" t="s">
        <v>37</v>
      </c>
      <c r="F464" s="604" t="s">
        <v>11</v>
      </c>
      <c r="G464" s="213" t="s">
        <v>19</v>
      </c>
      <c r="H464" s="213" t="s">
        <v>4619</v>
      </c>
      <c r="I464" s="214" t="s">
        <v>760</v>
      </c>
      <c r="J464" s="213" t="s">
        <v>13</v>
      </c>
      <c r="K464" s="352" t="s">
        <v>17</v>
      </c>
      <c r="L464" s="210" t="s">
        <v>8882</v>
      </c>
      <c r="M464" s="159" t="s">
        <v>8883</v>
      </c>
      <c r="N464" s="159" t="s">
        <v>7936</v>
      </c>
      <c r="O464" s="159" t="s">
        <v>1870</v>
      </c>
      <c r="P464" s="155">
        <v>100</v>
      </c>
      <c r="Q464" s="155">
        <v>15</v>
      </c>
      <c r="R464" s="349" t="s">
        <v>7608</v>
      </c>
      <c r="S464" s="158" t="s">
        <v>8849</v>
      </c>
      <c r="T464" s="158" t="s">
        <v>5731</v>
      </c>
      <c r="U464" s="212">
        <v>44370</v>
      </c>
      <c r="V464" s="212">
        <v>44370</v>
      </c>
      <c r="W464" s="158">
        <v>4725000108</v>
      </c>
      <c r="X464" s="212">
        <v>44376</v>
      </c>
      <c r="Y464" s="157"/>
      <c r="Z464" s="158" t="s">
        <v>7600</v>
      </c>
      <c r="AA464" s="157"/>
      <c r="AB464" s="157"/>
      <c r="AC464" s="158" t="s">
        <v>1547</v>
      </c>
      <c r="AD464" s="158" t="s">
        <v>5731</v>
      </c>
      <c r="AE464" s="158" t="s">
        <v>5731</v>
      </c>
      <c r="AF464" s="158" t="s">
        <v>5731</v>
      </c>
      <c r="AG464" s="158" t="s">
        <v>5731</v>
      </c>
      <c r="AH464" s="158" t="s">
        <v>5731</v>
      </c>
      <c r="AI464" s="158" t="s">
        <v>5731</v>
      </c>
      <c r="AJ464" s="158" t="s">
        <v>5731</v>
      </c>
      <c r="AK464" s="158" t="s">
        <v>7601</v>
      </c>
      <c r="AL464" s="158" t="s">
        <v>8850</v>
      </c>
      <c r="AM464" s="158" t="s">
        <v>8851</v>
      </c>
      <c r="AN464" s="159"/>
      <c r="AO464" s="159"/>
      <c r="AP464" s="159"/>
    </row>
    <row r="465" spans="1:42" ht="33">
      <c r="A465" s="356" t="s">
        <v>979</v>
      </c>
      <c r="B465" s="601" t="s">
        <v>4573</v>
      </c>
      <c r="C465" s="213" t="s">
        <v>4574</v>
      </c>
      <c r="D465" s="605" t="s">
        <v>4616</v>
      </c>
      <c r="E465" s="213" t="s">
        <v>37</v>
      </c>
      <c r="F465" s="262" t="s">
        <v>8846</v>
      </c>
      <c r="G465" s="213" t="s">
        <v>19</v>
      </c>
      <c r="H465" s="213" t="s">
        <v>4617</v>
      </c>
      <c r="I465" s="214" t="s">
        <v>760</v>
      </c>
      <c r="J465" s="213" t="s">
        <v>13</v>
      </c>
      <c r="K465" s="352" t="s">
        <v>17</v>
      </c>
      <c r="L465" s="563" t="s">
        <v>8884</v>
      </c>
      <c r="M465" s="159" t="s">
        <v>8885</v>
      </c>
      <c r="N465" s="159" t="s">
        <v>7936</v>
      </c>
      <c r="O465" s="159" t="s">
        <v>1862</v>
      </c>
      <c r="P465" s="155">
        <v>300</v>
      </c>
      <c r="Q465" s="155">
        <v>8</v>
      </c>
      <c r="R465" s="349" t="s">
        <v>7608</v>
      </c>
      <c r="S465" s="158" t="s">
        <v>8849</v>
      </c>
      <c r="T465" s="158" t="s">
        <v>5731</v>
      </c>
      <c r="U465" s="212">
        <v>44370</v>
      </c>
      <c r="V465" s="212">
        <v>44370</v>
      </c>
      <c r="W465" s="158">
        <v>4728000047</v>
      </c>
      <c r="X465" s="212">
        <v>44376</v>
      </c>
      <c r="Y465" s="157"/>
      <c r="Z465" s="158" t="s">
        <v>7600</v>
      </c>
      <c r="AA465" s="157"/>
      <c r="AB465" s="157"/>
      <c r="AC465" s="158" t="s">
        <v>1547</v>
      </c>
      <c r="AD465" s="158" t="s">
        <v>5731</v>
      </c>
      <c r="AE465" s="158" t="s">
        <v>5731</v>
      </c>
      <c r="AF465" s="158" t="s">
        <v>5731</v>
      </c>
      <c r="AG465" s="158" t="s">
        <v>5731</v>
      </c>
      <c r="AH465" s="158" t="s">
        <v>5731</v>
      </c>
      <c r="AI465" s="158" t="s">
        <v>5731</v>
      </c>
      <c r="AJ465" s="158" t="s">
        <v>5731</v>
      </c>
      <c r="AK465" s="158" t="s">
        <v>7601</v>
      </c>
      <c r="AL465" s="158" t="s">
        <v>8850</v>
      </c>
      <c r="AM465" s="158" t="s">
        <v>8851</v>
      </c>
      <c r="AN465" s="159"/>
      <c r="AO465" s="159"/>
      <c r="AP465" s="159"/>
    </row>
    <row r="466" spans="1:42" ht="33">
      <c r="A466" s="356" t="s">
        <v>979</v>
      </c>
      <c r="B466" s="601" t="s">
        <v>4573</v>
      </c>
      <c r="C466" s="213" t="s">
        <v>4574</v>
      </c>
      <c r="D466" s="605" t="s">
        <v>4614</v>
      </c>
      <c r="E466" s="213" t="s">
        <v>37</v>
      </c>
      <c r="F466" s="262" t="s">
        <v>8846</v>
      </c>
      <c r="G466" s="213" t="s">
        <v>19</v>
      </c>
      <c r="H466" s="213" t="s">
        <v>4615</v>
      </c>
      <c r="I466" s="214" t="s">
        <v>760</v>
      </c>
      <c r="J466" s="213" t="s">
        <v>13</v>
      </c>
      <c r="K466" s="564" t="s">
        <v>17</v>
      </c>
      <c r="L466" s="563" t="s">
        <v>8884</v>
      </c>
      <c r="M466" s="159" t="s">
        <v>8886</v>
      </c>
      <c r="N466" s="159" t="s">
        <v>7936</v>
      </c>
      <c r="O466" s="159" t="s">
        <v>1870</v>
      </c>
      <c r="P466" s="155">
        <v>120</v>
      </c>
      <c r="Q466" s="155">
        <v>10</v>
      </c>
      <c r="R466" s="349" t="s">
        <v>7608</v>
      </c>
      <c r="S466" s="158" t="s">
        <v>8849</v>
      </c>
      <c r="T466" s="158" t="s">
        <v>5731</v>
      </c>
      <c r="U466" s="212">
        <v>44370</v>
      </c>
      <c r="V466" s="212">
        <v>44370</v>
      </c>
      <c r="W466" s="158">
        <v>4728000048</v>
      </c>
      <c r="X466" s="212">
        <v>44376</v>
      </c>
      <c r="Y466" s="157"/>
      <c r="Z466" s="158" t="s">
        <v>7600</v>
      </c>
      <c r="AA466" s="157"/>
      <c r="AB466" s="157"/>
      <c r="AC466" s="158" t="s">
        <v>1547</v>
      </c>
      <c r="AD466" s="158" t="s">
        <v>5731</v>
      </c>
      <c r="AE466" s="158" t="s">
        <v>5731</v>
      </c>
      <c r="AF466" s="158" t="s">
        <v>5731</v>
      </c>
      <c r="AG466" s="158" t="s">
        <v>5731</v>
      </c>
      <c r="AH466" s="158" t="s">
        <v>5731</v>
      </c>
      <c r="AI466" s="158" t="s">
        <v>5731</v>
      </c>
      <c r="AJ466" s="158" t="s">
        <v>5731</v>
      </c>
      <c r="AK466" s="158" t="s">
        <v>7601</v>
      </c>
      <c r="AL466" s="158" t="s">
        <v>8850</v>
      </c>
      <c r="AM466" s="158" t="s">
        <v>8851</v>
      </c>
      <c r="AN466" s="159"/>
      <c r="AO466" s="159"/>
      <c r="AP466" s="159"/>
    </row>
    <row r="467" spans="1:42" ht="33">
      <c r="A467" s="606" t="s">
        <v>7656</v>
      </c>
      <c r="B467" s="607" t="s">
        <v>7657</v>
      </c>
      <c r="C467" s="607" t="s">
        <v>7658</v>
      </c>
      <c r="D467" s="558" t="s">
        <v>8887</v>
      </c>
      <c r="E467" s="210" t="s">
        <v>37</v>
      </c>
      <c r="F467" s="558" t="s">
        <v>8804</v>
      </c>
      <c r="G467" s="210" t="s">
        <v>19</v>
      </c>
      <c r="H467" s="210" t="s">
        <v>7659</v>
      </c>
      <c r="I467" s="217" t="s">
        <v>760</v>
      </c>
      <c r="J467" s="210" t="s">
        <v>13</v>
      </c>
      <c r="K467" s="595" t="s">
        <v>17</v>
      </c>
      <c r="L467" s="210" t="s">
        <v>7660</v>
      </c>
      <c r="M467" s="333" t="s">
        <v>8888</v>
      </c>
      <c r="N467" s="159" t="s">
        <v>1091</v>
      </c>
      <c r="O467" s="159" t="s">
        <v>1080</v>
      </c>
      <c r="P467" s="164" t="s">
        <v>8889</v>
      </c>
      <c r="Q467" s="164" t="s">
        <v>8890</v>
      </c>
      <c r="R467" s="365" t="s">
        <v>2659</v>
      </c>
      <c r="S467" s="159" t="s">
        <v>7787</v>
      </c>
      <c r="T467" s="158" t="s">
        <v>5731</v>
      </c>
      <c r="U467" s="608" t="s">
        <v>8891</v>
      </c>
      <c r="V467" s="608" t="s">
        <v>8892</v>
      </c>
      <c r="W467" s="159">
        <v>3014000040</v>
      </c>
      <c r="X467" s="609" t="s">
        <v>8893</v>
      </c>
      <c r="Y467" s="158"/>
      <c r="Z467" s="158" t="s">
        <v>7602</v>
      </c>
      <c r="AA467" s="159"/>
      <c r="AB467" s="159"/>
      <c r="AC467" s="159" t="s">
        <v>1547</v>
      </c>
      <c r="AD467" s="158" t="s">
        <v>5731</v>
      </c>
      <c r="AE467" s="158" t="s">
        <v>5731</v>
      </c>
      <c r="AF467" s="158" t="s">
        <v>5731</v>
      </c>
      <c r="AG467" s="158" t="s">
        <v>5731</v>
      </c>
      <c r="AH467" s="158" t="s">
        <v>5731</v>
      </c>
      <c r="AI467" s="158" t="s">
        <v>5731</v>
      </c>
      <c r="AJ467" s="158" t="s">
        <v>5731</v>
      </c>
      <c r="AK467" s="159" t="s">
        <v>7601</v>
      </c>
      <c r="AL467" s="159" t="s">
        <v>7787</v>
      </c>
      <c r="AM467" s="159" t="s">
        <v>7788</v>
      </c>
      <c r="AN467" s="159"/>
      <c r="AO467" s="159"/>
      <c r="AP467" s="159"/>
    </row>
    <row r="468" spans="1:42" ht="49.5">
      <c r="A468" s="365" t="s">
        <v>979</v>
      </c>
      <c r="B468" s="607" t="s">
        <v>4573</v>
      </c>
      <c r="C468" s="210" t="s">
        <v>4598</v>
      </c>
      <c r="D468" s="210" t="s">
        <v>4599</v>
      </c>
      <c r="E468" s="210" t="s">
        <v>37</v>
      </c>
      <c r="F468" s="558" t="s">
        <v>8894</v>
      </c>
      <c r="G468" s="210" t="s">
        <v>19</v>
      </c>
      <c r="H468" s="210" t="s">
        <v>4600</v>
      </c>
      <c r="I468" s="217" t="s">
        <v>760</v>
      </c>
      <c r="J468" s="210" t="s">
        <v>13</v>
      </c>
      <c r="K468" s="595" t="s">
        <v>17</v>
      </c>
      <c r="L468" s="167" t="s">
        <v>8002</v>
      </c>
      <c r="M468" s="159" t="s">
        <v>8004</v>
      </c>
      <c r="N468" s="159" t="s">
        <v>7936</v>
      </c>
      <c r="O468" s="159" t="s">
        <v>1862</v>
      </c>
      <c r="P468" s="216">
        <v>200</v>
      </c>
      <c r="Q468" s="215">
        <v>20</v>
      </c>
      <c r="R468" s="365" t="s">
        <v>2659</v>
      </c>
      <c r="S468" s="159" t="s">
        <v>7787</v>
      </c>
      <c r="T468" s="165" t="s">
        <v>7997</v>
      </c>
      <c r="U468" s="546">
        <v>44362</v>
      </c>
      <c r="V468" s="546">
        <v>44363</v>
      </c>
      <c r="W468" s="189">
        <v>4728000044</v>
      </c>
      <c r="X468" s="609" t="s">
        <v>8893</v>
      </c>
      <c r="Y468" s="165" t="s">
        <v>7997</v>
      </c>
      <c r="Z468" s="159" t="s">
        <v>7602</v>
      </c>
      <c r="AA468" s="159"/>
      <c r="AB468" s="159"/>
      <c r="AC468" s="159" t="s">
        <v>1547</v>
      </c>
      <c r="AD468" s="158" t="s">
        <v>5731</v>
      </c>
      <c r="AE468" s="158" t="s">
        <v>5731</v>
      </c>
      <c r="AF468" s="158" t="s">
        <v>5731</v>
      </c>
      <c r="AG468" s="158" t="s">
        <v>5731</v>
      </c>
      <c r="AH468" s="158" t="s">
        <v>5731</v>
      </c>
      <c r="AI468" s="158" t="s">
        <v>5731</v>
      </c>
      <c r="AJ468" s="158" t="s">
        <v>5731</v>
      </c>
      <c r="AK468" s="183" t="s">
        <v>7605</v>
      </c>
      <c r="AL468" s="159" t="s">
        <v>7787</v>
      </c>
      <c r="AM468" s="159" t="s">
        <v>7788</v>
      </c>
      <c r="AN468" s="159"/>
      <c r="AO468" s="159"/>
      <c r="AP468" s="159"/>
    </row>
    <row r="469" spans="1:42" ht="33">
      <c r="A469" s="365" t="s">
        <v>979</v>
      </c>
      <c r="B469" s="607" t="s">
        <v>4573</v>
      </c>
      <c r="C469" s="210" t="s">
        <v>4575</v>
      </c>
      <c r="D469" s="210" t="s">
        <v>4596</v>
      </c>
      <c r="E469" s="210" t="s">
        <v>37</v>
      </c>
      <c r="F469" s="558" t="s">
        <v>8895</v>
      </c>
      <c r="G469" s="210" t="s">
        <v>19</v>
      </c>
      <c r="H469" s="210" t="s">
        <v>4597</v>
      </c>
      <c r="I469" s="217" t="s">
        <v>760</v>
      </c>
      <c r="J469" s="210" t="s">
        <v>13</v>
      </c>
      <c r="K469" s="595" t="s">
        <v>17</v>
      </c>
      <c r="L469" s="167" t="s">
        <v>8002</v>
      </c>
      <c r="M469" s="159" t="s">
        <v>8003</v>
      </c>
      <c r="N469" s="159" t="s">
        <v>7936</v>
      </c>
      <c r="O469" s="159" t="s">
        <v>1870</v>
      </c>
      <c r="P469" s="568">
        <v>150</v>
      </c>
      <c r="Q469" s="215">
        <v>15</v>
      </c>
      <c r="R469" s="365" t="s">
        <v>2659</v>
      </c>
      <c r="S469" s="159" t="s">
        <v>7787</v>
      </c>
      <c r="T469" s="165" t="s">
        <v>7997</v>
      </c>
      <c r="U469" s="546">
        <v>44362</v>
      </c>
      <c r="V469" s="546">
        <v>44363</v>
      </c>
      <c r="W469" s="189">
        <v>4728000045</v>
      </c>
      <c r="X469" s="609" t="s">
        <v>8893</v>
      </c>
      <c r="Y469" s="165" t="s">
        <v>7997</v>
      </c>
      <c r="Z469" s="159" t="s">
        <v>7602</v>
      </c>
      <c r="AA469" s="159"/>
      <c r="AB469" s="159"/>
      <c r="AC469" s="159" t="s">
        <v>1547</v>
      </c>
      <c r="AD469" s="158" t="s">
        <v>5731</v>
      </c>
      <c r="AE469" s="158" t="s">
        <v>5731</v>
      </c>
      <c r="AF469" s="158" t="s">
        <v>5731</v>
      </c>
      <c r="AG469" s="158" t="s">
        <v>5731</v>
      </c>
      <c r="AH469" s="158" t="s">
        <v>5731</v>
      </c>
      <c r="AI469" s="158" t="s">
        <v>5731</v>
      </c>
      <c r="AJ469" s="158" t="s">
        <v>5731</v>
      </c>
      <c r="AK469" s="183" t="s">
        <v>7605</v>
      </c>
      <c r="AL469" s="159" t="s">
        <v>7787</v>
      </c>
      <c r="AM469" s="159" t="s">
        <v>7788</v>
      </c>
      <c r="AN469" s="159"/>
      <c r="AO469" s="159"/>
      <c r="AP469" s="159"/>
    </row>
    <row r="470" spans="1:42" ht="49.5">
      <c r="A470" s="610" t="s">
        <v>979</v>
      </c>
      <c r="B470" s="611" t="s">
        <v>4573</v>
      </c>
      <c r="C470" s="131" t="s">
        <v>8896</v>
      </c>
      <c r="D470" s="131" t="s">
        <v>4594</v>
      </c>
      <c r="E470" s="131" t="s">
        <v>37</v>
      </c>
      <c r="F470" s="474" t="s">
        <v>8897</v>
      </c>
      <c r="G470" s="131" t="s">
        <v>19</v>
      </c>
      <c r="H470" s="131" t="s">
        <v>4595</v>
      </c>
      <c r="I470" s="468" t="s">
        <v>760</v>
      </c>
      <c r="J470" s="131" t="s">
        <v>13</v>
      </c>
      <c r="K470" s="469" t="s">
        <v>17</v>
      </c>
      <c r="L470" s="167" t="s">
        <v>8000</v>
      </c>
      <c r="M470" s="159" t="s">
        <v>8001</v>
      </c>
      <c r="N470" s="159" t="s">
        <v>7936</v>
      </c>
      <c r="O470" s="159" t="s">
        <v>1862</v>
      </c>
      <c r="P470" s="215">
        <v>200</v>
      </c>
      <c r="Q470" s="215">
        <v>20</v>
      </c>
      <c r="R470" s="159" t="s">
        <v>2659</v>
      </c>
      <c r="S470" s="159" t="s">
        <v>7787</v>
      </c>
      <c r="T470" s="165" t="s">
        <v>7997</v>
      </c>
      <c r="U470" s="546">
        <v>44362</v>
      </c>
      <c r="V470" s="546">
        <v>44363</v>
      </c>
      <c r="W470" s="189">
        <v>4728000046</v>
      </c>
      <c r="X470" s="609" t="s">
        <v>8893</v>
      </c>
      <c r="Y470" s="165" t="s">
        <v>7997</v>
      </c>
      <c r="Z470" s="159" t="s">
        <v>7602</v>
      </c>
      <c r="AA470" s="159"/>
      <c r="AB470" s="159"/>
      <c r="AC470" s="159" t="s">
        <v>1547</v>
      </c>
      <c r="AD470" s="158" t="s">
        <v>5731</v>
      </c>
      <c r="AE470" s="158" t="s">
        <v>5731</v>
      </c>
      <c r="AF470" s="158" t="s">
        <v>5731</v>
      </c>
      <c r="AG470" s="158" t="s">
        <v>5731</v>
      </c>
      <c r="AH470" s="158" t="s">
        <v>5731</v>
      </c>
      <c r="AI470" s="158" t="s">
        <v>5731</v>
      </c>
      <c r="AJ470" s="158" t="s">
        <v>5731</v>
      </c>
      <c r="AK470" s="183" t="s">
        <v>7605</v>
      </c>
      <c r="AL470" s="159" t="s">
        <v>7787</v>
      </c>
      <c r="AM470" s="159" t="s">
        <v>7788</v>
      </c>
      <c r="AN470" s="178"/>
      <c r="AO470" s="178"/>
      <c r="AP470" s="178"/>
    </row>
  </sheetData>
  <autoFilter ref="A5:AP215"/>
  <mergeCells count="11">
    <mergeCell ref="AP4:AP5"/>
    <mergeCell ref="A1:AP2"/>
    <mergeCell ref="A4:Q4"/>
    <mergeCell ref="R4:V4"/>
    <mergeCell ref="W4:Y4"/>
    <mergeCell ref="Z4:AB4"/>
    <mergeCell ref="AC4:AE4"/>
    <mergeCell ref="AF4:AJ4"/>
    <mergeCell ref="AK4:AM4"/>
    <mergeCell ref="AN4:AN5"/>
    <mergeCell ref="AO4:AO5"/>
  </mergeCells>
  <phoneticPr fontId="39" type="noConversion"/>
  <conditionalFormatting sqref="H414 H416:H428 H382:H383 H385:H412">
    <cfRule type="duplicateValues" dxfId="15" priority="5"/>
  </conditionalFormatting>
  <conditionalFormatting sqref="H384">
    <cfRule type="duplicateValues" dxfId="14" priority="4"/>
  </conditionalFormatting>
  <conditionalFormatting sqref="H413">
    <cfRule type="duplicateValues" dxfId="13" priority="3"/>
  </conditionalFormatting>
  <conditionalFormatting sqref="H415">
    <cfRule type="duplicateValues" dxfId="12" priority="2"/>
  </conditionalFormatting>
  <conditionalFormatting sqref="H459:H467">
    <cfRule type="duplicateValues" dxfId="11" priority="1"/>
  </conditionalFormatting>
  <dataValidations count="32">
    <dataValidation type="list" allowBlank="1" showInputMessage="1" showErrorMessage="1" sqref="F22">
      <formula1>$G$1048332:$G$1048336</formula1>
    </dataValidation>
    <dataValidation type="list" allowBlank="1" showInputMessage="1" showErrorMessage="1" sqref="G6:G68">
      <formula1>$H$1048332:$H$1048337</formula1>
    </dataValidation>
    <dataValidation type="list" allowBlank="1" showInputMessage="1" showErrorMessage="1" sqref="E6:E68">
      <formula1>$F$1048332:$F$1048337</formula1>
    </dataValidation>
    <dataValidation type="list" allowBlank="1" showInputMessage="1" showErrorMessage="1" sqref="AF6:AF58 AF60:AF129 AF135 AF147:AF149 AF157:AF285 AF295:AF469 AF288:AF293">
      <formula1>"조치중, 조치완료, 21년이후 추진"</formula1>
    </dataValidation>
    <dataValidation type="list" allowBlank="1" showInputMessage="1" showErrorMessage="1" sqref="AC6:AC469">
      <formula1>"이상없음, 시정(현장)조치, 보수·보강, 정밀안전진단, 긴급안전조치, 행정처분 "</formula1>
    </dataValidation>
    <dataValidation type="list" allowBlank="1" showInputMessage="1" showErrorMessage="1" sqref="AD6:AD129 AD135 AD147:AD149 AD295:AD469 AD288:AD293 AD157:AD285">
      <formula1>"현장조치, 단기조치, 중·장기조치"</formula1>
    </dataValidation>
    <dataValidation type="list" allowBlank="1" showInputMessage="1" showErrorMessage="1" sqref="Z6:Z469">
      <formula1>"공개, 비공개, 비공개(사유시설)"</formula1>
    </dataValidation>
    <dataValidation type="list" allowBlank="1" showInputMessage="1" showErrorMessage="1" sqref="R6:R97 R155 R157 R159 R161:R469">
      <formula1>"민간전문가 합동, 유관기관 합동, 관리기관 합동, 부서 합동"</formula1>
    </dataValidation>
    <dataValidation type="list" allowBlank="1" showInputMessage="1" showErrorMessage="1" sqref="F101 E72:E129 G72:G129 F72 F114:F129 E130:G149 E153:G173 E248:G253 F353:F381 F382:G428 E447:G467 E470:G470">
      <formula1>#REF!</formula1>
    </dataValidation>
    <dataValidation type="list" allowBlank="1" showInputMessage="1" showErrorMessage="1" sqref="G150:G152">
      <formula1>$G$1048490:$G$1048576</formula1>
    </dataValidation>
    <dataValidation type="list" allowBlank="1" showInputMessage="1" showErrorMessage="1" sqref="E150:E152">
      <formula1>$E$1048490:$E$1048576</formula1>
    </dataValidation>
    <dataValidation type="list" allowBlank="1" showInputMessage="1" showErrorMessage="1" sqref="F150">
      <formula1>$F$1048490:$F$1048494</formula1>
    </dataValidation>
    <dataValidation type="list" allowBlank="1" showInputMessage="1" showErrorMessage="1" sqref="E272:E278 E254">
      <formula1>$E$1048503:$E$1048508</formula1>
    </dataValidation>
    <dataValidation type="list" allowBlank="1" showInputMessage="1" showErrorMessage="1" sqref="G272:G278 G254">
      <formula1>$G$1048503:$G$1048508</formula1>
    </dataValidation>
    <dataValidation type="list" allowBlank="1" showInputMessage="1" showErrorMessage="1" sqref="F272:F278 F254">
      <formula1>$F$1048503:$F$1048507</formula1>
    </dataValidation>
    <dataValidation type="list" allowBlank="1" showInputMessage="1" showErrorMessage="1" sqref="E255:E271">
      <formula1>$E$1048523:$E$1048576</formula1>
    </dataValidation>
    <dataValidation type="list" allowBlank="1" showInputMessage="1" showErrorMessage="1" sqref="G255:G271">
      <formula1>$G$1048523:$G$1048576</formula1>
    </dataValidation>
    <dataValidation type="list" allowBlank="1" showInputMessage="1" showErrorMessage="1" sqref="F255:F271">
      <formula1>$F$1048523:$F$1048527</formula1>
    </dataValidation>
    <dataValidation type="list" allowBlank="1" showInputMessage="1" showErrorMessage="1" sqref="F231:F247 F279:F352">
      <formula1>$G$1048261:$G$1048265</formula1>
    </dataValidation>
    <dataValidation type="list" allowBlank="1" showInputMessage="1" showErrorMessage="1" sqref="G231:G247 G279:G352">
      <formula1>$H$1048261:$H$1048266</formula1>
    </dataValidation>
    <dataValidation type="list" allowBlank="1" showInputMessage="1" showErrorMessage="1" sqref="E231:E247 E279:E352">
      <formula1>$F$1048261:$F$1048266</formula1>
    </dataValidation>
    <dataValidation type="list" allowBlank="1" showInputMessage="1" showErrorMessage="1" sqref="F174:F230">
      <formula1>$G$153501:$G$153505</formula1>
    </dataValidation>
    <dataValidation type="list" allowBlank="1" showInputMessage="1" showErrorMessage="1" sqref="G174:G230">
      <formula1>$H$153501:$H$153506</formula1>
    </dataValidation>
    <dataValidation type="list" allowBlank="1" showInputMessage="1" showErrorMessage="1" sqref="E224:E230 E174:E221">
      <formula1>$F$153501:$F$153506</formula1>
    </dataValidation>
    <dataValidation type="list" allowBlank="1" showInputMessage="1" showErrorMessage="1" sqref="E353:E381">
      <formula1>$F$1048301:$F$1048576</formula1>
    </dataValidation>
    <dataValidation type="list" allowBlank="1" showInputMessage="1" showErrorMessage="1" sqref="G353:G381">
      <formula1>$H$1048301:$H$1048576</formula1>
    </dataValidation>
    <dataValidation type="list" allowBlank="1" showInputMessage="1" showErrorMessage="1" sqref="F429:F433">
      <formula1>$G$1048300:$G$1048300</formula1>
    </dataValidation>
    <dataValidation type="list" allowBlank="1" showInputMessage="1" showErrorMessage="1" sqref="G429:G433">
      <formula1>$H$1048300:$H$1048300</formula1>
    </dataValidation>
    <dataValidation type="list" allowBlank="1" showInputMessage="1" showErrorMessage="1" sqref="E429:E433">
      <formula1>$F$1048300:$F$1048300</formula1>
    </dataValidation>
    <dataValidation type="list" allowBlank="1" showInputMessage="1" showErrorMessage="1" sqref="F468:F469 F434:F446">
      <formula1>$G$1048255:$G$1048259</formula1>
    </dataValidation>
    <dataValidation type="list" allowBlank="1" showInputMessage="1" showErrorMessage="1" sqref="G468:G469 G434:G446">
      <formula1>$H$1048255:$H$1048260</formula1>
    </dataValidation>
    <dataValidation type="list" allowBlank="1" showInputMessage="1" showErrorMessage="1" sqref="E468:E469 E434:E446">
      <formula1>$F$1048255:$F$1048260</formula1>
    </dataValidation>
  </dataValidations>
  <pageMargins left="0.7" right="0.7" top="0.75" bottom="0.75" header="0.3" footer="0.3"/>
  <pageSetup paperSize="8" scale="15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683"/>
  <sheetViews>
    <sheetView view="pageBreakPreview" zoomScale="70" zoomScaleNormal="25" zoomScaleSheetLayoutView="70" workbookViewId="0">
      <pane xSplit="8" ySplit="2" topLeftCell="P3" activePane="bottomRight" state="frozen"/>
      <selection pane="topRight" activeCell="I1" sqref="I1"/>
      <selection pane="bottomLeft" activeCell="A3" sqref="A3"/>
      <selection pane="bottomRight" activeCell="A5" sqref="A5"/>
    </sheetView>
  </sheetViews>
  <sheetFormatPr defaultColWidth="9" defaultRowHeight="16.5"/>
  <cols>
    <col min="1" max="2" width="9" style="76"/>
    <col min="3" max="3" width="14.625" style="76" bestFit="1" customWidth="1"/>
    <col min="4" max="4" width="17.625" style="76" bestFit="1" customWidth="1"/>
    <col min="5" max="7" width="9" style="76"/>
    <col min="8" max="8" width="24.125" style="76" bestFit="1" customWidth="1"/>
    <col min="9" max="9" width="13" style="76" bestFit="1" customWidth="1"/>
    <col min="10" max="11" width="9" style="76"/>
    <col min="12" max="12" width="18.75" style="76" bestFit="1" customWidth="1"/>
    <col min="13" max="13" width="16.375" style="76" bestFit="1" customWidth="1"/>
    <col min="14" max="15" width="9" style="76"/>
    <col min="16" max="17" width="9.125" style="76" bestFit="1" customWidth="1"/>
    <col min="18" max="18" width="20" style="76" bestFit="1" customWidth="1"/>
    <col min="19" max="19" width="39" style="76" bestFit="1" customWidth="1"/>
    <col min="20" max="20" width="19.375" style="76" bestFit="1" customWidth="1"/>
    <col min="21" max="22" width="23.875" style="76" bestFit="1" customWidth="1"/>
    <col min="23" max="23" width="13.875" style="76" bestFit="1" customWidth="1"/>
    <col min="24" max="24" width="20.125" style="76" bestFit="1" customWidth="1"/>
    <col min="25" max="25" width="21.75" style="76" bestFit="1" customWidth="1"/>
    <col min="26" max="26" width="11.625" style="76" bestFit="1" customWidth="1"/>
    <col min="27" max="27" width="19.375" style="76" bestFit="1" customWidth="1"/>
    <col min="28" max="28" width="13.75" style="76" bestFit="1" customWidth="1"/>
    <col min="29" max="29" width="16.125" style="76" bestFit="1" customWidth="1"/>
    <col min="30" max="30" width="16.75" style="76" bestFit="1" customWidth="1"/>
    <col min="31" max="31" width="66.125" style="76" customWidth="1"/>
    <col min="32" max="32" width="15.375" style="76" bestFit="1" customWidth="1"/>
    <col min="33" max="35" width="9" style="76"/>
    <col min="36" max="36" width="15.375" style="76" bestFit="1" customWidth="1"/>
    <col min="37" max="37" width="22.125" style="76" bestFit="1" customWidth="1"/>
    <col min="38" max="38" width="9" style="76"/>
    <col min="39" max="39" width="14.625" style="76" bestFit="1" customWidth="1"/>
    <col min="40" max="41" width="9" style="76"/>
    <col min="42" max="42" width="48" style="76" bestFit="1" customWidth="1"/>
    <col min="43" max="16384" width="9" style="76"/>
  </cols>
  <sheetData>
    <row r="1" spans="1:42" ht="50.25" customHeight="1">
      <c r="A1" s="787" t="s">
        <v>8081</v>
      </c>
      <c r="B1" s="787"/>
      <c r="C1" s="787"/>
      <c r="D1" s="787"/>
      <c r="E1" s="787"/>
      <c r="F1" s="787"/>
      <c r="G1" s="787"/>
      <c r="H1" s="787"/>
      <c r="I1" s="787"/>
      <c r="J1" s="787"/>
      <c r="K1" s="787"/>
      <c r="L1" s="787"/>
      <c r="M1" s="787"/>
      <c r="N1" s="787"/>
      <c r="O1" s="787"/>
      <c r="P1" s="787"/>
      <c r="Q1" s="787"/>
      <c r="R1" s="787"/>
      <c r="S1" s="787"/>
      <c r="T1" s="787"/>
      <c r="U1" s="787"/>
      <c r="V1" s="787"/>
      <c r="W1" s="787"/>
      <c r="X1" s="787"/>
      <c r="Y1" s="787"/>
      <c r="Z1" s="787"/>
      <c r="AA1" s="787"/>
      <c r="AB1" s="787"/>
      <c r="AC1" s="787"/>
      <c r="AD1" s="787"/>
      <c r="AE1" s="787"/>
      <c r="AF1" s="787"/>
      <c r="AG1" s="787"/>
      <c r="AH1" s="787"/>
      <c r="AI1" s="787"/>
      <c r="AJ1" s="787"/>
      <c r="AK1" s="787"/>
      <c r="AL1" s="787"/>
      <c r="AM1" s="787"/>
      <c r="AN1" s="787"/>
      <c r="AO1" s="787"/>
      <c r="AP1" s="787"/>
    </row>
    <row r="2" spans="1:42" ht="16.5" customHeight="1">
      <c r="A2" s="787"/>
      <c r="B2" s="787"/>
      <c r="C2" s="787"/>
      <c r="D2" s="787"/>
      <c r="E2" s="787"/>
      <c r="F2" s="787"/>
      <c r="G2" s="787"/>
      <c r="H2" s="787"/>
      <c r="I2" s="787"/>
      <c r="J2" s="787"/>
      <c r="K2" s="787"/>
      <c r="L2" s="787"/>
      <c r="M2" s="787"/>
      <c r="N2" s="787"/>
      <c r="O2" s="787"/>
      <c r="P2" s="787"/>
      <c r="Q2" s="787"/>
      <c r="R2" s="787"/>
      <c r="S2" s="787"/>
      <c r="T2" s="787"/>
      <c r="U2" s="787"/>
      <c r="V2" s="787"/>
      <c r="W2" s="787"/>
      <c r="X2" s="787"/>
      <c r="Y2" s="787"/>
      <c r="Z2" s="787"/>
      <c r="AA2" s="787"/>
      <c r="AB2" s="787"/>
      <c r="AC2" s="787"/>
      <c r="AD2" s="787"/>
      <c r="AE2" s="787"/>
      <c r="AF2" s="787"/>
      <c r="AG2" s="787"/>
      <c r="AH2" s="787"/>
      <c r="AI2" s="787"/>
      <c r="AJ2" s="787"/>
      <c r="AK2" s="787"/>
      <c r="AL2" s="787"/>
      <c r="AM2" s="787"/>
      <c r="AN2" s="787"/>
      <c r="AO2" s="787"/>
      <c r="AP2" s="787"/>
    </row>
    <row r="3" spans="1:42" ht="30" customHeight="1">
      <c r="A3" s="112">
        <f>SUBTOTAL(3,A6:A30009)</f>
        <v>678</v>
      </c>
      <c r="B3" s="113"/>
      <c r="C3" s="114"/>
      <c r="D3" s="113"/>
      <c r="E3" s="112"/>
      <c r="F3" s="112"/>
      <c r="G3" s="112"/>
      <c r="H3" s="112"/>
      <c r="I3" s="112"/>
      <c r="J3" s="112"/>
      <c r="K3" s="112"/>
      <c r="L3" s="112"/>
    </row>
    <row r="4" spans="1:42" ht="30" customHeight="1">
      <c r="A4" s="788" t="s">
        <v>9255</v>
      </c>
      <c r="B4" s="789"/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90"/>
      <c r="R4" s="791" t="s">
        <v>1660</v>
      </c>
      <c r="S4" s="791"/>
      <c r="T4" s="791"/>
      <c r="U4" s="791"/>
      <c r="V4" s="791"/>
      <c r="W4" s="791" t="s">
        <v>1661</v>
      </c>
      <c r="X4" s="791"/>
      <c r="Y4" s="791"/>
      <c r="Z4" s="792" t="s">
        <v>1662</v>
      </c>
      <c r="AA4" s="792"/>
      <c r="AB4" s="792"/>
      <c r="AC4" s="793" t="s">
        <v>1663</v>
      </c>
      <c r="AD4" s="793"/>
      <c r="AE4" s="793"/>
      <c r="AF4" s="793" t="s">
        <v>1664</v>
      </c>
      <c r="AG4" s="793"/>
      <c r="AH4" s="793"/>
      <c r="AI4" s="793"/>
      <c r="AJ4" s="793"/>
      <c r="AK4" s="794" t="s">
        <v>8072</v>
      </c>
      <c r="AL4" s="795"/>
      <c r="AM4" s="796"/>
      <c r="AN4" s="797" t="s">
        <v>1081</v>
      </c>
      <c r="AO4" s="799" t="s">
        <v>1082</v>
      </c>
      <c r="AP4" s="786" t="s">
        <v>752</v>
      </c>
    </row>
    <row r="5" spans="1:42" ht="56.25" customHeight="1">
      <c r="A5" s="224" t="s">
        <v>9</v>
      </c>
      <c r="B5" s="224" t="s">
        <v>0</v>
      </c>
      <c r="C5" s="224" t="s">
        <v>10</v>
      </c>
      <c r="D5" s="224" t="s">
        <v>6</v>
      </c>
      <c r="E5" s="224" t="s">
        <v>5</v>
      </c>
      <c r="F5" s="224" t="s">
        <v>7</v>
      </c>
      <c r="G5" s="224" t="s">
        <v>8</v>
      </c>
      <c r="H5" s="224" t="s">
        <v>1</v>
      </c>
      <c r="I5" s="224" t="s">
        <v>2</v>
      </c>
      <c r="J5" s="224" t="s">
        <v>4</v>
      </c>
      <c r="K5" s="224" t="s">
        <v>3</v>
      </c>
      <c r="L5" s="225" t="s">
        <v>1075</v>
      </c>
      <c r="M5" s="225" t="s">
        <v>1076</v>
      </c>
      <c r="N5" s="225" t="s">
        <v>1077</v>
      </c>
      <c r="O5" s="225" t="s">
        <v>1078</v>
      </c>
      <c r="P5" s="225" t="s">
        <v>8076</v>
      </c>
      <c r="Q5" s="225" t="s">
        <v>8077</v>
      </c>
      <c r="R5" s="225" t="s">
        <v>749</v>
      </c>
      <c r="S5" s="225" t="s">
        <v>1665</v>
      </c>
      <c r="T5" s="225" t="s">
        <v>1666</v>
      </c>
      <c r="U5" s="225" t="s">
        <v>1667</v>
      </c>
      <c r="V5" s="225" t="s">
        <v>1668</v>
      </c>
      <c r="W5" s="225" t="s">
        <v>1669</v>
      </c>
      <c r="X5" s="225" t="s">
        <v>1670</v>
      </c>
      <c r="Y5" s="225" t="s">
        <v>1671</v>
      </c>
      <c r="Z5" s="225" t="s">
        <v>741</v>
      </c>
      <c r="AA5" s="225" t="s">
        <v>66</v>
      </c>
      <c r="AB5" s="225" t="s">
        <v>742</v>
      </c>
      <c r="AC5" s="225" t="s">
        <v>750</v>
      </c>
      <c r="AD5" s="225" t="s">
        <v>751</v>
      </c>
      <c r="AE5" s="225" t="s">
        <v>743</v>
      </c>
      <c r="AF5" s="226" t="s">
        <v>744</v>
      </c>
      <c r="AG5" s="227" t="s">
        <v>755</v>
      </c>
      <c r="AH5" s="226" t="s">
        <v>745</v>
      </c>
      <c r="AI5" s="226" t="s">
        <v>753</v>
      </c>
      <c r="AJ5" s="226" t="s">
        <v>754</v>
      </c>
      <c r="AK5" s="269" t="s">
        <v>8073</v>
      </c>
      <c r="AL5" s="269" t="s">
        <v>8074</v>
      </c>
      <c r="AM5" s="269" t="s">
        <v>8075</v>
      </c>
      <c r="AN5" s="798"/>
      <c r="AO5" s="798"/>
      <c r="AP5" s="786"/>
    </row>
    <row r="6" spans="1:42" s="228" customFormat="1" ht="13.5">
      <c r="A6" s="612" t="s">
        <v>57</v>
      </c>
      <c r="B6" s="612" t="s">
        <v>1855</v>
      </c>
      <c r="C6" s="612" t="s">
        <v>1856</v>
      </c>
      <c r="D6" s="612" t="s">
        <v>1857</v>
      </c>
      <c r="E6" s="612" t="s">
        <v>666</v>
      </c>
      <c r="F6" s="612" t="s">
        <v>716</v>
      </c>
      <c r="G6" s="612" t="s">
        <v>1074</v>
      </c>
      <c r="H6" s="612" t="s">
        <v>1858</v>
      </c>
      <c r="I6" s="612" t="s">
        <v>1859</v>
      </c>
      <c r="J6" s="612" t="s">
        <v>669</v>
      </c>
      <c r="K6" s="612" t="s">
        <v>653</v>
      </c>
      <c r="L6" s="612" t="s">
        <v>1860</v>
      </c>
      <c r="M6" s="612" t="s">
        <v>1861</v>
      </c>
      <c r="N6" s="612" t="s">
        <v>1940</v>
      </c>
      <c r="O6" s="612" t="s">
        <v>1862</v>
      </c>
      <c r="P6" s="612">
        <v>96</v>
      </c>
      <c r="Q6" s="612">
        <v>26.15</v>
      </c>
      <c r="R6" s="612"/>
      <c r="S6" s="613" t="s">
        <v>8898</v>
      </c>
      <c r="T6" s="612"/>
      <c r="U6" s="614">
        <v>44362</v>
      </c>
      <c r="V6" s="614">
        <v>44362</v>
      </c>
      <c r="W6" s="612">
        <v>4213000174</v>
      </c>
      <c r="X6" s="614">
        <v>44376</v>
      </c>
      <c r="Y6" s="612"/>
      <c r="Z6" s="612"/>
      <c r="AA6" s="612"/>
      <c r="AB6" s="612"/>
      <c r="AC6" s="612" t="s">
        <v>7597</v>
      </c>
      <c r="AD6" s="612"/>
      <c r="AE6" s="612"/>
      <c r="AF6" s="612"/>
      <c r="AG6" s="612"/>
      <c r="AH6" s="612"/>
      <c r="AI6" s="612"/>
      <c r="AJ6" s="612"/>
      <c r="AK6" s="612" t="s">
        <v>1938</v>
      </c>
      <c r="AL6" s="612" t="s">
        <v>1939</v>
      </c>
      <c r="AM6" s="612" t="s">
        <v>8899</v>
      </c>
      <c r="AN6" s="612" t="s">
        <v>1086</v>
      </c>
      <c r="AO6" s="612" t="s">
        <v>1086</v>
      </c>
      <c r="AP6" s="612" t="s">
        <v>1941</v>
      </c>
    </row>
    <row r="7" spans="1:42" s="228" customFormat="1" ht="13.5">
      <c r="A7" s="612" t="s">
        <v>57</v>
      </c>
      <c r="B7" s="612" t="s">
        <v>1855</v>
      </c>
      <c r="C7" s="612" t="s">
        <v>1863</v>
      </c>
      <c r="D7" s="612" t="s">
        <v>1864</v>
      </c>
      <c r="E7" s="612" t="s">
        <v>666</v>
      </c>
      <c r="F7" s="612" t="s">
        <v>716</v>
      </c>
      <c r="G7" s="612" t="s">
        <v>1074</v>
      </c>
      <c r="H7" s="612" t="s">
        <v>1865</v>
      </c>
      <c r="I7" s="612" t="s">
        <v>1859</v>
      </c>
      <c r="J7" s="612" t="s">
        <v>669</v>
      </c>
      <c r="K7" s="612" t="s">
        <v>653</v>
      </c>
      <c r="L7" s="612" t="s">
        <v>1860</v>
      </c>
      <c r="M7" s="612" t="s">
        <v>1866</v>
      </c>
      <c r="N7" s="612" t="s">
        <v>1940</v>
      </c>
      <c r="O7" s="612" t="s">
        <v>1862</v>
      </c>
      <c r="P7" s="612">
        <v>87</v>
      </c>
      <c r="Q7" s="612">
        <v>39.619999999999997</v>
      </c>
      <c r="R7" s="612"/>
      <c r="S7" s="613" t="s">
        <v>8898</v>
      </c>
      <c r="T7" s="612"/>
      <c r="U7" s="614">
        <v>44362</v>
      </c>
      <c r="V7" s="614">
        <v>44362</v>
      </c>
      <c r="W7" s="612">
        <v>4213000175</v>
      </c>
      <c r="X7" s="614">
        <v>44376</v>
      </c>
      <c r="Y7" s="612"/>
      <c r="Z7" s="612"/>
      <c r="AA7" s="612"/>
      <c r="AB7" s="612"/>
      <c r="AC7" s="612" t="s">
        <v>7597</v>
      </c>
      <c r="AD7" s="612"/>
      <c r="AE7" s="612"/>
      <c r="AF7" s="612"/>
      <c r="AG7" s="612"/>
      <c r="AH7" s="612"/>
      <c r="AI7" s="612"/>
      <c r="AJ7" s="612"/>
      <c r="AK7" s="612" t="s">
        <v>1938</v>
      </c>
      <c r="AL7" s="612" t="s">
        <v>1939</v>
      </c>
      <c r="AM7" s="612" t="s">
        <v>8899</v>
      </c>
      <c r="AN7" s="612" t="s">
        <v>1086</v>
      </c>
      <c r="AO7" s="612" t="s">
        <v>1086</v>
      </c>
      <c r="AP7" s="612" t="s">
        <v>1941</v>
      </c>
    </row>
    <row r="8" spans="1:42" s="228" customFormat="1" ht="13.5">
      <c r="A8" s="612" t="s">
        <v>57</v>
      </c>
      <c r="B8" s="612" t="s">
        <v>1855</v>
      </c>
      <c r="C8" s="612" t="s">
        <v>1867</v>
      </c>
      <c r="D8" s="612" t="s">
        <v>1864</v>
      </c>
      <c r="E8" s="612" t="s">
        <v>666</v>
      </c>
      <c r="F8" s="612" t="s">
        <v>717</v>
      </c>
      <c r="G8" s="612" t="s">
        <v>1074</v>
      </c>
      <c r="H8" s="612" t="s">
        <v>1868</v>
      </c>
      <c r="I8" s="612" t="s">
        <v>1859</v>
      </c>
      <c r="J8" s="612" t="s">
        <v>669</v>
      </c>
      <c r="K8" s="612" t="s">
        <v>653</v>
      </c>
      <c r="L8" s="612" t="s">
        <v>1860</v>
      </c>
      <c r="M8" s="612" t="s">
        <v>1869</v>
      </c>
      <c r="N8" s="612" t="s">
        <v>1940</v>
      </c>
      <c r="O8" s="612" t="s">
        <v>1870</v>
      </c>
      <c r="P8" s="612">
        <v>209</v>
      </c>
      <c r="Q8" s="612">
        <v>35.229999999999997</v>
      </c>
      <c r="R8" s="612"/>
      <c r="S8" s="613" t="s">
        <v>8898</v>
      </c>
      <c r="T8" s="612"/>
      <c r="U8" s="614">
        <v>44362</v>
      </c>
      <c r="V8" s="614">
        <v>44362</v>
      </c>
      <c r="W8" s="612">
        <v>4213000176</v>
      </c>
      <c r="X8" s="614">
        <v>44376</v>
      </c>
      <c r="Y8" s="612"/>
      <c r="Z8" s="612"/>
      <c r="AA8" s="612"/>
      <c r="AB8" s="612"/>
      <c r="AC8" s="612" t="s">
        <v>7597</v>
      </c>
      <c r="AD8" s="612"/>
      <c r="AE8" s="612"/>
      <c r="AF8" s="612"/>
      <c r="AG8" s="612"/>
      <c r="AH8" s="612"/>
      <c r="AI8" s="612"/>
      <c r="AJ8" s="612"/>
      <c r="AK8" s="612" t="s">
        <v>1938</v>
      </c>
      <c r="AL8" s="612" t="s">
        <v>1939</v>
      </c>
      <c r="AM8" s="612" t="s">
        <v>8899</v>
      </c>
      <c r="AN8" s="612" t="s">
        <v>1086</v>
      </c>
      <c r="AO8" s="612" t="s">
        <v>1086</v>
      </c>
      <c r="AP8" s="612" t="s">
        <v>1941</v>
      </c>
    </row>
    <row r="9" spans="1:42" s="228" customFormat="1" ht="13.5">
      <c r="A9" s="612" t="s">
        <v>57</v>
      </c>
      <c r="B9" s="612" t="s">
        <v>1855</v>
      </c>
      <c r="C9" s="612" t="s">
        <v>1867</v>
      </c>
      <c r="D9" s="612" t="s">
        <v>1871</v>
      </c>
      <c r="E9" s="612" t="s">
        <v>666</v>
      </c>
      <c r="F9" s="612" t="s">
        <v>717</v>
      </c>
      <c r="G9" s="612" t="s">
        <v>1074</v>
      </c>
      <c r="H9" s="612" t="s">
        <v>1872</v>
      </c>
      <c r="I9" s="612" t="s">
        <v>1859</v>
      </c>
      <c r="J9" s="612" t="s">
        <v>669</v>
      </c>
      <c r="K9" s="612" t="s">
        <v>653</v>
      </c>
      <c r="L9" s="612" t="s">
        <v>1860</v>
      </c>
      <c r="M9" s="612" t="s">
        <v>1869</v>
      </c>
      <c r="N9" s="612" t="s">
        <v>1940</v>
      </c>
      <c r="O9" s="612" t="s">
        <v>1862</v>
      </c>
      <c r="P9" s="612">
        <v>209</v>
      </c>
      <c r="Q9" s="612">
        <v>25.26</v>
      </c>
      <c r="R9" s="612"/>
      <c r="S9" s="613" t="s">
        <v>8898</v>
      </c>
      <c r="T9" s="612"/>
      <c r="U9" s="614">
        <v>44362</v>
      </c>
      <c r="V9" s="614">
        <v>44362</v>
      </c>
      <c r="W9" s="612">
        <v>4213000177</v>
      </c>
      <c r="X9" s="614">
        <v>44376</v>
      </c>
      <c r="Y9" s="612"/>
      <c r="Z9" s="612"/>
      <c r="AA9" s="612"/>
      <c r="AB9" s="612"/>
      <c r="AC9" s="612" t="s">
        <v>7597</v>
      </c>
      <c r="AD9" s="612"/>
      <c r="AE9" s="612"/>
      <c r="AF9" s="612"/>
      <c r="AG9" s="612"/>
      <c r="AH9" s="612"/>
      <c r="AI9" s="612"/>
      <c r="AJ9" s="612"/>
      <c r="AK9" s="612" t="s">
        <v>1938</v>
      </c>
      <c r="AL9" s="612" t="s">
        <v>1939</v>
      </c>
      <c r="AM9" s="612" t="s">
        <v>8899</v>
      </c>
      <c r="AN9" s="612" t="s">
        <v>1086</v>
      </c>
      <c r="AO9" s="612" t="s">
        <v>1086</v>
      </c>
      <c r="AP9" s="612" t="s">
        <v>1941</v>
      </c>
    </row>
    <row r="10" spans="1:42" s="228" customFormat="1" ht="13.5">
      <c r="A10" s="612" t="s">
        <v>57</v>
      </c>
      <c r="B10" s="612" t="s">
        <v>1855</v>
      </c>
      <c r="C10" s="612" t="s">
        <v>1873</v>
      </c>
      <c r="D10" s="612" t="s">
        <v>1874</v>
      </c>
      <c r="E10" s="612" t="s">
        <v>666</v>
      </c>
      <c r="F10" s="612" t="s">
        <v>713</v>
      </c>
      <c r="G10" s="612" t="s">
        <v>1074</v>
      </c>
      <c r="H10" s="612" t="s">
        <v>1875</v>
      </c>
      <c r="I10" s="612" t="s">
        <v>1859</v>
      </c>
      <c r="J10" s="612" t="s">
        <v>669</v>
      </c>
      <c r="K10" s="612" t="s">
        <v>653</v>
      </c>
      <c r="L10" s="612" t="s">
        <v>1860</v>
      </c>
      <c r="M10" s="612" t="s">
        <v>1876</v>
      </c>
      <c r="N10" s="612" t="s">
        <v>1940</v>
      </c>
      <c r="O10" s="612" t="s">
        <v>1870</v>
      </c>
      <c r="P10" s="612">
        <v>136</v>
      </c>
      <c r="Q10" s="612">
        <v>19.97</v>
      </c>
      <c r="R10" s="612"/>
      <c r="S10" s="613" t="s">
        <v>8898</v>
      </c>
      <c r="T10" s="612"/>
      <c r="U10" s="614">
        <v>44362</v>
      </c>
      <c r="V10" s="614">
        <v>44362</v>
      </c>
      <c r="W10" s="612">
        <v>4213000178</v>
      </c>
      <c r="X10" s="614">
        <v>44376</v>
      </c>
      <c r="Y10" s="612"/>
      <c r="Z10" s="612"/>
      <c r="AA10" s="612"/>
      <c r="AB10" s="612"/>
      <c r="AC10" s="612" t="s">
        <v>7597</v>
      </c>
      <c r="AD10" s="612"/>
      <c r="AE10" s="612"/>
      <c r="AF10" s="612"/>
      <c r="AG10" s="612"/>
      <c r="AH10" s="612"/>
      <c r="AI10" s="612"/>
      <c r="AJ10" s="612"/>
      <c r="AK10" s="612" t="s">
        <v>1938</v>
      </c>
      <c r="AL10" s="612" t="s">
        <v>1939</v>
      </c>
      <c r="AM10" s="612" t="s">
        <v>8899</v>
      </c>
      <c r="AN10" s="612" t="s">
        <v>1086</v>
      </c>
      <c r="AO10" s="612" t="s">
        <v>1086</v>
      </c>
      <c r="AP10" s="612" t="s">
        <v>1941</v>
      </c>
    </row>
    <row r="11" spans="1:42" s="228" customFormat="1" ht="13.5">
      <c r="A11" s="612" t="s">
        <v>57</v>
      </c>
      <c r="B11" s="612" t="s">
        <v>1855</v>
      </c>
      <c r="C11" s="612" t="s">
        <v>1867</v>
      </c>
      <c r="D11" s="612" t="s">
        <v>1874</v>
      </c>
      <c r="E11" s="612" t="s">
        <v>666</v>
      </c>
      <c r="F11" s="612" t="s">
        <v>713</v>
      </c>
      <c r="G11" s="612" t="s">
        <v>1074</v>
      </c>
      <c r="H11" s="612" t="s">
        <v>1877</v>
      </c>
      <c r="I11" s="612" t="s">
        <v>1859</v>
      </c>
      <c r="J11" s="612" t="s">
        <v>669</v>
      </c>
      <c r="K11" s="612" t="s">
        <v>653</v>
      </c>
      <c r="L11" s="612" t="s">
        <v>1860</v>
      </c>
      <c r="M11" s="612" t="s">
        <v>1876</v>
      </c>
      <c r="N11" s="612" t="s">
        <v>1940</v>
      </c>
      <c r="O11" s="612" t="s">
        <v>1862</v>
      </c>
      <c r="P11" s="612">
        <v>136</v>
      </c>
      <c r="Q11" s="612">
        <v>10.36</v>
      </c>
      <c r="R11" s="612"/>
      <c r="S11" s="613" t="s">
        <v>8898</v>
      </c>
      <c r="T11" s="612"/>
      <c r="U11" s="614">
        <v>44362</v>
      </c>
      <c r="V11" s="614">
        <v>44362</v>
      </c>
      <c r="W11" s="612">
        <v>4213000179</v>
      </c>
      <c r="X11" s="614">
        <v>44376</v>
      </c>
      <c r="Y11" s="612"/>
      <c r="Z11" s="612"/>
      <c r="AA11" s="612"/>
      <c r="AB11" s="612"/>
      <c r="AC11" s="612" t="s">
        <v>7597</v>
      </c>
      <c r="AD11" s="612"/>
      <c r="AE11" s="612"/>
      <c r="AF11" s="612"/>
      <c r="AG11" s="612"/>
      <c r="AH11" s="612"/>
      <c r="AI11" s="612"/>
      <c r="AJ11" s="612"/>
      <c r="AK11" s="612" t="s">
        <v>1938</v>
      </c>
      <c r="AL11" s="612" t="s">
        <v>1939</v>
      </c>
      <c r="AM11" s="612" t="s">
        <v>8899</v>
      </c>
      <c r="AN11" s="612" t="s">
        <v>1086</v>
      </c>
      <c r="AO11" s="612" t="s">
        <v>1086</v>
      </c>
      <c r="AP11" s="612" t="s">
        <v>1941</v>
      </c>
    </row>
    <row r="12" spans="1:42" s="229" customFormat="1" ht="13.5">
      <c r="A12" s="612" t="s">
        <v>57</v>
      </c>
      <c r="B12" s="612" t="s">
        <v>1855</v>
      </c>
      <c r="C12" s="612" t="s">
        <v>1867</v>
      </c>
      <c r="D12" s="612" t="s">
        <v>1871</v>
      </c>
      <c r="E12" s="612" t="s">
        <v>666</v>
      </c>
      <c r="F12" s="612" t="s">
        <v>716</v>
      </c>
      <c r="G12" s="612" t="s">
        <v>1074</v>
      </c>
      <c r="H12" s="612" t="s">
        <v>1878</v>
      </c>
      <c r="I12" s="612" t="s">
        <v>1859</v>
      </c>
      <c r="J12" s="612" t="s">
        <v>669</v>
      </c>
      <c r="K12" s="612" t="s">
        <v>653</v>
      </c>
      <c r="L12" s="612" t="s">
        <v>1860</v>
      </c>
      <c r="M12" s="612" t="s">
        <v>1879</v>
      </c>
      <c r="N12" s="612" t="s">
        <v>1940</v>
      </c>
      <c r="O12" s="612" t="s">
        <v>1870</v>
      </c>
      <c r="P12" s="612">
        <v>100</v>
      </c>
      <c r="Q12" s="612">
        <v>32.43</v>
      </c>
      <c r="R12" s="612"/>
      <c r="S12" s="613" t="s">
        <v>8898</v>
      </c>
      <c r="T12" s="612"/>
      <c r="U12" s="614">
        <v>44362</v>
      </c>
      <c r="V12" s="614">
        <v>44362</v>
      </c>
      <c r="W12" s="612">
        <v>4213000180</v>
      </c>
      <c r="X12" s="614">
        <v>44376</v>
      </c>
      <c r="Y12" s="612"/>
      <c r="Z12" s="612"/>
      <c r="AA12" s="612"/>
      <c r="AB12" s="612"/>
      <c r="AC12" s="612" t="s">
        <v>7597</v>
      </c>
      <c r="AD12" s="612"/>
      <c r="AE12" s="612"/>
      <c r="AF12" s="612"/>
      <c r="AG12" s="612"/>
      <c r="AH12" s="612"/>
      <c r="AI12" s="612"/>
      <c r="AJ12" s="612"/>
      <c r="AK12" s="612" t="s">
        <v>1938</v>
      </c>
      <c r="AL12" s="612" t="s">
        <v>1939</v>
      </c>
      <c r="AM12" s="612" t="s">
        <v>8899</v>
      </c>
      <c r="AN12" s="612" t="s">
        <v>1086</v>
      </c>
      <c r="AO12" s="612" t="s">
        <v>1086</v>
      </c>
      <c r="AP12" s="612" t="s">
        <v>1941</v>
      </c>
    </row>
    <row r="13" spans="1:42" s="229" customFormat="1" ht="13.5">
      <c r="A13" s="612" t="s">
        <v>57</v>
      </c>
      <c r="B13" s="612" t="s">
        <v>1855</v>
      </c>
      <c r="C13" s="612" t="s">
        <v>1880</v>
      </c>
      <c r="D13" s="612" t="s">
        <v>1881</v>
      </c>
      <c r="E13" s="612" t="s">
        <v>666</v>
      </c>
      <c r="F13" s="612" t="s">
        <v>716</v>
      </c>
      <c r="G13" s="612" t="s">
        <v>1074</v>
      </c>
      <c r="H13" s="612" t="s">
        <v>1882</v>
      </c>
      <c r="I13" s="612" t="s">
        <v>1859</v>
      </c>
      <c r="J13" s="612" t="s">
        <v>669</v>
      </c>
      <c r="K13" s="612" t="s">
        <v>653</v>
      </c>
      <c r="L13" s="612" t="s">
        <v>1860</v>
      </c>
      <c r="M13" s="612" t="s">
        <v>1883</v>
      </c>
      <c r="N13" s="612" t="s">
        <v>1940</v>
      </c>
      <c r="O13" s="612" t="s">
        <v>1870</v>
      </c>
      <c r="P13" s="612">
        <v>60</v>
      </c>
      <c r="Q13" s="612">
        <v>11.89</v>
      </c>
      <c r="R13" s="612"/>
      <c r="S13" s="613" t="s">
        <v>8898</v>
      </c>
      <c r="T13" s="612"/>
      <c r="U13" s="614">
        <v>44362</v>
      </c>
      <c r="V13" s="614">
        <v>44362</v>
      </c>
      <c r="W13" s="612">
        <v>4213000181</v>
      </c>
      <c r="X13" s="614">
        <v>44376</v>
      </c>
      <c r="Y13" s="612"/>
      <c r="Z13" s="612"/>
      <c r="AA13" s="612"/>
      <c r="AB13" s="612"/>
      <c r="AC13" s="612" t="s">
        <v>7597</v>
      </c>
      <c r="AD13" s="612"/>
      <c r="AE13" s="612"/>
      <c r="AF13" s="612"/>
      <c r="AG13" s="612"/>
      <c r="AH13" s="612"/>
      <c r="AI13" s="612"/>
      <c r="AJ13" s="612"/>
      <c r="AK13" s="612" t="s">
        <v>1938</v>
      </c>
      <c r="AL13" s="612" t="s">
        <v>1939</v>
      </c>
      <c r="AM13" s="612" t="s">
        <v>8899</v>
      </c>
      <c r="AN13" s="612" t="s">
        <v>1086</v>
      </c>
      <c r="AO13" s="612" t="s">
        <v>1086</v>
      </c>
      <c r="AP13" s="612" t="s">
        <v>1941</v>
      </c>
    </row>
    <row r="14" spans="1:42" s="229" customFormat="1" ht="13.5">
      <c r="A14" s="612" t="s">
        <v>57</v>
      </c>
      <c r="B14" s="612" t="s">
        <v>1855</v>
      </c>
      <c r="C14" s="612" t="s">
        <v>1880</v>
      </c>
      <c r="D14" s="612" t="s">
        <v>1881</v>
      </c>
      <c r="E14" s="612" t="s">
        <v>666</v>
      </c>
      <c r="F14" s="612" t="s">
        <v>716</v>
      </c>
      <c r="G14" s="612" t="s">
        <v>1074</v>
      </c>
      <c r="H14" s="612" t="s">
        <v>1884</v>
      </c>
      <c r="I14" s="612" t="s">
        <v>1859</v>
      </c>
      <c r="J14" s="612" t="s">
        <v>669</v>
      </c>
      <c r="K14" s="612" t="s">
        <v>653</v>
      </c>
      <c r="L14" s="612" t="s">
        <v>1860</v>
      </c>
      <c r="M14" s="612" t="s">
        <v>1885</v>
      </c>
      <c r="N14" s="612" t="s">
        <v>1940</v>
      </c>
      <c r="O14" s="612" t="s">
        <v>1862</v>
      </c>
      <c r="P14" s="612">
        <v>180</v>
      </c>
      <c r="Q14" s="612">
        <v>20.41</v>
      </c>
      <c r="R14" s="612"/>
      <c r="S14" s="613" t="s">
        <v>8898</v>
      </c>
      <c r="T14" s="612"/>
      <c r="U14" s="614">
        <v>44362</v>
      </c>
      <c r="V14" s="614">
        <v>44362</v>
      </c>
      <c r="W14" s="612">
        <v>4213000182</v>
      </c>
      <c r="X14" s="614">
        <v>44376</v>
      </c>
      <c r="Y14" s="612"/>
      <c r="Z14" s="612"/>
      <c r="AA14" s="612"/>
      <c r="AB14" s="612"/>
      <c r="AC14" s="612" t="s">
        <v>7597</v>
      </c>
      <c r="AD14" s="612"/>
      <c r="AE14" s="612"/>
      <c r="AF14" s="612"/>
      <c r="AG14" s="612"/>
      <c r="AH14" s="612"/>
      <c r="AI14" s="612"/>
      <c r="AJ14" s="612"/>
      <c r="AK14" s="612" t="s">
        <v>1938</v>
      </c>
      <c r="AL14" s="612" t="s">
        <v>1939</v>
      </c>
      <c r="AM14" s="612" t="s">
        <v>8899</v>
      </c>
      <c r="AN14" s="612" t="s">
        <v>1086</v>
      </c>
      <c r="AO14" s="612" t="s">
        <v>1086</v>
      </c>
      <c r="AP14" s="612" t="s">
        <v>1941</v>
      </c>
    </row>
    <row r="15" spans="1:42" s="229" customFormat="1" ht="13.5">
      <c r="A15" s="612" t="s">
        <v>57</v>
      </c>
      <c r="B15" s="612" t="s">
        <v>1855</v>
      </c>
      <c r="C15" s="612" t="s">
        <v>1886</v>
      </c>
      <c r="D15" s="612" t="s">
        <v>1887</v>
      </c>
      <c r="E15" s="612" t="s">
        <v>666</v>
      </c>
      <c r="F15" s="612" t="s">
        <v>714</v>
      </c>
      <c r="G15" s="612" t="s">
        <v>1074</v>
      </c>
      <c r="H15" s="612" t="s">
        <v>1888</v>
      </c>
      <c r="I15" s="612" t="s">
        <v>1859</v>
      </c>
      <c r="J15" s="612" t="s">
        <v>669</v>
      </c>
      <c r="K15" s="612" t="s">
        <v>653</v>
      </c>
      <c r="L15" s="612" t="s">
        <v>1860</v>
      </c>
      <c r="M15" s="612" t="s">
        <v>1889</v>
      </c>
      <c r="N15" s="612" t="s">
        <v>1940</v>
      </c>
      <c r="O15" s="612" t="s">
        <v>1870</v>
      </c>
      <c r="P15" s="612">
        <v>158</v>
      </c>
      <c r="Q15" s="612">
        <v>11</v>
      </c>
      <c r="R15" s="612"/>
      <c r="S15" s="613" t="s">
        <v>8898</v>
      </c>
      <c r="T15" s="612"/>
      <c r="U15" s="614">
        <v>44362</v>
      </c>
      <c r="V15" s="614">
        <v>44362</v>
      </c>
      <c r="W15" s="612">
        <v>4213000183</v>
      </c>
      <c r="X15" s="614">
        <v>44376</v>
      </c>
      <c r="Y15" s="612"/>
      <c r="Z15" s="612"/>
      <c r="AA15" s="612"/>
      <c r="AB15" s="612"/>
      <c r="AC15" s="612" t="s">
        <v>7597</v>
      </c>
      <c r="AD15" s="612"/>
      <c r="AE15" s="612"/>
      <c r="AF15" s="612"/>
      <c r="AG15" s="612"/>
      <c r="AH15" s="612"/>
      <c r="AI15" s="612"/>
      <c r="AJ15" s="612"/>
      <c r="AK15" s="612" t="s">
        <v>1938</v>
      </c>
      <c r="AL15" s="612" t="s">
        <v>1939</v>
      </c>
      <c r="AM15" s="612" t="s">
        <v>8899</v>
      </c>
      <c r="AN15" s="612" t="s">
        <v>1086</v>
      </c>
      <c r="AO15" s="612" t="s">
        <v>1086</v>
      </c>
      <c r="AP15" s="612" t="s">
        <v>1941</v>
      </c>
    </row>
    <row r="16" spans="1:42" s="229" customFormat="1" ht="13.5">
      <c r="A16" s="612" t="s">
        <v>57</v>
      </c>
      <c r="B16" s="612" t="s">
        <v>1855</v>
      </c>
      <c r="C16" s="612" t="s">
        <v>1886</v>
      </c>
      <c r="D16" s="612" t="s">
        <v>1887</v>
      </c>
      <c r="E16" s="612" t="s">
        <v>666</v>
      </c>
      <c r="F16" s="612" t="s">
        <v>717</v>
      </c>
      <c r="G16" s="612" t="s">
        <v>1074</v>
      </c>
      <c r="H16" s="612" t="s">
        <v>1890</v>
      </c>
      <c r="I16" s="612" t="s">
        <v>1859</v>
      </c>
      <c r="J16" s="612" t="s">
        <v>669</v>
      </c>
      <c r="K16" s="612" t="s">
        <v>653</v>
      </c>
      <c r="L16" s="612" t="s">
        <v>1860</v>
      </c>
      <c r="M16" s="612" t="s">
        <v>1891</v>
      </c>
      <c r="N16" s="612" t="s">
        <v>1940</v>
      </c>
      <c r="O16" s="612" t="s">
        <v>1862</v>
      </c>
      <c r="P16" s="612">
        <v>180</v>
      </c>
      <c r="Q16" s="612">
        <v>20.41</v>
      </c>
      <c r="R16" s="612"/>
      <c r="S16" s="613" t="s">
        <v>8898</v>
      </c>
      <c r="T16" s="612"/>
      <c r="U16" s="614">
        <v>44362</v>
      </c>
      <c r="V16" s="614">
        <v>44362</v>
      </c>
      <c r="W16" s="612">
        <v>4213000184</v>
      </c>
      <c r="X16" s="614">
        <v>44376</v>
      </c>
      <c r="Y16" s="612"/>
      <c r="Z16" s="612"/>
      <c r="AA16" s="612"/>
      <c r="AB16" s="612"/>
      <c r="AC16" s="612" t="s">
        <v>7597</v>
      </c>
      <c r="AD16" s="612"/>
      <c r="AE16" s="612"/>
      <c r="AF16" s="612"/>
      <c r="AG16" s="612"/>
      <c r="AH16" s="612"/>
      <c r="AI16" s="612"/>
      <c r="AJ16" s="612"/>
      <c r="AK16" s="612" t="s">
        <v>1938</v>
      </c>
      <c r="AL16" s="612" t="s">
        <v>1939</v>
      </c>
      <c r="AM16" s="612" t="s">
        <v>8899</v>
      </c>
      <c r="AN16" s="612" t="s">
        <v>1086</v>
      </c>
      <c r="AO16" s="612" t="s">
        <v>1086</v>
      </c>
      <c r="AP16" s="612" t="s">
        <v>1941</v>
      </c>
    </row>
    <row r="17" spans="1:42" s="229" customFormat="1" ht="13.5">
      <c r="A17" s="612" t="s">
        <v>57</v>
      </c>
      <c r="B17" s="612" t="s">
        <v>1855</v>
      </c>
      <c r="C17" s="612" t="s">
        <v>1886</v>
      </c>
      <c r="D17" s="612" t="s">
        <v>1892</v>
      </c>
      <c r="E17" s="612" t="s">
        <v>666</v>
      </c>
      <c r="F17" s="612" t="s">
        <v>716</v>
      </c>
      <c r="G17" s="612" t="s">
        <v>1074</v>
      </c>
      <c r="H17" s="612" t="s">
        <v>1893</v>
      </c>
      <c r="I17" s="612" t="s">
        <v>1859</v>
      </c>
      <c r="J17" s="612" t="s">
        <v>669</v>
      </c>
      <c r="K17" s="612" t="s">
        <v>653</v>
      </c>
      <c r="L17" s="612" t="s">
        <v>1860</v>
      </c>
      <c r="M17" s="612" t="s">
        <v>1894</v>
      </c>
      <c r="N17" s="612" t="s">
        <v>1940</v>
      </c>
      <c r="O17" s="612" t="s">
        <v>1862</v>
      </c>
      <c r="P17" s="612">
        <v>180</v>
      </c>
      <c r="Q17" s="612">
        <v>20.41</v>
      </c>
      <c r="R17" s="612"/>
      <c r="S17" s="613" t="s">
        <v>8898</v>
      </c>
      <c r="T17" s="612"/>
      <c r="U17" s="614">
        <v>44362</v>
      </c>
      <c r="V17" s="614">
        <v>44362</v>
      </c>
      <c r="W17" s="612">
        <v>4213000185</v>
      </c>
      <c r="X17" s="614">
        <v>44376</v>
      </c>
      <c r="Y17" s="612"/>
      <c r="Z17" s="612"/>
      <c r="AA17" s="612"/>
      <c r="AB17" s="612"/>
      <c r="AC17" s="612" t="s">
        <v>7597</v>
      </c>
      <c r="AD17" s="612"/>
      <c r="AE17" s="612"/>
      <c r="AF17" s="612"/>
      <c r="AG17" s="612"/>
      <c r="AH17" s="612"/>
      <c r="AI17" s="612"/>
      <c r="AJ17" s="612"/>
      <c r="AK17" s="612" t="s">
        <v>1938</v>
      </c>
      <c r="AL17" s="612" t="s">
        <v>1939</v>
      </c>
      <c r="AM17" s="612" t="s">
        <v>8899</v>
      </c>
      <c r="AN17" s="612" t="s">
        <v>1086</v>
      </c>
      <c r="AO17" s="612" t="s">
        <v>1086</v>
      </c>
      <c r="AP17" s="612" t="s">
        <v>1941</v>
      </c>
    </row>
    <row r="18" spans="1:42" s="229" customFormat="1" ht="13.5">
      <c r="A18" s="615" t="s">
        <v>20</v>
      </c>
      <c r="B18" s="615" t="s">
        <v>24</v>
      </c>
      <c r="C18" s="615" t="s">
        <v>137</v>
      </c>
      <c r="D18" s="615" t="s">
        <v>845</v>
      </c>
      <c r="E18" s="615" t="s">
        <v>37</v>
      </c>
      <c r="F18" s="615" t="s">
        <v>11</v>
      </c>
      <c r="G18" s="615" t="s">
        <v>19</v>
      </c>
      <c r="H18" s="615" t="s">
        <v>1415</v>
      </c>
      <c r="I18" s="615" t="s">
        <v>1317</v>
      </c>
      <c r="J18" s="615" t="s">
        <v>13</v>
      </c>
      <c r="K18" s="615" t="s">
        <v>108</v>
      </c>
      <c r="L18" s="616" t="s">
        <v>1507</v>
      </c>
      <c r="M18" s="617" t="s">
        <v>1508</v>
      </c>
      <c r="N18" s="616" t="s">
        <v>1509</v>
      </c>
      <c r="O18" s="616" t="s">
        <v>1104</v>
      </c>
      <c r="P18" s="618">
        <v>350</v>
      </c>
      <c r="Q18" s="618">
        <v>25</v>
      </c>
      <c r="R18" s="612"/>
      <c r="S18" s="615" t="s">
        <v>8900</v>
      </c>
      <c r="T18" s="612"/>
      <c r="U18" s="619">
        <v>44334</v>
      </c>
      <c r="V18" s="619">
        <v>44334</v>
      </c>
      <c r="W18" s="615" t="s">
        <v>1416</v>
      </c>
      <c r="X18" s="619">
        <v>44348</v>
      </c>
      <c r="Y18" s="615"/>
      <c r="Z18" s="612"/>
      <c r="AA18" s="612"/>
      <c r="AB18" s="612"/>
      <c r="AC18" s="612" t="s">
        <v>7597</v>
      </c>
      <c r="AD18" s="612"/>
      <c r="AE18" s="612"/>
      <c r="AF18" s="612"/>
      <c r="AG18" s="612"/>
      <c r="AH18" s="612"/>
      <c r="AI18" s="612"/>
      <c r="AJ18" s="612"/>
      <c r="AK18" s="615" t="s">
        <v>1121</v>
      </c>
      <c r="AL18" s="615" t="s">
        <v>1264</v>
      </c>
      <c r="AM18" s="615" t="s">
        <v>1265</v>
      </c>
      <c r="AN18" s="612" t="s">
        <v>1086</v>
      </c>
      <c r="AO18" s="612" t="s">
        <v>1086</v>
      </c>
      <c r="AP18" s="612"/>
    </row>
    <row r="19" spans="1:42" s="229" customFormat="1" ht="13.5">
      <c r="A19" s="615" t="s">
        <v>20</v>
      </c>
      <c r="B19" s="615" t="s">
        <v>24</v>
      </c>
      <c r="C19" s="615" t="s">
        <v>137</v>
      </c>
      <c r="D19" s="615" t="s">
        <v>846</v>
      </c>
      <c r="E19" s="615" t="s">
        <v>37</v>
      </c>
      <c r="F19" s="615" t="s">
        <v>11</v>
      </c>
      <c r="G19" s="615" t="s">
        <v>19</v>
      </c>
      <c r="H19" s="615" t="s">
        <v>1417</v>
      </c>
      <c r="I19" s="615" t="s">
        <v>1317</v>
      </c>
      <c r="J19" s="615" t="s">
        <v>13</v>
      </c>
      <c r="K19" s="615" t="s">
        <v>17</v>
      </c>
      <c r="L19" s="612" t="s">
        <v>1510</v>
      </c>
      <c r="M19" s="620" t="s">
        <v>1511</v>
      </c>
      <c r="N19" s="612" t="s">
        <v>1509</v>
      </c>
      <c r="O19" s="612" t="s">
        <v>1104</v>
      </c>
      <c r="P19" s="615">
        <v>100</v>
      </c>
      <c r="Q19" s="615">
        <v>25</v>
      </c>
      <c r="R19" s="612"/>
      <c r="S19" s="615" t="s">
        <v>8900</v>
      </c>
      <c r="T19" s="612"/>
      <c r="U19" s="619">
        <v>44334</v>
      </c>
      <c r="V19" s="619">
        <v>44334</v>
      </c>
      <c r="W19" s="615" t="s">
        <v>1418</v>
      </c>
      <c r="X19" s="619">
        <v>44348</v>
      </c>
      <c r="Y19" s="615"/>
      <c r="Z19" s="612"/>
      <c r="AA19" s="612"/>
      <c r="AB19" s="612"/>
      <c r="AC19" s="612" t="s">
        <v>7597</v>
      </c>
      <c r="AD19" s="612"/>
      <c r="AE19" s="612"/>
      <c r="AF19" s="612"/>
      <c r="AG19" s="612"/>
      <c r="AH19" s="612"/>
      <c r="AI19" s="612"/>
      <c r="AJ19" s="612"/>
      <c r="AK19" s="615" t="s">
        <v>1121</v>
      </c>
      <c r="AL19" s="615" t="s">
        <v>1264</v>
      </c>
      <c r="AM19" s="615" t="s">
        <v>1265</v>
      </c>
      <c r="AN19" s="612" t="s">
        <v>1086</v>
      </c>
      <c r="AO19" s="612" t="s">
        <v>1086</v>
      </c>
      <c r="AP19" s="612"/>
    </row>
    <row r="20" spans="1:42" s="229" customFormat="1" ht="13.5">
      <c r="A20" s="615" t="s">
        <v>20</v>
      </c>
      <c r="B20" s="615" t="s">
        <v>24</v>
      </c>
      <c r="C20" s="615" t="s">
        <v>137</v>
      </c>
      <c r="D20" s="615" t="s">
        <v>846</v>
      </c>
      <c r="E20" s="615" t="s">
        <v>37</v>
      </c>
      <c r="F20" s="615" t="s">
        <v>11</v>
      </c>
      <c r="G20" s="615" t="s">
        <v>19</v>
      </c>
      <c r="H20" s="615" t="s">
        <v>847</v>
      </c>
      <c r="I20" s="615" t="s">
        <v>1317</v>
      </c>
      <c r="J20" s="615" t="s">
        <v>13</v>
      </c>
      <c r="K20" s="615" t="s">
        <v>17</v>
      </c>
      <c r="L20" s="612" t="s">
        <v>1510</v>
      </c>
      <c r="M20" s="620" t="s">
        <v>1511</v>
      </c>
      <c r="N20" s="612" t="s">
        <v>1503</v>
      </c>
      <c r="O20" s="612" t="s">
        <v>1097</v>
      </c>
      <c r="P20" s="615">
        <v>100</v>
      </c>
      <c r="Q20" s="615">
        <v>25</v>
      </c>
      <c r="R20" s="612"/>
      <c r="S20" s="615" t="s">
        <v>8900</v>
      </c>
      <c r="T20" s="612"/>
      <c r="U20" s="619">
        <v>44334</v>
      </c>
      <c r="V20" s="619">
        <v>44334</v>
      </c>
      <c r="W20" s="615" t="s">
        <v>1419</v>
      </c>
      <c r="X20" s="619">
        <v>44348</v>
      </c>
      <c r="Y20" s="615"/>
      <c r="Z20" s="612"/>
      <c r="AA20" s="612"/>
      <c r="AB20" s="612"/>
      <c r="AC20" s="612" t="s">
        <v>7597</v>
      </c>
      <c r="AD20" s="612"/>
      <c r="AE20" s="612"/>
      <c r="AF20" s="612"/>
      <c r="AG20" s="612"/>
      <c r="AH20" s="612"/>
      <c r="AI20" s="612"/>
      <c r="AJ20" s="612"/>
      <c r="AK20" s="615" t="s">
        <v>1121</v>
      </c>
      <c r="AL20" s="615" t="s">
        <v>1264</v>
      </c>
      <c r="AM20" s="615" t="s">
        <v>1265</v>
      </c>
      <c r="AN20" s="612" t="s">
        <v>1086</v>
      </c>
      <c r="AO20" s="612" t="s">
        <v>1086</v>
      </c>
      <c r="AP20" s="612"/>
    </row>
    <row r="21" spans="1:42" s="229" customFormat="1" ht="13.5">
      <c r="A21" s="615" t="s">
        <v>20</v>
      </c>
      <c r="B21" s="615" t="s">
        <v>24</v>
      </c>
      <c r="C21" s="615" t="s">
        <v>137</v>
      </c>
      <c r="D21" s="615" t="s">
        <v>1420</v>
      </c>
      <c r="E21" s="615" t="s">
        <v>37</v>
      </c>
      <c r="F21" s="615" t="s">
        <v>11</v>
      </c>
      <c r="G21" s="615" t="s">
        <v>19</v>
      </c>
      <c r="H21" s="615" t="s">
        <v>848</v>
      </c>
      <c r="I21" s="615" t="s">
        <v>1317</v>
      </c>
      <c r="J21" s="615" t="s">
        <v>13</v>
      </c>
      <c r="K21" s="615" t="s">
        <v>17</v>
      </c>
      <c r="L21" s="612" t="s">
        <v>1510</v>
      </c>
      <c r="M21" s="620" t="s">
        <v>1512</v>
      </c>
      <c r="N21" s="612" t="s">
        <v>1509</v>
      </c>
      <c r="O21" s="612" t="s">
        <v>1104</v>
      </c>
      <c r="P21" s="615">
        <v>150</v>
      </c>
      <c r="Q21" s="615">
        <v>30</v>
      </c>
      <c r="R21" s="612"/>
      <c r="S21" s="615" t="s">
        <v>8900</v>
      </c>
      <c r="T21" s="612"/>
      <c r="U21" s="619">
        <v>44351</v>
      </c>
      <c r="V21" s="619">
        <v>44351</v>
      </c>
      <c r="W21" s="615" t="s">
        <v>1421</v>
      </c>
      <c r="X21" s="619">
        <v>44351</v>
      </c>
      <c r="Y21" s="615"/>
      <c r="Z21" s="612"/>
      <c r="AA21" s="612"/>
      <c r="AB21" s="612"/>
      <c r="AC21" s="612" t="s">
        <v>7597</v>
      </c>
      <c r="AD21" s="612"/>
      <c r="AE21" s="612"/>
      <c r="AF21" s="612"/>
      <c r="AG21" s="612"/>
      <c r="AH21" s="612"/>
      <c r="AI21" s="612"/>
      <c r="AJ21" s="612"/>
      <c r="AK21" s="615" t="s">
        <v>1121</v>
      </c>
      <c r="AL21" s="615" t="s">
        <v>1264</v>
      </c>
      <c r="AM21" s="615" t="s">
        <v>1265</v>
      </c>
      <c r="AN21" s="612" t="s">
        <v>1086</v>
      </c>
      <c r="AO21" s="612" t="s">
        <v>1086</v>
      </c>
      <c r="AP21" s="612"/>
    </row>
    <row r="22" spans="1:42" s="229" customFormat="1" ht="13.5">
      <c r="A22" s="615" t="s">
        <v>20</v>
      </c>
      <c r="B22" s="615" t="s">
        <v>24</v>
      </c>
      <c r="C22" s="615" t="s">
        <v>137</v>
      </c>
      <c r="D22" s="615" t="s">
        <v>1420</v>
      </c>
      <c r="E22" s="615" t="s">
        <v>37</v>
      </c>
      <c r="F22" s="615" t="s">
        <v>11</v>
      </c>
      <c r="G22" s="615" t="s">
        <v>19</v>
      </c>
      <c r="H22" s="615" t="s">
        <v>849</v>
      </c>
      <c r="I22" s="615" t="s">
        <v>1317</v>
      </c>
      <c r="J22" s="615" t="s">
        <v>13</v>
      </c>
      <c r="K22" s="615" t="s">
        <v>17</v>
      </c>
      <c r="L22" s="612" t="s">
        <v>1510</v>
      </c>
      <c r="M22" s="620" t="s">
        <v>1512</v>
      </c>
      <c r="N22" s="612" t="s">
        <v>1218</v>
      </c>
      <c r="O22" s="612" t="s">
        <v>1097</v>
      </c>
      <c r="P22" s="615">
        <v>350</v>
      </c>
      <c r="Q22" s="615">
        <v>25</v>
      </c>
      <c r="R22" s="612"/>
      <c r="S22" s="615" t="s">
        <v>8900</v>
      </c>
      <c r="T22" s="612"/>
      <c r="U22" s="619">
        <v>44351</v>
      </c>
      <c r="V22" s="619">
        <v>44351</v>
      </c>
      <c r="W22" s="615" t="s">
        <v>1422</v>
      </c>
      <c r="X22" s="619">
        <v>44351</v>
      </c>
      <c r="Y22" s="615"/>
      <c r="Z22" s="612"/>
      <c r="AA22" s="612"/>
      <c r="AB22" s="612"/>
      <c r="AC22" s="612" t="s">
        <v>7597</v>
      </c>
      <c r="AD22" s="612"/>
      <c r="AE22" s="612"/>
      <c r="AF22" s="612"/>
      <c r="AG22" s="612"/>
      <c r="AH22" s="612"/>
      <c r="AI22" s="612"/>
      <c r="AJ22" s="612"/>
      <c r="AK22" s="615" t="s">
        <v>1121</v>
      </c>
      <c r="AL22" s="615" t="s">
        <v>1264</v>
      </c>
      <c r="AM22" s="615" t="s">
        <v>1265</v>
      </c>
      <c r="AN22" s="612" t="s">
        <v>1086</v>
      </c>
      <c r="AO22" s="612" t="s">
        <v>1086</v>
      </c>
      <c r="AP22" s="612"/>
    </row>
    <row r="23" spans="1:42" s="229" customFormat="1" ht="13.5">
      <c r="A23" s="615" t="s">
        <v>795</v>
      </c>
      <c r="B23" s="615" t="s">
        <v>860</v>
      </c>
      <c r="C23" s="615" t="s">
        <v>859</v>
      </c>
      <c r="D23" s="621" t="s">
        <v>1423</v>
      </c>
      <c r="E23" s="615" t="s">
        <v>37</v>
      </c>
      <c r="F23" s="615" t="s">
        <v>39</v>
      </c>
      <c r="G23" s="621" t="s">
        <v>106</v>
      </c>
      <c r="H23" s="621" t="s">
        <v>1424</v>
      </c>
      <c r="I23" s="615" t="s">
        <v>1317</v>
      </c>
      <c r="J23" s="615" t="s">
        <v>104</v>
      </c>
      <c r="K23" s="615" t="s">
        <v>105</v>
      </c>
      <c r="L23" s="612" t="s">
        <v>1513</v>
      </c>
      <c r="M23" s="620" t="s">
        <v>1514</v>
      </c>
      <c r="N23" s="612" t="s">
        <v>1262</v>
      </c>
      <c r="O23" s="612" t="s">
        <v>1104</v>
      </c>
      <c r="P23" s="615">
        <v>60</v>
      </c>
      <c r="Q23" s="615">
        <v>12</v>
      </c>
      <c r="R23" s="612"/>
      <c r="S23" s="615" t="s">
        <v>8900</v>
      </c>
      <c r="T23" s="612"/>
      <c r="U23" s="619">
        <v>44351</v>
      </c>
      <c r="V23" s="619">
        <v>44351</v>
      </c>
      <c r="W23" s="615" t="s">
        <v>1425</v>
      </c>
      <c r="X23" s="619">
        <v>44351</v>
      </c>
      <c r="Y23" s="615"/>
      <c r="Z23" s="612"/>
      <c r="AA23" s="612"/>
      <c r="AB23" s="612"/>
      <c r="AC23" s="612" t="s">
        <v>7597</v>
      </c>
      <c r="AD23" s="612"/>
      <c r="AE23" s="612"/>
      <c r="AF23" s="612"/>
      <c r="AG23" s="612"/>
      <c r="AH23" s="612"/>
      <c r="AI23" s="612"/>
      <c r="AJ23" s="612"/>
      <c r="AK23" s="615" t="s">
        <v>1121</v>
      </c>
      <c r="AL23" s="615" t="s">
        <v>1264</v>
      </c>
      <c r="AM23" s="615" t="s">
        <v>1265</v>
      </c>
      <c r="AN23" s="612" t="s">
        <v>1086</v>
      </c>
      <c r="AO23" s="612" t="s">
        <v>1086</v>
      </c>
      <c r="AP23" s="612"/>
    </row>
    <row r="24" spans="1:42" s="229" customFormat="1" ht="13.5">
      <c r="A24" s="615" t="s">
        <v>795</v>
      </c>
      <c r="B24" s="615" t="s">
        <v>860</v>
      </c>
      <c r="C24" s="615" t="s">
        <v>859</v>
      </c>
      <c r="D24" s="621" t="s">
        <v>1426</v>
      </c>
      <c r="E24" s="615" t="s">
        <v>37</v>
      </c>
      <c r="F24" s="615" t="s">
        <v>39</v>
      </c>
      <c r="G24" s="621" t="s">
        <v>106</v>
      </c>
      <c r="H24" s="621" t="s">
        <v>850</v>
      </c>
      <c r="I24" s="615" t="s">
        <v>1317</v>
      </c>
      <c r="J24" s="615" t="s">
        <v>104</v>
      </c>
      <c r="K24" s="615" t="s">
        <v>105</v>
      </c>
      <c r="L24" s="612" t="s">
        <v>1513</v>
      </c>
      <c r="M24" s="620" t="s">
        <v>1515</v>
      </c>
      <c r="N24" s="612" t="s">
        <v>1218</v>
      </c>
      <c r="O24" s="612" t="s">
        <v>1097</v>
      </c>
      <c r="P24" s="615">
        <v>100</v>
      </c>
      <c r="Q24" s="615">
        <v>12</v>
      </c>
      <c r="R24" s="612"/>
      <c r="S24" s="615" t="s">
        <v>8900</v>
      </c>
      <c r="T24" s="612"/>
      <c r="U24" s="619">
        <v>44351</v>
      </c>
      <c r="V24" s="619">
        <v>44351</v>
      </c>
      <c r="W24" s="615" t="s">
        <v>1427</v>
      </c>
      <c r="X24" s="619">
        <v>44351</v>
      </c>
      <c r="Y24" s="615"/>
      <c r="Z24" s="612"/>
      <c r="AA24" s="612"/>
      <c r="AB24" s="612"/>
      <c r="AC24" s="612" t="s">
        <v>7597</v>
      </c>
      <c r="AD24" s="612"/>
      <c r="AE24" s="612"/>
      <c r="AF24" s="612"/>
      <c r="AG24" s="612"/>
      <c r="AH24" s="612"/>
      <c r="AI24" s="612"/>
      <c r="AJ24" s="612"/>
      <c r="AK24" s="615" t="s">
        <v>1121</v>
      </c>
      <c r="AL24" s="615" t="s">
        <v>1264</v>
      </c>
      <c r="AM24" s="615" t="s">
        <v>1265</v>
      </c>
      <c r="AN24" s="612" t="s">
        <v>1086</v>
      </c>
      <c r="AO24" s="612" t="s">
        <v>1086</v>
      </c>
      <c r="AP24" s="612"/>
    </row>
    <row r="25" spans="1:42" s="229" customFormat="1" ht="13.5">
      <c r="A25" s="615" t="s">
        <v>795</v>
      </c>
      <c r="B25" s="615" t="s">
        <v>860</v>
      </c>
      <c r="C25" s="615" t="s">
        <v>859</v>
      </c>
      <c r="D25" s="621" t="s">
        <v>1428</v>
      </c>
      <c r="E25" s="615" t="s">
        <v>37</v>
      </c>
      <c r="F25" s="615" t="s">
        <v>759</v>
      </c>
      <c r="G25" s="621" t="s">
        <v>106</v>
      </c>
      <c r="H25" s="621" t="s">
        <v>851</v>
      </c>
      <c r="I25" s="615" t="s">
        <v>1317</v>
      </c>
      <c r="J25" s="615" t="s">
        <v>104</v>
      </c>
      <c r="K25" s="615" t="s">
        <v>105</v>
      </c>
      <c r="L25" s="612" t="s">
        <v>1513</v>
      </c>
      <c r="M25" s="620" t="s">
        <v>1516</v>
      </c>
      <c r="N25" s="612" t="s">
        <v>1262</v>
      </c>
      <c r="O25" s="612" t="s">
        <v>1104</v>
      </c>
      <c r="P25" s="615">
        <v>30</v>
      </c>
      <c r="Q25" s="615">
        <v>14</v>
      </c>
      <c r="R25" s="612"/>
      <c r="S25" s="615" t="s">
        <v>8900</v>
      </c>
      <c r="T25" s="612"/>
      <c r="U25" s="619">
        <v>44351</v>
      </c>
      <c r="V25" s="619">
        <v>44351</v>
      </c>
      <c r="W25" s="615" t="s">
        <v>1429</v>
      </c>
      <c r="X25" s="619">
        <v>44351</v>
      </c>
      <c r="Y25" s="615"/>
      <c r="Z25" s="612"/>
      <c r="AA25" s="612"/>
      <c r="AB25" s="612"/>
      <c r="AC25" s="612" t="s">
        <v>7597</v>
      </c>
      <c r="AD25" s="612"/>
      <c r="AE25" s="612"/>
      <c r="AF25" s="612"/>
      <c r="AG25" s="612"/>
      <c r="AH25" s="612"/>
      <c r="AI25" s="612"/>
      <c r="AJ25" s="612"/>
      <c r="AK25" s="615" t="s">
        <v>1121</v>
      </c>
      <c r="AL25" s="615" t="s">
        <v>1264</v>
      </c>
      <c r="AM25" s="615" t="s">
        <v>1265</v>
      </c>
      <c r="AN25" s="612" t="s">
        <v>1086</v>
      </c>
      <c r="AO25" s="612" t="s">
        <v>1086</v>
      </c>
      <c r="AP25" s="612"/>
    </row>
    <row r="26" spans="1:42" s="229" customFormat="1" ht="13.5">
      <c r="A26" s="615" t="s">
        <v>795</v>
      </c>
      <c r="B26" s="615" t="s">
        <v>860</v>
      </c>
      <c r="C26" s="615" t="s">
        <v>1430</v>
      </c>
      <c r="D26" s="621" t="s">
        <v>1431</v>
      </c>
      <c r="E26" s="615" t="s">
        <v>37</v>
      </c>
      <c r="F26" s="615" t="s">
        <v>39</v>
      </c>
      <c r="G26" s="621" t="s">
        <v>106</v>
      </c>
      <c r="H26" s="621" t="s">
        <v>852</v>
      </c>
      <c r="I26" s="615" t="s">
        <v>1317</v>
      </c>
      <c r="J26" s="615" t="s">
        <v>104</v>
      </c>
      <c r="K26" s="615" t="s">
        <v>105</v>
      </c>
      <c r="L26" s="612" t="s">
        <v>1513</v>
      </c>
      <c r="M26" s="620" t="s">
        <v>1517</v>
      </c>
      <c r="N26" s="612" t="s">
        <v>1218</v>
      </c>
      <c r="O26" s="612" t="s">
        <v>1097</v>
      </c>
      <c r="P26" s="615">
        <v>120</v>
      </c>
      <c r="Q26" s="615">
        <v>21</v>
      </c>
      <c r="R26" s="612"/>
      <c r="S26" s="615" t="s">
        <v>8900</v>
      </c>
      <c r="T26" s="612"/>
      <c r="U26" s="619">
        <v>44351</v>
      </c>
      <c r="V26" s="619">
        <v>44351</v>
      </c>
      <c r="W26" s="615" t="s">
        <v>1432</v>
      </c>
      <c r="X26" s="619">
        <v>44351</v>
      </c>
      <c r="Y26" s="615"/>
      <c r="Z26" s="612"/>
      <c r="AA26" s="612"/>
      <c r="AB26" s="612"/>
      <c r="AC26" s="612" t="s">
        <v>7597</v>
      </c>
      <c r="AD26" s="612"/>
      <c r="AE26" s="612"/>
      <c r="AF26" s="612"/>
      <c r="AG26" s="612"/>
      <c r="AH26" s="612"/>
      <c r="AI26" s="612"/>
      <c r="AJ26" s="612"/>
      <c r="AK26" s="615" t="s">
        <v>1121</v>
      </c>
      <c r="AL26" s="615" t="s">
        <v>1264</v>
      </c>
      <c r="AM26" s="615" t="s">
        <v>1265</v>
      </c>
      <c r="AN26" s="612" t="s">
        <v>1086</v>
      </c>
      <c r="AO26" s="612" t="s">
        <v>1086</v>
      </c>
      <c r="AP26" s="612"/>
    </row>
    <row r="27" spans="1:42" s="229" customFormat="1" ht="13.5">
      <c r="A27" s="615" t="s">
        <v>795</v>
      </c>
      <c r="B27" s="615" t="s">
        <v>860</v>
      </c>
      <c r="C27" s="615" t="s">
        <v>1430</v>
      </c>
      <c r="D27" s="621" t="s">
        <v>1433</v>
      </c>
      <c r="E27" s="615" t="s">
        <v>37</v>
      </c>
      <c r="F27" s="615" t="s">
        <v>759</v>
      </c>
      <c r="G27" s="621" t="s">
        <v>106</v>
      </c>
      <c r="H27" s="621" t="s">
        <v>853</v>
      </c>
      <c r="I27" s="615" t="s">
        <v>1317</v>
      </c>
      <c r="J27" s="615" t="s">
        <v>104</v>
      </c>
      <c r="K27" s="615" t="s">
        <v>105</v>
      </c>
      <c r="L27" s="612" t="s">
        <v>1513</v>
      </c>
      <c r="M27" s="620" t="s">
        <v>1518</v>
      </c>
      <c r="N27" s="612" t="s">
        <v>1218</v>
      </c>
      <c r="O27" s="612" t="s">
        <v>1097</v>
      </c>
      <c r="P27" s="615">
        <v>63</v>
      </c>
      <c r="Q27" s="615">
        <v>7</v>
      </c>
      <c r="R27" s="612"/>
      <c r="S27" s="615" t="s">
        <v>8900</v>
      </c>
      <c r="T27" s="612"/>
      <c r="U27" s="619">
        <v>44351</v>
      </c>
      <c r="V27" s="619">
        <v>44351</v>
      </c>
      <c r="W27" s="615" t="s">
        <v>1434</v>
      </c>
      <c r="X27" s="619">
        <v>44351</v>
      </c>
      <c r="Y27" s="615"/>
      <c r="Z27" s="612"/>
      <c r="AA27" s="612"/>
      <c r="AB27" s="612"/>
      <c r="AC27" s="612" t="s">
        <v>7597</v>
      </c>
      <c r="AD27" s="612"/>
      <c r="AE27" s="612"/>
      <c r="AF27" s="612"/>
      <c r="AG27" s="612"/>
      <c r="AH27" s="612"/>
      <c r="AI27" s="612"/>
      <c r="AJ27" s="612"/>
      <c r="AK27" s="615" t="s">
        <v>1121</v>
      </c>
      <c r="AL27" s="615" t="s">
        <v>1264</v>
      </c>
      <c r="AM27" s="615" t="s">
        <v>1265</v>
      </c>
      <c r="AN27" s="612" t="s">
        <v>1086</v>
      </c>
      <c r="AO27" s="612" t="s">
        <v>1086</v>
      </c>
      <c r="AP27" s="612"/>
    </row>
    <row r="28" spans="1:42" s="229" customFormat="1" ht="13.5">
      <c r="A28" s="615" t="s">
        <v>795</v>
      </c>
      <c r="B28" s="615" t="s">
        <v>860</v>
      </c>
      <c r="C28" s="615" t="s">
        <v>1430</v>
      </c>
      <c r="D28" s="621" t="s">
        <v>1435</v>
      </c>
      <c r="E28" s="615" t="s">
        <v>37</v>
      </c>
      <c r="F28" s="615" t="s">
        <v>759</v>
      </c>
      <c r="G28" s="621" t="s">
        <v>106</v>
      </c>
      <c r="H28" s="621" t="s">
        <v>854</v>
      </c>
      <c r="I28" s="615" t="s">
        <v>1317</v>
      </c>
      <c r="J28" s="615" t="s">
        <v>104</v>
      </c>
      <c r="K28" s="615" t="s">
        <v>105</v>
      </c>
      <c r="L28" s="612" t="s">
        <v>1513</v>
      </c>
      <c r="M28" s="620" t="s">
        <v>1519</v>
      </c>
      <c r="N28" s="612" t="s">
        <v>1218</v>
      </c>
      <c r="O28" s="612" t="s">
        <v>1097</v>
      </c>
      <c r="P28" s="615">
        <v>30</v>
      </c>
      <c r="Q28" s="615">
        <v>14</v>
      </c>
      <c r="R28" s="612"/>
      <c r="S28" s="615" t="s">
        <v>8900</v>
      </c>
      <c r="T28" s="612"/>
      <c r="U28" s="619">
        <v>44351</v>
      </c>
      <c r="V28" s="619">
        <v>44351</v>
      </c>
      <c r="W28" s="615" t="s">
        <v>1436</v>
      </c>
      <c r="X28" s="619">
        <v>44351</v>
      </c>
      <c r="Y28" s="615"/>
      <c r="Z28" s="616"/>
      <c r="AA28" s="616"/>
      <c r="AB28" s="616"/>
      <c r="AC28" s="612" t="s">
        <v>7597</v>
      </c>
      <c r="AD28" s="616"/>
      <c r="AE28" s="616"/>
      <c r="AF28" s="616"/>
      <c r="AG28" s="616"/>
      <c r="AH28" s="616"/>
      <c r="AI28" s="616"/>
      <c r="AJ28" s="616"/>
      <c r="AK28" s="615" t="s">
        <v>1121</v>
      </c>
      <c r="AL28" s="615" t="s">
        <v>1264</v>
      </c>
      <c r="AM28" s="615" t="s">
        <v>1265</v>
      </c>
      <c r="AN28" s="612" t="s">
        <v>1086</v>
      </c>
      <c r="AO28" s="612" t="s">
        <v>1086</v>
      </c>
      <c r="AP28" s="616"/>
    </row>
    <row r="29" spans="1:42" s="229" customFormat="1" ht="13.5">
      <c r="A29" s="615" t="s">
        <v>795</v>
      </c>
      <c r="B29" s="615" t="s">
        <v>860</v>
      </c>
      <c r="C29" s="615" t="s">
        <v>1430</v>
      </c>
      <c r="D29" s="621" t="s">
        <v>1437</v>
      </c>
      <c r="E29" s="615" t="s">
        <v>37</v>
      </c>
      <c r="F29" s="615" t="s">
        <v>759</v>
      </c>
      <c r="G29" s="621" t="s">
        <v>106</v>
      </c>
      <c r="H29" s="621" t="s">
        <v>855</v>
      </c>
      <c r="I29" s="615" t="s">
        <v>1317</v>
      </c>
      <c r="J29" s="615" t="s">
        <v>104</v>
      </c>
      <c r="K29" s="615" t="s">
        <v>105</v>
      </c>
      <c r="L29" s="612" t="s">
        <v>1513</v>
      </c>
      <c r="M29" s="620" t="s">
        <v>1520</v>
      </c>
      <c r="N29" s="612" t="s">
        <v>1218</v>
      </c>
      <c r="O29" s="612" t="s">
        <v>1097</v>
      </c>
      <c r="P29" s="615">
        <v>45</v>
      </c>
      <c r="Q29" s="615">
        <v>10</v>
      </c>
      <c r="R29" s="612"/>
      <c r="S29" s="615" t="s">
        <v>8900</v>
      </c>
      <c r="T29" s="612"/>
      <c r="U29" s="619">
        <v>44351</v>
      </c>
      <c r="V29" s="619">
        <v>44351</v>
      </c>
      <c r="W29" s="615" t="s">
        <v>1438</v>
      </c>
      <c r="X29" s="619">
        <v>44351</v>
      </c>
      <c r="Y29" s="615"/>
      <c r="Z29" s="622"/>
      <c r="AA29" s="622"/>
      <c r="AB29" s="622"/>
      <c r="AC29" s="612" t="s">
        <v>7597</v>
      </c>
      <c r="AD29" s="622"/>
      <c r="AE29" s="622"/>
      <c r="AF29" s="622"/>
      <c r="AG29" s="622"/>
      <c r="AH29" s="622"/>
      <c r="AI29" s="622"/>
      <c r="AJ29" s="622"/>
      <c r="AK29" s="615" t="s">
        <v>1121</v>
      </c>
      <c r="AL29" s="615" t="s">
        <v>1264</v>
      </c>
      <c r="AM29" s="615" t="s">
        <v>1265</v>
      </c>
      <c r="AN29" s="612" t="s">
        <v>1086</v>
      </c>
      <c r="AO29" s="612" t="s">
        <v>1086</v>
      </c>
      <c r="AP29" s="622"/>
    </row>
    <row r="30" spans="1:42" s="229" customFormat="1" ht="13.5">
      <c r="A30" s="615" t="s">
        <v>795</v>
      </c>
      <c r="B30" s="615" t="s">
        <v>860</v>
      </c>
      <c r="C30" s="615" t="s">
        <v>1430</v>
      </c>
      <c r="D30" s="621" t="s">
        <v>1439</v>
      </c>
      <c r="E30" s="615" t="s">
        <v>37</v>
      </c>
      <c r="F30" s="615" t="s">
        <v>759</v>
      </c>
      <c r="G30" s="621" t="s">
        <v>106</v>
      </c>
      <c r="H30" s="621" t="s">
        <v>856</v>
      </c>
      <c r="I30" s="615" t="s">
        <v>1317</v>
      </c>
      <c r="J30" s="615" t="s">
        <v>104</v>
      </c>
      <c r="K30" s="615" t="s">
        <v>105</v>
      </c>
      <c r="L30" s="612" t="s">
        <v>1513</v>
      </c>
      <c r="M30" s="620" t="s">
        <v>1521</v>
      </c>
      <c r="N30" s="612" t="s">
        <v>1262</v>
      </c>
      <c r="O30" s="612" t="s">
        <v>1104</v>
      </c>
      <c r="P30" s="615">
        <v>60</v>
      </c>
      <c r="Q30" s="615">
        <v>15</v>
      </c>
      <c r="R30" s="612"/>
      <c r="S30" s="615" t="s">
        <v>8900</v>
      </c>
      <c r="T30" s="612"/>
      <c r="U30" s="619">
        <v>44351</v>
      </c>
      <c r="V30" s="619">
        <v>44351</v>
      </c>
      <c r="W30" s="615" t="s">
        <v>1440</v>
      </c>
      <c r="X30" s="619">
        <v>44351</v>
      </c>
      <c r="Y30" s="615"/>
      <c r="Z30" s="612"/>
      <c r="AA30" s="612"/>
      <c r="AB30" s="612"/>
      <c r="AC30" s="612" t="s">
        <v>7597</v>
      </c>
      <c r="AD30" s="612"/>
      <c r="AE30" s="612"/>
      <c r="AF30" s="612"/>
      <c r="AG30" s="612"/>
      <c r="AH30" s="612"/>
      <c r="AI30" s="612"/>
      <c r="AJ30" s="612"/>
      <c r="AK30" s="615" t="s">
        <v>1121</v>
      </c>
      <c r="AL30" s="615" t="s">
        <v>1264</v>
      </c>
      <c r="AM30" s="615" t="s">
        <v>1265</v>
      </c>
      <c r="AN30" s="612" t="s">
        <v>1086</v>
      </c>
      <c r="AO30" s="612" t="s">
        <v>1086</v>
      </c>
      <c r="AP30" s="612"/>
    </row>
    <row r="31" spans="1:42" s="229" customFormat="1" ht="13.5">
      <c r="A31" s="615" t="s">
        <v>795</v>
      </c>
      <c r="B31" s="615" t="s">
        <v>860</v>
      </c>
      <c r="C31" s="615" t="s">
        <v>1441</v>
      </c>
      <c r="D31" s="621" t="s">
        <v>1442</v>
      </c>
      <c r="E31" s="615" t="s">
        <v>37</v>
      </c>
      <c r="F31" s="615" t="s">
        <v>759</v>
      </c>
      <c r="G31" s="621" t="s">
        <v>106</v>
      </c>
      <c r="H31" s="621" t="s">
        <v>857</v>
      </c>
      <c r="I31" s="615" t="s">
        <v>1317</v>
      </c>
      <c r="J31" s="615" t="s">
        <v>104</v>
      </c>
      <c r="K31" s="615" t="s">
        <v>105</v>
      </c>
      <c r="L31" s="612" t="s">
        <v>1513</v>
      </c>
      <c r="M31" s="620" t="s">
        <v>1522</v>
      </c>
      <c r="N31" s="612" t="s">
        <v>1262</v>
      </c>
      <c r="O31" s="612" t="s">
        <v>1104</v>
      </c>
      <c r="P31" s="615">
        <v>90</v>
      </c>
      <c r="Q31" s="615">
        <v>24</v>
      </c>
      <c r="R31" s="612"/>
      <c r="S31" s="615" t="s">
        <v>8900</v>
      </c>
      <c r="T31" s="612"/>
      <c r="U31" s="619">
        <v>44351</v>
      </c>
      <c r="V31" s="619">
        <v>44351</v>
      </c>
      <c r="W31" s="615" t="s">
        <v>1443</v>
      </c>
      <c r="X31" s="619">
        <v>44351</v>
      </c>
      <c r="Y31" s="615"/>
      <c r="Z31" s="612"/>
      <c r="AA31" s="612"/>
      <c r="AB31" s="612"/>
      <c r="AC31" s="612" t="s">
        <v>7597</v>
      </c>
      <c r="AD31" s="612"/>
      <c r="AE31" s="612"/>
      <c r="AF31" s="612"/>
      <c r="AG31" s="612"/>
      <c r="AH31" s="612"/>
      <c r="AI31" s="612"/>
      <c r="AJ31" s="612"/>
      <c r="AK31" s="615" t="s">
        <v>1121</v>
      </c>
      <c r="AL31" s="615" t="s">
        <v>1264</v>
      </c>
      <c r="AM31" s="615" t="s">
        <v>1265</v>
      </c>
      <c r="AN31" s="612" t="s">
        <v>1086</v>
      </c>
      <c r="AO31" s="612" t="s">
        <v>1086</v>
      </c>
      <c r="AP31" s="612"/>
    </row>
    <row r="32" spans="1:42" s="229" customFormat="1" ht="13.5">
      <c r="A32" s="615" t="s">
        <v>795</v>
      </c>
      <c r="B32" s="615" t="s">
        <v>860</v>
      </c>
      <c r="C32" s="615" t="s">
        <v>1441</v>
      </c>
      <c r="D32" s="621" t="s">
        <v>764</v>
      </c>
      <c r="E32" s="615" t="s">
        <v>37</v>
      </c>
      <c r="F32" s="615" t="s">
        <v>759</v>
      </c>
      <c r="G32" s="621" t="s">
        <v>106</v>
      </c>
      <c r="H32" s="621" t="s">
        <v>858</v>
      </c>
      <c r="I32" s="615" t="s">
        <v>1317</v>
      </c>
      <c r="J32" s="615" t="s">
        <v>104</v>
      </c>
      <c r="K32" s="615" t="s">
        <v>105</v>
      </c>
      <c r="L32" s="612" t="s">
        <v>1513</v>
      </c>
      <c r="M32" s="620" t="s">
        <v>1523</v>
      </c>
      <c r="N32" s="612" t="s">
        <v>1262</v>
      </c>
      <c r="O32" s="612" t="s">
        <v>1104</v>
      </c>
      <c r="P32" s="615">
        <v>35</v>
      </c>
      <c r="Q32" s="615">
        <v>8</v>
      </c>
      <c r="R32" s="612"/>
      <c r="S32" s="615" t="s">
        <v>8900</v>
      </c>
      <c r="T32" s="612"/>
      <c r="U32" s="619">
        <v>44351</v>
      </c>
      <c r="V32" s="619">
        <v>44351</v>
      </c>
      <c r="W32" s="615" t="s">
        <v>1444</v>
      </c>
      <c r="X32" s="619">
        <v>44351</v>
      </c>
      <c r="Y32" s="615"/>
      <c r="Z32" s="612"/>
      <c r="AA32" s="612"/>
      <c r="AB32" s="612"/>
      <c r="AC32" s="612" t="s">
        <v>7597</v>
      </c>
      <c r="AD32" s="612"/>
      <c r="AE32" s="612"/>
      <c r="AF32" s="612"/>
      <c r="AG32" s="612"/>
      <c r="AH32" s="612"/>
      <c r="AI32" s="612"/>
      <c r="AJ32" s="612"/>
      <c r="AK32" s="615" t="s">
        <v>1121</v>
      </c>
      <c r="AL32" s="615" t="s">
        <v>1264</v>
      </c>
      <c r="AM32" s="615" t="s">
        <v>1265</v>
      </c>
      <c r="AN32" s="612" t="s">
        <v>1086</v>
      </c>
      <c r="AO32" s="612" t="s">
        <v>1086</v>
      </c>
      <c r="AP32" s="612"/>
    </row>
    <row r="33" spans="1:42" s="229" customFormat="1" ht="13.5">
      <c r="A33" s="623" t="s">
        <v>795</v>
      </c>
      <c r="B33" s="623" t="s">
        <v>1449</v>
      </c>
      <c r="C33" s="623" t="s">
        <v>1445</v>
      </c>
      <c r="D33" s="624" t="s">
        <v>1446</v>
      </c>
      <c r="E33" s="623" t="s">
        <v>37</v>
      </c>
      <c r="F33" s="623" t="s">
        <v>759</v>
      </c>
      <c r="G33" s="624" t="s">
        <v>106</v>
      </c>
      <c r="H33" s="624" t="s">
        <v>1447</v>
      </c>
      <c r="I33" s="623" t="s">
        <v>1317</v>
      </c>
      <c r="J33" s="623" t="s">
        <v>104</v>
      </c>
      <c r="K33" s="623" t="s">
        <v>105</v>
      </c>
      <c r="L33" s="625" t="s">
        <v>1524</v>
      </c>
      <c r="M33" s="626" t="s">
        <v>1525</v>
      </c>
      <c r="N33" s="625" t="s">
        <v>1218</v>
      </c>
      <c r="O33" s="625" t="s">
        <v>1097</v>
      </c>
      <c r="P33" s="623">
        <v>337</v>
      </c>
      <c r="Q33" s="623">
        <v>12.4</v>
      </c>
      <c r="R33" s="625"/>
      <c r="S33" s="615" t="s">
        <v>8900</v>
      </c>
      <c r="T33" s="625"/>
      <c r="U33" s="627">
        <v>44368</v>
      </c>
      <c r="V33" s="627">
        <v>44368</v>
      </c>
      <c r="W33" s="623" t="s">
        <v>1448</v>
      </c>
      <c r="X33" s="627">
        <v>44371</v>
      </c>
      <c r="Y33" s="623"/>
      <c r="Z33" s="625"/>
      <c r="AA33" s="625"/>
      <c r="AB33" s="625"/>
      <c r="AC33" s="625" t="s">
        <v>1547</v>
      </c>
      <c r="AD33" s="625"/>
      <c r="AE33" s="625"/>
      <c r="AF33" s="625"/>
      <c r="AG33" s="625"/>
      <c r="AH33" s="625"/>
      <c r="AI33" s="625"/>
      <c r="AJ33" s="625"/>
      <c r="AK33" s="623" t="s">
        <v>8901</v>
      </c>
      <c r="AL33" s="623" t="s">
        <v>1985</v>
      </c>
      <c r="AM33" s="623" t="s">
        <v>1986</v>
      </c>
      <c r="AN33" s="625" t="s">
        <v>1086</v>
      </c>
      <c r="AO33" s="625" t="s">
        <v>1086</v>
      </c>
      <c r="AP33" s="625"/>
    </row>
    <row r="34" spans="1:42" s="229" customFormat="1" ht="13.5">
      <c r="A34" s="623" t="s">
        <v>20</v>
      </c>
      <c r="B34" s="623" t="s">
        <v>138</v>
      </c>
      <c r="C34" s="623" t="s">
        <v>934</v>
      </c>
      <c r="D34" s="628" t="s">
        <v>942</v>
      </c>
      <c r="E34" s="623" t="s">
        <v>37</v>
      </c>
      <c r="F34" s="623" t="s">
        <v>11</v>
      </c>
      <c r="G34" s="628" t="s">
        <v>19</v>
      </c>
      <c r="H34" s="628" t="s">
        <v>943</v>
      </c>
      <c r="I34" s="623" t="s">
        <v>760</v>
      </c>
      <c r="J34" s="623" t="s">
        <v>13</v>
      </c>
      <c r="K34" s="629" t="s">
        <v>17</v>
      </c>
      <c r="L34" s="625" t="s">
        <v>1260</v>
      </c>
      <c r="M34" s="626" t="s">
        <v>1261</v>
      </c>
      <c r="N34" s="625" t="s">
        <v>1262</v>
      </c>
      <c r="O34" s="625" t="s">
        <v>1104</v>
      </c>
      <c r="P34" s="623">
        <v>40</v>
      </c>
      <c r="Q34" s="623">
        <v>10.97</v>
      </c>
      <c r="R34" s="630"/>
      <c r="S34" s="615" t="s">
        <v>8900</v>
      </c>
      <c r="T34" s="623"/>
      <c r="U34" s="627">
        <v>44368</v>
      </c>
      <c r="V34" s="627">
        <v>44368</v>
      </c>
      <c r="W34" s="623" t="s">
        <v>1263</v>
      </c>
      <c r="X34" s="627">
        <v>44371</v>
      </c>
      <c r="Y34" s="625"/>
      <c r="Z34" s="625"/>
      <c r="AA34" s="625"/>
      <c r="AB34" s="625"/>
      <c r="AC34" s="625" t="s">
        <v>1547</v>
      </c>
      <c r="AD34" s="625"/>
      <c r="AE34" s="625"/>
      <c r="AF34" s="625"/>
      <c r="AG34" s="625"/>
      <c r="AH34" s="625"/>
      <c r="AI34" s="625"/>
      <c r="AJ34" s="625"/>
      <c r="AK34" s="623" t="s">
        <v>8901</v>
      </c>
      <c r="AL34" s="623" t="s">
        <v>1985</v>
      </c>
      <c r="AM34" s="623" t="s">
        <v>1986</v>
      </c>
      <c r="AN34" s="625" t="s">
        <v>1086</v>
      </c>
      <c r="AO34" s="625" t="s">
        <v>1086</v>
      </c>
      <c r="AP34" s="625"/>
    </row>
    <row r="35" spans="1:42" s="229" customFormat="1" ht="13.5">
      <c r="A35" s="623" t="s">
        <v>20</v>
      </c>
      <c r="B35" s="623" t="s">
        <v>138</v>
      </c>
      <c r="C35" s="623" t="s">
        <v>934</v>
      </c>
      <c r="D35" s="628" t="s">
        <v>944</v>
      </c>
      <c r="E35" s="623" t="s">
        <v>37</v>
      </c>
      <c r="F35" s="623" t="s">
        <v>11</v>
      </c>
      <c r="G35" s="628" t="s">
        <v>19</v>
      </c>
      <c r="H35" s="628" t="s">
        <v>945</v>
      </c>
      <c r="I35" s="623" t="s">
        <v>760</v>
      </c>
      <c r="J35" s="623" t="s">
        <v>13</v>
      </c>
      <c r="K35" s="629" t="s">
        <v>17</v>
      </c>
      <c r="L35" s="625" t="s">
        <v>1260</v>
      </c>
      <c r="M35" s="626" t="s">
        <v>1266</v>
      </c>
      <c r="N35" s="625" t="s">
        <v>1218</v>
      </c>
      <c r="O35" s="625" t="s">
        <v>1097</v>
      </c>
      <c r="P35" s="623">
        <v>100</v>
      </c>
      <c r="Q35" s="623">
        <v>10.97</v>
      </c>
      <c r="R35" s="630"/>
      <c r="S35" s="615" t="s">
        <v>8900</v>
      </c>
      <c r="T35" s="623"/>
      <c r="U35" s="627">
        <v>44368</v>
      </c>
      <c r="V35" s="627">
        <v>44368</v>
      </c>
      <c r="W35" s="623" t="s">
        <v>1267</v>
      </c>
      <c r="X35" s="627">
        <v>44371</v>
      </c>
      <c r="Y35" s="625"/>
      <c r="Z35" s="625"/>
      <c r="AA35" s="625"/>
      <c r="AB35" s="625"/>
      <c r="AC35" s="625" t="s">
        <v>1547</v>
      </c>
      <c r="AD35" s="625"/>
      <c r="AE35" s="625"/>
      <c r="AF35" s="625"/>
      <c r="AG35" s="625"/>
      <c r="AH35" s="625"/>
      <c r="AI35" s="625"/>
      <c r="AJ35" s="625"/>
      <c r="AK35" s="623" t="s">
        <v>8901</v>
      </c>
      <c r="AL35" s="623" t="s">
        <v>1985</v>
      </c>
      <c r="AM35" s="623" t="s">
        <v>1986</v>
      </c>
      <c r="AN35" s="625" t="s">
        <v>1086</v>
      </c>
      <c r="AO35" s="625" t="s">
        <v>1086</v>
      </c>
      <c r="AP35" s="625"/>
    </row>
    <row r="36" spans="1:42" s="229" customFormat="1" ht="13.5">
      <c r="A36" s="623" t="s">
        <v>20</v>
      </c>
      <c r="B36" s="623" t="s">
        <v>138</v>
      </c>
      <c r="C36" s="623" t="s">
        <v>934</v>
      </c>
      <c r="D36" s="628" t="s">
        <v>946</v>
      </c>
      <c r="E36" s="623" t="s">
        <v>37</v>
      </c>
      <c r="F36" s="623" t="s">
        <v>11</v>
      </c>
      <c r="G36" s="628" t="s">
        <v>19</v>
      </c>
      <c r="H36" s="628" t="s">
        <v>947</v>
      </c>
      <c r="I36" s="623" t="s">
        <v>760</v>
      </c>
      <c r="J36" s="623" t="s">
        <v>13</v>
      </c>
      <c r="K36" s="629" t="s">
        <v>17</v>
      </c>
      <c r="L36" s="625" t="s">
        <v>1260</v>
      </c>
      <c r="M36" s="626" t="s">
        <v>1268</v>
      </c>
      <c r="N36" s="625" t="s">
        <v>1262</v>
      </c>
      <c r="O36" s="625" t="s">
        <v>1104</v>
      </c>
      <c r="P36" s="623">
        <v>40</v>
      </c>
      <c r="Q36" s="623">
        <v>7.97</v>
      </c>
      <c r="R36" s="630"/>
      <c r="S36" s="615" t="s">
        <v>8900</v>
      </c>
      <c r="T36" s="623"/>
      <c r="U36" s="627">
        <v>44368</v>
      </c>
      <c r="V36" s="627">
        <v>44368</v>
      </c>
      <c r="W36" s="623" t="s">
        <v>1269</v>
      </c>
      <c r="X36" s="627">
        <v>44371</v>
      </c>
      <c r="Y36" s="625"/>
      <c r="Z36" s="625"/>
      <c r="AA36" s="625"/>
      <c r="AB36" s="625"/>
      <c r="AC36" s="625" t="s">
        <v>1547</v>
      </c>
      <c r="AD36" s="625"/>
      <c r="AE36" s="625"/>
      <c r="AF36" s="625"/>
      <c r="AG36" s="625"/>
      <c r="AH36" s="625"/>
      <c r="AI36" s="625"/>
      <c r="AJ36" s="625"/>
      <c r="AK36" s="623" t="s">
        <v>8901</v>
      </c>
      <c r="AL36" s="623" t="s">
        <v>1985</v>
      </c>
      <c r="AM36" s="623" t="s">
        <v>1986</v>
      </c>
      <c r="AN36" s="625" t="s">
        <v>1086</v>
      </c>
      <c r="AO36" s="625" t="s">
        <v>1086</v>
      </c>
      <c r="AP36" s="625"/>
    </row>
    <row r="37" spans="1:42" s="229" customFormat="1" ht="13.5">
      <c r="A37" s="623" t="s">
        <v>20</v>
      </c>
      <c r="B37" s="623" t="s">
        <v>138</v>
      </c>
      <c r="C37" s="623" t="s">
        <v>934</v>
      </c>
      <c r="D37" s="628" t="s">
        <v>946</v>
      </c>
      <c r="E37" s="623" t="s">
        <v>37</v>
      </c>
      <c r="F37" s="623" t="s">
        <v>11</v>
      </c>
      <c r="G37" s="628" t="s">
        <v>19</v>
      </c>
      <c r="H37" s="628" t="s">
        <v>948</v>
      </c>
      <c r="I37" s="623" t="s">
        <v>760</v>
      </c>
      <c r="J37" s="623" t="s">
        <v>13</v>
      </c>
      <c r="K37" s="629" t="s">
        <v>17</v>
      </c>
      <c r="L37" s="625" t="s">
        <v>1260</v>
      </c>
      <c r="M37" s="626" t="s">
        <v>1268</v>
      </c>
      <c r="N37" s="625" t="s">
        <v>1218</v>
      </c>
      <c r="O37" s="625" t="s">
        <v>1097</v>
      </c>
      <c r="P37" s="623">
        <v>40</v>
      </c>
      <c r="Q37" s="623">
        <v>7.97</v>
      </c>
      <c r="R37" s="630"/>
      <c r="S37" s="615" t="s">
        <v>8900</v>
      </c>
      <c r="T37" s="623"/>
      <c r="U37" s="627">
        <v>44368</v>
      </c>
      <c r="V37" s="627">
        <v>44368</v>
      </c>
      <c r="W37" s="623" t="s">
        <v>1270</v>
      </c>
      <c r="X37" s="627">
        <v>44371</v>
      </c>
      <c r="Y37" s="625"/>
      <c r="Z37" s="625"/>
      <c r="AA37" s="625"/>
      <c r="AB37" s="625"/>
      <c r="AC37" s="625" t="s">
        <v>1547</v>
      </c>
      <c r="AD37" s="625"/>
      <c r="AE37" s="625"/>
      <c r="AF37" s="625"/>
      <c r="AG37" s="625"/>
      <c r="AH37" s="625"/>
      <c r="AI37" s="625"/>
      <c r="AJ37" s="625"/>
      <c r="AK37" s="623" t="s">
        <v>8901</v>
      </c>
      <c r="AL37" s="623" t="s">
        <v>1985</v>
      </c>
      <c r="AM37" s="623" t="s">
        <v>1986</v>
      </c>
      <c r="AN37" s="625" t="s">
        <v>1086</v>
      </c>
      <c r="AO37" s="625" t="s">
        <v>1086</v>
      </c>
      <c r="AP37" s="625"/>
    </row>
    <row r="38" spans="1:42" s="229" customFormat="1" ht="13.5">
      <c r="A38" s="623" t="s">
        <v>20</v>
      </c>
      <c r="B38" s="623" t="s">
        <v>138</v>
      </c>
      <c r="C38" s="623" t="s">
        <v>934</v>
      </c>
      <c r="D38" s="628" t="s">
        <v>949</v>
      </c>
      <c r="E38" s="623" t="s">
        <v>37</v>
      </c>
      <c r="F38" s="623" t="s">
        <v>11</v>
      </c>
      <c r="G38" s="628" t="s">
        <v>19</v>
      </c>
      <c r="H38" s="628" t="s">
        <v>950</v>
      </c>
      <c r="I38" s="623" t="s">
        <v>760</v>
      </c>
      <c r="J38" s="623" t="s">
        <v>13</v>
      </c>
      <c r="K38" s="629" t="s">
        <v>17</v>
      </c>
      <c r="L38" s="625" t="s">
        <v>1260</v>
      </c>
      <c r="M38" s="626" t="s">
        <v>1271</v>
      </c>
      <c r="N38" s="625" t="s">
        <v>1262</v>
      </c>
      <c r="O38" s="625" t="s">
        <v>1104</v>
      </c>
      <c r="P38" s="623">
        <v>40</v>
      </c>
      <c r="Q38" s="623">
        <v>7.65</v>
      </c>
      <c r="R38" s="630"/>
      <c r="S38" s="615" t="s">
        <v>8900</v>
      </c>
      <c r="T38" s="623"/>
      <c r="U38" s="627">
        <v>44368</v>
      </c>
      <c r="V38" s="627">
        <v>44368</v>
      </c>
      <c r="W38" s="623" t="s">
        <v>1272</v>
      </c>
      <c r="X38" s="627">
        <v>44371</v>
      </c>
      <c r="Y38" s="625"/>
      <c r="Z38" s="625"/>
      <c r="AA38" s="625"/>
      <c r="AB38" s="625"/>
      <c r="AC38" s="625" t="s">
        <v>1547</v>
      </c>
      <c r="AD38" s="625"/>
      <c r="AE38" s="625"/>
      <c r="AF38" s="625"/>
      <c r="AG38" s="625"/>
      <c r="AH38" s="625"/>
      <c r="AI38" s="625"/>
      <c r="AJ38" s="625"/>
      <c r="AK38" s="623" t="s">
        <v>8901</v>
      </c>
      <c r="AL38" s="623" t="s">
        <v>1985</v>
      </c>
      <c r="AM38" s="623" t="s">
        <v>1986</v>
      </c>
      <c r="AN38" s="625" t="s">
        <v>1086</v>
      </c>
      <c r="AO38" s="625" t="s">
        <v>1086</v>
      </c>
      <c r="AP38" s="625"/>
    </row>
    <row r="39" spans="1:42" s="229" customFormat="1" ht="13.5">
      <c r="A39" s="623" t="s">
        <v>20</v>
      </c>
      <c r="B39" s="623" t="s">
        <v>138</v>
      </c>
      <c r="C39" s="623" t="s">
        <v>934</v>
      </c>
      <c r="D39" s="628" t="s">
        <v>951</v>
      </c>
      <c r="E39" s="623" t="s">
        <v>37</v>
      </c>
      <c r="F39" s="623" t="s">
        <v>11</v>
      </c>
      <c r="G39" s="628" t="s">
        <v>19</v>
      </c>
      <c r="H39" s="628" t="s">
        <v>952</v>
      </c>
      <c r="I39" s="623" t="s">
        <v>760</v>
      </c>
      <c r="J39" s="623" t="s">
        <v>13</v>
      </c>
      <c r="K39" s="629" t="s">
        <v>17</v>
      </c>
      <c r="L39" s="625" t="s">
        <v>1260</v>
      </c>
      <c r="M39" s="626" t="s">
        <v>1271</v>
      </c>
      <c r="N39" s="625" t="s">
        <v>1218</v>
      </c>
      <c r="O39" s="625" t="s">
        <v>1097</v>
      </c>
      <c r="P39" s="623">
        <v>40</v>
      </c>
      <c r="Q39" s="623">
        <v>7.65</v>
      </c>
      <c r="R39" s="630"/>
      <c r="S39" s="615" t="s">
        <v>8900</v>
      </c>
      <c r="T39" s="623"/>
      <c r="U39" s="627">
        <v>44368</v>
      </c>
      <c r="V39" s="627">
        <v>44368</v>
      </c>
      <c r="W39" s="623" t="s">
        <v>1273</v>
      </c>
      <c r="X39" s="627">
        <v>44371</v>
      </c>
      <c r="Y39" s="625"/>
      <c r="Z39" s="625"/>
      <c r="AA39" s="625"/>
      <c r="AB39" s="625"/>
      <c r="AC39" s="625" t="s">
        <v>1547</v>
      </c>
      <c r="AD39" s="625"/>
      <c r="AE39" s="625"/>
      <c r="AF39" s="625"/>
      <c r="AG39" s="625"/>
      <c r="AH39" s="625"/>
      <c r="AI39" s="625"/>
      <c r="AJ39" s="625"/>
      <c r="AK39" s="623" t="s">
        <v>8901</v>
      </c>
      <c r="AL39" s="623" t="s">
        <v>1985</v>
      </c>
      <c r="AM39" s="623" t="s">
        <v>1986</v>
      </c>
      <c r="AN39" s="625" t="s">
        <v>1086</v>
      </c>
      <c r="AO39" s="625" t="s">
        <v>1086</v>
      </c>
      <c r="AP39" s="625"/>
    </row>
    <row r="40" spans="1:42" s="229" customFormat="1" ht="13.5">
      <c r="A40" s="623" t="s">
        <v>20</v>
      </c>
      <c r="B40" s="623" t="s">
        <v>138</v>
      </c>
      <c r="C40" s="623" t="s">
        <v>953</v>
      </c>
      <c r="D40" s="628" t="s">
        <v>954</v>
      </c>
      <c r="E40" s="623" t="s">
        <v>37</v>
      </c>
      <c r="F40" s="623" t="s">
        <v>11</v>
      </c>
      <c r="G40" s="628" t="s">
        <v>19</v>
      </c>
      <c r="H40" s="628" t="s">
        <v>955</v>
      </c>
      <c r="I40" s="623" t="s">
        <v>760</v>
      </c>
      <c r="J40" s="623" t="s">
        <v>13</v>
      </c>
      <c r="K40" s="629" t="s">
        <v>17</v>
      </c>
      <c r="L40" s="625" t="s">
        <v>1260</v>
      </c>
      <c r="M40" s="626" t="s">
        <v>1274</v>
      </c>
      <c r="N40" s="625" t="s">
        <v>1262</v>
      </c>
      <c r="O40" s="625" t="s">
        <v>1104</v>
      </c>
      <c r="P40" s="623">
        <v>80</v>
      </c>
      <c r="Q40" s="623">
        <v>11.34</v>
      </c>
      <c r="R40" s="630"/>
      <c r="S40" s="615" t="s">
        <v>8900</v>
      </c>
      <c r="T40" s="623"/>
      <c r="U40" s="627">
        <v>44368</v>
      </c>
      <c r="V40" s="627">
        <v>44368</v>
      </c>
      <c r="W40" s="623" t="s">
        <v>1275</v>
      </c>
      <c r="X40" s="627">
        <v>44371</v>
      </c>
      <c r="Y40" s="625"/>
      <c r="Z40" s="625"/>
      <c r="AA40" s="625"/>
      <c r="AB40" s="625"/>
      <c r="AC40" s="625" t="s">
        <v>1547</v>
      </c>
      <c r="AD40" s="625"/>
      <c r="AE40" s="625"/>
      <c r="AF40" s="625"/>
      <c r="AG40" s="625"/>
      <c r="AH40" s="625"/>
      <c r="AI40" s="625"/>
      <c r="AJ40" s="625"/>
      <c r="AK40" s="623" t="s">
        <v>8901</v>
      </c>
      <c r="AL40" s="623" t="s">
        <v>1985</v>
      </c>
      <c r="AM40" s="623" t="s">
        <v>1986</v>
      </c>
      <c r="AN40" s="625" t="s">
        <v>1086</v>
      </c>
      <c r="AO40" s="625" t="s">
        <v>1086</v>
      </c>
      <c r="AP40" s="625"/>
    </row>
    <row r="41" spans="1:42" s="229" customFormat="1" ht="13.5">
      <c r="A41" s="623" t="s">
        <v>20</v>
      </c>
      <c r="B41" s="623" t="s">
        <v>138</v>
      </c>
      <c r="C41" s="623" t="s">
        <v>953</v>
      </c>
      <c r="D41" s="628" t="s">
        <v>956</v>
      </c>
      <c r="E41" s="623" t="s">
        <v>37</v>
      </c>
      <c r="F41" s="623" t="s">
        <v>11</v>
      </c>
      <c r="G41" s="628" t="s">
        <v>19</v>
      </c>
      <c r="H41" s="628" t="s">
        <v>957</v>
      </c>
      <c r="I41" s="623" t="s">
        <v>760</v>
      </c>
      <c r="J41" s="623" t="s">
        <v>13</v>
      </c>
      <c r="K41" s="629" t="s">
        <v>17</v>
      </c>
      <c r="L41" s="625" t="s">
        <v>1260</v>
      </c>
      <c r="M41" s="626" t="s">
        <v>1276</v>
      </c>
      <c r="N41" s="625" t="s">
        <v>1218</v>
      </c>
      <c r="O41" s="625" t="s">
        <v>1097</v>
      </c>
      <c r="P41" s="623">
        <v>100</v>
      </c>
      <c r="Q41" s="623">
        <v>11.34</v>
      </c>
      <c r="R41" s="630"/>
      <c r="S41" s="615" t="s">
        <v>8900</v>
      </c>
      <c r="T41" s="623"/>
      <c r="U41" s="627">
        <v>44368</v>
      </c>
      <c r="V41" s="627">
        <v>44368</v>
      </c>
      <c r="W41" s="623" t="s">
        <v>1277</v>
      </c>
      <c r="X41" s="627">
        <v>44371</v>
      </c>
      <c r="Y41" s="625"/>
      <c r="Z41" s="625"/>
      <c r="AA41" s="625"/>
      <c r="AB41" s="625"/>
      <c r="AC41" s="625" t="s">
        <v>1547</v>
      </c>
      <c r="AD41" s="625"/>
      <c r="AE41" s="625"/>
      <c r="AF41" s="625"/>
      <c r="AG41" s="625"/>
      <c r="AH41" s="625"/>
      <c r="AI41" s="625"/>
      <c r="AJ41" s="625"/>
      <c r="AK41" s="623" t="s">
        <v>8901</v>
      </c>
      <c r="AL41" s="623" t="s">
        <v>1985</v>
      </c>
      <c r="AM41" s="623" t="s">
        <v>1986</v>
      </c>
      <c r="AN41" s="625" t="s">
        <v>1086</v>
      </c>
      <c r="AO41" s="625" t="s">
        <v>1086</v>
      </c>
      <c r="AP41" s="625"/>
    </row>
    <row r="42" spans="1:42" s="229" customFormat="1" ht="13.5">
      <c r="A42" s="623" t="s">
        <v>20</v>
      </c>
      <c r="B42" s="623" t="s">
        <v>138</v>
      </c>
      <c r="C42" s="623" t="s">
        <v>953</v>
      </c>
      <c r="D42" s="628" t="s">
        <v>958</v>
      </c>
      <c r="E42" s="623" t="s">
        <v>37</v>
      </c>
      <c r="F42" s="623" t="s">
        <v>11</v>
      </c>
      <c r="G42" s="628" t="s">
        <v>19</v>
      </c>
      <c r="H42" s="628" t="s">
        <v>959</v>
      </c>
      <c r="I42" s="623" t="s">
        <v>760</v>
      </c>
      <c r="J42" s="623" t="s">
        <v>13</v>
      </c>
      <c r="K42" s="629" t="s">
        <v>17</v>
      </c>
      <c r="L42" s="625" t="s">
        <v>1260</v>
      </c>
      <c r="M42" s="626" t="s">
        <v>1278</v>
      </c>
      <c r="N42" s="625" t="s">
        <v>1262</v>
      </c>
      <c r="O42" s="625" t="s">
        <v>1104</v>
      </c>
      <c r="P42" s="623">
        <v>60</v>
      </c>
      <c r="Q42" s="623">
        <v>15.26</v>
      </c>
      <c r="R42" s="630"/>
      <c r="S42" s="615" t="s">
        <v>8900</v>
      </c>
      <c r="T42" s="623"/>
      <c r="U42" s="627">
        <v>44368</v>
      </c>
      <c r="V42" s="627">
        <v>44368</v>
      </c>
      <c r="W42" s="623" t="s">
        <v>1279</v>
      </c>
      <c r="X42" s="627">
        <v>44371</v>
      </c>
      <c r="Y42" s="625"/>
      <c r="Z42" s="625"/>
      <c r="AA42" s="625"/>
      <c r="AB42" s="625"/>
      <c r="AC42" s="625" t="s">
        <v>1547</v>
      </c>
      <c r="AD42" s="625"/>
      <c r="AE42" s="625"/>
      <c r="AF42" s="625"/>
      <c r="AG42" s="625"/>
      <c r="AH42" s="625"/>
      <c r="AI42" s="625"/>
      <c r="AJ42" s="625"/>
      <c r="AK42" s="623" t="s">
        <v>8901</v>
      </c>
      <c r="AL42" s="623" t="s">
        <v>1985</v>
      </c>
      <c r="AM42" s="623" t="s">
        <v>1986</v>
      </c>
      <c r="AN42" s="625" t="s">
        <v>1086</v>
      </c>
      <c r="AO42" s="625" t="s">
        <v>1086</v>
      </c>
      <c r="AP42" s="625"/>
    </row>
    <row r="43" spans="1:42" s="229" customFormat="1" ht="13.5">
      <c r="A43" s="623" t="s">
        <v>20</v>
      </c>
      <c r="B43" s="623" t="s">
        <v>138</v>
      </c>
      <c r="C43" s="623" t="s">
        <v>141</v>
      </c>
      <c r="D43" s="628" t="s">
        <v>960</v>
      </c>
      <c r="E43" s="623" t="s">
        <v>37</v>
      </c>
      <c r="F43" s="623" t="s">
        <v>11</v>
      </c>
      <c r="G43" s="628" t="s">
        <v>19</v>
      </c>
      <c r="H43" s="628" t="s">
        <v>961</v>
      </c>
      <c r="I43" s="623" t="s">
        <v>760</v>
      </c>
      <c r="J43" s="623" t="s">
        <v>13</v>
      </c>
      <c r="K43" s="629" t="s">
        <v>17</v>
      </c>
      <c r="L43" s="625" t="s">
        <v>1260</v>
      </c>
      <c r="M43" s="626" t="s">
        <v>1280</v>
      </c>
      <c r="N43" s="625" t="s">
        <v>1262</v>
      </c>
      <c r="O43" s="625" t="s">
        <v>1104</v>
      </c>
      <c r="P43" s="623">
        <v>60</v>
      </c>
      <c r="Q43" s="623">
        <v>23.31</v>
      </c>
      <c r="R43" s="630"/>
      <c r="S43" s="615" t="s">
        <v>8900</v>
      </c>
      <c r="T43" s="623"/>
      <c r="U43" s="627">
        <v>44368</v>
      </c>
      <c r="V43" s="627">
        <v>44368</v>
      </c>
      <c r="W43" s="623" t="s">
        <v>1281</v>
      </c>
      <c r="X43" s="627">
        <v>44371</v>
      </c>
      <c r="Y43" s="625"/>
      <c r="Z43" s="625"/>
      <c r="AA43" s="625"/>
      <c r="AB43" s="625"/>
      <c r="AC43" s="625" t="s">
        <v>1547</v>
      </c>
      <c r="AD43" s="625"/>
      <c r="AE43" s="625"/>
      <c r="AF43" s="625"/>
      <c r="AG43" s="625"/>
      <c r="AH43" s="625"/>
      <c r="AI43" s="625"/>
      <c r="AJ43" s="625"/>
      <c r="AK43" s="623" t="s">
        <v>8901</v>
      </c>
      <c r="AL43" s="623" t="s">
        <v>1985</v>
      </c>
      <c r="AM43" s="623" t="s">
        <v>1986</v>
      </c>
      <c r="AN43" s="625" t="s">
        <v>1086</v>
      </c>
      <c r="AO43" s="625" t="s">
        <v>1086</v>
      </c>
      <c r="AP43" s="625"/>
    </row>
    <row r="44" spans="1:42" s="229" customFormat="1" ht="13.5">
      <c r="A44" s="623" t="s">
        <v>20</v>
      </c>
      <c r="B44" s="623" t="s">
        <v>138</v>
      </c>
      <c r="C44" s="623" t="s">
        <v>141</v>
      </c>
      <c r="D44" s="628" t="s">
        <v>8902</v>
      </c>
      <c r="E44" s="623" t="s">
        <v>37</v>
      </c>
      <c r="F44" s="623" t="s">
        <v>11</v>
      </c>
      <c r="G44" s="628" t="s">
        <v>19</v>
      </c>
      <c r="H44" s="628" t="s">
        <v>962</v>
      </c>
      <c r="I44" s="623" t="s">
        <v>760</v>
      </c>
      <c r="J44" s="623" t="s">
        <v>13</v>
      </c>
      <c r="K44" s="629" t="s">
        <v>17</v>
      </c>
      <c r="L44" s="625" t="s">
        <v>1260</v>
      </c>
      <c r="M44" s="626" t="s">
        <v>1282</v>
      </c>
      <c r="N44" s="625" t="s">
        <v>1218</v>
      </c>
      <c r="O44" s="625" t="s">
        <v>1097</v>
      </c>
      <c r="P44" s="623">
        <v>40</v>
      </c>
      <c r="Q44" s="623">
        <v>23.31</v>
      </c>
      <c r="R44" s="630"/>
      <c r="S44" s="615" t="s">
        <v>8900</v>
      </c>
      <c r="T44" s="623"/>
      <c r="U44" s="627">
        <v>44368</v>
      </c>
      <c r="V44" s="627">
        <v>44368</v>
      </c>
      <c r="W44" s="623" t="s">
        <v>1283</v>
      </c>
      <c r="X44" s="627">
        <v>44371</v>
      </c>
      <c r="Y44" s="625"/>
      <c r="Z44" s="625"/>
      <c r="AA44" s="625"/>
      <c r="AB44" s="625"/>
      <c r="AC44" s="625" t="s">
        <v>1547</v>
      </c>
      <c r="AD44" s="625"/>
      <c r="AE44" s="625"/>
      <c r="AF44" s="625"/>
      <c r="AG44" s="625"/>
      <c r="AH44" s="625"/>
      <c r="AI44" s="625"/>
      <c r="AJ44" s="625"/>
      <c r="AK44" s="623" t="s">
        <v>8901</v>
      </c>
      <c r="AL44" s="623" t="s">
        <v>1985</v>
      </c>
      <c r="AM44" s="623" t="s">
        <v>1986</v>
      </c>
      <c r="AN44" s="625" t="s">
        <v>1086</v>
      </c>
      <c r="AO44" s="625" t="s">
        <v>1086</v>
      </c>
      <c r="AP44" s="625"/>
    </row>
    <row r="45" spans="1:42" s="229" customFormat="1" ht="13.5">
      <c r="A45" s="623" t="s">
        <v>20</v>
      </c>
      <c r="B45" s="623" t="s">
        <v>138</v>
      </c>
      <c r="C45" s="623" t="s">
        <v>953</v>
      </c>
      <c r="D45" s="628" t="s">
        <v>965</v>
      </c>
      <c r="E45" s="623" t="s">
        <v>37</v>
      </c>
      <c r="F45" s="623" t="s">
        <v>16</v>
      </c>
      <c r="G45" s="628" t="s">
        <v>19</v>
      </c>
      <c r="H45" s="628" t="s">
        <v>966</v>
      </c>
      <c r="I45" s="623" t="s">
        <v>760</v>
      </c>
      <c r="J45" s="623" t="s">
        <v>13</v>
      </c>
      <c r="K45" s="629" t="s">
        <v>17</v>
      </c>
      <c r="L45" s="625" t="s">
        <v>1260</v>
      </c>
      <c r="M45" s="626" t="s">
        <v>1284</v>
      </c>
      <c r="N45" s="625" t="s">
        <v>1262</v>
      </c>
      <c r="O45" s="625" t="s">
        <v>1104</v>
      </c>
      <c r="P45" s="623">
        <v>40</v>
      </c>
      <c r="Q45" s="623">
        <v>8.02</v>
      </c>
      <c r="R45" s="630"/>
      <c r="S45" s="615" t="s">
        <v>8900</v>
      </c>
      <c r="T45" s="623"/>
      <c r="U45" s="627">
        <v>44368</v>
      </c>
      <c r="V45" s="627">
        <v>44368</v>
      </c>
      <c r="W45" s="623" t="s">
        <v>1285</v>
      </c>
      <c r="X45" s="627">
        <v>44371</v>
      </c>
      <c r="Y45" s="623"/>
      <c r="Z45" s="625"/>
      <c r="AA45" s="625"/>
      <c r="AB45" s="625"/>
      <c r="AC45" s="625" t="s">
        <v>1547</v>
      </c>
      <c r="AD45" s="625"/>
      <c r="AE45" s="625"/>
      <c r="AF45" s="625"/>
      <c r="AG45" s="625"/>
      <c r="AH45" s="625"/>
      <c r="AI45" s="625"/>
      <c r="AJ45" s="625"/>
      <c r="AK45" s="623" t="s">
        <v>8901</v>
      </c>
      <c r="AL45" s="623" t="s">
        <v>1985</v>
      </c>
      <c r="AM45" s="623" t="s">
        <v>1986</v>
      </c>
      <c r="AN45" s="625" t="s">
        <v>1086</v>
      </c>
      <c r="AO45" s="625" t="s">
        <v>1086</v>
      </c>
      <c r="AP45" s="625"/>
    </row>
    <row r="46" spans="1:42" s="229" customFormat="1" ht="13.5">
      <c r="A46" s="623" t="s">
        <v>20</v>
      </c>
      <c r="B46" s="623" t="s">
        <v>138</v>
      </c>
      <c r="C46" s="623" t="s">
        <v>953</v>
      </c>
      <c r="D46" s="628" t="s">
        <v>965</v>
      </c>
      <c r="E46" s="623" t="s">
        <v>37</v>
      </c>
      <c r="F46" s="623" t="s">
        <v>16</v>
      </c>
      <c r="G46" s="628" t="s">
        <v>19</v>
      </c>
      <c r="H46" s="628" t="s">
        <v>967</v>
      </c>
      <c r="I46" s="623" t="s">
        <v>760</v>
      </c>
      <c r="J46" s="623" t="s">
        <v>13</v>
      </c>
      <c r="K46" s="629" t="s">
        <v>17</v>
      </c>
      <c r="L46" s="625" t="s">
        <v>1260</v>
      </c>
      <c r="M46" s="626" t="s">
        <v>1284</v>
      </c>
      <c r="N46" s="625" t="s">
        <v>1218</v>
      </c>
      <c r="O46" s="625" t="s">
        <v>1097</v>
      </c>
      <c r="P46" s="623">
        <v>40</v>
      </c>
      <c r="Q46" s="623">
        <v>8.02</v>
      </c>
      <c r="R46" s="630"/>
      <c r="S46" s="615" t="s">
        <v>8900</v>
      </c>
      <c r="T46" s="623"/>
      <c r="U46" s="627">
        <v>44368</v>
      </c>
      <c r="V46" s="627">
        <v>44368</v>
      </c>
      <c r="W46" s="623" t="s">
        <v>1286</v>
      </c>
      <c r="X46" s="627">
        <v>44371</v>
      </c>
      <c r="Y46" s="623"/>
      <c r="Z46" s="625"/>
      <c r="AA46" s="625"/>
      <c r="AB46" s="625"/>
      <c r="AC46" s="625" t="s">
        <v>1547</v>
      </c>
      <c r="AD46" s="625"/>
      <c r="AE46" s="625"/>
      <c r="AF46" s="625"/>
      <c r="AG46" s="625"/>
      <c r="AH46" s="625"/>
      <c r="AI46" s="625"/>
      <c r="AJ46" s="625"/>
      <c r="AK46" s="623" t="s">
        <v>8901</v>
      </c>
      <c r="AL46" s="623" t="s">
        <v>1985</v>
      </c>
      <c r="AM46" s="623" t="s">
        <v>1986</v>
      </c>
      <c r="AN46" s="625" t="s">
        <v>1086</v>
      </c>
      <c r="AO46" s="625" t="s">
        <v>1086</v>
      </c>
      <c r="AP46" s="625"/>
    </row>
    <row r="47" spans="1:42" s="229" customFormat="1" ht="13.5">
      <c r="A47" s="623" t="s">
        <v>795</v>
      </c>
      <c r="B47" s="623" t="s">
        <v>1449</v>
      </c>
      <c r="C47" s="623" t="s">
        <v>1445</v>
      </c>
      <c r="D47" s="624" t="s">
        <v>1450</v>
      </c>
      <c r="E47" s="623" t="s">
        <v>37</v>
      </c>
      <c r="F47" s="623" t="s">
        <v>759</v>
      </c>
      <c r="G47" s="624" t="s">
        <v>106</v>
      </c>
      <c r="H47" s="624" t="s">
        <v>935</v>
      </c>
      <c r="I47" s="623" t="s">
        <v>1317</v>
      </c>
      <c r="J47" s="623" t="s">
        <v>104</v>
      </c>
      <c r="K47" s="623" t="s">
        <v>105</v>
      </c>
      <c r="L47" s="625" t="s">
        <v>1524</v>
      </c>
      <c r="M47" s="626" t="s">
        <v>1526</v>
      </c>
      <c r="N47" s="625" t="s">
        <v>1262</v>
      </c>
      <c r="O47" s="625" t="s">
        <v>1104</v>
      </c>
      <c r="P47" s="623">
        <v>100</v>
      </c>
      <c r="Q47" s="623">
        <v>11.8</v>
      </c>
      <c r="R47" s="625"/>
      <c r="S47" s="615" t="s">
        <v>8900</v>
      </c>
      <c r="T47" s="625"/>
      <c r="U47" s="627">
        <v>44368</v>
      </c>
      <c r="V47" s="627">
        <v>44368</v>
      </c>
      <c r="W47" s="623" t="s">
        <v>1451</v>
      </c>
      <c r="X47" s="627">
        <v>44371</v>
      </c>
      <c r="Y47" s="623"/>
      <c r="Z47" s="625"/>
      <c r="AA47" s="625"/>
      <c r="AB47" s="625"/>
      <c r="AC47" s="625" t="s">
        <v>1547</v>
      </c>
      <c r="AD47" s="625"/>
      <c r="AE47" s="625"/>
      <c r="AF47" s="625"/>
      <c r="AG47" s="625"/>
      <c r="AH47" s="625"/>
      <c r="AI47" s="625"/>
      <c r="AJ47" s="625"/>
      <c r="AK47" s="623" t="s">
        <v>8901</v>
      </c>
      <c r="AL47" s="623" t="s">
        <v>1985</v>
      </c>
      <c r="AM47" s="623" t="s">
        <v>1986</v>
      </c>
      <c r="AN47" s="625" t="s">
        <v>1086</v>
      </c>
      <c r="AO47" s="625" t="s">
        <v>1086</v>
      </c>
      <c r="AP47" s="625"/>
    </row>
    <row r="48" spans="1:42" s="229" customFormat="1" ht="13.5">
      <c r="A48" s="623" t="s">
        <v>795</v>
      </c>
      <c r="B48" s="623" t="s">
        <v>1449</v>
      </c>
      <c r="C48" s="623" t="s">
        <v>1445</v>
      </c>
      <c r="D48" s="624" t="s">
        <v>1452</v>
      </c>
      <c r="E48" s="623" t="s">
        <v>37</v>
      </c>
      <c r="F48" s="623" t="s">
        <v>759</v>
      </c>
      <c r="G48" s="624" t="s">
        <v>106</v>
      </c>
      <c r="H48" s="624" t="s">
        <v>936</v>
      </c>
      <c r="I48" s="623" t="s">
        <v>1317</v>
      </c>
      <c r="J48" s="623" t="s">
        <v>104</v>
      </c>
      <c r="K48" s="623" t="s">
        <v>17</v>
      </c>
      <c r="L48" s="625" t="s">
        <v>1524</v>
      </c>
      <c r="M48" s="626" t="s">
        <v>1526</v>
      </c>
      <c r="N48" s="625" t="s">
        <v>1218</v>
      </c>
      <c r="O48" s="625" t="s">
        <v>1097</v>
      </c>
      <c r="P48" s="623">
        <v>100</v>
      </c>
      <c r="Q48" s="623">
        <v>11.8</v>
      </c>
      <c r="R48" s="624"/>
      <c r="S48" s="615" t="s">
        <v>8900</v>
      </c>
      <c r="T48" s="625"/>
      <c r="U48" s="627">
        <v>44368</v>
      </c>
      <c r="V48" s="627">
        <v>44368</v>
      </c>
      <c r="W48" s="623" t="s">
        <v>1453</v>
      </c>
      <c r="X48" s="627">
        <v>44371</v>
      </c>
      <c r="Y48" s="623"/>
      <c r="Z48" s="627"/>
      <c r="AA48" s="623"/>
      <c r="AB48" s="627"/>
      <c r="AC48" s="625" t="s">
        <v>1547</v>
      </c>
      <c r="AD48" s="623"/>
      <c r="AE48" s="623"/>
      <c r="AF48" s="623"/>
      <c r="AG48" s="623"/>
      <c r="AH48" s="623"/>
      <c r="AI48" s="623"/>
      <c r="AJ48" s="623"/>
      <c r="AK48" s="623" t="s">
        <v>8901</v>
      </c>
      <c r="AL48" s="623" t="s">
        <v>1985</v>
      </c>
      <c r="AM48" s="623" t="s">
        <v>1986</v>
      </c>
      <c r="AN48" s="625" t="s">
        <v>1086</v>
      </c>
      <c r="AO48" s="625" t="s">
        <v>1086</v>
      </c>
      <c r="AP48" s="631"/>
    </row>
    <row r="49" spans="1:42" s="229" customFormat="1" ht="13.5">
      <c r="A49" s="623" t="s">
        <v>795</v>
      </c>
      <c r="B49" s="623" t="s">
        <v>1449</v>
      </c>
      <c r="C49" s="623" t="s">
        <v>1445</v>
      </c>
      <c r="D49" s="624" t="s">
        <v>1454</v>
      </c>
      <c r="E49" s="623" t="s">
        <v>37</v>
      </c>
      <c r="F49" s="623" t="s">
        <v>39</v>
      </c>
      <c r="G49" s="624" t="s">
        <v>106</v>
      </c>
      <c r="H49" s="624" t="s">
        <v>937</v>
      </c>
      <c r="I49" s="623" t="s">
        <v>1317</v>
      </c>
      <c r="J49" s="623" t="s">
        <v>104</v>
      </c>
      <c r="K49" s="623" t="s">
        <v>17</v>
      </c>
      <c r="L49" s="625" t="s">
        <v>1260</v>
      </c>
      <c r="M49" s="626" t="s">
        <v>2018</v>
      </c>
      <c r="N49" s="625" t="s">
        <v>1218</v>
      </c>
      <c r="O49" s="625" t="s">
        <v>1097</v>
      </c>
      <c r="P49" s="623">
        <v>40</v>
      </c>
      <c r="Q49" s="623">
        <v>6.4</v>
      </c>
      <c r="R49" s="624"/>
      <c r="S49" s="615" t="s">
        <v>8900</v>
      </c>
      <c r="T49" s="625"/>
      <c r="U49" s="627">
        <v>44368</v>
      </c>
      <c r="V49" s="627">
        <v>44368</v>
      </c>
      <c r="W49" s="623" t="s">
        <v>1455</v>
      </c>
      <c r="X49" s="627">
        <v>44371</v>
      </c>
      <c r="Y49" s="623"/>
      <c r="Z49" s="627"/>
      <c r="AA49" s="623"/>
      <c r="AB49" s="627"/>
      <c r="AC49" s="625" t="s">
        <v>1547</v>
      </c>
      <c r="AD49" s="623"/>
      <c r="AE49" s="623"/>
      <c r="AF49" s="623"/>
      <c r="AG49" s="623"/>
      <c r="AH49" s="623"/>
      <c r="AI49" s="623"/>
      <c r="AJ49" s="623"/>
      <c r="AK49" s="623" t="s">
        <v>8901</v>
      </c>
      <c r="AL49" s="623" t="s">
        <v>1985</v>
      </c>
      <c r="AM49" s="623" t="s">
        <v>1986</v>
      </c>
      <c r="AN49" s="625" t="s">
        <v>1086</v>
      </c>
      <c r="AO49" s="625" t="s">
        <v>1086</v>
      </c>
      <c r="AP49" s="631"/>
    </row>
    <row r="50" spans="1:42" s="229" customFormat="1" ht="13.5">
      <c r="A50" s="623" t="s">
        <v>795</v>
      </c>
      <c r="B50" s="623" t="s">
        <v>1449</v>
      </c>
      <c r="C50" s="623" t="s">
        <v>1445</v>
      </c>
      <c r="D50" s="624" t="s">
        <v>1456</v>
      </c>
      <c r="E50" s="623" t="s">
        <v>37</v>
      </c>
      <c r="F50" s="623" t="s">
        <v>759</v>
      </c>
      <c r="G50" s="624" t="s">
        <v>106</v>
      </c>
      <c r="H50" s="624" t="s">
        <v>938</v>
      </c>
      <c r="I50" s="623" t="s">
        <v>1317</v>
      </c>
      <c r="J50" s="623" t="s">
        <v>104</v>
      </c>
      <c r="K50" s="623" t="s">
        <v>17</v>
      </c>
      <c r="L50" s="625" t="s">
        <v>1260</v>
      </c>
      <c r="M50" s="626" t="s">
        <v>2019</v>
      </c>
      <c r="N50" s="625" t="s">
        <v>1262</v>
      </c>
      <c r="O50" s="625" t="s">
        <v>1104</v>
      </c>
      <c r="P50" s="623">
        <v>55</v>
      </c>
      <c r="Q50" s="623">
        <v>7.24</v>
      </c>
      <c r="R50" s="624"/>
      <c r="S50" s="615" t="s">
        <v>8900</v>
      </c>
      <c r="T50" s="625"/>
      <c r="U50" s="627">
        <v>44368</v>
      </c>
      <c r="V50" s="627">
        <v>44368</v>
      </c>
      <c r="W50" s="623" t="s">
        <v>1457</v>
      </c>
      <c r="X50" s="627">
        <v>44371</v>
      </c>
      <c r="Y50" s="623"/>
      <c r="Z50" s="627"/>
      <c r="AA50" s="623"/>
      <c r="AB50" s="627"/>
      <c r="AC50" s="625" t="s">
        <v>1547</v>
      </c>
      <c r="AD50" s="623"/>
      <c r="AE50" s="623"/>
      <c r="AF50" s="623"/>
      <c r="AG50" s="623"/>
      <c r="AH50" s="623"/>
      <c r="AI50" s="623"/>
      <c r="AJ50" s="623"/>
      <c r="AK50" s="623" t="s">
        <v>8901</v>
      </c>
      <c r="AL50" s="623" t="s">
        <v>1985</v>
      </c>
      <c r="AM50" s="623" t="s">
        <v>1986</v>
      </c>
      <c r="AN50" s="625" t="s">
        <v>1086</v>
      </c>
      <c r="AO50" s="625" t="s">
        <v>1086</v>
      </c>
      <c r="AP50" s="631"/>
    </row>
    <row r="51" spans="1:42" s="229" customFormat="1" ht="13.5">
      <c r="A51" s="623" t="s">
        <v>795</v>
      </c>
      <c r="B51" s="623" t="s">
        <v>1449</v>
      </c>
      <c r="C51" s="623" t="s">
        <v>1445</v>
      </c>
      <c r="D51" s="624" t="s">
        <v>1458</v>
      </c>
      <c r="E51" s="623" t="s">
        <v>37</v>
      </c>
      <c r="F51" s="623" t="s">
        <v>759</v>
      </c>
      <c r="G51" s="624" t="s">
        <v>106</v>
      </c>
      <c r="H51" s="624" t="s">
        <v>939</v>
      </c>
      <c r="I51" s="623" t="s">
        <v>1317</v>
      </c>
      <c r="J51" s="623" t="s">
        <v>104</v>
      </c>
      <c r="K51" s="623" t="s">
        <v>17</v>
      </c>
      <c r="L51" s="625" t="s">
        <v>1260</v>
      </c>
      <c r="M51" s="626" t="s">
        <v>2020</v>
      </c>
      <c r="N51" s="625" t="s">
        <v>1218</v>
      </c>
      <c r="O51" s="625" t="s">
        <v>1097</v>
      </c>
      <c r="P51" s="623">
        <v>55</v>
      </c>
      <c r="Q51" s="623">
        <v>7.24</v>
      </c>
      <c r="R51" s="624"/>
      <c r="S51" s="615" t="s">
        <v>8900</v>
      </c>
      <c r="T51" s="625"/>
      <c r="U51" s="627">
        <v>44368</v>
      </c>
      <c r="V51" s="627">
        <v>44368</v>
      </c>
      <c r="W51" s="623" t="s">
        <v>1459</v>
      </c>
      <c r="X51" s="627">
        <v>44371</v>
      </c>
      <c r="Y51" s="623"/>
      <c r="Z51" s="627"/>
      <c r="AA51" s="623"/>
      <c r="AB51" s="627"/>
      <c r="AC51" s="625" t="s">
        <v>1547</v>
      </c>
      <c r="AD51" s="623"/>
      <c r="AE51" s="623"/>
      <c r="AF51" s="623"/>
      <c r="AG51" s="623"/>
      <c r="AH51" s="623"/>
      <c r="AI51" s="623"/>
      <c r="AJ51" s="623"/>
      <c r="AK51" s="623" t="s">
        <v>8901</v>
      </c>
      <c r="AL51" s="623" t="s">
        <v>1985</v>
      </c>
      <c r="AM51" s="623" t="s">
        <v>1986</v>
      </c>
      <c r="AN51" s="625" t="s">
        <v>1086</v>
      </c>
      <c r="AO51" s="625" t="s">
        <v>1086</v>
      </c>
      <c r="AP51" s="631"/>
    </row>
    <row r="52" spans="1:42" s="229" customFormat="1" ht="13.5">
      <c r="A52" s="623" t="s">
        <v>795</v>
      </c>
      <c r="B52" s="623" t="s">
        <v>1449</v>
      </c>
      <c r="C52" s="623" t="s">
        <v>1445</v>
      </c>
      <c r="D52" s="624" t="s">
        <v>1460</v>
      </c>
      <c r="E52" s="623" t="s">
        <v>37</v>
      </c>
      <c r="F52" s="623" t="s">
        <v>759</v>
      </c>
      <c r="G52" s="624" t="s">
        <v>106</v>
      </c>
      <c r="H52" s="624" t="s">
        <v>940</v>
      </c>
      <c r="I52" s="623" t="s">
        <v>1317</v>
      </c>
      <c r="J52" s="623" t="s">
        <v>104</v>
      </c>
      <c r="K52" s="623" t="s">
        <v>17</v>
      </c>
      <c r="L52" s="625" t="s">
        <v>1260</v>
      </c>
      <c r="M52" s="626" t="s">
        <v>2021</v>
      </c>
      <c r="N52" s="625" t="s">
        <v>1262</v>
      </c>
      <c r="O52" s="625" t="s">
        <v>1104</v>
      </c>
      <c r="P52" s="623">
        <v>140</v>
      </c>
      <c r="Q52" s="623">
        <v>20.59</v>
      </c>
      <c r="R52" s="624"/>
      <c r="S52" s="615" t="s">
        <v>8900</v>
      </c>
      <c r="T52" s="625"/>
      <c r="U52" s="627">
        <v>44368</v>
      </c>
      <c r="V52" s="627">
        <v>44368</v>
      </c>
      <c r="W52" s="623" t="s">
        <v>1461</v>
      </c>
      <c r="X52" s="627">
        <v>44371</v>
      </c>
      <c r="Y52" s="623"/>
      <c r="Z52" s="627"/>
      <c r="AA52" s="623"/>
      <c r="AB52" s="627"/>
      <c r="AC52" s="625" t="s">
        <v>1547</v>
      </c>
      <c r="AD52" s="623"/>
      <c r="AE52" s="623"/>
      <c r="AF52" s="623"/>
      <c r="AG52" s="623"/>
      <c r="AH52" s="623"/>
      <c r="AI52" s="623"/>
      <c r="AJ52" s="623"/>
      <c r="AK52" s="623" t="s">
        <v>8901</v>
      </c>
      <c r="AL52" s="623" t="s">
        <v>1985</v>
      </c>
      <c r="AM52" s="623" t="s">
        <v>1986</v>
      </c>
      <c r="AN52" s="625" t="s">
        <v>1086</v>
      </c>
      <c r="AO52" s="625" t="s">
        <v>1086</v>
      </c>
      <c r="AP52" s="631"/>
    </row>
    <row r="53" spans="1:42" s="229" customFormat="1" ht="13.5">
      <c r="A53" s="623" t="s">
        <v>795</v>
      </c>
      <c r="B53" s="623" t="s">
        <v>1449</v>
      </c>
      <c r="C53" s="623" t="s">
        <v>1445</v>
      </c>
      <c r="D53" s="624" t="s">
        <v>1460</v>
      </c>
      <c r="E53" s="623" t="s">
        <v>37</v>
      </c>
      <c r="F53" s="623" t="s">
        <v>759</v>
      </c>
      <c r="G53" s="624" t="s">
        <v>106</v>
      </c>
      <c r="H53" s="624" t="s">
        <v>941</v>
      </c>
      <c r="I53" s="623" t="s">
        <v>1317</v>
      </c>
      <c r="J53" s="623" t="s">
        <v>104</v>
      </c>
      <c r="K53" s="623" t="s">
        <v>17</v>
      </c>
      <c r="L53" s="625" t="s">
        <v>1260</v>
      </c>
      <c r="M53" s="626" t="s">
        <v>2021</v>
      </c>
      <c r="N53" s="625" t="s">
        <v>1218</v>
      </c>
      <c r="O53" s="625" t="s">
        <v>1097</v>
      </c>
      <c r="P53" s="623">
        <v>140</v>
      </c>
      <c r="Q53" s="623">
        <v>20.59</v>
      </c>
      <c r="R53" s="624"/>
      <c r="S53" s="615" t="s">
        <v>8900</v>
      </c>
      <c r="T53" s="625"/>
      <c r="U53" s="627">
        <v>44368</v>
      </c>
      <c r="V53" s="627">
        <v>44368</v>
      </c>
      <c r="W53" s="623" t="s">
        <v>1462</v>
      </c>
      <c r="X53" s="627">
        <v>44371</v>
      </c>
      <c r="Y53" s="623"/>
      <c r="Z53" s="627"/>
      <c r="AA53" s="623"/>
      <c r="AB53" s="627"/>
      <c r="AC53" s="625" t="s">
        <v>1547</v>
      </c>
      <c r="AD53" s="623"/>
      <c r="AE53" s="623"/>
      <c r="AF53" s="623"/>
      <c r="AG53" s="623"/>
      <c r="AH53" s="623"/>
      <c r="AI53" s="623"/>
      <c r="AJ53" s="623"/>
      <c r="AK53" s="623" t="s">
        <v>8901</v>
      </c>
      <c r="AL53" s="623" t="s">
        <v>1985</v>
      </c>
      <c r="AM53" s="623" t="s">
        <v>1986</v>
      </c>
      <c r="AN53" s="625" t="s">
        <v>1086</v>
      </c>
      <c r="AO53" s="625" t="s">
        <v>1086</v>
      </c>
      <c r="AP53" s="631"/>
    </row>
    <row r="54" spans="1:42" s="229" customFormat="1" ht="13.5">
      <c r="A54" s="623" t="s">
        <v>795</v>
      </c>
      <c r="B54" s="623" t="s">
        <v>1449</v>
      </c>
      <c r="C54" s="623" t="s">
        <v>1463</v>
      </c>
      <c r="D54" s="624" t="s">
        <v>1464</v>
      </c>
      <c r="E54" s="623" t="s">
        <v>37</v>
      </c>
      <c r="F54" s="623" t="s">
        <v>39</v>
      </c>
      <c r="G54" s="624" t="s">
        <v>106</v>
      </c>
      <c r="H54" s="624" t="s">
        <v>963</v>
      </c>
      <c r="I54" s="623" t="s">
        <v>1317</v>
      </c>
      <c r="J54" s="623" t="s">
        <v>104</v>
      </c>
      <c r="K54" s="623" t="s">
        <v>105</v>
      </c>
      <c r="L54" s="625" t="s">
        <v>1260</v>
      </c>
      <c r="M54" s="626" t="s">
        <v>1527</v>
      </c>
      <c r="N54" s="625" t="s">
        <v>1262</v>
      </c>
      <c r="O54" s="625" t="s">
        <v>1104</v>
      </c>
      <c r="P54" s="623">
        <v>180</v>
      </c>
      <c r="Q54" s="623">
        <v>14.92</v>
      </c>
      <c r="R54" s="625"/>
      <c r="S54" s="615" t="s">
        <v>8900</v>
      </c>
      <c r="T54" s="625"/>
      <c r="U54" s="627">
        <v>44368</v>
      </c>
      <c r="V54" s="627">
        <v>44368</v>
      </c>
      <c r="W54" s="623" t="s">
        <v>1467</v>
      </c>
      <c r="X54" s="627">
        <v>44371</v>
      </c>
      <c r="Y54" s="623"/>
      <c r="Z54" s="625"/>
      <c r="AA54" s="625"/>
      <c r="AB54" s="625"/>
      <c r="AC54" s="625" t="s">
        <v>1547</v>
      </c>
      <c r="AD54" s="625"/>
      <c r="AE54" s="625"/>
      <c r="AF54" s="625"/>
      <c r="AG54" s="625"/>
      <c r="AH54" s="625"/>
      <c r="AI54" s="625"/>
      <c r="AJ54" s="625"/>
      <c r="AK54" s="623" t="s">
        <v>8901</v>
      </c>
      <c r="AL54" s="623" t="s">
        <v>1985</v>
      </c>
      <c r="AM54" s="623" t="s">
        <v>1986</v>
      </c>
      <c r="AN54" s="625" t="s">
        <v>1086</v>
      </c>
      <c r="AO54" s="625" t="s">
        <v>1086</v>
      </c>
      <c r="AP54" s="625"/>
    </row>
    <row r="55" spans="1:42" s="229" customFormat="1" ht="13.5">
      <c r="A55" s="623" t="s">
        <v>795</v>
      </c>
      <c r="B55" s="623" t="s">
        <v>1449</v>
      </c>
      <c r="C55" s="623" t="s">
        <v>1465</v>
      </c>
      <c r="D55" s="624" t="s">
        <v>1466</v>
      </c>
      <c r="E55" s="623" t="s">
        <v>37</v>
      </c>
      <c r="F55" s="623" t="s">
        <v>39</v>
      </c>
      <c r="G55" s="624" t="s">
        <v>106</v>
      </c>
      <c r="H55" s="624" t="s">
        <v>964</v>
      </c>
      <c r="I55" s="623" t="s">
        <v>1317</v>
      </c>
      <c r="J55" s="623" t="s">
        <v>104</v>
      </c>
      <c r="K55" s="623" t="s">
        <v>105</v>
      </c>
      <c r="L55" s="625" t="s">
        <v>1260</v>
      </c>
      <c r="M55" s="626" t="s">
        <v>1527</v>
      </c>
      <c r="N55" s="625" t="s">
        <v>1218</v>
      </c>
      <c r="O55" s="625" t="s">
        <v>1097</v>
      </c>
      <c r="P55" s="623">
        <v>180</v>
      </c>
      <c r="Q55" s="623">
        <v>14.92</v>
      </c>
      <c r="R55" s="625"/>
      <c r="S55" s="615" t="s">
        <v>8900</v>
      </c>
      <c r="T55" s="625"/>
      <c r="U55" s="627">
        <v>44368</v>
      </c>
      <c r="V55" s="627">
        <v>44368</v>
      </c>
      <c r="W55" s="623" t="s">
        <v>1468</v>
      </c>
      <c r="X55" s="627">
        <v>44371</v>
      </c>
      <c r="Y55" s="623"/>
      <c r="Z55" s="625"/>
      <c r="AA55" s="625"/>
      <c r="AB55" s="625"/>
      <c r="AC55" s="625" t="s">
        <v>1547</v>
      </c>
      <c r="AD55" s="625"/>
      <c r="AE55" s="625"/>
      <c r="AF55" s="625"/>
      <c r="AG55" s="625"/>
      <c r="AH55" s="625"/>
      <c r="AI55" s="625"/>
      <c r="AJ55" s="625"/>
      <c r="AK55" s="623" t="s">
        <v>8901</v>
      </c>
      <c r="AL55" s="623" t="s">
        <v>1985</v>
      </c>
      <c r="AM55" s="623" t="s">
        <v>1986</v>
      </c>
      <c r="AN55" s="625" t="s">
        <v>1086</v>
      </c>
      <c r="AO55" s="625" t="s">
        <v>1086</v>
      </c>
      <c r="AP55" s="625"/>
    </row>
    <row r="56" spans="1:42" s="229" customFormat="1" ht="13.5">
      <c r="A56" s="623" t="s">
        <v>795</v>
      </c>
      <c r="B56" s="623" t="s">
        <v>1449</v>
      </c>
      <c r="C56" s="623" t="s">
        <v>1463</v>
      </c>
      <c r="D56" s="624" t="s">
        <v>1469</v>
      </c>
      <c r="E56" s="623" t="s">
        <v>37</v>
      </c>
      <c r="F56" s="623" t="s">
        <v>759</v>
      </c>
      <c r="G56" s="624" t="s">
        <v>106</v>
      </c>
      <c r="H56" s="624" t="s">
        <v>968</v>
      </c>
      <c r="I56" s="623" t="s">
        <v>1317</v>
      </c>
      <c r="J56" s="623" t="s">
        <v>104</v>
      </c>
      <c r="K56" s="623" t="s">
        <v>105</v>
      </c>
      <c r="L56" s="625" t="s">
        <v>1260</v>
      </c>
      <c r="M56" s="626" t="s">
        <v>1528</v>
      </c>
      <c r="N56" s="625" t="s">
        <v>1262</v>
      </c>
      <c r="O56" s="625" t="s">
        <v>1104</v>
      </c>
      <c r="P56" s="623">
        <v>60</v>
      </c>
      <c r="Q56" s="623">
        <v>19.190000000000001</v>
      </c>
      <c r="R56" s="625"/>
      <c r="S56" s="615" t="s">
        <v>8900</v>
      </c>
      <c r="T56" s="625"/>
      <c r="U56" s="627">
        <v>44329</v>
      </c>
      <c r="V56" s="627">
        <v>44329</v>
      </c>
      <c r="W56" s="623" t="s">
        <v>1483</v>
      </c>
      <c r="X56" s="627">
        <v>44348</v>
      </c>
      <c r="Y56" s="623"/>
      <c r="Z56" s="625"/>
      <c r="AA56" s="625"/>
      <c r="AB56" s="625"/>
      <c r="AC56" s="625" t="s">
        <v>1547</v>
      </c>
      <c r="AD56" s="625"/>
      <c r="AE56" s="625"/>
      <c r="AF56" s="625"/>
      <c r="AG56" s="625"/>
      <c r="AH56" s="625"/>
      <c r="AI56" s="625"/>
      <c r="AJ56" s="625"/>
      <c r="AK56" s="623" t="s">
        <v>8901</v>
      </c>
      <c r="AL56" s="623" t="s">
        <v>1264</v>
      </c>
      <c r="AM56" s="623" t="s">
        <v>1986</v>
      </c>
      <c r="AN56" s="625" t="s">
        <v>1086</v>
      </c>
      <c r="AO56" s="625" t="s">
        <v>1086</v>
      </c>
      <c r="AP56" s="625"/>
    </row>
    <row r="57" spans="1:42" s="229" customFormat="1" ht="13.5">
      <c r="A57" s="623" t="s">
        <v>795</v>
      </c>
      <c r="B57" s="623" t="s">
        <v>1449</v>
      </c>
      <c r="C57" s="623" t="s">
        <v>1463</v>
      </c>
      <c r="D57" s="624" t="s">
        <v>1469</v>
      </c>
      <c r="E57" s="623" t="s">
        <v>37</v>
      </c>
      <c r="F57" s="623" t="s">
        <v>759</v>
      </c>
      <c r="G57" s="624" t="s">
        <v>106</v>
      </c>
      <c r="H57" s="624" t="s">
        <v>969</v>
      </c>
      <c r="I57" s="623" t="s">
        <v>1317</v>
      </c>
      <c r="J57" s="623" t="s">
        <v>104</v>
      </c>
      <c r="K57" s="623" t="s">
        <v>105</v>
      </c>
      <c r="L57" s="625" t="s">
        <v>1260</v>
      </c>
      <c r="M57" s="626" t="s">
        <v>1528</v>
      </c>
      <c r="N57" s="625" t="s">
        <v>1218</v>
      </c>
      <c r="O57" s="625" t="s">
        <v>1097</v>
      </c>
      <c r="P57" s="623">
        <v>60</v>
      </c>
      <c r="Q57" s="623">
        <v>19.190000000000001</v>
      </c>
      <c r="R57" s="625"/>
      <c r="S57" s="615" t="s">
        <v>8900</v>
      </c>
      <c r="T57" s="625"/>
      <c r="U57" s="627">
        <v>44329</v>
      </c>
      <c r="V57" s="627">
        <v>44329</v>
      </c>
      <c r="W57" s="623" t="s">
        <v>1484</v>
      </c>
      <c r="X57" s="627">
        <v>44348</v>
      </c>
      <c r="Y57" s="623"/>
      <c r="Z57" s="625"/>
      <c r="AA57" s="625"/>
      <c r="AB57" s="625"/>
      <c r="AC57" s="625" t="s">
        <v>1547</v>
      </c>
      <c r="AD57" s="625"/>
      <c r="AE57" s="625"/>
      <c r="AF57" s="625"/>
      <c r="AG57" s="625"/>
      <c r="AH57" s="625"/>
      <c r="AI57" s="625"/>
      <c r="AJ57" s="625"/>
      <c r="AK57" s="623" t="s">
        <v>8901</v>
      </c>
      <c r="AL57" s="623" t="s">
        <v>1264</v>
      </c>
      <c r="AM57" s="623" t="s">
        <v>1986</v>
      </c>
      <c r="AN57" s="625" t="s">
        <v>1086</v>
      </c>
      <c r="AO57" s="625" t="s">
        <v>1086</v>
      </c>
      <c r="AP57" s="625"/>
    </row>
    <row r="58" spans="1:42" s="229" customFormat="1" ht="13.5">
      <c r="A58" s="623" t="s">
        <v>795</v>
      </c>
      <c r="B58" s="623" t="s">
        <v>1449</v>
      </c>
      <c r="C58" s="623" t="s">
        <v>1463</v>
      </c>
      <c r="D58" s="624" t="s">
        <v>1470</v>
      </c>
      <c r="E58" s="623" t="s">
        <v>37</v>
      </c>
      <c r="F58" s="623" t="s">
        <v>759</v>
      </c>
      <c r="G58" s="624" t="s">
        <v>106</v>
      </c>
      <c r="H58" s="624" t="s">
        <v>970</v>
      </c>
      <c r="I58" s="623" t="s">
        <v>1317</v>
      </c>
      <c r="J58" s="623" t="s">
        <v>104</v>
      </c>
      <c r="K58" s="623" t="s">
        <v>105</v>
      </c>
      <c r="L58" s="625" t="s">
        <v>1260</v>
      </c>
      <c r="M58" s="626" t="s">
        <v>1529</v>
      </c>
      <c r="N58" s="625" t="s">
        <v>1262</v>
      </c>
      <c r="O58" s="625" t="s">
        <v>1104</v>
      </c>
      <c r="P58" s="623">
        <v>30</v>
      </c>
      <c r="Q58" s="623">
        <v>38.090000000000003</v>
      </c>
      <c r="R58" s="625"/>
      <c r="S58" s="615" t="s">
        <v>8900</v>
      </c>
      <c r="T58" s="625"/>
      <c r="U58" s="627">
        <v>44329</v>
      </c>
      <c r="V58" s="627">
        <v>44329</v>
      </c>
      <c r="W58" s="623" t="s">
        <v>1485</v>
      </c>
      <c r="X58" s="627">
        <v>44348</v>
      </c>
      <c r="Y58" s="623"/>
      <c r="Z58" s="625"/>
      <c r="AA58" s="625"/>
      <c r="AB58" s="625"/>
      <c r="AC58" s="625" t="s">
        <v>1547</v>
      </c>
      <c r="AD58" s="625"/>
      <c r="AE58" s="625"/>
      <c r="AF58" s="625"/>
      <c r="AG58" s="625"/>
      <c r="AH58" s="625"/>
      <c r="AI58" s="625"/>
      <c r="AJ58" s="625"/>
      <c r="AK58" s="623" t="s">
        <v>8901</v>
      </c>
      <c r="AL58" s="623" t="s">
        <v>1264</v>
      </c>
      <c r="AM58" s="623" t="s">
        <v>1986</v>
      </c>
      <c r="AN58" s="625" t="s">
        <v>1086</v>
      </c>
      <c r="AO58" s="625" t="s">
        <v>1086</v>
      </c>
      <c r="AP58" s="625"/>
    </row>
    <row r="59" spans="1:42" s="229" customFormat="1" ht="13.5">
      <c r="A59" s="623" t="s">
        <v>795</v>
      </c>
      <c r="B59" s="623" t="s">
        <v>1449</v>
      </c>
      <c r="C59" s="623" t="s">
        <v>1463</v>
      </c>
      <c r="D59" s="624" t="s">
        <v>1470</v>
      </c>
      <c r="E59" s="623" t="s">
        <v>37</v>
      </c>
      <c r="F59" s="623" t="s">
        <v>759</v>
      </c>
      <c r="G59" s="624" t="s">
        <v>106</v>
      </c>
      <c r="H59" s="624" t="s">
        <v>971</v>
      </c>
      <c r="I59" s="623" t="s">
        <v>1317</v>
      </c>
      <c r="J59" s="623" t="s">
        <v>104</v>
      </c>
      <c r="K59" s="623" t="s">
        <v>105</v>
      </c>
      <c r="L59" s="625" t="s">
        <v>1260</v>
      </c>
      <c r="M59" s="626" t="s">
        <v>1529</v>
      </c>
      <c r="N59" s="625" t="s">
        <v>1218</v>
      </c>
      <c r="O59" s="625" t="s">
        <v>1097</v>
      </c>
      <c r="P59" s="623">
        <v>30</v>
      </c>
      <c r="Q59" s="623">
        <v>38.090000000000003</v>
      </c>
      <c r="R59" s="625"/>
      <c r="S59" s="615" t="s">
        <v>8900</v>
      </c>
      <c r="T59" s="625"/>
      <c r="U59" s="627">
        <v>44329</v>
      </c>
      <c r="V59" s="627">
        <v>44329</v>
      </c>
      <c r="W59" s="623" t="s">
        <v>1486</v>
      </c>
      <c r="X59" s="627">
        <v>44348</v>
      </c>
      <c r="Y59" s="623"/>
      <c r="Z59" s="625"/>
      <c r="AA59" s="625"/>
      <c r="AB59" s="625"/>
      <c r="AC59" s="625" t="s">
        <v>1547</v>
      </c>
      <c r="AD59" s="625"/>
      <c r="AE59" s="625"/>
      <c r="AF59" s="625"/>
      <c r="AG59" s="625"/>
      <c r="AH59" s="625"/>
      <c r="AI59" s="625"/>
      <c r="AJ59" s="625"/>
      <c r="AK59" s="623" t="s">
        <v>8901</v>
      </c>
      <c r="AL59" s="623" t="s">
        <v>1264</v>
      </c>
      <c r="AM59" s="623" t="s">
        <v>1986</v>
      </c>
      <c r="AN59" s="625" t="s">
        <v>1086</v>
      </c>
      <c r="AO59" s="625" t="s">
        <v>1086</v>
      </c>
      <c r="AP59" s="625"/>
    </row>
    <row r="60" spans="1:42" s="229" customFormat="1" ht="13.5">
      <c r="A60" s="623" t="s">
        <v>795</v>
      </c>
      <c r="B60" s="623" t="s">
        <v>930</v>
      </c>
      <c r="C60" s="623" t="s">
        <v>931</v>
      </c>
      <c r="D60" s="624" t="s">
        <v>1960</v>
      </c>
      <c r="E60" s="623" t="s">
        <v>37</v>
      </c>
      <c r="F60" s="623" t="s">
        <v>759</v>
      </c>
      <c r="G60" s="624" t="s">
        <v>106</v>
      </c>
      <c r="H60" s="624" t="s">
        <v>926</v>
      </c>
      <c r="I60" s="623" t="s">
        <v>1317</v>
      </c>
      <c r="J60" s="623" t="s">
        <v>104</v>
      </c>
      <c r="K60" s="623" t="s">
        <v>105</v>
      </c>
      <c r="L60" s="625" t="s">
        <v>1087</v>
      </c>
      <c r="M60" s="626" t="s">
        <v>1088</v>
      </c>
      <c r="N60" s="625" t="s">
        <v>1089</v>
      </c>
      <c r="O60" s="625" t="s">
        <v>1090</v>
      </c>
      <c r="P60" s="623">
        <v>65</v>
      </c>
      <c r="Q60" s="623">
        <v>32</v>
      </c>
      <c r="R60" s="625"/>
      <c r="S60" s="615" t="s">
        <v>8900</v>
      </c>
      <c r="T60" s="623"/>
      <c r="U60" s="619">
        <v>44363</v>
      </c>
      <c r="V60" s="619">
        <v>44363</v>
      </c>
      <c r="W60" s="623">
        <v>4276000466</v>
      </c>
      <c r="X60" s="627">
        <v>44371</v>
      </c>
      <c r="Y60" s="627"/>
      <c r="Z60" s="627"/>
      <c r="AA60" s="623"/>
      <c r="AB60" s="627"/>
      <c r="AC60" s="623" t="s">
        <v>7597</v>
      </c>
      <c r="AD60" s="623"/>
      <c r="AE60" s="623"/>
      <c r="AF60" s="623"/>
      <c r="AG60" s="623"/>
      <c r="AH60" s="623"/>
      <c r="AI60" s="623"/>
      <c r="AJ60" s="623"/>
      <c r="AK60" s="615" t="s">
        <v>8901</v>
      </c>
      <c r="AL60" s="615" t="s">
        <v>1985</v>
      </c>
      <c r="AM60" s="615" t="s">
        <v>1986</v>
      </c>
      <c r="AN60" s="623" t="s">
        <v>1996</v>
      </c>
      <c r="AO60" s="623" t="s">
        <v>1996</v>
      </c>
      <c r="AP60" s="623"/>
    </row>
    <row r="61" spans="1:42" s="229" customFormat="1" ht="13.5">
      <c r="A61" s="623" t="s">
        <v>795</v>
      </c>
      <c r="B61" s="623" t="s">
        <v>930</v>
      </c>
      <c r="C61" s="623" t="s">
        <v>931</v>
      </c>
      <c r="D61" s="624" t="s">
        <v>1961</v>
      </c>
      <c r="E61" s="623" t="s">
        <v>37</v>
      </c>
      <c r="F61" s="623" t="s">
        <v>759</v>
      </c>
      <c r="G61" s="624" t="s">
        <v>106</v>
      </c>
      <c r="H61" s="624" t="s">
        <v>927</v>
      </c>
      <c r="I61" s="623" t="s">
        <v>1317</v>
      </c>
      <c r="J61" s="623" t="s">
        <v>104</v>
      </c>
      <c r="K61" s="623" t="s">
        <v>105</v>
      </c>
      <c r="L61" s="625" t="s">
        <v>1087</v>
      </c>
      <c r="M61" s="625" t="s">
        <v>1092</v>
      </c>
      <c r="N61" s="625" t="s">
        <v>1091</v>
      </c>
      <c r="O61" s="625" t="s">
        <v>1080</v>
      </c>
      <c r="P61" s="625">
        <v>27.7</v>
      </c>
      <c r="Q61" s="625">
        <v>19</v>
      </c>
      <c r="R61" s="625"/>
      <c r="S61" s="615" t="s">
        <v>8900</v>
      </c>
      <c r="T61" s="623"/>
      <c r="U61" s="619">
        <v>44363</v>
      </c>
      <c r="V61" s="619">
        <v>44363</v>
      </c>
      <c r="W61" s="623">
        <v>4276000468</v>
      </c>
      <c r="X61" s="627">
        <v>44371</v>
      </c>
      <c r="Y61" s="627"/>
      <c r="Z61" s="627"/>
      <c r="AA61" s="623"/>
      <c r="AB61" s="627"/>
      <c r="AC61" s="623" t="s">
        <v>7597</v>
      </c>
      <c r="AD61" s="623"/>
      <c r="AE61" s="623"/>
      <c r="AF61" s="623"/>
      <c r="AG61" s="623"/>
      <c r="AH61" s="623"/>
      <c r="AI61" s="623"/>
      <c r="AJ61" s="623"/>
      <c r="AK61" s="615" t="s">
        <v>8901</v>
      </c>
      <c r="AL61" s="615" t="s">
        <v>1985</v>
      </c>
      <c r="AM61" s="615" t="s">
        <v>1986</v>
      </c>
      <c r="AN61" s="623" t="s">
        <v>1996</v>
      </c>
      <c r="AO61" s="623" t="s">
        <v>1996</v>
      </c>
      <c r="AP61" s="623"/>
    </row>
    <row r="62" spans="1:42" s="229" customFormat="1" ht="13.5">
      <c r="A62" s="623" t="s">
        <v>795</v>
      </c>
      <c r="B62" s="623" t="s">
        <v>930</v>
      </c>
      <c r="C62" s="623" t="s">
        <v>931</v>
      </c>
      <c r="D62" s="624" t="s">
        <v>1962</v>
      </c>
      <c r="E62" s="623" t="s">
        <v>37</v>
      </c>
      <c r="F62" s="623" t="s">
        <v>759</v>
      </c>
      <c r="G62" s="624" t="s">
        <v>106</v>
      </c>
      <c r="H62" s="624" t="s">
        <v>928</v>
      </c>
      <c r="I62" s="623" t="s">
        <v>1317</v>
      </c>
      <c r="J62" s="623" t="s">
        <v>104</v>
      </c>
      <c r="K62" s="623" t="s">
        <v>105</v>
      </c>
      <c r="L62" s="625" t="s">
        <v>1087</v>
      </c>
      <c r="M62" s="625" t="s">
        <v>1093</v>
      </c>
      <c r="N62" s="625" t="s">
        <v>1091</v>
      </c>
      <c r="O62" s="625" t="s">
        <v>1080</v>
      </c>
      <c r="P62" s="625">
        <v>28.3</v>
      </c>
      <c r="Q62" s="625">
        <v>19.2</v>
      </c>
      <c r="R62" s="625"/>
      <c r="S62" s="615" t="s">
        <v>8900</v>
      </c>
      <c r="T62" s="623"/>
      <c r="U62" s="619">
        <v>44363</v>
      </c>
      <c r="V62" s="619">
        <v>44363</v>
      </c>
      <c r="W62" s="623">
        <v>4276000469</v>
      </c>
      <c r="X62" s="627">
        <v>44371</v>
      </c>
      <c r="Y62" s="627"/>
      <c r="Z62" s="627"/>
      <c r="AA62" s="623"/>
      <c r="AB62" s="627"/>
      <c r="AC62" s="623" t="s">
        <v>7597</v>
      </c>
      <c r="AD62" s="623"/>
      <c r="AE62" s="623"/>
      <c r="AF62" s="623"/>
      <c r="AG62" s="623"/>
      <c r="AH62" s="623"/>
      <c r="AI62" s="623"/>
      <c r="AJ62" s="623"/>
      <c r="AK62" s="615" t="s">
        <v>8901</v>
      </c>
      <c r="AL62" s="615" t="s">
        <v>1985</v>
      </c>
      <c r="AM62" s="615" t="s">
        <v>1986</v>
      </c>
      <c r="AN62" s="623" t="s">
        <v>1996</v>
      </c>
      <c r="AO62" s="623" t="s">
        <v>1996</v>
      </c>
      <c r="AP62" s="623"/>
    </row>
    <row r="63" spans="1:42" s="229" customFormat="1" ht="13.5">
      <c r="A63" s="623" t="s">
        <v>795</v>
      </c>
      <c r="B63" s="623" t="s">
        <v>930</v>
      </c>
      <c r="C63" s="623" t="s">
        <v>931</v>
      </c>
      <c r="D63" s="624" t="s">
        <v>1963</v>
      </c>
      <c r="E63" s="623" t="s">
        <v>37</v>
      </c>
      <c r="F63" s="623" t="s">
        <v>759</v>
      </c>
      <c r="G63" s="624" t="s">
        <v>106</v>
      </c>
      <c r="H63" s="624" t="s">
        <v>929</v>
      </c>
      <c r="I63" s="623" t="s">
        <v>1317</v>
      </c>
      <c r="J63" s="623" t="s">
        <v>104</v>
      </c>
      <c r="K63" s="623" t="s">
        <v>105</v>
      </c>
      <c r="L63" s="623" t="s">
        <v>1083</v>
      </c>
      <c r="M63" s="625" t="s">
        <v>1084</v>
      </c>
      <c r="N63" s="625" t="s">
        <v>1091</v>
      </c>
      <c r="O63" s="625" t="s">
        <v>1080</v>
      </c>
      <c r="P63" s="625">
        <v>23.8</v>
      </c>
      <c r="Q63" s="625">
        <v>19.8</v>
      </c>
      <c r="R63" s="625"/>
      <c r="S63" s="615" t="s">
        <v>8900</v>
      </c>
      <c r="T63" s="623"/>
      <c r="U63" s="619">
        <v>44363</v>
      </c>
      <c r="V63" s="619">
        <v>44363</v>
      </c>
      <c r="W63" s="623">
        <v>4276000472</v>
      </c>
      <c r="X63" s="627">
        <v>44371</v>
      </c>
      <c r="Y63" s="627"/>
      <c r="Z63" s="627"/>
      <c r="AA63" s="623"/>
      <c r="AB63" s="627"/>
      <c r="AC63" s="623" t="s">
        <v>7597</v>
      </c>
      <c r="AD63" s="623"/>
      <c r="AE63" s="623"/>
      <c r="AF63" s="623"/>
      <c r="AG63" s="623"/>
      <c r="AH63" s="623"/>
      <c r="AI63" s="623"/>
      <c r="AJ63" s="623"/>
      <c r="AK63" s="615" t="s">
        <v>8901</v>
      </c>
      <c r="AL63" s="615" t="s">
        <v>1985</v>
      </c>
      <c r="AM63" s="615" t="s">
        <v>1986</v>
      </c>
      <c r="AN63" s="623" t="s">
        <v>1996</v>
      </c>
      <c r="AO63" s="623" t="s">
        <v>1996</v>
      </c>
      <c r="AP63" s="632"/>
    </row>
    <row r="64" spans="1:42" s="229" customFormat="1" ht="13.5">
      <c r="A64" s="623" t="s">
        <v>795</v>
      </c>
      <c r="B64" s="623" t="s">
        <v>930</v>
      </c>
      <c r="C64" s="623" t="s">
        <v>932</v>
      </c>
      <c r="D64" s="624" t="s">
        <v>1471</v>
      </c>
      <c r="E64" s="623" t="s">
        <v>37</v>
      </c>
      <c r="F64" s="623" t="s">
        <v>39</v>
      </c>
      <c r="G64" s="624" t="s">
        <v>106</v>
      </c>
      <c r="H64" s="624" t="s">
        <v>912</v>
      </c>
      <c r="I64" s="623" t="s">
        <v>1317</v>
      </c>
      <c r="J64" s="623" t="s">
        <v>104</v>
      </c>
      <c r="K64" s="623" t="s">
        <v>105</v>
      </c>
      <c r="L64" s="625" t="s">
        <v>1087</v>
      </c>
      <c r="M64" s="626" t="s">
        <v>1530</v>
      </c>
      <c r="N64" s="625" t="s">
        <v>1218</v>
      </c>
      <c r="O64" s="625" t="s">
        <v>1097</v>
      </c>
      <c r="P64" s="623">
        <v>60</v>
      </c>
      <c r="Q64" s="623">
        <v>18.739999999999998</v>
      </c>
      <c r="R64" s="625"/>
      <c r="S64" s="615" t="s">
        <v>8900</v>
      </c>
      <c r="T64" s="625"/>
      <c r="U64" s="619">
        <v>44363</v>
      </c>
      <c r="V64" s="619">
        <v>44363</v>
      </c>
      <c r="W64" s="623" t="s">
        <v>1487</v>
      </c>
      <c r="X64" s="627">
        <v>44371</v>
      </c>
      <c r="Y64" s="623"/>
      <c r="Z64" s="625"/>
      <c r="AA64" s="625"/>
      <c r="AB64" s="625"/>
      <c r="AC64" s="623" t="s">
        <v>7597</v>
      </c>
      <c r="AD64" s="625"/>
      <c r="AE64" s="625"/>
      <c r="AF64" s="625"/>
      <c r="AG64" s="625"/>
      <c r="AH64" s="625"/>
      <c r="AI64" s="625"/>
      <c r="AJ64" s="625"/>
      <c r="AK64" s="615" t="s">
        <v>8901</v>
      </c>
      <c r="AL64" s="615" t="s">
        <v>1985</v>
      </c>
      <c r="AM64" s="615" t="s">
        <v>1986</v>
      </c>
      <c r="AN64" s="625" t="s">
        <v>1086</v>
      </c>
      <c r="AO64" s="625" t="s">
        <v>1086</v>
      </c>
      <c r="AP64" s="625"/>
    </row>
    <row r="65" spans="1:42" s="229" customFormat="1" ht="13.5">
      <c r="A65" s="623" t="s">
        <v>795</v>
      </c>
      <c r="B65" s="623" t="s">
        <v>930</v>
      </c>
      <c r="C65" s="623" t="s">
        <v>932</v>
      </c>
      <c r="D65" s="624" t="s">
        <v>1472</v>
      </c>
      <c r="E65" s="623" t="s">
        <v>37</v>
      </c>
      <c r="F65" s="623" t="s">
        <v>39</v>
      </c>
      <c r="G65" s="624" t="s">
        <v>106</v>
      </c>
      <c r="H65" s="624" t="s">
        <v>913</v>
      </c>
      <c r="I65" s="623" t="s">
        <v>1317</v>
      </c>
      <c r="J65" s="623" t="s">
        <v>104</v>
      </c>
      <c r="K65" s="623" t="s">
        <v>105</v>
      </c>
      <c r="L65" s="625" t="s">
        <v>1087</v>
      </c>
      <c r="M65" s="626" t="s">
        <v>1531</v>
      </c>
      <c r="N65" s="625" t="s">
        <v>1262</v>
      </c>
      <c r="O65" s="625" t="s">
        <v>1104</v>
      </c>
      <c r="P65" s="623">
        <v>200</v>
      </c>
      <c r="Q65" s="623">
        <v>23.04</v>
      </c>
      <c r="R65" s="625"/>
      <c r="S65" s="615" t="s">
        <v>8900</v>
      </c>
      <c r="T65" s="625"/>
      <c r="U65" s="619">
        <v>44363</v>
      </c>
      <c r="V65" s="619">
        <v>44363</v>
      </c>
      <c r="W65" s="623" t="s">
        <v>1488</v>
      </c>
      <c r="X65" s="627">
        <v>44371</v>
      </c>
      <c r="Y65" s="623"/>
      <c r="Z65" s="625"/>
      <c r="AA65" s="625"/>
      <c r="AB65" s="625"/>
      <c r="AC65" s="623" t="s">
        <v>7597</v>
      </c>
      <c r="AD65" s="625"/>
      <c r="AE65" s="625"/>
      <c r="AF65" s="625"/>
      <c r="AG65" s="625"/>
      <c r="AH65" s="625"/>
      <c r="AI65" s="625"/>
      <c r="AJ65" s="625"/>
      <c r="AK65" s="615" t="s">
        <v>8901</v>
      </c>
      <c r="AL65" s="615" t="s">
        <v>1985</v>
      </c>
      <c r="AM65" s="615" t="s">
        <v>1986</v>
      </c>
      <c r="AN65" s="625" t="s">
        <v>1086</v>
      </c>
      <c r="AO65" s="625" t="s">
        <v>1086</v>
      </c>
      <c r="AP65" s="625"/>
    </row>
    <row r="66" spans="1:42" s="229" customFormat="1" ht="13.5">
      <c r="A66" s="623" t="s">
        <v>795</v>
      </c>
      <c r="B66" s="623" t="s">
        <v>930</v>
      </c>
      <c r="C66" s="623" t="s">
        <v>932</v>
      </c>
      <c r="D66" s="624" t="s">
        <v>1473</v>
      </c>
      <c r="E66" s="623" t="s">
        <v>37</v>
      </c>
      <c r="F66" s="623" t="s">
        <v>39</v>
      </c>
      <c r="G66" s="624" t="s">
        <v>106</v>
      </c>
      <c r="H66" s="624" t="s">
        <v>914</v>
      </c>
      <c r="I66" s="623" t="s">
        <v>1317</v>
      </c>
      <c r="J66" s="623" t="s">
        <v>104</v>
      </c>
      <c r="K66" s="623" t="s">
        <v>105</v>
      </c>
      <c r="L66" s="625" t="s">
        <v>1087</v>
      </c>
      <c r="M66" s="626" t="s">
        <v>1532</v>
      </c>
      <c r="N66" s="625" t="s">
        <v>1262</v>
      </c>
      <c r="O66" s="625" t="s">
        <v>1104</v>
      </c>
      <c r="P66" s="623">
        <v>50</v>
      </c>
      <c r="Q66" s="623">
        <v>10.29</v>
      </c>
      <c r="R66" s="625"/>
      <c r="S66" s="615" t="s">
        <v>8900</v>
      </c>
      <c r="T66" s="625"/>
      <c r="U66" s="619">
        <v>44363</v>
      </c>
      <c r="V66" s="619">
        <v>44363</v>
      </c>
      <c r="W66" s="623" t="s">
        <v>1489</v>
      </c>
      <c r="X66" s="627">
        <v>44371</v>
      </c>
      <c r="Y66" s="623"/>
      <c r="Z66" s="625"/>
      <c r="AA66" s="625"/>
      <c r="AB66" s="625"/>
      <c r="AC66" s="623" t="s">
        <v>7597</v>
      </c>
      <c r="AD66" s="625"/>
      <c r="AE66" s="625"/>
      <c r="AF66" s="625"/>
      <c r="AG66" s="625"/>
      <c r="AH66" s="625"/>
      <c r="AI66" s="625"/>
      <c r="AJ66" s="625"/>
      <c r="AK66" s="615" t="s">
        <v>8901</v>
      </c>
      <c r="AL66" s="615" t="s">
        <v>1985</v>
      </c>
      <c r="AM66" s="615" t="s">
        <v>1986</v>
      </c>
      <c r="AN66" s="625" t="s">
        <v>1086</v>
      </c>
      <c r="AO66" s="625" t="s">
        <v>1086</v>
      </c>
      <c r="AP66" s="625"/>
    </row>
    <row r="67" spans="1:42" s="229" customFormat="1" ht="13.5">
      <c r="A67" s="623" t="s">
        <v>795</v>
      </c>
      <c r="B67" s="623" t="s">
        <v>930</v>
      </c>
      <c r="C67" s="623" t="s">
        <v>932</v>
      </c>
      <c r="D67" s="624" t="s">
        <v>1474</v>
      </c>
      <c r="E67" s="623" t="s">
        <v>37</v>
      </c>
      <c r="F67" s="623" t="s">
        <v>39</v>
      </c>
      <c r="G67" s="624" t="s">
        <v>106</v>
      </c>
      <c r="H67" s="624" t="s">
        <v>915</v>
      </c>
      <c r="I67" s="623" t="s">
        <v>1317</v>
      </c>
      <c r="J67" s="623" t="s">
        <v>104</v>
      </c>
      <c r="K67" s="623" t="s">
        <v>105</v>
      </c>
      <c r="L67" s="625" t="s">
        <v>1087</v>
      </c>
      <c r="M67" s="626" t="s">
        <v>1533</v>
      </c>
      <c r="N67" s="625" t="s">
        <v>1262</v>
      </c>
      <c r="O67" s="625" t="s">
        <v>1104</v>
      </c>
      <c r="P67" s="623">
        <v>40</v>
      </c>
      <c r="Q67" s="623">
        <v>16.03</v>
      </c>
      <c r="R67" s="625"/>
      <c r="S67" s="615" t="s">
        <v>8900</v>
      </c>
      <c r="T67" s="625"/>
      <c r="U67" s="619">
        <v>44363</v>
      </c>
      <c r="V67" s="619">
        <v>44363</v>
      </c>
      <c r="W67" s="623" t="s">
        <v>1490</v>
      </c>
      <c r="X67" s="627">
        <v>44371</v>
      </c>
      <c r="Y67" s="623"/>
      <c r="Z67" s="625"/>
      <c r="AA67" s="625"/>
      <c r="AB67" s="625"/>
      <c r="AC67" s="623" t="s">
        <v>7597</v>
      </c>
      <c r="AD67" s="625"/>
      <c r="AE67" s="625"/>
      <c r="AF67" s="625"/>
      <c r="AG67" s="625"/>
      <c r="AH67" s="625"/>
      <c r="AI67" s="625"/>
      <c r="AJ67" s="625"/>
      <c r="AK67" s="615" t="s">
        <v>8901</v>
      </c>
      <c r="AL67" s="615" t="s">
        <v>1985</v>
      </c>
      <c r="AM67" s="615" t="s">
        <v>1986</v>
      </c>
      <c r="AN67" s="625" t="s">
        <v>1086</v>
      </c>
      <c r="AO67" s="625" t="s">
        <v>1086</v>
      </c>
      <c r="AP67" s="625"/>
    </row>
    <row r="68" spans="1:42" s="229" customFormat="1" ht="13.5">
      <c r="A68" s="623" t="s">
        <v>795</v>
      </c>
      <c r="B68" s="623" t="s">
        <v>930</v>
      </c>
      <c r="C68" s="623" t="s">
        <v>932</v>
      </c>
      <c r="D68" s="624" t="s">
        <v>1475</v>
      </c>
      <c r="E68" s="623" t="s">
        <v>37</v>
      </c>
      <c r="F68" s="623" t="s">
        <v>39</v>
      </c>
      <c r="G68" s="624" t="s">
        <v>106</v>
      </c>
      <c r="H68" s="624" t="s">
        <v>916</v>
      </c>
      <c r="I68" s="623" t="s">
        <v>1317</v>
      </c>
      <c r="J68" s="623" t="s">
        <v>104</v>
      </c>
      <c r="K68" s="623" t="s">
        <v>105</v>
      </c>
      <c r="L68" s="625" t="s">
        <v>1087</v>
      </c>
      <c r="M68" s="626" t="s">
        <v>1534</v>
      </c>
      <c r="N68" s="625" t="s">
        <v>1262</v>
      </c>
      <c r="O68" s="625" t="s">
        <v>1104</v>
      </c>
      <c r="P68" s="623">
        <v>20</v>
      </c>
      <c r="Q68" s="623">
        <v>12.23</v>
      </c>
      <c r="R68" s="625"/>
      <c r="S68" s="615" t="s">
        <v>8900</v>
      </c>
      <c r="T68" s="625"/>
      <c r="U68" s="619">
        <v>44363</v>
      </c>
      <c r="V68" s="619">
        <v>44363</v>
      </c>
      <c r="W68" s="623" t="s">
        <v>1491</v>
      </c>
      <c r="X68" s="627">
        <v>44371</v>
      </c>
      <c r="Y68" s="623"/>
      <c r="Z68" s="625"/>
      <c r="AA68" s="625"/>
      <c r="AB68" s="625"/>
      <c r="AC68" s="623" t="s">
        <v>7597</v>
      </c>
      <c r="AD68" s="625"/>
      <c r="AE68" s="625"/>
      <c r="AF68" s="625"/>
      <c r="AG68" s="625"/>
      <c r="AH68" s="625"/>
      <c r="AI68" s="625"/>
      <c r="AJ68" s="625"/>
      <c r="AK68" s="615" t="s">
        <v>8901</v>
      </c>
      <c r="AL68" s="615" t="s">
        <v>1985</v>
      </c>
      <c r="AM68" s="615" t="s">
        <v>1986</v>
      </c>
      <c r="AN68" s="625" t="s">
        <v>1086</v>
      </c>
      <c r="AO68" s="625" t="s">
        <v>1086</v>
      </c>
      <c r="AP68" s="625"/>
    </row>
    <row r="69" spans="1:42" s="229" customFormat="1" ht="13.5">
      <c r="A69" s="623" t="s">
        <v>795</v>
      </c>
      <c r="B69" s="623" t="s">
        <v>930</v>
      </c>
      <c r="C69" s="623" t="s">
        <v>932</v>
      </c>
      <c r="D69" s="624" t="s">
        <v>1476</v>
      </c>
      <c r="E69" s="623" t="s">
        <v>37</v>
      </c>
      <c r="F69" s="623" t="s">
        <v>39</v>
      </c>
      <c r="G69" s="624" t="s">
        <v>106</v>
      </c>
      <c r="H69" s="624" t="s">
        <v>917</v>
      </c>
      <c r="I69" s="623" t="s">
        <v>1317</v>
      </c>
      <c r="J69" s="623" t="s">
        <v>104</v>
      </c>
      <c r="K69" s="623" t="s">
        <v>105</v>
      </c>
      <c r="L69" s="625" t="s">
        <v>1087</v>
      </c>
      <c r="M69" s="626" t="s">
        <v>1535</v>
      </c>
      <c r="N69" s="625" t="s">
        <v>1218</v>
      </c>
      <c r="O69" s="625" t="s">
        <v>1097</v>
      </c>
      <c r="P69" s="623">
        <v>80</v>
      </c>
      <c r="Q69" s="623">
        <v>11.76</v>
      </c>
      <c r="R69" s="625"/>
      <c r="S69" s="615" t="s">
        <v>8900</v>
      </c>
      <c r="T69" s="625"/>
      <c r="U69" s="619">
        <v>44363</v>
      </c>
      <c r="V69" s="619">
        <v>44363</v>
      </c>
      <c r="W69" s="623" t="s">
        <v>1492</v>
      </c>
      <c r="X69" s="627">
        <v>44372</v>
      </c>
      <c r="Y69" s="623"/>
      <c r="Z69" s="625"/>
      <c r="AA69" s="625"/>
      <c r="AB69" s="625"/>
      <c r="AC69" s="623" t="s">
        <v>8903</v>
      </c>
      <c r="AD69" s="625"/>
      <c r="AE69" s="625" t="s">
        <v>8904</v>
      </c>
      <c r="AF69" s="625"/>
      <c r="AG69" s="625"/>
      <c r="AH69" s="625"/>
      <c r="AI69" s="625"/>
      <c r="AJ69" s="625"/>
      <c r="AK69" s="615" t="s">
        <v>8901</v>
      </c>
      <c r="AL69" s="615" t="s">
        <v>1985</v>
      </c>
      <c r="AM69" s="615" t="s">
        <v>1986</v>
      </c>
      <c r="AN69" s="625" t="s">
        <v>1086</v>
      </c>
      <c r="AO69" s="625" t="s">
        <v>1086</v>
      </c>
      <c r="AP69" s="625"/>
    </row>
    <row r="70" spans="1:42" s="229" customFormat="1" ht="13.5">
      <c r="A70" s="623" t="s">
        <v>795</v>
      </c>
      <c r="B70" s="623" t="s">
        <v>930</v>
      </c>
      <c r="C70" s="623" t="s">
        <v>932</v>
      </c>
      <c r="D70" s="624" t="s">
        <v>1477</v>
      </c>
      <c r="E70" s="623" t="s">
        <v>37</v>
      </c>
      <c r="F70" s="623" t="s">
        <v>39</v>
      </c>
      <c r="G70" s="624" t="s">
        <v>106</v>
      </c>
      <c r="H70" s="624" t="s">
        <v>918</v>
      </c>
      <c r="I70" s="623" t="s">
        <v>1317</v>
      </c>
      <c r="J70" s="623" t="s">
        <v>104</v>
      </c>
      <c r="K70" s="623" t="s">
        <v>105</v>
      </c>
      <c r="L70" s="625" t="s">
        <v>1087</v>
      </c>
      <c r="M70" s="626" t="s">
        <v>1536</v>
      </c>
      <c r="N70" s="625" t="s">
        <v>1262</v>
      </c>
      <c r="O70" s="625" t="s">
        <v>1104</v>
      </c>
      <c r="P70" s="623">
        <v>40</v>
      </c>
      <c r="Q70" s="623">
        <v>10.65</v>
      </c>
      <c r="R70" s="625"/>
      <c r="S70" s="615" t="s">
        <v>8900</v>
      </c>
      <c r="T70" s="625"/>
      <c r="U70" s="619">
        <v>44363</v>
      </c>
      <c r="V70" s="619">
        <v>44363</v>
      </c>
      <c r="W70" s="623" t="s">
        <v>1493</v>
      </c>
      <c r="X70" s="627">
        <v>44372</v>
      </c>
      <c r="Y70" s="623"/>
      <c r="Z70" s="625"/>
      <c r="AA70" s="625"/>
      <c r="AB70" s="625"/>
      <c r="AC70" s="623" t="s">
        <v>7597</v>
      </c>
      <c r="AD70" s="625"/>
      <c r="AE70" s="625"/>
      <c r="AF70" s="625"/>
      <c r="AG70" s="625"/>
      <c r="AH70" s="625"/>
      <c r="AI70" s="625"/>
      <c r="AJ70" s="625"/>
      <c r="AK70" s="615" t="s">
        <v>8901</v>
      </c>
      <c r="AL70" s="615" t="s">
        <v>1985</v>
      </c>
      <c r="AM70" s="615" t="s">
        <v>1986</v>
      </c>
      <c r="AN70" s="625" t="s">
        <v>1086</v>
      </c>
      <c r="AO70" s="625" t="s">
        <v>1086</v>
      </c>
      <c r="AP70" s="625"/>
    </row>
    <row r="71" spans="1:42" s="229" customFormat="1" ht="13.5">
      <c r="A71" s="623" t="s">
        <v>795</v>
      </c>
      <c r="B71" s="623" t="s">
        <v>930</v>
      </c>
      <c r="C71" s="623" t="s">
        <v>932</v>
      </c>
      <c r="D71" s="624" t="s">
        <v>1477</v>
      </c>
      <c r="E71" s="623" t="s">
        <v>37</v>
      </c>
      <c r="F71" s="623" t="s">
        <v>39</v>
      </c>
      <c r="G71" s="624" t="s">
        <v>106</v>
      </c>
      <c r="H71" s="624" t="s">
        <v>919</v>
      </c>
      <c r="I71" s="623" t="s">
        <v>1317</v>
      </c>
      <c r="J71" s="623" t="s">
        <v>104</v>
      </c>
      <c r="K71" s="623" t="s">
        <v>105</v>
      </c>
      <c r="L71" s="625" t="s">
        <v>1087</v>
      </c>
      <c r="M71" s="626" t="s">
        <v>1537</v>
      </c>
      <c r="N71" s="625" t="s">
        <v>1218</v>
      </c>
      <c r="O71" s="625" t="s">
        <v>1097</v>
      </c>
      <c r="P71" s="623">
        <v>220</v>
      </c>
      <c r="Q71" s="623">
        <v>16.46</v>
      </c>
      <c r="R71" s="625"/>
      <c r="S71" s="615" t="s">
        <v>8900</v>
      </c>
      <c r="T71" s="625"/>
      <c r="U71" s="619">
        <v>44363</v>
      </c>
      <c r="V71" s="619">
        <v>44363</v>
      </c>
      <c r="W71" s="623" t="s">
        <v>1494</v>
      </c>
      <c r="X71" s="627">
        <v>44372</v>
      </c>
      <c r="Y71" s="623"/>
      <c r="Z71" s="625"/>
      <c r="AA71" s="625"/>
      <c r="AB71" s="625"/>
      <c r="AC71" s="623" t="s">
        <v>7597</v>
      </c>
      <c r="AD71" s="625"/>
      <c r="AE71" s="625"/>
      <c r="AF71" s="625"/>
      <c r="AG71" s="625"/>
      <c r="AH71" s="625"/>
      <c r="AI71" s="625"/>
      <c r="AJ71" s="625"/>
      <c r="AK71" s="615" t="s">
        <v>8901</v>
      </c>
      <c r="AL71" s="615" t="s">
        <v>1985</v>
      </c>
      <c r="AM71" s="615" t="s">
        <v>1986</v>
      </c>
      <c r="AN71" s="625" t="s">
        <v>1086</v>
      </c>
      <c r="AO71" s="625" t="s">
        <v>1086</v>
      </c>
      <c r="AP71" s="625"/>
    </row>
    <row r="72" spans="1:42" s="229" customFormat="1" ht="13.5">
      <c r="A72" s="623" t="s">
        <v>795</v>
      </c>
      <c r="B72" s="623" t="s">
        <v>930</v>
      </c>
      <c r="C72" s="623" t="s">
        <v>932</v>
      </c>
      <c r="D72" s="624" t="s">
        <v>1478</v>
      </c>
      <c r="E72" s="623" t="s">
        <v>37</v>
      </c>
      <c r="F72" s="623" t="s">
        <v>39</v>
      </c>
      <c r="G72" s="624" t="s">
        <v>106</v>
      </c>
      <c r="H72" s="624" t="s">
        <v>920</v>
      </c>
      <c r="I72" s="623" t="s">
        <v>1317</v>
      </c>
      <c r="J72" s="623" t="s">
        <v>104</v>
      </c>
      <c r="K72" s="623" t="s">
        <v>105</v>
      </c>
      <c r="L72" s="625" t="s">
        <v>1087</v>
      </c>
      <c r="M72" s="626" t="s">
        <v>1538</v>
      </c>
      <c r="N72" s="625" t="s">
        <v>1262</v>
      </c>
      <c r="O72" s="625" t="s">
        <v>1104</v>
      </c>
      <c r="P72" s="623">
        <v>60</v>
      </c>
      <c r="Q72" s="623">
        <v>10.65</v>
      </c>
      <c r="R72" s="625"/>
      <c r="S72" s="615" t="s">
        <v>8900</v>
      </c>
      <c r="T72" s="625"/>
      <c r="U72" s="619">
        <v>44363</v>
      </c>
      <c r="V72" s="619">
        <v>44363</v>
      </c>
      <c r="W72" s="623" t="s">
        <v>1495</v>
      </c>
      <c r="X72" s="627">
        <v>44371</v>
      </c>
      <c r="Y72" s="623"/>
      <c r="Z72" s="625"/>
      <c r="AA72" s="625"/>
      <c r="AB72" s="625"/>
      <c r="AC72" s="623" t="s">
        <v>7597</v>
      </c>
      <c r="AD72" s="625"/>
      <c r="AE72" s="625"/>
      <c r="AF72" s="625"/>
      <c r="AG72" s="625"/>
      <c r="AH72" s="625"/>
      <c r="AI72" s="625"/>
      <c r="AJ72" s="625"/>
      <c r="AK72" s="615" t="s">
        <v>8901</v>
      </c>
      <c r="AL72" s="615" t="s">
        <v>1985</v>
      </c>
      <c r="AM72" s="615" t="s">
        <v>1986</v>
      </c>
      <c r="AN72" s="625" t="s">
        <v>1086</v>
      </c>
      <c r="AO72" s="625" t="s">
        <v>1086</v>
      </c>
      <c r="AP72" s="625"/>
    </row>
    <row r="73" spans="1:42" s="229" customFormat="1" ht="13.5">
      <c r="A73" s="623" t="s">
        <v>795</v>
      </c>
      <c r="B73" s="623" t="s">
        <v>930</v>
      </c>
      <c r="C73" s="623" t="s">
        <v>932</v>
      </c>
      <c r="D73" s="624" t="s">
        <v>1479</v>
      </c>
      <c r="E73" s="623" t="s">
        <v>37</v>
      </c>
      <c r="F73" s="623" t="s">
        <v>39</v>
      </c>
      <c r="G73" s="624" t="s">
        <v>106</v>
      </c>
      <c r="H73" s="624" t="s">
        <v>921</v>
      </c>
      <c r="I73" s="623" t="s">
        <v>1317</v>
      </c>
      <c r="J73" s="623" t="s">
        <v>104</v>
      </c>
      <c r="K73" s="623" t="s">
        <v>105</v>
      </c>
      <c r="L73" s="625" t="s">
        <v>1087</v>
      </c>
      <c r="M73" s="626" t="s">
        <v>1539</v>
      </c>
      <c r="N73" s="625" t="s">
        <v>1262</v>
      </c>
      <c r="O73" s="625" t="s">
        <v>1104</v>
      </c>
      <c r="P73" s="623">
        <v>40</v>
      </c>
      <c r="Q73" s="623">
        <v>20.100000000000001</v>
      </c>
      <c r="R73" s="625"/>
      <c r="S73" s="615" t="s">
        <v>8900</v>
      </c>
      <c r="T73" s="625"/>
      <c r="U73" s="619">
        <v>44363</v>
      </c>
      <c r="V73" s="619">
        <v>44363</v>
      </c>
      <c r="W73" s="623" t="s">
        <v>1496</v>
      </c>
      <c r="X73" s="627">
        <v>44371</v>
      </c>
      <c r="Y73" s="623"/>
      <c r="Z73" s="625"/>
      <c r="AA73" s="625"/>
      <c r="AB73" s="625"/>
      <c r="AC73" s="623" t="s">
        <v>7597</v>
      </c>
      <c r="AD73" s="625"/>
      <c r="AE73" s="625"/>
      <c r="AF73" s="625"/>
      <c r="AG73" s="625"/>
      <c r="AH73" s="625"/>
      <c r="AI73" s="625"/>
      <c r="AJ73" s="625"/>
      <c r="AK73" s="615" t="s">
        <v>8901</v>
      </c>
      <c r="AL73" s="615" t="s">
        <v>1985</v>
      </c>
      <c r="AM73" s="615" t="s">
        <v>1986</v>
      </c>
      <c r="AN73" s="625" t="s">
        <v>1086</v>
      </c>
      <c r="AO73" s="625" t="s">
        <v>1086</v>
      </c>
      <c r="AP73" s="625"/>
    </row>
    <row r="74" spans="1:42" s="229" customFormat="1" ht="13.5">
      <c r="A74" s="623" t="s">
        <v>795</v>
      </c>
      <c r="B74" s="623" t="s">
        <v>930</v>
      </c>
      <c r="C74" s="623" t="s">
        <v>933</v>
      </c>
      <c r="D74" s="624" t="s">
        <v>1480</v>
      </c>
      <c r="E74" s="623" t="s">
        <v>37</v>
      </c>
      <c r="F74" s="623" t="s">
        <v>39</v>
      </c>
      <c r="G74" s="624" t="s">
        <v>106</v>
      </c>
      <c r="H74" s="624" t="s">
        <v>922</v>
      </c>
      <c r="I74" s="623" t="s">
        <v>1317</v>
      </c>
      <c r="J74" s="623" t="s">
        <v>104</v>
      </c>
      <c r="K74" s="623" t="s">
        <v>105</v>
      </c>
      <c r="L74" s="625" t="s">
        <v>1087</v>
      </c>
      <c r="M74" s="626" t="s">
        <v>1540</v>
      </c>
      <c r="N74" s="625" t="s">
        <v>1262</v>
      </c>
      <c r="O74" s="625" t="s">
        <v>1104</v>
      </c>
      <c r="P74" s="623">
        <v>20</v>
      </c>
      <c r="Q74" s="623">
        <v>16.89</v>
      </c>
      <c r="R74" s="625"/>
      <c r="S74" s="615" t="s">
        <v>8900</v>
      </c>
      <c r="T74" s="625"/>
      <c r="U74" s="619">
        <v>44363</v>
      </c>
      <c r="V74" s="619">
        <v>44363</v>
      </c>
      <c r="W74" s="623" t="s">
        <v>1497</v>
      </c>
      <c r="X74" s="627">
        <v>44371</v>
      </c>
      <c r="Y74" s="623"/>
      <c r="Z74" s="625"/>
      <c r="AA74" s="625"/>
      <c r="AB74" s="625"/>
      <c r="AC74" s="623" t="s">
        <v>7597</v>
      </c>
      <c r="AD74" s="625"/>
      <c r="AE74" s="625"/>
      <c r="AF74" s="625"/>
      <c r="AG74" s="625"/>
      <c r="AH74" s="625"/>
      <c r="AI74" s="625"/>
      <c r="AJ74" s="625"/>
      <c r="AK74" s="615" t="s">
        <v>8901</v>
      </c>
      <c r="AL74" s="615" t="s">
        <v>1985</v>
      </c>
      <c r="AM74" s="615" t="s">
        <v>1986</v>
      </c>
      <c r="AN74" s="625" t="s">
        <v>1086</v>
      </c>
      <c r="AO74" s="625" t="s">
        <v>1086</v>
      </c>
      <c r="AP74" s="625"/>
    </row>
    <row r="75" spans="1:42" s="229" customFormat="1" ht="13.5">
      <c r="A75" s="623" t="s">
        <v>795</v>
      </c>
      <c r="B75" s="623" t="s">
        <v>930</v>
      </c>
      <c r="C75" s="623" t="s">
        <v>933</v>
      </c>
      <c r="D75" s="624" t="s">
        <v>1481</v>
      </c>
      <c r="E75" s="623" t="s">
        <v>37</v>
      </c>
      <c r="F75" s="623" t="s">
        <v>39</v>
      </c>
      <c r="G75" s="624" t="s">
        <v>106</v>
      </c>
      <c r="H75" s="624" t="s">
        <v>923</v>
      </c>
      <c r="I75" s="623" t="s">
        <v>1317</v>
      </c>
      <c r="J75" s="623" t="s">
        <v>104</v>
      </c>
      <c r="K75" s="623" t="s">
        <v>105</v>
      </c>
      <c r="L75" s="625" t="s">
        <v>1087</v>
      </c>
      <c r="M75" s="626" t="s">
        <v>1541</v>
      </c>
      <c r="N75" s="625" t="s">
        <v>1218</v>
      </c>
      <c r="O75" s="625" t="s">
        <v>1097</v>
      </c>
      <c r="P75" s="623">
        <v>40</v>
      </c>
      <c r="Q75" s="623">
        <v>20.260000000000002</v>
      </c>
      <c r="R75" s="625"/>
      <c r="S75" s="615" t="s">
        <v>8900</v>
      </c>
      <c r="T75" s="625"/>
      <c r="U75" s="619">
        <v>44363</v>
      </c>
      <c r="V75" s="619">
        <v>44363</v>
      </c>
      <c r="W75" s="623" t="s">
        <v>1498</v>
      </c>
      <c r="X75" s="627">
        <v>44371</v>
      </c>
      <c r="Y75" s="623"/>
      <c r="Z75" s="625"/>
      <c r="AA75" s="625"/>
      <c r="AB75" s="625"/>
      <c r="AC75" s="623" t="s">
        <v>7597</v>
      </c>
      <c r="AD75" s="625"/>
      <c r="AE75" s="625"/>
      <c r="AF75" s="625"/>
      <c r="AG75" s="625"/>
      <c r="AH75" s="625"/>
      <c r="AI75" s="625"/>
      <c r="AJ75" s="625"/>
      <c r="AK75" s="615" t="s">
        <v>8901</v>
      </c>
      <c r="AL75" s="615" t="s">
        <v>1985</v>
      </c>
      <c r="AM75" s="615" t="s">
        <v>1986</v>
      </c>
      <c r="AN75" s="625" t="s">
        <v>1086</v>
      </c>
      <c r="AO75" s="625" t="s">
        <v>1086</v>
      </c>
      <c r="AP75" s="625"/>
    </row>
    <row r="76" spans="1:42" s="229" customFormat="1" ht="13.5">
      <c r="A76" s="623" t="s">
        <v>795</v>
      </c>
      <c r="B76" s="623" t="s">
        <v>930</v>
      </c>
      <c r="C76" s="623" t="s">
        <v>933</v>
      </c>
      <c r="D76" s="624" t="s">
        <v>1482</v>
      </c>
      <c r="E76" s="623" t="s">
        <v>37</v>
      </c>
      <c r="F76" s="623" t="s">
        <v>39</v>
      </c>
      <c r="G76" s="624" t="s">
        <v>106</v>
      </c>
      <c r="H76" s="624" t="s">
        <v>924</v>
      </c>
      <c r="I76" s="623" t="s">
        <v>1317</v>
      </c>
      <c r="J76" s="623" t="s">
        <v>104</v>
      </c>
      <c r="K76" s="623" t="s">
        <v>105</v>
      </c>
      <c r="L76" s="625" t="s">
        <v>1087</v>
      </c>
      <c r="M76" s="626" t="s">
        <v>1542</v>
      </c>
      <c r="N76" s="625" t="s">
        <v>1262</v>
      </c>
      <c r="O76" s="625" t="s">
        <v>1104</v>
      </c>
      <c r="P76" s="623">
        <v>200</v>
      </c>
      <c r="Q76" s="623">
        <v>24.85</v>
      </c>
      <c r="R76" s="625"/>
      <c r="S76" s="615" t="s">
        <v>8900</v>
      </c>
      <c r="T76" s="625"/>
      <c r="U76" s="619">
        <v>44363</v>
      </c>
      <c r="V76" s="619">
        <v>44363</v>
      </c>
      <c r="W76" s="623" t="s">
        <v>1499</v>
      </c>
      <c r="X76" s="627">
        <v>44371</v>
      </c>
      <c r="Y76" s="623"/>
      <c r="Z76" s="625"/>
      <c r="AA76" s="625"/>
      <c r="AB76" s="625"/>
      <c r="AC76" s="623" t="s">
        <v>7597</v>
      </c>
      <c r="AD76" s="625"/>
      <c r="AE76" s="625"/>
      <c r="AF76" s="625"/>
      <c r="AG76" s="625"/>
      <c r="AH76" s="625"/>
      <c r="AI76" s="625"/>
      <c r="AJ76" s="625"/>
      <c r="AK76" s="615" t="s">
        <v>8901</v>
      </c>
      <c r="AL76" s="615" t="s">
        <v>1985</v>
      </c>
      <c r="AM76" s="615" t="s">
        <v>1986</v>
      </c>
      <c r="AN76" s="625" t="s">
        <v>1086</v>
      </c>
      <c r="AO76" s="625" t="s">
        <v>1086</v>
      </c>
      <c r="AP76" s="625"/>
    </row>
    <row r="77" spans="1:42" s="229" customFormat="1" ht="13.5">
      <c r="A77" s="623" t="s">
        <v>795</v>
      </c>
      <c r="B77" s="623" t="s">
        <v>930</v>
      </c>
      <c r="C77" s="623" t="s">
        <v>933</v>
      </c>
      <c r="D77" s="624" t="s">
        <v>1482</v>
      </c>
      <c r="E77" s="623" t="s">
        <v>37</v>
      </c>
      <c r="F77" s="623" t="s">
        <v>759</v>
      </c>
      <c r="G77" s="624" t="s">
        <v>106</v>
      </c>
      <c r="H77" s="624" t="s">
        <v>925</v>
      </c>
      <c r="I77" s="623" t="s">
        <v>1317</v>
      </c>
      <c r="J77" s="623" t="s">
        <v>104</v>
      </c>
      <c r="K77" s="623" t="s">
        <v>105</v>
      </c>
      <c r="L77" s="625" t="s">
        <v>1087</v>
      </c>
      <c r="M77" s="626" t="s">
        <v>1543</v>
      </c>
      <c r="N77" s="625" t="s">
        <v>1218</v>
      </c>
      <c r="O77" s="625" t="s">
        <v>1097</v>
      </c>
      <c r="P77" s="623">
        <v>140</v>
      </c>
      <c r="Q77" s="623">
        <v>25</v>
      </c>
      <c r="R77" s="625"/>
      <c r="S77" s="615" t="s">
        <v>8900</v>
      </c>
      <c r="T77" s="625"/>
      <c r="U77" s="619">
        <v>44363</v>
      </c>
      <c r="V77" s="619">
        <v>44363</v>
      </c>
      <c r="W77" s="623" t="s">
        <v>1500</v>
      </c>
      <c r="X77" s="627">
        <v>44371</v>
      </c>
      <c r="Y77" s="623"/>
      <c r="Z77" s="625"/>
      <c r="AA77" s="625"/>
      <c r="AB77" s="625"/>
      <c r="AC77" s="623" t="s">
        <v>7597</v>
      </c>
      <c r="AD77" s="625"/>
      <c r="AE77" s="625"/>
      <c r="AF77" s="625"/>
      <c r="AG77" s="625"/>
      <c r="AH77" s="625"/>
      <c r="AI77" s="625"/>
      <c r="AJ77" s="625"/>
      <c r="AK77" s="615" t="s">
        <v>8901</v>
      </c>
      <c r="AL77" s="615" t="s">
        <v>1985</v>
      </c>
      <c r="AM77" s="615" t="s">
        <v>1986</v>
      </c>
      <c r="AN77" s="625" t="s">
        <v>1086</v>
      </c>
      <c r="AO77" s="625" t="s">
        <v>1086</v>
      </c>
      <c r="AP77" s="625"/>
    </row>
    <row r="78" spans="1:42" s="229" customFormat="1" ht="13.5">
      <c r="A78" s="615" t="s">
        <v>795</v>
      </c>
      <c r="B78" s="615" t="s">
        <v>1964</v>
      </c>
      <c r="C78" s="615" t="s">
        <v>1965</v>
      </c>
      <c r="D78" s="621" t="s">
        <v>1966</v>
      </c>
      <c r="E78" s="615" t="s">
        <v>37</v>
      </c>
      <c r="F78" s="615" t="s">
        <v>759</v>
      </c>
      <c r="G78" s="621" t="s">
        <v>106</v>
      </c>
      <c r="H78" s="621" t="s">
        <v>770</v>
      </c>
      <c r="I78" s="615" t="s">
        <v>1317</v>
      </c>
      <c r="J78" s="615" t="s">
        <v>104</v>
      </c>
      <c r="K78" s="615" t="s">
        <v>105</v>
      </c>
      <c r="L78" s="612" t="s">
        <v>1094</v>
      </c>
      <c r="M78" s="620" t="s">
        <v>1095</v>
      </c>
      <c r="N78" s="612" t="s">
        <v>1096</v>
      </c>
      <c r="O78" s="612" t="s">
        <v>1097</v>
      </c>
      <c r="P78" s="615">
        <v>72.099999999999994</v>
      </c>
      <c r="Q78" s="615">
        <v>24.1</v>
      </c>
      <c r="R78" s="612"/>
      <c r="S78" s="615" t="s">
        <v>8900</v>
      </c>
      <c r="T78" s="615"/>
      <c r="U78" s="619">
        <v>44357</v>
      </c>
      <c r="V78" s="619">
        <v>44347</v>
      </c>
      <c r="W78" s="615">
        <v>4215000107</v>
      </c>
      <c r="X78" s="619">
        <v>44361</v>
      </c>
      <c r="Y78" s="619"/>
      <c r="Z78" s="619"/>
      <c r="AA78" s="615"/>
      <c r="AB78" s="619"/>
      <c r="AC78" s="615" t="s">
        <v>7597</v>
      </c>
      <c r="AD78" s="615"/>
      <c r="AE78" s="615"/>
      <c r="AF78" s="615"/>
      <c r="AG78" s="615"/>
      <c r="AH78" s="615"/>
      <c r="AI78" s="615"/>
      <c r="AJ78" s="615"/>
      <c r="AK78" s="615" t="s">
        <v>8901</v>
      </c>
      <c r="AL78" s="615" t="s">
        <v>1985</v>
      </c>
      <c r="AM78" s="615" t="s">
        <v>1986</v>
      </c>
      <c r="AN78" s="612" t="s">
        <v>1086</v>
      </c>
      <c r="AO78" s="612" t="s">
        <v>1086</v>
      </c>
      <c r="AP78" s="612"/>
    </row>
    <row r="79" spans="1:42" s="229" customFormat="1" ht="13.5">
      <c r="A79" s="615" t="s">
        <v>795</v>
      </c>
      <c r="B79" s="615" t="s">
        <v>1964</v>
      </c>
      <c r="C79" s="615" t="s">
        <v>1965</v>
      </c>
      <c r="D79" s="621" t="s">
        <v>1967</v>
      </c>
      <c r="E79" s="615" t="s">
        <v>37</v>
      </c>
      <c r="F79" s="615" t="s">
        <v>759</v>
      </c>
      <c r="G79" s="621" t="s">
        <v>106</v>
      </c>
      <c r="H79" s="621" t="s">
        <v>771</v>
      </c>
      <c r="I79" s="615" t="s">
        <v>1317</v>
      </c>
      <c r="J79" s="615" t="s">
        <v>104</v>
      </c>
      <c r="K79" s="615" t="s">
        <v>105</v>
      </c>
      <c r="L79" s="612" t="s">
        <v>1094</v>
      </c>
      <c r="M79" s="620" t="s">
        <v>1098</v>
      </c>
      <c r="N79" s="612" t="s">
        <v>1089</v>
      </c>
      <c r="O79" s="612" t="s">
        <v>1090</v>
      </c>
      <c r="P79" s="615">
        <v>41</v>
      </c>
      <c r="Q79" s="615">
        <v>16.8</v>
      </c>
      <c r="R79" s="612"/>
      <c r="S79" s="615" t="s">
        <v>8900</v>
      </c>
      <c r="T79" s="615"/>
      <c r="U79" s="619">
        <v>44357</v>
      </c>
      <c r="V79" s="619">
        <v>44347</v>
      </c>
      <c r="W79" s="615">
        <v>4215000109</v>
      </c>
      <c r="X79" s="619">
        <v>44361</v>
      </c>
      <c r="Y79" s="619"/>
      <c r="Z79" s="619"/>
      <c r="AA79" s="615"/>
      <c r="AB79" s="619"/>
      <c r="AC79" s="615" t="s">
        <v>7597</v>
      </c>
      <c r="AD79" s="615"/>
      <c r="AE79" s="615"/>
      <c r="AF79" s="615"/>
      <c r="AG79" s="615"/>
      <c r="AH79" s="615"/>
      <c r="AI79" s="615"/>
      <c r="AJ79" s="615"/>
      <c r="AK79" s="615" t="s">
        <v>8901</v>
      </c>
      <c r="AL79" s="615" t="s">
        <v>1985</v>
      </c>
      <c r="AM79" s="615" t="s">
        <v>1986</v>
      </c>
      <c r="AN79" s="612" t="s">
        <v>1086</v>
      </c>
      <c r="AO79" s="612" t="s">
        <v>1086</v>
      </c>
      <c r="AP79" s="612"/>
    </row>
    <row r="80" spans="1:42" s="229" customFormat="1" ht="13.5">
      <c r="A80" s="615" t="s">
        <v>795</v>
      </c>
      <c r="B80" s="615" t="s">
        <v>1964</v>
      </c>
      <c r="C80" s="615" t="s">
        <v>1965</v>
      </c>
      <c r="D80" s="621" t="s">
        <v>1968</v>
      </c>
      <c r="E80" s="615" t="s">
        <v>37</v>
      </c>
      <c r="F80" s="615" t="s">
        <v>759</v>
      </c>
      <c r="G80" s="621" t="s">
        <v>106</v>
      </c>
      <c r="H80" s="621" t="s">
        <v>772</v>
      </c>
      <c r="I80" s="615" t="s">
        <v>1317</v>
      </c>
      <c r="J80" s="615" t="s">
        <v>104</v>
      </c>
      <c r="K80" s="615" t="s">
        <v>105</v>
      </c>
      <c r="L80" s="612" t="s">
        <v>1094</v>
      </c>
      <c r="M80" s="620" t="s">
        <v>1099</v>
      </c>
      <c r="N80" s="612" t="s">
        <v>1089</v>
      </c>
      <c r="O80" s="612" t="s">
        <v>1090</v>
      </c>
      <c r="P80" s="615">
        <v>30</v>
      </c>
      <c r="Q80" s="615">
        <v>5.4</v>
      </c>
      <c r="R80" s="612"/>
      <c r="S80" s="615" t="s">
        <v>8900</v>
      </c>
      <c r="T80" s="615"/>
      <c r="U80" s="619">
        <v>44347</v>
      </c>
      <c r="V80" s="619">
        <v>44347</v>
      </c>
      <c r="W80" s="615">
        <v>4215000110</v>
      </c>
      <c r="X80" s="619">
        <v>44348</v>
      </c>
      <c r="Y80" s="619"/>
      <c r="Z80" s="619"/>
      <c r="AA80" s="615"/>
      <c r="AB80" s="619"/>
      <c r="AC80" s="615" t="s">
        <v>7597</v>
      </c>
      <c r="AD80" s="615"/>
      <c r="AE80" s="615"/>
      <c r="AF80" s="615"/>
      <c r="AG80" s="615"/>
      <c r="AH80" s="615"/>
      <c r="AI80" s="615"/>
      <c r="AJ80" s="615"/>
      <c r="AK80" s="615" t="s">
        <v>8901</v>
      </c>
      <c r="AL80" s="615" t="s">
        <v>1985</v>
      </c>
      <c r="AM80" s="615" t="s">
        <v>1986</v>
      </c>
      <c r="AN80" s="612" t="s">
        <v>1086</v>
      </c>
      <c r="AO80" s="612" t="s">
        <v>1086</v>
      </c>
      <c r="AP80" s="612"/>
    </row>
    <row r="81" spans="1:42" s="229" customFormat="1" ht="13.5">
      <c r="A81" s="615" t="s">
        <v>795</v>
      </c>
      <c r="B81" s="615" t="s">
        <v>1964</v>
      </c>
      <c r="C81" s="615" t="s">
        <v>1969</v>
      </c>
      <c r="D81" s="621" t="s">
        <v>1970</v>
      </c>
      <c r="E81" s="615" t="s">
        <v>37</v>
      </c>
      <c r="F81" s="615" t="s">
        <v>759</v>
      </c>
      <c r="G81" s="621" t="s">
        <v>106</v>
      </c>
      <c r="H81" s="621" t="s">
        <v>773</v>
      </c>
      <c r="I81" s="615" t="s">
        <v>1317</v>
      </c>
      <c r="J81" s="615" t="s">
        <v>104</v>
      </c>
      <c r="K81" s="615" t="s">
        <v>105</v>
      </c>
      <c r="L81" s="612" t="s">
        <v>1094</v>
      </c>
      <c r="M81" s="620" t="s">
        <v>1098</v>
      </c>
      <c r="N81" s="612" t="s">
        <v>1089</v>
      </c>
      <c r="O81" s="612" t="s">
        <v>1090</v>
      </c>
      <c r="P81" s="615">
        <v>41</v>
      </c>
      <c r="Q81" s="615">
        <v>16.8</v>
      </c>
      <c r="R81" s="612"/>
      <c r="S81" s="615" t="s">
        <v>8900</v>
      </c>
      <c r="T81" s="615"/>
      <c r="U81" s="619">
        <v>44347</v>
      </c>
      <c r="V81" s="619">
        <v>44347</v>
      </c>
      <c r="W81" s="615">
        <v>4215000111</v>
      </c>
      <c r="X81" s="619">
        <v>44348</v>
      </c>
      <c r="Y81" s="619"/>
      <c r="Z81" s="619"/>
      <c r="AA81" s="615"/>
      <c r="AB81" s="619"/>
      <c r="AC81" s="615" t="s">
        <v>7597</v>
      </c>
      <c r="AD81" s="615"/>
      <c r="AE81" s="615"/>
      <c r="AF81" s="615"/>
      <c r="AG81" s="615"/>
      <c r="AH81" s="615"/>
      <c r="AI81" s="615"/>
      <c r="AJ81" s="615"/>
      <c r="AK81" s="615" t="s">
        <v>8901</v>
      </c>
      <c r="AL81" s="615" t="s">
        <v>1985</v>
      </c>
      <c r="AM81" s="615" t="s">
        <v>1986</v>
      </c>
      <c r="AN81" s="612" t="s">
        <v>1086</v>
      </c>
      <c r="AO81" s="612" t="s">
        <v>1086</v>
      </c>
      <c r="AP81" s="612"/>
    </row>
    <row r="82" spans="1:42" s="229" customFormat="1" ht="13.5">
      <c r="A82" s="615" t="s">
        <v>795</v>
      </c>
      <c r="B82" s="615" t="s">
        <v>1964</v>
      </c>
      <c r="C82" s="615" t="s">
        <v>1969</v>
      </c>
      <c r="D82" s="621" t="s">
        <v>1971</v>
      </c>
      <c r="E82" s="615" t="s">
        <v>37</v>
      </c>
      <c r="F82" s="615" t="s">
        <v>759</v>
      </c>
      <c r="G82" s="621" t="s">
        <v>106</v>
      </c>
      <c r="H82" s="621" t="s">
        <v>774</v>
      </c>
      <c r="I82" s="615" t="s">
        <v>1317</v>
      </c>
      <c r="J82" s="615" t="s">
        <v>104</v>
      </c>
      <c r="K82" s="615" t="s">
        <v>105</v>
      </c>
      <c r="L82" s="612" t="s">
        <v>1094</v>
      </c>
      <c r="M82" s="620" t="s">
        <v>1099</v>
      </c>
      <c r="N82" s="612" t="s">
        <v>1089</v>
      </c>
      <c r="O82" s="612" t="s">
        <v>1090</v>
      </c>
      <c r="P82" s="615">
        <v>30</v>
      </c>
      <c r="Q82" s="615">
        <v>5.4</v>
      </c>
      <c r="R82" s="612"/>
      <c r="S82" s="615" t="s">
        <v>8900</v>
      </c>
      <c r="T82" s="615"/>
      <c r="U82" s="619">
        <v>44347</v>
      </c>
      <c r="V82" s="619">
        <v>44347</v>
      </c>
      <c r="W82" s="615">
        <v>4215000112</v>
      </c>
      <c r="X82" s="619">
        <v>44348</v>
      </c>
      <c r="Y82" s="619"/>
      <c r="Z82" s="619"/>
      <c r="AA82" s="615"/>
      <c r="AB82" s="619"/>
      <c r="AC82" s="615" t="s">
        <v>7597</v>
      </c>
      <c r="AD82" s="615"/>
      <c r="AE82" s="615"/>
      <c r="AF82" s="615"/>
      <c r="AG82" s="615"/>
      <c r="AH82" s="615"/>
      <c r="AI82" s="615"/>
      <c r="AJ82" s="615"/>
      <c r="AK82" s="615" t="s">
        <v>8901</v>
      </c>
      <c r="AL82" s="615" t="s">
        <v>1985</v>
      </c>
      <c r="AM82" s="615" t="s">
        <v>1986</v>
      </c>
      <c r="AN82" s="612" t="s">
        <v>1086</v>
      </c>
      <c r="AO82" s="612" t="s">
        <v>1086</v>
      </c>
      <c r="AP82" s="612"/>
    </row>
    <row r="83" spans="1:42" s="229" customFormat="1" ht="13.5">
      <c r="A83" s="615" t="s">
        <v>795</v>
      </c>
      <c r="B83" s="615" t="s">
        <v>1964</v>
      </c>
      <c r="C83" s="615" t="s">
        <v>1969</v>
      </c>
      <c r="D83" s="621" t="s">
        <v>1972</v>
      </c>
      <c r="E83" s="615" t="s">
        <v>37</v>
      </c>
      <c r="F83" s="615" t="s">
        <v>759</v>
      </c>
      <c r="G83" s="621" t="s">
        <v>106</v>
      </c>
      <c r="H83" s="621" t="s">
        <v>775</v>
      </c>
      <c r="I83" s="615" t="s">
        <v>1317</v>
      </c>
      <c r="J83" s="615" t="s">
        <v>104</v>
      </c>
      <c r="K83" s="615" t="s">
        <v>105</v>
      </c>
      <c r="L83" s="612" t="s">
        <v>1094</v>
      </c>
      <c r="M83" s="620" t="s">
        <v>1100</v>
      </c>
      <c r="N83" s="612" t="s">
        <v>1089</v>
      </c>
      <c r="O83" s="612" t="s">
        <v>1090</v>
      </c>
      <c r="P83" s="615">
        <v>31</v>
      </c>
      <c r="Q83" s="615">
        <v>8.3000000000000007</v>
      </c>
      <c r="R83" s="612"/>
      <c r="S83" s="615" t="s">
        <v>8900</v>
      </c>
      <c r="T83" s="615"/>
      <c r="U83" s="619">
        <v>44347</v>
      </c>
      <c r="V83" s="619">
        <v>44347</v>
      </c>
      <c r="W83" s="615">
        <v>4215000113</v>
      </c>
      <c r="X83" s="619">
        <v>44348</v>
      </c>
      <c r="Y83" s="619"/>
      <c r="Z83" s="619"/>
      <c r="AA83" s="615"/>
      <c r="AB83" s="619"/>
      <c r="AC83" s="615" t="s">
        <v>7597</v>
      </c>
      <c r="AD83" s="615"/>
      <c r="AE83" s="615"/>
      <c r="AF83" s="615"/>
      <c r="AG83" s="615"/>
      <c r="AH83" s="615"/>
      <c r="AI83" s="615"/>
      <c r="AJ83" s="615"/>
      <c r="AK83" s="615" t="s">
        <v>8901</v>
      </c>
      <c r="AL83" s="615" t="s">
        <v>1985</v>
      </c>
      <c r="AM83" s="615" t="s">
        <v>1986</v>
      </c>
      <c r="AN83" s="612" t="s">
        <v>1086</v>
      </c>
      <c r="AO83" s="612" t="s">
        <v>1086</v>
      </c>
      <c r="AP83" s="612"/>
    </row>
    <row r="84" spans="1:42" s="229" customFormat="1" ht="13.5">
      <c r="A84" s="615" t="s">
        <v>795</v>
      </c>
      <c r="B84" s="615" t="s">
        <v>1964</v>
      </c>
      <c r="C84" s="615" t="s">
        <v>1969</v>
      </c>
      <c r="D84" s="621" t="s">
        <v>1973</v>
      </c>
      <c r="E84" s="615" t="s">
        <v>37</v>
      </c>
      <c r="F84" s="615" t="s">
        <v>759</v>
      </c>
      <c r="G84" s="621" t="s">
        <v>106</v>
      </c>
      <c r="H84" s="621" t="s">
        <v>776</v>
      </c>
      <c r="I84" s="615" t="s">
        <v>1317</v>
      </c>
      <c r="J84" s="615" t="s">
        <v>104</v>
      </c>
      <c r="K84" s="615" t="s">
        <v>105</v>
      </c>
      <c r="L84" s="612" t="s">
        <v>1094</v>
      </c>
      <c r="M84" s="620" t="s">
        <v>1101</v>
      </c>
      <c r="N84" s="612" t="s">
        <v>1089</v>
      </c>
      <c r="O84" s="612" t="s">
        <v>1090</v>
      </c>
      <c r="P84" s="615">
        <v>32</v>
      </c>
      <c r="Q84" s="615">
        <v>11.3</v>
      </c>
      <c r="R84" s="612"/>
      <c r="S84" s="615" t="s">
        <v>8900</v>
      </c>
      <c r="T84" s="615"/>
      <c r="U84" s="619">
        <v>44347</v>
      </c>
      <c r="V84" s="619">
        <v>44347</v>
      </c>
      <c r="W84" s="615">
        <v>4215000114</v>
      </c>
      <c r="X84" s="619">
        <v>44348</v>
      </c>
      <c r="Y84" s="619"/>
      <c r="Z84" s="619"/>
      <c r="AA84" s="615"/>
      <c r="AB84" s="619"/>
      <c r="AC84" s="615" t="s">
        <v>7597</v>
      </c>
      <c r="AD84" s="615"/>
      <c r="AE84" s="615"/>
      <c r="AF84" s="615"/>
      <c r="AG84" s="615"/>
      <c r="AH84" s="615"/>
      <c r="AI84" s="615"/>
      <c r="AJ84" s="615"/>
      <c r="AK84" s="615" t="s">
        <v>8901</v>
      </c>
      <c r="AL84" s="615" t="s">
        <v>1985</v>
      </c>
      <c r="AM84" s="615" t="s">
        <v>1986</v>
      </c>
      <c r="AN84" s="612" t="s">
        <v>1086</v>
      </c>
      <c r="AO84" s="612" t="s">
        <v>1086</v>
      </c>
      <c r="AP84" s="612"/>
    </row>
    <row r="85" spans="1:42" s="229" customFormat="1" ht="13.5">
      <c r="A85" s="615" t="s">
        <v>795</v>
      </c>
      <c r="B85" s="615" t="s">
        <v>1964</v>
      </c>
      <c r="C85" s="615" t="s">
        <v>1969</v>
      </c>
      <c r="D85" s="621" t="s">
        <v>1974</v>
      </c>
      <c r="E85" s="615" t="s">
        <v>37</v>
      </c>
      <c r="F85" s="615" t="s">
        <v>39</v>
      </c>
      <c r="G85" s="621" t="s">
        <v>106</v>
      </c>
      <c r="H85" s="621" t="s">
        <v>777</v>
      </c>
      <c r="I85" s="615" t="s">
        <v>1317</v>
      </c>
      <c r="J85" s="615" t="s">
        <v>104</v>
      </c>
      <c r="K85" s="615" t="s">
        <v>105</v>
      </c>
      <c r="L85" s="612" t="s">
        <v>1094</v>
      </c>
      <c r="M85" s="620" t="s">
        <v>1102</v>
      </c>
      <c r="N85" s="612" t="s">
        <v>1103</v>
      </c>
      <c r="O85" s="612" t="s">
        <v>1104</v>
      </c>
      <c r="P85" s="615">
        <v>24</v>
      </c>
      <c r="Q85" s="615">
        <v>16</v>
      </c>
      <c r="R85" s="612"/>
      <c r="S85" s="615" t="s">
        <v>8900</v>
      </c>
      <c r="T85" s="615"/>
      <c r="U85" s="619">
        <v>44347</v>
      </c>
      <c r="V85" s="619">
        <v>44347</v>
      </c>
      <c r="W85" s="615">
        <v>4215000115</v>
      </c>
      <c r="X85" s="619">
        <v>44348</v>
      </c>
      <c r="Y85" s="619"/>
      <c r="Z85" s="619"/>
      <c r="AA85" s="615"/>
      <c r="AB85" s="619"/>
      <c r="AC85" s="615" t="s">
        <v>7597</v>
      </c>
      <c r="AD85" s="615"/>
      <c r="AE85" s="615"/>
      <c r="AF85" s="615"/>
      <c r="AG85" s="615"/>
      <c r="AH85" s="615"/>
      <c r="AI85" s="615"/>
      <c r="AJ85" s="615"/>
      <c r="AK85" s="615" t="s">
        <v>8901</v>
      </c>
      <c r="AL85" s="615" t="s">
        <v>1985</v>
      </c>
      <c r="AM85" s="615" t="s">
        <v>1986</v>
      </c>
      <c r="AN85" s="612" t="s">
        <v>1086</v>
      </c>
      <c r="AO85" s="612" t="s">
        <v>1086</v>
      </c>
      <c r="AP85" s="612"/>
    </row>
    <row r="86" spans="1:42" s="229" customFormat="1" ht="13.5">
      <c r="A86" s="615" t="s">
        <v>795</v>
      </c>
      <c r="B86" s="615" t="s">
        <v>1964</v>
      </c>
      <c r="C86" s="615" t="s">
        <v>1969</v>
      </c>
      <c r="D86" s="621" t="s">
        <v>1974</v>
      </c>
      <c r="E86" s="615" t="s">
        <v>37</v>
      </c>
      <c r="F86" s="615" t="s">
        <v>39</v>
      </c>
      <c r="G86" s="621" t="s">
        <v>106</v>
      </c>
      <c r="H86" s="621" t="s">
        <v>778</v>
      </c>
      <c r="I86" s="615" t="s">
        <v>1317</v>
      </c>
      <c r="J86" s="615" t="s">
        <v>104</v>
      </c>
      <c r="K86" s="615" t="s">
        <v>105</v>
      </c>
      <c r="L86" s="612" t="s">
        <v>1094</v>
      </c>
      <c r="M86" s="620" t="s">
        <v>1105</v>
      </c>
      <c r="N86" s="612" t="s">
        <v>1096</v>
      </c>
      <c r="O86" s="612" t="s">
        <v>1097</v>
      </c>
      <c r="P86" s="615">
        <v>154</v>
      </c>
      <c r="Q86" s="615">
        <v>21</v>
      </c>
      <c r="R86" s="612"/>
      <c r="S86" s="615" t="s">
        <v>8900</v>
      </c>
      <c r="T86" s="615"/>
      <c r="U86" s="619">
        <v>44347</v>
      </c>
      <c r="V86" s="619">
        <v>44347</v>
      </c>
      <c r="W86" s="615">
        <v>4215000116</v>
      </c>
      <c r="X86" s="619">
        <v>44348</v>
      </c>
      <c r="Y86" s="619"/>
      <c r="Z86" s="619"/>
      <c r="AA86" s="615"/>
      <c r="AB86" s="619"/>
      <c r="AC86" s="615" t="s">
        <v>7597</v>
      </c>
      <c r="AD86" s="615"/>
      <c r="AE86" s="615"/>
      <c r="AF86" s="615"/>
      <c r="AG86" s="615"/>
      <c r="AH86" s="615"/>
      <c r="AI86" s="615"/>
      <c r="AJ86" s="615"/>
      <c r="AK86" s="615" t="s">
        <v>8901</v>
      </c>
      <c r="AL86" s="615" t="s">
        <v>1985</v>
      </c>
      <c r="AM86" s="615" t="s">
        <v>1986</v>
      </c>
      <c r="AN86" s="612" t="s">
        <v>1086</v>
      </c>
      <c r="AO86" s="612" t="s">
        <v>1086</v>
      </c>
      <c r="AP86" s="612"/>
    </row>
    <row r="87" spans="1:42" s="229" customFormat="1" ht="13.5">
      <c r="A87" s="615" t="s">
        <v>795</v>
      </c>
      <c r="B87" s="615" t="s">
        <v>1964</v>
      </c>
      <c r="C87" s="615" t="s">
        <v>1969</v>
      </c>
      <c r="D87" s="621" t="s">
        <v>1975</v>
      </c>
      <c r="E87" s="615" t="s">
        <v>37</v>
      </c>
      <c r="F87" s="615" t="s">
        <v>39</v>
      </c>
      <c r="G87" s="621" t="s">
        <v>106</v>
      </c>
      <c r="H87" s="621" t="s">
        <v>779</v>
      </c>
      <c r="I87" s="615" t="s">
        <v>1317</v>
      </c>
      <c r="J87" s="615" t="s">
        <v>104</v>
      </c>
      <c r="K87" s="615" t="s">
        <v>105</v>
      </c>
      <c r="L87" s="612" t="s">
        <v>1094</v>
      </c>
      <c r="M87" s="620" t="s">
        <v>1106</v>
      </c>
      <c r="N87" s="612" t="s">
        <v>1103</v>
      </c>
      <c r="O87" s="612" t="s">
        <v>1104</v>
      </c>
      <c r="P87" s="615">
        <v>170</v>
      </c>
      <c r="Q87" s="615">
        <v>17</v>
      </c>
      <c r="R87" s="612"/>
      <c r="S87" s="615" t="s">
        <v>8900</v>
      </c>
      <c r="T87" s="615"/>
      <c r="U87" s="619">
        <v>44347</v>
      </c>
      <c r="V87" s="619">
        <v>44347</v>
      </c>
      <c r="W87" s="615">
        <v>4215000117</v>
      </c>
      <c r="X87" s="619">
        <v>44348</v>
      </c>
      <c r="Y87" s="619"/>
      <c r="Z87" s="619"/>
      <c r="AA87" s="615"/>
      <c r="AB87" s="619"/>
      <c r="AC87" s="615" t="s">
        <v>7597</v>
      </c>
      <c r="AD87" s="615"/>
      <c r="AE87" s="615"/>
      <c r="AF87" s="615"/>
      <c r="AG87" s="615"/>
      <c r="AH87" s="615"/>
      <c r="AI87" s="615"/>
      <c r="AJ87" s="615"/>
      <c r="AK87" s="615" t="s">
        <v>8901</v>
      </c>
      <c r="AL87" s="615" t="s">
        <v>1985</v>
      </c>
      <c r="AM87" s="615" t="s">
        <v>1986</v>
      </c>
      <c r="AN87" s="612" t="s">
        <v>1086</v>
      </c>
      <c r="AO87" s="612" t="s">
        <v>1086</v>
      </c>
      <c r="AP87" s="612"/>
    </row>
    <row r="88" spans="1:42" s="229" customFormat="1" ht="13.5">
      <c r="A88" s="615" t="s">
        <v>795</v>
      </c>
      <c r="B88" s="615" t="s">
        <v>1964</v>
      </c>
      <c r="C88" s="615" t="s">
        <v>1969</v>
      </c>
      <c r="D88" s="621" t="s">
        <v>1976</v>
      </c>
      <c r="E88" s="615" t="s">
        <v>37</v>
      </c>
      <c r="F88" s="615" t="s">
        <v>39</v>
      </c>
      <c r="G88" s="621" t="s">
        <v>106</v>
      </c>
      <c r="H88" s="621" t="s">
        <v>780</v>
      </c>
      <c r="I88" s="615" t="s">
        <v>1317</v>
      </c>
      <c r="J88" s="615" t="s">
        <v>104</v>
      </c>
      <c r="K88" s="615" t="s">
        <v>105</v>
      </c>
      <c r="L88" s="612" t="s">
        <v>1094</v>
      </c>
      <c r="M88" s="620" t="s">
        <v>1107</v>
      </c>
      <c r="N88" s="612" t="s">
        <v>1096</v>
      </c>
      <c r="O88" s="612" t="s">
        <v>1097</v>
      </c>
      <c r="P88" s="615">
        <v>190</v>
      </c>
      <c r="Q88" s="615">
        <v>16</v>
      </c>
      <c r="R88" s="612"/>
      <c r="S88" s="615" t="s">
        <v>8900</v>
      </c>
      <c r="T88" s="615"/>
      <c r="U88" s="619">
        <v>44347</v>
      </c>
      <c r="V88" s="619">
        <v>44347</v>
      </c>
      <c r="W88" s="615">
        <v>4215000118</v>
      </c>
      <c r="X88" s="619">
        <v>44348</v>
      </c>
      <c r="Y88" s="619"/>
      <c r="Z88" s="619"/>
      <c r="AA88" s="615"/>
      <c r="AB88" s="619"/>
      <c r="AC88" s="615" t="s">
        <v>7597</v>
      </c>
      <c r="AD88" s="615"/>
      <c r="AE88" s="615"/>
      <c r="AF88" s="615"/>
      <c r="AG88" s="615"/>
      <c r="AH88" s="615"/>
      <c r="AI88" s="615"/>
      <c r="AJ88" s="615"/>
      <c r="AK88" s="615" t="s">
        <v>8901</v>
      </c>
      <c r="AL88" s="615" t="s">
        <v>1985</v>
      </c>
      <c r="AM88" s="615" t="s">
        <v>1986</v>
      </c>
      <c r="AN88" s="612" t="s">
        <v>1086</v>
      </c>
      <c r="AO88" s="612" t="s">
        <v>1086</v>
      </c>
      <c r="AP88" s="612"/>
    </row>
    <row r="89" spans="1:42" s="229" customFormat="1" ht="13.5">
      <c r="A89" s="615" t="s">
        <v>795</v>
      </c>
      <c r="B89" s="615" t="s">
        <v>1964</v>
      </c>
      <c r="C89" s="615" t="s">
        <v>1969</v>
      </c>
      <c r="D89" s="621" t="s">
        <v>1977</v>
      </c>
      <c r="E89" s="615" t="s">
        <v>37</v>
      </c>
      <c r="F89" s="615" t="s">
        <v>39</v>
      </c>
      <c r="G89" s="621" t="s">
        <v>106</v>
      </c>
      <c r="H89" s="621" t="s">
        <v>781</v>
      </c>
      <c r="I89" s="615" t="s">
        <v>1317</v>
      </c>
      <c r="J89" s="615" t="s">
        <v>104</v>
      </c>
      <c r="K89" s="615" t="s">
        <v>105</v>
      </c>
      <c r="L89" s="612" t="s">
        <v>1094</v>
      </c>
      <c r="M89" s="620" t="s">
        <v>1108</v>
      </c>
      <c r="N89" s="612" t="s">
        <v>1103</v>
      </c>
      <c r="O89" s="612" t="s">
        <v>1104</v>
      </c>
      <c r="P89" s="615">
        <v>20</v>
      </c>
      <c r="Q89" s="615">
        <v>6</v>
      </c>
      <c r="R89" s="612"/>
      <c r="S89" s="615" t="s">
        <v>8900</v>
      </c>
      <c r="T89" s="615"/>
      <c r="U89" s="619">
        <v>44347</v>
      </c>
      <c r="V89" s="619">
        <v>44347</v>
      </c>
      <c r="W89" s="615">
        <v>4215000119</v>
      </c>
      <c r="X89" s="619">
        <v>44348</v>
      </c>
      <c r="Y89" s="619"/>
      <c r="Z89" s="619"/>
      <c r="AA89" s="615"/>
      <c r="AB89" s="619"/>
      <c r="AC89" s="615" t="s">
        <v>7597</v>
      </c>
      <c r="AD89" s="615"/>
      <c r="AE89" s="615"/>
      <c r="AF89" s="615"/>
      <c r="AG89" s="615"/>
      <c r="AH89" s="615"/>
      <c r="AI89" s="615"/>
      <c r="AJ89" s="615"/>
      <c r="AK89" s="615" t="s">
        <v>8901</v>
      </c>
      <c r="AL89" s="615" t="s">
        <v>1985</v>
      </c>
      <c r="AM89" s="615" t="s">
        <v>1986</v>
      </c>
      <c r="AN89" s="612" t="s">
        <v>1086</v>
      </c>
      <c r="AO89" s="612" t="s">
        <v>1086</v>
      </c>
      <c r="AP89" s="612"/>
    </row>
    <row r="90" spans="1:42" s="229" customFormat="1" ht="13.5">
      <c r="A90" s="615" t="s">
        <v>795</v>
      </c>
      <c r="B90" s="615" t="s">
        <v>1964</v>
      </c>
      <c r="C90" s="615" t="s">
        <v>1978</v>
      </c>
      <c r="D90" s="621" t="s">
        <v>1979</v>
      </c>
      <c r="E90" s="615" t="s">
        <v>37</v>
      </c>
      <c r="F90" s="615" t="s">
        <v>39</v>
      </c>
      <c r="G90" s="621" t="s">
        <v>106</v>
      </c>
      <c r="H90" s="621" t="s">
        <v>782</v>
      </c>
      <c r="I90" s="615" t="s">
        <v>1317</v>
      </c>
      <c r="J90" s="615" t="s">
        <v>104</v>
      </c>
      <c r="K90" s="615" t="s">
        <v>105</v>
      </c>
      <c r="L90" s="612" t="s">
        <v>1094</v>
      </c>
      <c r="M90" s="620" t="s">
        <v>1109</v>
      </c>
      <c r="N90" s="612" t="s">
        <v>1103</v>
      </c>
      <c r="O90" s="612" t="s">
        <v>1104</v>
      </c>
      <c r="P90" s="615">
        <v>240</v>
      </c>
      <c r="Q90" s="615">
        <v>9</v>
      </c>
      <c r="R90" s="612"/>
      <c r="S90" s="615" t="s">
        <v>8900</v>
      </c>
      <c r="T90" s="615"/>
      <c r="U90" s="619">
        <v>44357</v>
      </c>
      <c r="V90" s="619">
        <v>44357</v>
      </c>
      <c r="W90" s="615">
        <v>4215000120</v>
      </c>
      <c r="X90" s="619">
        <v>44361</v>
      </c>
      <c r="Y90" s="619"/>
      <c r="Z90" s="619"/>
      <c r="AA90" s="615"/>
      <c r="AB90" s="619"/>
      <c r="AC90" s="615" t="s">
        <v>7597</v>
      </c>
      <c r="AD90" s="615"/>
      <c r="AE90" s="615"/>
      <c r="AF90" s="615"/>
      <c r="AG90" s="615"/>
      <c r="AH90" s="615"/>
      <c r="AI90" s="615"/>
      <c r="AJ90" s="615"/>
      <c r="AK90" s="615" t="s">
        <v>8901</v>
      </c>
      <c r="AL90" s="615" t="s">
        <v>1985</v>
      </c>
      <c r="AM90" s="615" t="s">
        <v>1986</v>
      </c>
      <c r="AN90" s="612" t="s">
        <v>1086</v>
      </c>
      <c r="AO90" s="612" t="s">
        <v>1086</v>
      </c>
      <c r="AP90" s="612"/>
    </row>
    <row r="91" spans="1:42" s="229" customFormat="1" ht="13.5">
      <c r="A91" s="615" t="s">
        <v>795</v>
      </c>
      <c r="B91" s="615" t="s">
        <v>1964</v>
      </c>
      <c r="C91" s="615" t="s">
        <v>1978</v>
      </c>
      <c r="D91" s="621" t="s">
        <v>1979</v>
      </c>
      <c r="E91" s="615" t="s">
        <v>37</v>
      </c>
      <c r="F91" s="615" t="s">
        <v>39</v>
      </c>
      <c r="G91" s="621" t="s">
        <v>106</v>
      </c>
      <c r="H91" s="621" t="s">
        <v>783</v>
      </c>
      <c r="I91" s="615" t="s">
        <v>1317</v>
      </c>
      <c r="J91" s="615" t="s">
        <v>104</v>
      </c>
      <c r="K91" s="615" t="s">
        <v>105</v>
      </c>
      <c r="L91" s="612" t="s">
        <v>1094</v>
      </c>
      <c r="M91" s="620" t="s">
        <v>1110</v>
      </c>
      <c r="N91" s="612" t="s">
        <v>1096</v>
      </c>
      <c r="O91" s="612" t="s">
        <v>1097</v>
      </c>
      <c r="P91" s="615">
        <v>200</v>
      </c>
      <c r="Q91" s="615">
        <v>9</v>
      </c>
      <c r="R91" s="612"/>
      <c r="S91" s="615" t="s">
        <v>8900</v>
      </c>
      <c r="T91" s="615"/>
      <c r="U91" s="619">
        <v>44357</v>
      </c>
      <c r="V91" s="619">
        <v>44357</v>
      </c>
      <c r="W91" s="615">
        <v>4215000121</v>
      </c>
      <c r="X91" s="619">
        <v>44361</v>
      </c>
      <c r="Y91" s="619"/>
      <c r="Z91" s="619"/>
      <c r="AA91" s="615"/>
      <c r="AB91" s="619"/>
      <c r="AC91" s="615" t="s">
        <v>7597</v>
      </c>
      <c r="AD91" s="615"/>
      <c r="AE91" s="615"/>
      <c r="AF91" s="615"/>
      <c r="AG91" s="615"/>
      <c r="AH91" s="615"/>
      <c r="AI91" s="615"/>
      <c r="AJ91" s="615"/>
      <c r="AK91" s="615" t="s">
        <v>8901</v>
      </c>
      <c r="AL91" s="615" t="s">
        <v>1985</v>
      </c>
      <c r="AM91" s="615" t="s">
        <v>1986</v>
      </c>
      <c r="AN91" s="612" t="s">
        <v>1086</v>
      </c>
      <c r="AO91" s="612" t="s">
        <v>1086</v>
      </c>
      <c r="AP91" s="612"/>
    </row>
    <row r="92" spans="1:42" s="229" customFormat="1" ht="13.5">
      <c r="A92" s="615" t="s">
        <v>795</v>
      </c>
      <c r="B92" s="615" t="s">
        <v>1964</v>
      </c>
      <c r="C92" s="615" t="s">
        <v>1978</v>
      </c>
      <c r="D92" s="621" t="s">
        <v>1980</v>
      </c>
      <c r="E92" s="615" t="s">
        <v>37</v>
      </c>
      <c r="F92" s="615" t="s">
        <v>759</v>
      </c>
      <c r="G92" s="621" t="s">
        <v>106</v>
      </c>
      <c r="H92" s="621" t="s">
        <v>784</v>
      </c>
      <c r="I92" s="615" t="s">
        <v>1317</v>
      </c>
      <c r="J92" s="615" t="s">
        <v>104</v>
      </c>
      <c r="K92" s="615" t="s">
        <v>105</v>
      </c>
      <c r="L92" s="612" t="s">
        <v>1094</v>
      </c>
      <c r="M92" s="620" t="s">
        <v>1111</v>
      </c>
      <c r="N92" s="612" t="s">
        <v>1103</v>
      </c>
      <c r="O92" s="612" t="s">
        <v>1104</v>
      </c>
      <c r="P92" s="615">
        <v>120</v>
      </c>
      <c r="Q92" s="615">
        <v>18</v>
      </c>
      <c r="R92" s="612"/>
      <c r="S92" s="615" t="s">
        <v>8900</v>
      </c>
      <c r="T92" s="615"/>
      <c r="U92" s="619">
        <v>44357</v>
      </c>
      <c r="V92" s="619">
        <v>44357</v>
      </c>
      <c r="W92" s="615">
        <v>4215000122</v>
      </c>
      <c r="X92" s="619">
        <v>44361</v>
      </c>
      <c r="Y92" s="619"/>
      <c r="Z92" s="619"/>
      <c r="AA92" s="615"/>
      <c r="AB92" s="619"/>
      <c r="AC92" s="615" t="s">
        <v>7597</v>
      </c>
      <c r="AD92" s="615"/>
      <c r="AE92" s="615"/>
      <c r="AF92" s="615"/>
      <c r="AG92" s="615"/>
      <c r="AH92" s="615"/>
      <c r="AI92" s="615"/>
      <c r="AJ92" s="615"/>
      <c r="AK92" s="615" t="s">
        <v>8901</v>
      </c>
      <c r="AL92" s="615" t="s">
        <v>1985</v>
      </c>
      <c r="AM92" s="615" t="s">
        <v>1986</v>
      </c>
      <c r="AN92" s="612" t="s">
        <v>1086</v>
      </c>
      <c r="AO92" s="612" t="s">
        <v>1086</v>
      </c>
      <c r="AP92" s="612"/>
    </row>
    <row r="93" spans="1:42" s="229" customFormat="1" ht="13.5">
      <c r="A93" s="615" t="s">
        <v>795</v>
      </c>
      <c r="B93" s="615" t="s">
        <v>1964</v>
      </c>
      <c r="C93" s="615" t="s">
        <v>1978</v>
      </c>
      <c r="D93" s="621" t="s">
        <v>1980</v>
      </c>
      <c r="E93" s="615" t="s">
        <v>37</v>
      </c>
      <c r="F93" s="615" t="s">
        <v>759</v>
      </c>
      <c r="G93" s="621" t="s">
        <v>106</v>
      </c>
      <c r="H93" s="621" t="s">
        <v>785</v>
      </c>
      <c r="I93" s="615" t="s">
        <v>1317</v>
      </c>
      <c r="J93" s="615" t="s">
        <v>104</v>
      </c>
      <c r="K93" s="615" t="s">
        <v>761</v>
      </c>
      <c r="L93" s="612" t="s">
        <v>1094</v>
      </c>
      <c r="M93" s="620" t="s">
        <v>1112</v>
      </c>
      <c r="N93" s="612" t="s">
        <v>1096</v>
      </c>
      <c r="O93" s="612" t="s">
        <v>1097</v>
      </c>
      <c r="P93" s="615">
        <v>80</v>
      </c>
      <c r="Q93" s="615">
        <v>18</v>
      </c>
      <c r="R93" s="612"/>
      <c r="S93" s="615" t="s">
        <v>8900</v>
      </c>
      <c r="T93" s="615"/>
      <c r="U93" s="619">
        <v>44357</v>
      </c>
      <c r="V93" s="619">
        <v>44357</v>
      </c>
      <c r="W93" s="615">
        <v>4215000123</v>
      </c>
      <c r="X93" s="619">
        <v>44361</v>
      </c>
      <c r="Y93" s="619"/>
      <c r="Z93" s="619"/>
      <c r="AA93" s="615"/>
      <c r="AB93" s="619"/>
      <c r="AC93" s="615" t="s">
        <v>7597</v>
      </c>
      <c r="AD93" s="615"/>
      <c r="AE93" s="615"/>
      <c r="AF93" s="615"/>
      <c r="AG93" s="615"/>
      <c r="AH93" s="615"/>
      <c r="AI93" s="615"/>
      <c r="AJ93" s="615"/>
      <c r="AK93" s="615" t="s">
        <v>8901</v>
      </c>
      <c r="AL93" s="615" t="s">
        <v>1985</v>
      </c>
      <c r="AM93" s="615" t="s">
        <v>1986</v>
      </c>
      <c r="AN93" s="612" t="s">
        <v>1086</v>
      </c>
      <c r="AO93" s="612" t="s">
        <v>1086</v>
      </c>
      <c r="AP93" s="612"/>
    </row>
    <row r="94" spans="1:42" s="229" customFormat="1" ht="13.5">
      <c r="A94" s="615" t="s">
        <v>795</v>
      </c>
      <c r="B94" s="615" t="s">
        <v>1964</v>
      </c>
      <c r="C94" s="615" t="s">
        <v>1981</v>
      </c>
      <c r="D94" s="621" t="s">
        <v>1982</v>
      </c>
      <c r="E94" s="615" t="s">
        <v>37</v>
      </c>
      <c r="F94" s="615" t="s">
        <v>39</v>
      </c>
      <c r="G94" s="621" t="s">
        <v>106</v>
      </c>
      <c r="H94" s="621" t="s">
        <v>786</v>
      </c>
      <c r="I94" s="615" t="s">
        <v>1317</v>
      </c>
      <c r="J94" s="615" t="s">
        <v>104</v>
      </c>
      <c r="K94" s="615" t="s">
        <v>761</v>
      </c>
      <c r="L94" s="612" t="s">
        <v>1113</v>
      </c>
      <c r="M94" s="620" t="s">
        <v>1114</v>
      </c>
      <c r="N94" s="612" t="s">
        <v>1096</v>
      </c>
      <c r="O94" s="612" t="s">
        <v>1097</v>
      </c>
      <c r="P94" s="615">
        <v>60</v>
      </c>
      <c r="Q94" s="615">
        <v>12</v>
      </c>
      <c r="R94" s="612"/>
      <c r="S94" s="615" t="s">
        <v>8900</v>
      </c>
      <c r="T94" s="615"/>
      <c r="U94" s="619">
        <v>44357</v>
      </c>
      <c r="V94" s="619">
        <v>44357</v>
      </c>
      <c r="W94" s="615">
        <v>4215000126</v>
      </c>
      <c r="X94" s="619">
        <v>44361</v>
      </c>
      <c r="Y94" s="619"/>
      <c r="Z94" s="619"/>
      <c r="AA94" s="615"/>
      <c r="AB94" s="619"/>
      <c r="AC94" s="615" t="s">
        <v>7597</v>
      </c>
      <c r="AD94" s="615"/>
      <c r="AE94" s="615"/>
      <c r="AF94" s="615"/>
      <c r="AG94" s="615"/>
      <c r="AH94" s="615"/>
      <c r="AI94" s="615"/>
      <c r="AJ94" s="615"/>
      <c r="AK94" s="615" t="s">
        <v>8901</v>
      </c>
      <c r="AL94" s="615" t="s">
        <v>1985</v>
      </c>
      <c r="AM94" s="615" t="s">
        <v>1986</v>
      </c>
      <c r="AN94" s="612" t="s">
        <v>1086</v>
      </c>
      <c r="AO94" s="612" t="s">
        <v>1086</v>
      </c>
      <c r="AP94" s="612"/>
    </row>
    <row r="95" spans="1:42" s="229" customFormat="1" ht="13.5">
      <c r="A95" s="615" t="s">
        <v>795</v>
      </c>
      <c r="B95" s="615" t="s">
        <v>1964</v>
      </c>
      <c r="C95" s="615" t="s">
        <v>1981</v>
      </c>
      <c r="D95" s="621" t="s">
        <v>1983</v>
      </c>
      <c r="E95" s="615" t="s">
        <v>37</v>
      </c>
      <c r="F95" s="615" t="s">
        <v>39</v>
      </c>
      <c r="G95" s="621" t="s">
        <v>106</v>
      </c>
      <c r="H95" s="621" t="s">
        <v>787</v>
      </c>
      <c r="I95" s="615" t="s">
        <v>1317</v>
      </c>
      <c r="J95" s="615" t="s">
        <v>104</v>
      </c>
      <c r="K95" s="615" t="s">
        <v>105</v>
      </c>
      <c r="L95" s="612" t="s">
        <v>1113</v>
      </c>
      <c r="M95" s="620" t="s">
        <v>1115</v>
      </c>
      <c r="N95" s="612" t="s">
        <v>1103</v>
      </c>
      <c r="O95" s="612" t="s">
        <v>1104</v>
      </c>
      <c r="P95" s="615">
        <v>40</v>
      </c>
      <c r="Q95" s="615">
        <v>14</v>
      </c>
      <c r="R95" s="612"/>
      <c r="S95" s="615" t="s">
        <v>8900</v>
      </c>
      <c r="T95" s="615"/>
      <c r="U95" s="619">
        <v>44357</v>
      </c>
      <c r="V95" s="619">
        <v>44357</v>
      </c>
      <c r="W95" s="615">
        <v>4215000127</v>
      </c>
      <c r="X95" s="619">
        <v>44361</v>
      </c>
      <c r="Y95" s="619"/>
      <c r="Z95" s="619"/>
      <c r="AA95" s="615"/>
      <c r="AB95" s="619"/>
      <c r="AC95" s="615" t="s">
        <v>7597</v>
      </c>
      <c r="AD95" s="615"/>
      <c r="AE95" s="615"/>
      <c r="AF95" s="615"/>
      <c r="AG95" s="615"/>
      <c r="AH95" s="615"/>
      <c r="AI95" s="615"/>
      <c r="AJ95" s="615"/>
      <c r="AK95" s="615" t="s">
        <v>8901</v>
      </c>
      <c r="AL95" s="615" t="s">
        <v>1985</v>
      </c>
      <c r="AM95" s="615" t="s">
        <v>1986</v>
      </c>
      <c r="AN95" s="612" t="s">
        <v>1086</v>
      </c>
      <c r="AO95" s="612" t="s">
        <v>1086</v>
      </c>
      <c r="AP95" s="612"/>
    </row>
    <row r="96" spans="1:42" s="229" customFormat="1" ht="13.5">
      <c r="A96" s="615" t="s">
        <v>795</v>
      </c>
      <c r="B96" s="615" t="s">
        <v>1964</v>
      </c>
      <c r="C96" s="615" t="s">
        <v>1969</v>
      </c>
      <c r="D96" s="621" t="s">
        <v>1984</v>
      </c>
      <c r="E96" s="615" t="s">
        <v>37</v>
      </c>
      <c r="F96" s="615" t="s">
        <v>759</v>
      </c>
      <c r="G96" s="621" t="s">
        <v>106</v>
      </c>
      <c r="H96" s="621" t="s">
        <v>789</v>
      </c>
      <c r="I96" s="615" t="s">
        <v>1317</v>
      </c>
      <c r="J96" s="615" t="s">
        <v>104</v>
      </c>
      <c r="K96" s="615" t="s">
        <v>105</v>
      </c>
      <c r="L96" s="612" t="s">
        <v>1116</v>
      </c>
      <c r="M96" s="620" t="s">
        <v>1117</v>
      </c>
      <c r="N96" s="612" t="s">
        <v>1096</v>
      </c>
      <c r="O96" s="612" t="s">
        <v>1097</v>
      </c>
      <c r="P96" s="615">
        <v>64</v>
      </c>
      <c r="Q96" s="615">
        <v>29</v>
      </c>
      <c r="R96" s="612"/>
      <c r="S96" s="615" t="s">
        <v>8900</v>
      </c>
      <c r="T96" s="615"/>
      <c r="U96" s="619">
        <v>44329</v>
      </c>
      <c r="V96" s="619">
        <v>44329</v>
      </c>
      <c r="W96" s="615">
        <v>4215000129</v>
      </c>
      <c r="X96" s="619">
        <v>44348</v>
      </c>
      <c r="Y96" s="619"/>
      <c r="Z96" s="619"/>
      <c r="AA96" s="615"/>
      <c r="AB96" s="619"/>
      <c r="AC96" s="615" t="s">
        <v>7597</v>
      </c>
      <c r="AD96" s="615"/>
      <c r="AE96" s="615"/>
      <c r="AF96" s="615"/>
      <c r="AG96" s="615"/>
      <c r="AH96" s="615"/>
      <c r="AI96" s="615"/>
      <c r="AJ96" s="615"/>
      <c r="AK96" s="615" t="s">
        <v>8901</v>
      </c>
      <c r="AL96" s="615" t="s">
        <v>1985</v>
      </c>
      <c r="AM96" s="615" t="s">
        <v>1986</v>
      </c>
      <c r="AN96" s="612" t="s">
        <v>1086</v>
      </c>
      <c r="AO96" s="612" t="s">
        <v>1086</v>
      </c>
      <c r="AP96" s="612" t="s">
        <v>1995</v>
      </c>
    </row>
    <row r="97" spans="1:42" s="229" customFormat="1" ht="13.5">
      <c r="A97" s="615" t="s">
        <v>20</v>
      </c>
      <c r="B97" s="615" t="s">
        <v>23</v>
      </c>
      <c r="C97" s="615" t="s">
        <v>147</v>
      </c>
      <c r="D97" s="633" t="s">
        <v>788</v>
      </c>
      <c r="E97" s="615" t="s">
        <v>37</v>
      </c>
      <c r="F97" s="615" t="s">
        <v>11</v>
      </c>
      <c r="G97" s="633" t="s">
        <v>19</v>
      </c>
      <c r="H97" s="633" t="s">
        <v>1674</v>
      </c>
      <c r="I97" s="615" t="s">
        <v>760</v>
      </c>
      <c r="J97" s="615" t="s">
        <v>13</v>
      </c>
      <c r="K97" s="615" t="s">
        <v>17</v>
      </c>
      <c r="L97" s="612" t="s">
        <v>1116</v>
      </c>
      <c r="M97" s="620" t="s">
        <v>1117</v>
      </c>
      <c r="N97" s="612" t="s">
        <v>1096</v>
      </c>
      <c r="O97" s="612" t="s">
        <v>1097</v>
      </c>
      <c r="P97" s="615">
        <v>216</v>
      </c>
      <c r="Q97" s="615">
        <v>12</v>
      </c>
      <c r="R97" s="612"/>
      <c r="S97" s="615" t="s">
        <v>8900</v>
      </c>
      <c r="T97" s="612"/>
      <c r="U97" s="619">
        <v>44329</v>
      </c>
      <c r="V97" s="619">
        <v>44329</v>
      </c>
      <c r="W97" s="615">
        <v>4215000148</v>
      </c>
      <c r="X97" s="619">
        <v>44348</v>
      </c>
      <c r="Y97" s="634"/>
      <c r="Z97" s="634"/>
      <c r="AA97" s="635"/>
      <c r="AB97" s="612"/>
      <c r="AC97" s="615" t="s">
        <v>7597</v>
      </c>
      <c r="AD97" s="612"/>
      <c r="AE97" s="612"/>
      <c r="AF97" s="612"/>
      <c r="AG97" s="612"/>
      <c r="AH97" s="612"/>
      <c r="AI97" s="612"/>
      <c r="AJ97" s="612"/>
      <c r="AK97" s="615" t="s">
        <v>8901</v>
      </c>
      <c r="AL97" s="615" t="s">
        <v>1985</v>
      </c>
      <c r="AM97" s="615" t="s">
        <v>1986</v>
      </c>
      <c r="AN97" s="612" t="s">
        <v>1086</v>
      </c>
      <c r="AO97" s="612" t="s">
        <v>1086</v>
      </c>
      <c r="AP97" s="612" t="s">
        <v>1995</v>
      </c>
    </row>
    <row r="98" spans="1:42" s="229" customFormat="1" ht="13.5">
      <c r="A98" s="636" t="s">
        <v>20</v>
      </c>
      <c r="B98" s="636" t="s">
        <v>23</v>
      </c>
      <c r="C98" s="636" t="s">
        <v>148</v>
      </c>
      <c r="D98" s="636" t="s">
        <v>2381</v>
      </c>
      <c r="E98" s="636" t="s">
        <v>37</v>
      </c>
      <c r="F98" s="637" t="s">
        <v>11</v>
      </c>
      <c r="G98" s="637" t="s">
        <v>19</v>
      </c>
      <c r="H98" s="636" t="s">
        <v>2382</v>
      </c>
      <c r="I98" s="618" t="s">
        <v>760</v>
      </c>
      <c r="J98" s="636" t="s">
        <v>13</v>
      </c>
      <c r="K98" s="637" t="s">
        <v>17</v>
      </c>
      <c r="L98" s="638" t="s">
        <v>2383</v>
      </c>
      <c r="M98" s="620" t="s">
        <v>2384</v>
      </c>
      <c r="N98" s="612" t="s">
        <v>1120</v>
      </c>
      <c r="O98" s="620" t="s">
        <v>1104</v>
      </c>
      <c r="P98" s="639">
        <v>50</v>
      </c>
      <c r="Q98" s="640">
        <v>15</v>
      </c>
      <c r="R98" s="616"/>
      <c r="S98" s="616" t="s">
        <v>8905</v>
      </c>
      <c r="T98" s="616"/>
      <c r="U98" s="641">
        <v>44377</v>
      </c>
      <c r="V98" s="641">
        <v>44377</v>
      </c>
      <c r="W98" s="642">
        <v>4215000046</v>
      </c>
      <c r="X98" s="643">
        <v>44379</v>
      </c>
      <c r="Y98" s="616"/>
      <c r="Z98" s="616"/>
      <c r="AA98" s="616"/>
      <c r="AB98" s="616"/>
      <c r="AC98" s="615" t="s">
        <v>7597</v>
      </c>
      <c r="AD98" s="616"/>
      <c r="AE98" s="616"/>
      <c r="AF98" s="616"/>
      <c r="AG98" s="616"/>
      <c r="AH98" s="616"/>
      <c r="AI98" s="616"/>
      <c r="AJ98" s="616"/>
      <c r="AK98" s="644" t="s">
        <v>8906</v>
      </c>
      <c r="AL98" s="644" t="s">
        <v>8907</v>
      </c>
      <c r="AM98" s="644" t="s">
        <v>8908</v>
      </c>
      <c r="AN98" s="645" t="s">
        <v>1086</v>
      </c>
      <c r="AO98" s="645" t="s">
        <v>1086</v>
      </c>
      <c r="AP98" s="616"/>
    </row>
    <row r="99" spans="1:42" s="229" customFormat="1" ht="13.5">
      <c r="A99" s="646" t="s">
        <v>20</v>
      </c>
      <c r="B99" s="646" t="s">
        <v>23</v>
      </c>
      <c r="C99" s="646" t="s">
        <v>69</v>
      </c>
      <c r="D99" s="646" t="s">
        <v>2385</v>
      </c>
      <c r="E99" s="646" t="s">
        <v>37</v>
      </c>
      <c r="F99" s="647" t="s">
        <v>15</v>
      </c>
      <c r="G99" s="648" t="s">
        <v>19</v>
      </c>
      <c r="H99" s="646" t="s">
        <v>2386</v>
      </c>
      <c r="I99" s="644" t="s">
        <v>760</v>
      </c>
      <c r="J99" s="646" t="s">
        <v>13</v>
      </c>
      <c r="K99" s="648" t="s">
        <v>26</v>
      </c>
      <c r="L99" s="649" t="s">
        <v>2383</v>
      </c>
      <c r="M99" s="650" t="s">
        <v>2387</v>
      </c>
      <c r="N99" s="645" t="s">
        <v>1120</v>
      </c>
      <c r="O99" s="645" t="s">
        <v>1104</v>
      </c>
      <c r="P99" s="651">
        <v>80</v>
      </c>
      <c r="Q99" s="652">
        <v>10</v>
      </c>
      <c r="R99" s="645"/>
      <c r="S99" s="616" t="s">
        <v>8905</v>
      </c>
      <c r="T99" s="645"/>
      <c r="U99" s="641">
        <v>44377</v>
      </c>
      <c r="V99" s="641">
        <v>44377</v>
      </c>
      <c r="W99" s="642" t="s">
        <v>2388</v>
      </c>
      <c r="X99" s="643">
        <v>44379</v>
      </c>
      <c r="Y99" s="612"/>
      <c r="Z99" s="612"/>
      <c r="AA99" s="612"/>
      <c r="AB99" s="612"/>
      <c r="AC99" s="615" t="s">
        <v>7597</v>
      </c>
      <c r="AD99" s="612"/>
      <c r="AE99" s="612"/>
      <c r="AF99" s="612"/>
      <c r="AG99" s="612"/>
      <c r="AH99" s="612"/>
      <c r="AI99" s="612"/>
      <c r="AJ99" s="612"/>
      <c r="AK99" s="615" t="s">
        <v>8906</v>
      </c>
      <c r="AL99" s="615" t="s">
        <v>8907</v>
      </c>
      <c r="AM99" s="615" t="s">
        <v>8908</v>
      </c>
      <c r="AN99" s="612" t="s">
        <v>1086</v>
      </c>
      <c r="AO99" s="612" t="s">
        <v>1086</v>
      </c>
      <c r="AP99" s="612"/>
    </row>
    <row r="100" spans="1:42" s="229" customFormat="1" ht="13.5">
      <c r="A100" s="653" t="s">
        <v>20</v>
      </c>
      <c r="B100" s="653" t="s">
        <v>23</v>
      </c>
      <c r="C100" s="653" t="s">
        <v>69</v>
      </c>
      <c r="D100" s="653" t="s">
        <v>2385</v>
      </c>
      <c r="E100" s="653" t="s">
        <v>37</v>
      </c>
      <c r="F100" s="633" t="s">
        <v>15</v>
      </c>
      <c r="G100" s="615" t="s">
        <v>12</v>
      </c>
      <c r="H100" s="653" t="s">
        <v>2389</v>
      </c>
      <c r="I100" s="615" t="s">
        <v>760</v>
      </c>
      <c r="J100" s="653" t="s">
        <v>13</v>
      </c>
      <c r="K100" s="654" t="s">
        <v>17</v>
      </c>
      <c r="L100" s="638" t="s">
        <v>2383</v>
      </c>
      <c r="M100" s="620" t="s">
        <v>2390</v>
      </c>
      <c r="N100" s="612" t="s">
        <v>1120</v>
      </c>
      <c r="O100" s="612" t="s">
        <v>1104</v>
      </c>
      <c r="P100" s="639">
        <v>40</v>
      </c>
      <c r="Q100" s="640">
        <v>10</v>
      </c>
      <c r="R100" s="612"/>
      <c r="S100" s="616" t="s">
        <v>8905</v>
      </c>
      <c r="T100" s="612"/>
      <c r="U100" s="641">
        <v>44377</v>
      </c>
      <c r="V100" s="641">
        <v>44377</v>
      </c>
      <c r="W100" s="642" t="s">
        <v>2391</v>
      </c>
      <c r="X100" s="643">
        <v>44379</v>
      </c>
      <c r="Y100" s="612"/>
      <c r="Z100" s="612"/>
      <c r="AA100" s="612"/>
      <c r="AB100" s="612"/>
      <c r="AC100" s="615" t="s">
        <v>7597</v>
      </c>
      <c r="AD100" s="612"/>
      <c r="AE100" s="612"/>
      <c r="AF100" s="612"/>
      <c r="AG100" s="612"/>
      <c r="AH100" s="612"/>
      <c r="AI100" s="612"/>
      <c r="AJ100" s="612"/>
      <c r="AK100" s="615" t="s">
        <v>8906</v>
      </c>
      <c r="AL100" s="615" t="s">
        <v>8907</v>
      </c>
      <c r="AM100" s="615" t="s">
        <v>8908</v>
      </c>
      <c r="AN100" s="612" t="s">
        <v>1086</v>
      </c>
      <c r="AO100" s="612" t="s">
        <v>1086</v>
      </c>
      <c r="AP100" s="612"/>
    </row>
    <row r="101" spans="1:42" s="229" customFormat="1" ht="13.5">
      <c r="A101" s="653" t="s">
        <v>20</v>
      </c>
      <c r="B101" s="653" t="s">
        <v>23</v>
      </c>
      <c r="C101" s="653" t="s">
        <v>69</v>
      </c>
      <c r="D101" s="653" t="s">
        <v>2392</v>
      </c>
      <c r="E101" s="653" t="s">
        <v>37</v>
      </c>
      <c r="F101" s="633" t="s">
        <v>15</v>
      </c>
      <c r="G101" s="615" t="s">
        <v>12</v>
      </c>
      <c r="H101" s="653" t="s">
        <v>2393</v>
      </c>
      <c r="I101" s="615" t="s">
        <v>760</v>
      </c>
      <c r="J101" s="653" t="s">
        <v>13</v>
      </c>
      <c r="K101" s="654" t="s">
        <v>17</v>
      </c>
      <c r="L101" s="638" t="s">
        <v>2383</v>
      </c>
      <c r="M101" s="620" t="s">
        <v>2394</v>
      </c>
      <c r="N101" s="612" t="s">
        <v>1120</v>
      </c>
      <c r="O101" s="612" t="s">
        <v>1104</v>
      </c>
      <c r="P101" s="639">
        <v>70</v>
      </c>
      <c r="Q101" s="640">
        <v>10</v>
      </c>
      <c r="R101" s="612"/>
      <c r="S101" s="616" t="s">
        <v>8905</v>
      </c>
      <c r="T101" s="612"/>
      <c r="U101" s="641">
        <v>44377</v>
      </c>
      <c r="V101" s="641">
        <v>44377</v>
      </c>
      <c r="W101" s="642" t="s">
        <v>2395</v>
      </c>
      <c r="X101" s="643">
        <v>44379</v>
      </c>
      <c r="Y101" s="612"/>
      <c r="Z101" s="612"/>
      <c r="AA101" s="612"/>
      <c r="AB101" s="612"/>
      <c r="AC101" s="615" t="s">
        <v>7597</v>
      </c>
      <c r="AD101" s="612"/>
      <c r="AE101" s="612"/>
      <c r="AF101" s="612"/>
      <c r="AG101" s="612"/>
      <c r="AH101" s="612"/>
      <c r="AI101" s="612"/>
      <c r="AJ101" s="612"/>
      <c r="AK101" s="615" t="s">
        <v>8906</v>
      </c>
      <c r="AL101" s="615" t="s">
        <v>8907</v>
      </c>
      <c r="AM101" s="615" t="s">
        <v>8908</v>
      </c>
      <c r="AN101" s="612" t="s">
        <v>1086</v>
      </c>
      <c r="AO101" s="612" t="s">
        <v>1086</v>
      </c>
      <c r="AP101" s="612"/>
    </row>
    <row r="102" spans="1:42" s="229" customFormat="1" ht="13.5">
      <c r="A102" s="653" t="s">
        <v>20</v>
      </c>
      <c r="B102" s="653" t="s">
        <v>23</v>
      </c>
      <c r="C102" s="653" t="s">
        <v>69</v>
      </c>
      <c r="D102" s="653" t="s">
        <v>2396</v>
      </c>
      <c r="E102" s="653" t="s">
        <v>37</v>
      </c>
      <c r="F102" s="654" t="s">
        <v>11</v>
      </c>
      <c r="G102" s="654" t="s">
        <v>19</v>
      </c>
      <c r="H102" s="653" t="s">
        <v>2397</v>
      </c>
      <c r="I102" s="615" t="s">
        <v>760</v>
      </c>
      <c r="J102" s="653" t="s">
        <v>13</v>
      </c>
      <c r="K102" s="654" t="s">
        <v>14</v>
      </c>
      <c r="L102" s="638" t="s">
        <v>2383</v>
      </c>
      <c r="M102" s="620" t="s">
        <v>2398</v>
      </c>
      <c r="N102" s="612" t="s">
        <v>1120</v>
      </c>
      <c r="O102" s="612" t="s">
        <v>1097</v>
      </c>
      <c r="P102" s="639">
        <v>90</v>
      </c>
      <c r="Q102" s="640">
        <v>6</v>
      </c>
      <c r="R102" s="612"/>
      <c r="S102" s="616" t="s">
        <v>8905</v>
      </c>
      <c r="T102" s="612"/>
      <c r="U102" s="641">
        <v>44377</v>
      </c>
      <c r="V102" s="641">
        <v>44377</v>
      </c>
      <c r="W102" s="642" t="s">
        <v>2399</v>
      </c>
      <c r="X102" s="643">
        <v>44379</v>
      </c>
      <c r="Y102" s="612"/>
      <c r="Z102" s="612"/>
      <c r="AA102" s="612"/>
      <c r="AB102" s="612"/>
      <c r="AC102" s="615" t="s">
        <v>7597</v>
      </c>
      <c r="AD102" s="612"/>
      <c r="AE102" s="612"/>
      <c r="AF102" s="612"/>
      <c r="AG102" s="612"/>
      <c r="AH102" s="612"/>
      <c r="AI102" s="612"/>
      <c r="AJ102" s="612"/>
      <c r="AK102" s="615" t="s">
        <v>8906</v>
      </c>
      <c r="AL102" s="615" t="s">
        <v>8907</v>
      </c>
      <c r="AM102" s="615" t="s">
        <v>8908</v>
      </c>
      <c r="AN102" s="612" t="s">
        <v>1086</v>
      </c>
      <c r="AO102" s="612" t="s">
        <v>1086</v>
      </c>
      <c r="AP102" s="612"/>
    </row>
    <row r="103" spans="1:42" s="229" customFormat="1" ht="13.5">
      <c r="A103" s="653" t="s">
        <v>20</v>
      </c>
      <c r="B103" s="653" t="s">
        <v>23</v>
      </c>
      <c r="C103" s="653" t="s">
        <v>69</v>
      </c>
      <c r="D103" s="653" t="s">
        <v>2400</v>
      </c>
      <c r="E103" s="653" t="s">
        <v>37</v>
      </c>
      <c r="F103" s="633" t="s">
        <v>15</v>
      </c>
      <c r="G103" s="615" t="s">
        <v>12</v>
      </c>
      <c r="H103" s="653" t="s">
        <v>2401</v>
      </c>
      <c r="I103" s="615" t="s">
        <v>760</v>
      </c>
      <c r="J103" s="653" t="s">
        <v>13</v>
      </c>
      <c r="K103" s="654" t="s">
        <v>14</v>
      </c>
      <c r="L103" s="638" t="s">
        <v>2383</v>
      </c>
      <c r="M103" s="620" t="s">
        <v>2402</v>
      </c>
      <c r="N103" s="612" t="s">
        <v>1120</v>
      </c>
      <c r="O103" s="612" t="s">
        <v>1097</v>
      </c>
      <c r="P103" s="639">
        <v>300</v>
      </c>
      <c r="Q103" s="640">
        <v>10</v>
      </c>
      <c r="R103" s="612"/>
      <c r="S103" s="616" t="s">
        <v>8905</v>
      </c>
      <c r="T103" s="612"/>
      <c r="U103" s="641">
        <v>44377</v>
      </c>
      <c r="V103" s="641">
        <v>44377</v>
      </c>
      <c r="W103" s="642" t="s">
        <v>2403</v>
      </c>
      <c r="X103" s="643">
        <v>44379</v>
      </c>
      <c r="Y103" s="612"/>
      <c r="Z103" s="612"/>
      <c r="AA103" s="612"/>
      <c r="AB103" s="612"/>
      <c r="AC103" s="615" t="s">
        <v>7597</v>
      </c>
      <c r="AD103" s="612"/>
      <c r="AE103" s="612"/>
      <c r="AF103" s="612"/>
      <c r="AG103" s="612"/>
      <c r="AH103" s="612"/>
      <c r="AI103" s="612"/>
      <c r="AJ103" s="612"/>
      <c r="AK103" s="615" t="s">
        <v>8906</v>
      </c>
      <c r="AL103" s="615" t="s">
        <v>8907</v>
      </c>
      <c r="AM103" s="615" t="s">
        <v>8908</v>
      </c>
      <c r="AN103" s="612" t="s">
        <v>1086</v>
      </c>
      <c r="AO103" s="612" t="s">
        <v>1086</v>
      </c>
      <c r="AP103" s="612"/>
    </row>
    <row r="104" spans="1:42" s="229" customFormat="1" ht="13.5">
      <c r="A104" s="653" t="s">
        <v>20</v>
      </c>
      <c r="B104" s="653" t="s">
        <v>23</v>
      </c>
      <c r="C104" s="653" t="s">
        <v>69</v>
      </c>
      <c r="D104" s="653" t="s">
        <v>2404</v>
      </c>
      <c r="E104" s="653" t="s">
        <v>37</v>
      </c>
      <c r="F104" s="633" t="s">
        <v>15</v>
      </c>
      <c r="G104" s="654" t="s">
        <v>19</v>
      </c>
      <c r="H104" s="653" t="s">
        <v>2405</v>
      </c>
      <c r="I104" s="615" t="s">
        <v>760</v>
      </c>
      <c r="J104" s="653" t="s">
        <v>13</v>
      </c>
      <c r="K104" s="654" t="s">
        <v>14</v>
      </c>
      <c r="L104" s="638" t="s">
        <v>2383</v>
      </c>
      <c r="M104" s="620" t="s">
        <v>2406</v>
      </c>
      <c r="N104" s="612" t="s">
        <v>1120</v>
      </c>
      <c r="O104" s="612" t="s">
        <v>1097</v>
      </c>
      <c r="P104" s="639">
        <v>60</v>
      </c>
      <c r="Q104" s="640">
        <v>10</v>
      </c>
      <c r="R104" s="612"/>
      <c r="S104" s="616" t="s">
        <v>8905</v>
      </c>
      <c r="T104" s="612"/>
      <c r="U104" s="641">
        <v>44377</v>
      </c>
      <c r="V104" s="641">
        <v>44377</v>
      </c>
      <c r="W104" s="642" t="s">
        <v>2407</v>
      </c>
      <c r="X104" s="643">
        <v>44379</v>
      </c>
      <c r="Y104" s="612"/>
      <c r="Z104" s="612"/>
      <c r="AA104" s="612"/>
      <c r="AB104" s="612"/>
      <c r="AC104" s="615" t="s">
        <v>7597</v>
      </c>
      <c r="AD104" s="612"/>
      <c r="AE104" s="612"/>
      <c r="AF104" s="612"/>
      <c r="AG104" s="612"/>
      <c r="AH104" s="612"/>
      <c r="AI104" s="612"/>
      <c r="AJ104" s="612"/>
      <c r="AK104" s="615" t="s">
        <v>8906</v>
      </c>
      <c r="AL104" s="615" t="s">
        <v>8907</v>
      </c>
      <c r="AM104" s="615" t="s">
        <v>8908</v>
      </c>
      <c r="AN104" s="612" t="s">
        <v>1086</v>
      </c>
      <c r="AO104" s="612" t="s">
        <v>1086</v>
      </c>
      <c r="AP104" s="612"/>
    </row>
    <row r="105" spans="1:42" s="229" customFormat="1" ht="13.5">
      <c r="A105" s="653" t="s">
        <v>20</v>
      </c>
      <c r="B105" s="653" t="s">
        <v>23</v>
      </c>
      <c r="C105" s="653" t="s">
        <v>69</v>
      </c>
      <c r="D105" s="653" t="s">
        <v>2408</v>
      </c>
      <c r="E105" s="653" t="s">
        <v>37</v>
      </c>
      <c r="F105" s="654" t="s">
        <v>11</v>
      </c>
      <c r="G105" s="654" t="s">
        <v>19</v>
      </c>
      <c r="H105" s="653" t="s">
        <v>2409</v>
      </c>
      <c r="I105" s="615" t="s">
        <v>760</v>
      </c>
      <c r="J105" s="653" t="s">
        <v>13</v>
      </c>
      <c r="K105" s="653" t="s">
        <v>14</v>
      </c>
      <c r="L105" s="638" t="s">
        <v>2383</v>
      </c>
      <c r="M105" s="620" t="s">
        <v>2410</v>
      </c>
      <c r="N105" s="612" t="s">
        <v>1120</v>
      </c>
      <c r="O105" s="612" t="s">
        <v>1104</v>
      </c>
      <c r="P105" s="639">
        <v>70</v>
      </c>
      <c r="Q105" s="640">
        <v>15</v>
      </c>
      <c r="R105" s="612"/>
      <c r="S105" s="616" t="s">
        <v>8905</v>
      </c>
      <c r="T105" s="612"/>
      <c r="U105" s="641">
        <v>44377</v>
      </c>
      <c r="V105" s="641">
        <v>44377</v>
      </c>
      <c r="W105" s="642" t="s">
        <v>2411</v>
      </c>
      <c r="X105" s="643">
        <v>44379</v>
      </c>
      <c r="Y105" s="612"/>
      <c r="Z105" s="612"/>
      <c r="AA105" s="612"/>
      <c r="AB105" s="612"/>
      <c r="AC105" s="615" t="s">
        <v>7597</v>
      </c>
      <c r="AD105" s="612"/>
      <c r="AE105" s="612"/>
      <c r="AF105" s="612"/>
      <c r="AG105" s="612"/>
      <c r="AH105" s="612"/>
      <c r="AI105" s="612"/>
      <c r="AJ105" s="612"/>
      <c r="AK105" s="615" t="s">
        <v>8906</v>
      </c>
      <c r="AL105" s="615" t="s">
        <v>8907</v>
      </c>
      <c r="AM105" s="615" t="s">
        <v>8908</v>
      </c>
      <c r="AN105" s="612" t="s">
        <v>1086</v>
      </c>
      <c r="AO105" s="612" t="s">
        <v>1086</v>
      </c>
      <c r="AP105" s="612"/>
    </row>
    <row r="106" spans="1:42" s="229" customFormat="1" ht="13.5">
      <c r="A106" s="653" t="s">
        <v>20</v>
      </c>
      <c r="B106" s="653" t="s">
        <v>23</v>
      </c>
      <c r="C106" s="653" t="s">
        <v>69</v>
      </c>
      <c r="D106" s="653" t="s">
        <v>2412</v>
      </c>
      <c r="E106" s="653" t="s">
        <v>37</v>
      </c>
      <c r="F106" s="654" t="s">
        <v>16</v>
      </c>
      <c r="G106" s="654" t="s">
        <v>19</v>
      </c>
      <c r="H106" s="653" t="s">
        <v>2413</v>
      </c>
      <c r="I106" s="615" t="s">
        <v>760</v>
      </c>
      <c r="J106" s="653" t="s">
        <v>13</v>
      </c>
      <c r="K106" s="653" t="s">
        <v>14</v>
      </c>
      <c r="L106" s="638" t="s">
        <v>2383</v>
      </c>
      <c r="M106" s="620" t="s">
        <v>2414</v>
      </c>
      <c r="N106" s="612" t="s">
        <v>1120</v>
      </c>
      <c r="O106" s="612" t="s">
        <v>1097</v>
      </c>
      <c r="P106" s="639">
        <v>140</v>
      </c>
      <c r="Q106" s="640">
        <v>8</v>
      </c>
      <c r="R106" s="612"/>
      <c r="S106" s="616" t="s">
        <v>8905</v>
      </c>
      <c r="T106" s="612"/>
      <c r="U106" s="641">
        <v>44377</v>
      </c>
      <c r="V106" s="641">
        <v>44377</v>
      </c>
      <c r="W106" s="642" t="s">
        <v>2415</v>
      </c>
      <c r="X106" s="643">
        <v>44379</v>
      </c>
      <c r="Y106" s="612"/>
      <c r="Z106" s="612"/>
      <c r="AA106" s="612"/>
      <c r="AB106" s="612"/>
      <c r="AC106" s="615" t="s">
        <v>7597</v>
      </c>
      <c r="AD106" s="612"/>
      <c r="AE106" s="612"/>
      <c r="AF106" s="612"/>
      <c r="AG106" s="612"/>
      <c r="AH106" s="612"/>
      <c r="AI106" s="612"/>
      <c r="AJ106" s="612"/>
      <c r="AK106" s="615" t="s">
        <v>8906</v>
      </c>
      <c r="AL106" s="615" t="s">
        <v>8907</v>
      </c>
      <c r="AM106" s="615" t="s">
        <v>8908</v>
      </c>
      <c r="AN106" s="612" t="s">
        <v>1086</v>
      </c>
      <c r="AO106" s="612" t="s">
        <v>1086</v>
      </c>
      <c r="AP106" s="612"/>
    </row>
    <row r="107" spans="1:42" s="229" customFormat="1" ht="13.5">
      <c r="A107" s="653" t="s">
        <v>20</v>
      </c>
      <c r="B107" s="653" t="s">
        <v>23</v>
      </c>
      <c r="C107" s="653" t="s">
        <v>69</v>
      </c>
      <c r="D107" s="653" t="s">
        <v>2412</v>
      </c>
      <c r="E107" s="653" t="s">
        <v>37</v>
      </c>
      <c r="F107" s="654" t="s">
        <v>16</v>
      </c>
      <c r="G107" s="654" t="s">
        <v>19</v>
      </c>
      <c r="H107" s="653" t="s">
        <v>2416</v>
      </c>
      <c r="I107" s="615" t="s">
        <v>760</v>
      </c>
      <c r="J107" s="653" t="s">
        <v>13</v>
      </c>
      <c r="K107" s="653" t="s">
        <v>14</v>
      </c>
      <c r="L107" s="638" t="s">
        <v>2383</v>
      </c>
      <c r="M107" s="620" t="s">
        <v>2414</v>
      </c>
      <c r="N107" s="612" t="s">
        <v>1120</v>
      </c>
      <c r="O107" s="612" t="s">
        <v>1104</v>
      </c>
      <c r="P107" s="639">
        <v>60</v>
      </c>
      <c r="Q107" s="640">
        <v>9</v>
      </c>
      <c r="R107" s="612"/>
      <c r="S107" s="616" t="s">
        <v>8905</v>
      </c>
      <c r="T107" s="612"/>
      <c r="U107" s="641">
        <v>44377</v>
      </c>
      <c r="V107" s="641">
        <v>44377</v>
      </c>
      <c r="W107" s="642" t="s">
        <v>2417</v>
      </c>
      <c r="X107" s="643">
        <v>44379</v>
      </c>
      <c r="Y107" s="612"/>
      <c r="Z107" s="612"/>
      <c r="AA107" s="612"/>
      <c r="AB107" s="612"/>
      <c r="AC107" s="615" t="s">
        <v>7597</v>
      </c>
      <c r="AD107" s="612"/>
      <c r="AE107" s="612"/>
      <c r="AF107" s="612"/>
      <c r="AG107" s="612"/>
      <c r="AH107" s="612"/>
      <c r="AI107" s="612"/>
      <c r="AJ107" s="612"/>
      <c r="AK107" s="615" t="s">
        <v>8906</v>
      </c>
      <c r="AL107" s="615" t="s">
        <v>8907</v>
      </c>
      <c r="AM107" s="615" t="s">
        <v>8908</v>
      </c>
      <c r="AN107" s="612" t="s">
        <v>1086</v>
      </c>
      <c r="AO107" s="612" t="s">
        <v>1086</v>
      </c>
      <c r="AP107" s="612"/>
    </row>
    <row r="108" spans="1:42" s="229" customFormat="1" ht="13.5">
      <c r="A108" s="655" t="s">
        <v>20</v>
      </c>
      <c r="B108" s="655" t="s">
        <v>33</v>
      </c>
      <c r="C108" s="655" t="s">
        <v>155</v>
      </c>
      <c r="D108" s="655" t="s">
        <v>186</v>
      </c>
      <c r="E108" s="655" t="s">
        <v>37</v>
      </c>
      <c r="F108" s="656" t="s">
        <v>11</v>
      </c>
      <c r="G108" s="623" t="s">
        <v>12</v>
      </c>
      <c r="H108" s="655" t="s">
        <v>219</v>
      </c>
      <c r="I108" s="623" t="s">
        <v>760</v>
      </c>
      <c r="J108" s="655" t="s">
        <v>13</v>
      </c>
      <c r="K108" s="656" t="s">
        <v>17</v>
      </c>
      <c r="L108" s="657" t="s">
        <v>1639</v>
      </c>
      <c r="M108" s="626" t="s">
        <v>1640</v>
      </c>
      <c r="N108" s="625" t="s">
        <v>1120</v>
      </c>
      <c r="O108" s="626" t="s">
        <v>1104</v>
      </c>
      <c r="P108" s="658">
        <v>45</v>
      </c>
      <c r="Q108" s="659">
        <v>25</v>
      </c>
      <c r="R108" s="625"/>
      <c r="S108" s="625" t="s">
        <v>8905</v>
      </c>
      <c r="T108" s="625"/>
      <c r="U108" s="643">
        <v>44371</v>
      </c>
      <c r="V108" s="643">
        <v>44371</v>
      </c>
      <c r="W108" s="660" t="s">
        <v>1641</v>
      </c>
      <c r="X108" s="627">
        <v>44379</v>
      </c>
      <c r="Y108" s="623"/>
      <c r="Z108" s="623"/>
      <c r="AA108" s="625"/>
      <c r="AB108" s="625"/>
      <c r="AC108" s="623" t="s">
        <v>7597</v>
      </c>
      <c r="AD108" s="623"/>
      <c r="AE108" s="623"/>
      <c r="AF108" s="625"/>
      <c r="AG108" s="625"/>
      <c r="AH108" s="625"/>
      <c r="AI108" s="625"/>
      <c r="AJ108" s="625"/>
      <c r="AK108" s="623" t="s">
        <v>8906</v>
      </c>
      <c r="AL108" s="623" t="s">
        <v>8907</v>
      </c>
      <c r="AM108" s="623" t="s">
        <v>8908</v>
      </c>
      <c r="AN108" s="625" t="s">
        <v>1086</v>
      </c>
      <c r="AO108" s="625" t="s">
        <v>1086</v>
      </c>
      <c r="AP108" s="625"/>
    </row>
    <row r="109" spans="1:42" s="229" customFormat="1" ht="13.5">
      <c r="A109" s="655" t="s">
        <v>20</v>
      </c>
      <c r="B109" s="655" t="s">
        <v>33</v>
      </c>
      <c r="C109" s="655" t="s">
        <v>143</v>
      </c>
      <c r="D109" s="655" t="s">
        <v>806</v>
      </c>
      <c r="E109" s="655" t="s">
        <v>37</v>
      </c>
      <c r="F109" s="628" t="s">
        <v>15</v>
      </c>
      <c r="G109" s="656" t="s">
        <v>19</v>
      </c>
      <c r="H109" s="655" t="s">
        <v>807</v>
      </c>
      <c r="I109" s="623" t="s">
        <v>760</v>
      </c>
      <c r="J109" s="655" t="s">
        <v>13</v>
      </c>
      <c r="K109" s="655" t="s">
        <v>14</v>
      </c>
      <c r="L109" s="657" t="s">
        <v>1642</v>
      </c>
      <c r="M109" s="626" t="s">
        <v>1643</v>
      </c>
      <c r="N109" s="625" t="s">
        <v>1120</v>
      </c>
      <c r="O109" s="626" t="s">
        <v>1104</v>
      </c>
      <c r="P109" s="658">
        <v>135</v>
      </c>
      <c r="Q109" s="661">
        <v>20</v>
      </c>
      <c r="R109" s="625"/>
      <c r="S109" s="625" t="s">
        <v>8905</v>
      </c>
      <c r="T109" s="625"/>
      <c r="U109" s="643">
        <v>44376</v>
      </c>
      <c r="V109" s="643">
        <v>44376</v>
      </c>
      <c r="W109" s="660" t="s">
        <v>1644</v>
      </c>
      <c r="X109" s="627">
        <v>44379</v>
      </c>
      <c r="Y109" s="623"/>
      <c r="Z109" s="623"/>
      <c r="AA109" s="625"/>
      <c r="AB109" s="625"/>
      <c r="AC109" s="623" t="s">
        <v>7597</v>
      </c>
      <c r="AD109" s="623"/>
      <c r="AE109" s="623"/>
      <c r="AF109" s="625"/>
      <c r="AG109" s="625"/>
      <c r="AH109" s="625"/>
      <c r="AI109" s="625"/>
      <c r="AJ109" s="625"/>
      <c r="AK109" s="623" t="s">
        <v>8906</v>
      </c>
      <c r="AL109" s="623" t="s">
        <v>8907</v>
      </c>
      <c r="AM109" s="623" t="s">
        <v>8908</v>
      </c>
      <c r="AN109" s="625" t="s">
        <v>1086</v>
      </c>
      <c r="AO109" s="625" t="s">
        <v>1086</v>
      </c>
      <c r="AP109" s="625"/>
    </row>
    <row r="110" spans="1:42" s="229" customFormat="1" ht="13.5">
      <c r="A110" s="655" t="s">
        <v>20</v>
      </c>
      <c r="B110" s="655" t="s">
        <v>33</v>
      </c>
      <c r="C110" s="655" t="s">
        <v>156</v>
      </c>
      <c r="D110" s="655" t="s">
        <v>205</v>
      </c>
      <c r="E110" s="655" t="s">
        <v>37</v>
      </c>
      <c r="F110" s="656" t="s">
        <v>16</v>
      </c>
      <c r="G110" s="623" t="s">
        <v>12</v>
      </c>
      <c r="H110" s="655" t="s">
        <v>240</v>
      </c>
      <c r="I110" s="623" t="s">
        <v>760</v>
      </c>
      <c r="J110" s="655" t="s">
        <v>13</v>
      </c>
      <c r="K110" s="656" t="s">
        <v>14</v>
      </c>
      <c r="L110" s="657" t="s">
        <v>1645</v>
      </c>
      <c r="M110" s="626" t="s">
        <v>1646</v>
      </c>
      <c r="N110" s="625" t="s">
        <v>1120</v>
      </c>
      <c r="O110" s="626" t="s">
        <v>1097</v>
      </c>
      <c r="P110" s="658">
        <v>120</v>
      </c>
      <c r="Q110" s="661">
        <v>20</v>
      </c>
      <c r="R110" s="625"/>
      <c r="S110" s="625" t="s">
        <v>8905</v>
      </c>
      <c r="T110" s="625"/>
      <c r="U110" s="643">
        <v>44369</v>
      </c>
      <c r="V110" s="643">
        <v>44369</v>
      </c>
      <c r="W110" s="660" t="s">
        <v>1647</v>
      </c>
      <c r="X110" s="627">
        <v>44379</v>
      </c>
      <c r="Y110" s="623"/>
      <c r="Z110" s="623"/>
      <c r="AA110" s="625"/>
      <c r="AB110" s="625"/>
      <c r="AC110" s="623" t="s">
        <v>7597</v>
      </c>
      <c r="AD110" s="623"/>
      <c r="AE110" s="623"/>
      <c r="AF110" s="625"/>
      <c r="AG110" s="625"/>
      <c r="AH110" s="625"/>
      <c r="AI110" s="625"/>
      <c r="AJ110" s="625"/>
      <c r="AK110" s="623" t="s">
        <v>8906</v>
      </c>
      <c r="AL110" s="623" t="s">
        <v>8907</v>
      </c>
      <c r="AM110" s="623" t="s">
        <v>8908</v>
      </c>
      <c r="AN110" s="625" t="s">
        <v>1086</v>
      </c>
      <c r="AO110" s="625" t="s">
        <v>1086</v>
      </c>
      <c r="AP110" s="625"/>
    </row>
    <row r="111" spans="1:42" s="230" customFormat="1" ht="13.5">
      <c r="A111" s="655" t="s">
        <v>20</v>
      </c>
      <c r="B111" s="655" t="s">
        <v>33</v>
      </c>
      <c r="C111" s="655" t="s">
        <v>142</v>
      </c>
      <c r="D111" s="655" t="s">
        <v>176</v>
      </c>
      <c r="E111" s="655" t="s">
        <v>37</v>
      </c>
      <c r="F111" s="656" t="s">
        <v>11</v>
      </c>
      <c r="G111" s="656" t="s">
        <v>19</v>
      </c>
      <c r="H111" s="655" t="s">
        <v>207</v>
      </c>
      <c r="I111" s="623" t="s">
        <v>760</v>
      </c>
      <c r="J111" s="655" t="s">
        <v>13</v>
      </c>
      <c r="K111" s="656" t="s">
        <v>17</v>
      </c>
      <c r="L111" s="657" t="s">
        <v>2282</v>
      </c>
      <c r="M111" s="626" t="s">
        <v>2283</v>
      </c>
      <c r="N111" s="625" t="s">
        <v>1120</v>
      </c>
      <c r="O111" s="626" t="s">
        <v>1097</v>
      </c>
      <c r="P111" s="658">
        <v>100</v>
      </c>
      <c r="Q111" s="659">
        <v>13</v>
      </c>
      <c r="R111" s="625"/>
      <c r="S111" s="625" t="s">
        <v>8905</v>
      </c>
      <c r="T111" s="625"/>
      <c r="U111" s="643">
        <v>44371</v>
      </c>
      <c r="V111" s="643">
        <v>44371</v>
      </c>
      <c r="W111" s="660" t="s">
        <v>2284</v>
      </c>
      <c r="X111" s="627">
        <v>44379</v>
      </c>
      <c r="Y111" s="623"/>
      <c r="Z111" s="623"/>
      <c r="AA111" s="625"/>
      <c r="AB111" s="625"/>
      <c r="AC111" s="623" t="s">
        <v>7597</v>
      </c>
      <c r="AD111" s="623"/>
      <c r="AE111" s="623"/>
      <c r="AF111" s="625"/>
      <c r="AG111" s="625"/>
      <c r="AH111" s="625"/>
      <c r="AI111" s="625"/>
      <c r="AJ111" s="625"/>
      <c r="AK111" s="623" t="s">
        <v>8906</v>
      </c>
      <c r="AL111" s="623" t="s">
        <v>8907</v>
      </c>
      <c r="AM111" s="623" t="s">
        <v>8908</v>
      </c>
      <c r="AN111" s="625" t="s">
        <v>1086</v>
      </c>
      <c r="AO111" s="625" t="s">
        <v>1086</v>
      </c>
      <c r="AP111" s="625"/>
    </row>
    <row r="112" spans="1:42" s="230" customFormat="1" ht="13.5">
      <c r="A112" s="655" t="s">
        <v>20</v>
      </c>
      <c r="B112" s="655" t="s">
        <v>33</v>
      </c>
      <c r="C112" s="655" t="s">
        <v>142</v>
      </c>
      <c r="D112" s="655" t="s">
        <v>177</v>
      </c>
      <c r="E112" s="655" t="s">
        <v>37</v>
      </c>
      <c r="F112" s="656" t="s">
        <v>16</v>
      </c>
      <c r="G112" s="623" t="s">
        <v>12</v>
      </c>
      <c r="H112" s="655" t="s">
        <v>208</v>
      </c>
      <c r="I112" s="623" t="s">
        <v>760</v>
      </c>
      <c r="J112" s="655" t="s">
        <v>13</v>
      </c>
      <c r="K112" s="656" t="s">
        <v>26</v>
      </c>
      <c r="L112" s="657" t="s">
        <v>2285</v>
      </c>
      <c r="M112" s="626" t="s">
        <v>2286</v>
      </c>
      <c r="N112" s="625" t="s">
        <v>1120</v>
      </c>
      <c r="O112" s="626" t="s">
        <v>1097</v>
      </c>
      <c r="P112" s="658">
        <v>70</v>
      </c>
      <c r="Q112" s="659">
        <v>20</v>
      </c>
      <c r="R112" s="625"/>
      <c r="S112" s="625" t="s">
        <v>8905</v>
      </c>
      <c r="T112" s="625"/>
      <c r="U112" s="643">
        <v>44371</v>
      </c>
      <c r="V112" s="643">
        <v>44371</v>
      </c>
      <c r="W112" s="660" t="s">
        <v>2287</v>
      </c>
      <c r="X112" s="627">
        <v>44379</v>
      </c>
      <c r="Y112" s="623"/>
      <c r="Z112" s="623"/>
      <c r="AA112" s="625"/>
      <c r="AB112" s="625"/>
      <c r="AC112" s="623" t="s">
        <v>7597</v>
      </c>
      <c r="AD112" s="623"/>
      <c r="AE112" s="623"/>
      <c r="AF112" s="625"/>
      <c r="AG112" s="625"/>
      <c r="AH112" s="625"/>
      <c r="AI112" s="625"/>
      <c r="AJ112" s="625"/>
      <c r="AK112" s="623" t="s">
        <v>8906</v>
      </c>
      <c r="AL112" s="623" t="s">
        <v>8907</v>
      </c>
      <c r="AM112" s="623" t="s">
        <v>8908</v>
      </c>
      <c r="AN112" s="625" t="s">
        <v>1086</v>
      </c>
      <c r="AO112" s="625" t="s">
        <v>1086</v>
      </c>
      <c r="AP112" s="625"/>
    </row>
    <row r="113" spans="1:42" s="229" customFormat="1" ht="13.5">
      <c r="A113" s="655" t="s">
        <v>20</v>
      </c>
      <c r="B113" s="655" t="s">
        <v>33</v>
      </c>
      <c r="C113" s="655" t="s">
        <v>142</v>
      </c>
      <c r="D113" s="655" t="s">
        <v>178</v>
      </c>
      <c r="E113" s="655" t="s">
        <v>37</v>
      </c>
      <c r="F113" s="656" t="s">
        <v>16</v>
      </c>
      <c r="G113" s="656" t="s">
        <v>19</v>
      </c>
      <c r="H113" s="655" t="s">
        <v>209</v>
      </c>
      <c r="I113" s="623" t="s">
        <v>760</v>
      </c>
      <c r="J113" s="655" t="s">
        <v>13</v>
      </c>
      <c r="K113" s="656" t="s">
        <v>14</v>
      </c>
      <c r="L113" s="657" t="s">
        <v>2285</v>
      </c>
      <c r="M113" s="626" t="s">
        <v>2288</v>
      </c>
      <c r="N113" s="625" t="s">
        <v>1120</v>
      </c>
      <c r="O113" s="625" t="s">
        <v>1097</v>
      </c>
      <c r="P113" s="658">
        <v>80</v>
      </c>
      <c r="Q113" s="659">
        <v>30</v>
      </c>
      <c r="R113" s="625"/>
      <c r="S113" s="625" t="s">
        <v>8905</v>
      </c>
      <c r="T113" s="625"/>
      <c r="U113" s="643">
        <v>44371</v>
      </c>
      <c r="V113" s="643">
        <v>44371</v>
      </c>
      <c r="W113" s="660" t="s">
        <v>2289</v>
      </c>
      <c r="X113" s="627">
        <v>44379</v>
      </c>
      <c r="Y113" s="623"/>
      <c r="Z113" s="623"/>
      <c r="AA113" s="625"/>
      <c r="AB113" s="625"/>
      <c r="AC113" s="623" t="s">
        <v>7597</v>
      </c>
      <c r="AD113" s="623"/>
      <c r="AE113" s="623"/>
      <c r="AF113" s="625"/>
      <c r="AG113" s="625"/>
      <c r="AH113" s="625"/>
      <c r="AI113" s="625"/>
      <c r="AJ113" s="625"/>
      <c r="AK113" s="623" t="s">
        <v>8906</v>
      </c>
      <c r="AL113" s="623" t="s">
        <v>8907</v>
      </c>
      <c r="AM113" s="623" t="s">
        <v>8908</v>
      </c>
      <c r="AN113" s="625" t="s">
        <v>1086</v>
      </c>
      <c r="AO113" s="625" t="s">
        <v>1086</v>
      </c>
      <c r="AP113" s="625"/>
    </row>
    <row r="114" spans="1:42" s="229" customFormat="1" ht="13.5">
      <c r="A114" s="655" t="s">
        <v>20</v>
      </c>
      <c r="B114" s="655" t="s">
        <v>33</v>
      </c>
      <c r="C114" s="655" t="s">
        <v>142</v>
      </c>
      <c r="D114" s="655" t="s">
        <v>179</v>
      </c>
      <c r="E114" s="655" t="s">
        <v>37</v>
      </c>
      <c r="F114" s="656" t="s">
        <v>16</v>
      </c>
      <c r="G114" s="623" t="s">
        <v>12</v>
      </c>
      <c r="H114" s="655" t="s">
        <v>210</v>
      </c>
      <c r="I114" s="623" t="s">
        <v>760</v>
      </c>
      <c r="J114" s="655" t="s">
        <v>13</v>
      </c>
      <c r="K114" s="656" t="s">
        <v>17</v>
      </c>
      <c r="L114" s="657" t="s">
        <v>2285</v>
      </c>
      <c r="M114" s="626" t="s">
        <v>2290</v>
      </c>
      <c r="N114" s="625" t="s">
        <v>1120</v>
      </c>
      <c r="O114" s="626" t="s">
        <v>1097</v>
      </c>
      <c r="P114" s="658">
        <v>62</v>
      </c>
      <c r="Q114" s="659">
        <v>10</v>
      </c>
      <c r="R114" s="625"/>
      <c r="S114" s="625" t="s">
        <v>8905</v>
      </c>
      <c r="T114" s="625"/>
      <c r="U114" s="643">
        <v>44371</v>
      </c>
      <c r="V114" s="643">
        <v>44371</v>
      </c>
      <c r="W114" s="660" t="s">
        <v>2291</v>
      </c>
      <c r="X114" s="627">
        <v>44379</v>
      </c>
      <c r="Y114" s="623"/>
      <c r="Z114" s="623"/>
      <c r="AA114" s="625"/>
      <c r="AB114" s="625"/>
      <c r="AC114" s="623" t="s">
        <v>7597</v>
      </c>
      <c r="AD114" s="623"/>
      <c r="AE114" s="623"/>
      <c r="AF114" s="625"/>
      <c r="AG114" s="625"/>
      <c r="AH114" s="625"/>
      <c r="AI114" s="625"/>
      <c r="AJ114" s="625"/>
      <c r="AK114" s="623" t="s">
        <v>8906</v>
      </c>
      <c r="AL114" s="623" t="s">
        <v>8907</v>
      </c>
      <c r="AM114" s="623" t="s">
        <v>8908</v>
      </c>
      <c r="AN114" s="625" t="s">
        <v>1086</v>
      </c>
      <c r="AO114" s="625" t="s">
        <v>1086</v>
      </c>
      <c r="AP114" s="625"/>
    </row>
    <row r="115" spans="1:42" s="229" customFormat="1" ht="13.5">
      <c r="A115" s="655" t="s">
        <v>20</v>
      </c>
      <c r="B115" s="655" t="s">
        <v>33</v>
      </c>
      <c r="C115" s="655" t="s">
        <v>142</v>
      </c>
      <c r="D115" s="655" t="s">
        <v>180</v>
      </c>
      <c r="E115" s="655" t="s">
        <v>37</v>
      </c>
      <c r="F115" s="656" t="s">
        <v>16</v>
      </c>
      <c r="G115" s="656" t="s">
        <v>19</v>
      </c>
      <c r="H115" s="655" t="s">
        <v>211</v>
      </c>
      <c r="I115" s="623" t="s">
        <v>760</v>
      </c>
      <c r="J115" s="655" t="s">
        <v>13</v>
      </c>
      <c r="K115" s="656" t="s">
        <v>14</v>
      </c>
      <c r="L115" s="657" t="s">
        <v>2285</v>
      </c>
      <c r="M115" s="626" t="s">
        <v>2292</v>
      </c>
      <c r="N115" s="625" t="s">
        <v>1120</v>
      </c>
      <c r="O115" s="626" t="s">
        <v>1104</v>
      </c>
      <c r="P115" s="658">
        <v>115</v>
      </c>
      <c r="Q115" s="659">
        <v>8</v>
      </c>
      <c r="R115" s="625"/>
      <c r="S115" s="625" t="s">
        <v>8905</v>
      </c>
      <c r="T115" s="625"/>
      <c r="U115" s="643">
        <v>44371</v>
      </c>
      <c r="V115" s="643">
        <v>44371</v>
      </c>
      <c r="W115" s="660" t="s">
        <v>2293</v>
      </c>
      <c r="X115" s="627">
        <v>44379</v>
      </c>
      <c r="Y115" s="623"/>
      <c r="Z115" s="623"/>
      <c r="AA115" s="625"/>
      <c r="AB115" s="625"/>
      <c r="AC115" s="623" t="s">
        <v>7597</v>
      </c>
      <c r="AD115" s="623"/>
      <c r="AE115" s="623"/>
      <c r="AF115" s="625"/>
      <c r="AG115" s="625"/>
      <c r="AH115" s="625"/>
      <c r="AI115" s="625"/>
      <c r="AJ115" s="625"/>
      <c r="AK115" s="623" t="s">
        <v>8906</v>
      </c>
      <c r="AL115" s="623" t="s">
        <v>8907</v>
      </c>
      <c r="AM115" s="623" t="s">
        <v>8908</v>
      </c>
      <c r="AN115" s="625" t="s">
        <v>1086</v>
      </c>
      <c r="AO115" s="625" t="s">
        <v>1086</v>
      </c>
      <c r="AP115" s="625"/>
    </row>
    <row r="116" spans="1:42" s="229" customFormat="1" ht="13.5">
      <c r="A116" s="655" t="s">
        <v>20</v>
      </c>
      <c r="B116" s="655" t="s">
        <v>33</v>
      </c>
      <c r="C116" s="655" t="s">
        <v>142</v>
      </c>
      <c r="D116" s="655" t="s">
        <v>181</v>
      </c>
      <c r="E116" s="655" t="s">
        <v>37</v>
      </c>
      <c r="F116" s="656" t="s">
        <v>11</v>
      </c>
      <c r="G116" s="656" t="s">
        <v>19</v>
      </c>
      <c r="H116" s="655" t="s">
        <v>212</v>
      </c>
      <c r="I116" s="623" t="s">
        <v>760</v>
      </c>
      <c r="J116" s="655" t="s">
        <v>13</v>
      </c>
      <c r="K116" s="656" t="s">
        <v>17</v>
      </c>
      <c r="L116" s="657" t="s">
        <v>2285</v>
      </c>
      <c r="M116" s="626" t="s">
        <v>2294</v>
      </c>
      <c r="N116" s="625" t="s">
        <v>1120</v>
      </c>
      <c r="O116" s="626" t="s">
        <v>1097</v>
      </c>
      <c r="P116" s="658">
        <v>75</v>
      </c>
      <c r="Q116" s="659">
        <v>15</v>
      </c>
      <c r="R116" s="625"/>
      <c r="S116" s="625" t="s">
        <v>8905</v>
      </c>
      <c r="T116" s="625"/>
      <c r="U116" s="643">
        <v>44371</v>
      </c>
      <c r="V116" s="643">
        <v>44371</v>
      </c>
      <c r="W116" s="660" t="s">
        <v>2295</v>
      </c>
      <c r="X116" s="627">
        <v>44379</v>
      </c>
      <c r="Y116" s="623"/>
      <c r="Z116" s="623"/>
      <c r="AA116" s="625"/>
      <c r="AB116" s="625"/>
      <c r="AC116" s="623" t="s">
        <v>7597</v>
      </c>
      <c r="AD116" s="623"/>
      <c r="AE116" s="623"/>
      <c r="AF116" s="625"/>
      <c r="AG116" s="625"/>
      <c r="AH116" s="625"/>
      <c r="AI116" s="625"/>
      <c r="AJ116" s="625"/>
      <c r="AK116" s="623" t="s">
        <v>8906</v>
      </c>
      <c r="AL116" s="623" t="s">
        <v>8907</v>
      </c>
      <c r="AM116" s="623" t="s">
        <v>8908</v>
      </c>
      <c r="AN116" s="625" t="s">
        <v>1086</v>
      </c>
      <c r="AO116" s="625" t="s">
        <v>1086</v>
      </c>
      <c r="AP116" s="625"/>
    </row>
    <row r="117" spans="1:42" s="229" customFormat="1" ht="13.5">
      <c r="A117" s="655" t="s">
        <v>20</v>
      </c>
      <c r="B117" s="655" t="s">
        <v>33</v>
      </c>
      <c r="C117" s="655" t="s">
        <v>155</v>
      </c>
      <c r="D117" s="655" t="s">
        <v>182</v>
      </c>
      <c r="E117" s="655" t="s">
        <v>37</v>
      </c>
      <c r="F117" s="628" t="s">
        <v>15</v>
      </c>
      <c r="G117" s="656" t="s">
        <v>19</v>
      </c>
      <c r="H117" s="655" t="s">
        <v>213</v>
      </c>
      <c r="I117" s="623" t="s">
        <v>760</v>
      </c>
      <c r="J117" s="655" t="s">
        <v>13</v>
      </c>
      <c r="K117" s="656" t="s">
        <v>17</v>
      </c>
      <c r="L117" s="657" t="s">
        <v>2285</v>
      </c>
      <c r="M117" s="626" t="s">
        <v>2296</v>
      </c>
      <c r="N117" s="625" t="s">
        <v>1120</v>
      </c>
      <c r="O117" s="626" t="s">
        <v>1097</v>
      </c>
      <c r="P117" s="658">
        <v>35</v>
      </c>
      <c r="Q117" s="659">
        <v>25</v>
      </c>
      <c r="R117" s="625"/>
      <c r="S117" s="625" t="s">
        <v>8905</v>
      </c>
      <c r="T117" s="625"/>
      <c r="U117" s="643">
        <v>44371</v>
      </c>
      <c r="V117" s="643">
        <v>44371</v>
      </c>
      <c r="W117" s="660" t="s">
        <v>2297</v>
      </c>
      <c r="X117" s="627">
        <v>44379</v>
      </c>
      <c r="Y117" s="623"/>
      <c r="Z117" s="623"/>
      <c r="AA117" s="625"/>
      <c r="AB117" s="625"/>
      <c r="AC117" s="623" t="s">
        <v>7597</v>
      </c>
      <c r="AD117" s="623"/>
      <c r="AE117" s="623"/>
      <c r="AF117" s="625"/>
      <c r="AG117" s="625"/>
      <c r="AH117" s="625"/>
      <c r="AI117" s="625"/>
      <c r="AJ117" s="625"/>
      <c r="AK117" s="623" t="s">
        <v>8906</v>
      </c>
      <c r="AL117" s="623" t="s">
        <v>8907</v>
      </c>
      <c r="AM117" s="623" t="s">
        <v>8908</v>
      </c>
      <c r="AN117" s="625" t="s">
        <v>1086</v>
      </c>
      <c r="AO117" s="625" t="s">
        <v>1086</v>
      </c>
      <c r="AP117" s="625"/>
    </row>
    <row r="118" spans="1:42" s="229" customFormat="1" ht="13.5">
      <c r="A118" s="655" t="s">
        <v>20</v>
      </c>
      <c r="B118" s="655" t="s">
        <v>33</v>
      </c>
      <c r="C118" s="655" t="s">
        <v>155</v>
      </c>
      <c r="D118" s="655" t="s">
        <v>796</v>
      </c>
      <c r="E118" s="655" t="s">
        <v>37</v>
      </c>
      <c r="F118" s="656" t="s">
        <v>11</v>
      </c>
      <c r="G118" s="656" t="s">
        <v>19</v>
      </c>
      <c r="H118" s="655" t="s">
        <v>797</v>
      </c>
      <c r="I118" s="623" t="s">
        <v>760</v>
      </c>
      <c r="J118" s="655" t="s">
        <v>13</v>
      </c>
      <c r="K118" s="655" t="s">
        <v>14</v>
      </c>
      <c r="L118" s="657" t="s">
        <v>2285</v>
      </c>
      <c r="M118" s="626" t="s">
        <v>2298</v>
      </c>
      <c r="N118" s="625" t="s">
        <v>1120</v>
      </c>
      <c r="O118" s="626" t="s">
        <v>1104</v>
      </c>
      <c r="P118" s="658">
        <v>155</v>
      </c>
      <c r="Q118" s="659">
        <v>10</v>
      </c>
      <c r="R118" s="625"/>
      <c r="S118" s="625" t="s">
        <v>8905</v>
      </c>
      <c r="T118" s="625"/>
      <c r="U118" s="643">
        <v>44371</v>
      </c>
      <c r="V118" s="643">
        <v>44371</v>
      </c>
      <c r="W118" s="660" t="s">
        <v>2299</v>
      </c>
      <c r="X118" s="627">
        <v>44379</v>
      </c>
      <c r="Y118" s="623"/>
      <c r="Z118" s="623"/>
      <c r="AA118" s="625"/>
      <c r="AB118" s="625"/>
      <c r="AC118" s="623" t="s">
        <v>7597</v>
      </c>
      <c r="AD118" s="623"/>
      <c r="AE118" s="623"/>
      <c r="AF118" s="625"/>
      <c r="AG118" s="625"/>
      <c r="AH118" s="625"/>
      <c r="AI118" s="625"/>
      <c r="AJ118" s="625"/>
      <c r="AK118" s="623" t="s">
        <v>8906</v>
      </c>
      <c r="AL118" s="623" t="s">
        <v>8907</v>
      </c>
      <c r="AM118" s="623" t="s">
        <v>8908</v>
      </c>
      <c r="AN118" s="625" t="s">
        <v>1086</v>
      </c>
      <c r="AO118" s="625" t="s">
        <v>1086</v>
      </c>
      <c r="AP118" s="625"/>
    </row>
    <row r="119" spans="1:42" s="229" customFormat="1" ht="13.5">
      <c r="A119" s="655" t="s">
        <v>20</v>
      </c>
      <c r="B119" s="655" t="s">
        <v>33</v>
      </c>
      <c r="C119" s="655" t="s">
        <v>155</v>
      </c>
      <c r="D119" s="655" t="s">
        <v>798</v>
      </c>
      <c r="E119" s="655" t="s">
        <v>37</v>
      </c>
      <c r="F119" s="656" t="s">
        <v>11</v>
      </c>
      <c r="G119" s="656" t="s">
        <v>19</v>
      </c>
      <c r="H119" s="655" t="s">
        <v>799</v>
      </c>
      <c r="I119" s="623" t="s">
        <v>760</v>
      </c>
      <c r="J119" s="655" t="s">
        <v>13</v>
      </c>
      <c r="K119" s="655" t="s">
        <v>14</v>
      </c>
      <c r="L119" s="657" t="s">
        <v>2300</v>
      </c>
      <c r="M119" s="626" t="s">
        <v>2301</v>
      </c>
      <c r="N119" s="625" t="s">
        <v>1218</v>
      </c>
      <c r="O119" s="626" t="s">
        <v>1104</v>
      </c>
      <c r="P119" s="658">
        <v>200</v>
      </c>
      <c r="Q119" s="659">
        <v>30</v>
      </c>
      <c r="R119" s="625"/>
      <c r="S119" s="625" t="s">
        <v>8905</v>
      </c>
      <c r="T119" s="625"/>
      <c r="U119" s="643">
        <v>44371</v>
      </c>
      <c r="V119" s="643">
        <v>44371</v>
      </c>
      <c r="W119" s="660" t="s">
        <v>2302</v>
      </c>
      <c r="X119" s="627">
        <v>44379</v>
      </c>
      <c r="Y119" s="623"/>
      <c r="Z119" s="623"/>
      <c r="AA119" s="625"/>
      <c r="AB119" s="625"/>
      <c r="AC119" s="623" t="s">
        <v>7597</v>
      </c>
      <c r="AD119" s="623"/>
      <c r="AE119" s="623"/>
      <c r="AF119" s="625"/>
      <c r="AG119" s="625"/>
      <c r="AH119" s="625"/>
      <c r="AI119" s="625"/>
      <c r="AJ119" s="625"/>
      <c r="AK119" s="623" t="s">
        <v>8906</v>
      </c>
      <c r="AL119" s="623" t="s">
        <v>8907</v>
      </c>
      <c r="AM119" s="623" t="s">
        <v>8908</v>
      </c>
      <c r="AN119" s="625" t="s">
        <v>1086</v>
      </c>
      <c r="AO119" s="625" t="s">
        <v>1086</v>
      </c>
      <c r="AP119" s="625"/>
    </row>
    <row r="120" spans="1:42" s="229" customFormat="1" ht="13.5">
      <c r="A120" s="655" t="s">
        <v>20</v>
      </c>
      <c r="B120" s="655" t="s">
        <v>33</v>
      </c>
      <c r="C120" s="655" t="s">
        <v>155</v>
      </c>
      <c r="D120" s="655" t="s">
        <v>183</v>
      </c>
      <c r="E120" s="655" t="s">
        <v>37</v>
      </c>
      <c r="F120" s="656" t="s">
        <v>11</v>
      </c>
      <c r="G120" s="656" t="s">
        <v>19</v>
      </c>
      <c r="H120" s="655" t="s">
        <v>214</v>
      </c>
      <c r="I120" s="623" t="s">
        <v>760</v>
      </c>
      <c r="J120" s="655" t="s">
        <v>13</v>
      </c>
      <c r="K120" s="656" t="s">
        <v>17</v>
      </c>
      <c r="L120" s="657" t="s">
        <v>1639</v>
      </c>
      <c r="M120" s="626" t="s">
        <v>2303</v>
      </c>
      <c r="N120" s="625" t="s">
        <v>1120</v>
      </c>
      <c r="O120" s="626" t="s">
        <v>1104</v>
      </c>
      <c r="P120" s="658">
        <v>65</v>
      </c>
      <c r="Q120" s="659">
        <v>20</v>
      </c>
      <c r="R120" s="625"/>
      <c r="S120" s="625" t="s">
        <v>8905</v>
      </c>
      <c r="T120" s="625"/>
      <c r="U120" s="643">
        <v>44371</v>
      </c>
      <c r="V120" s="643">
        <v>44371</v>
      </c>
      <c r="W120" s="660" t="s">
        <v>2304</v>
      </c>
      <c r="X120" s="627">
        <v>44379</v>
      </c>
      <c r="Y120" s="623"/>
      <c r="Z120" s="623"/>
      <c r="AA120" s="625"/>
      <c r="AB120" s="625"/>
      <c r="AC120" s="623" t="s">
        <v>7597</v>
      </c>
      <c r="AD120" s="623"/>
      <c r="AE120" s="623"/>
      <c r="AF120" s="625"/>
      <c r="AG120" s="625"/>
      <c r="AH120" s="625"/>
      <c r="AI120" s="625"/>
      <c r="AJ120" s="625"/>
      <c r="AK120" s="623" t="s">
        <v>8906</v>
      </c>
      <c r="AL120" s="623" t="s">
        <v>8907</v>
      </c>
      <c r="AM120" s="623" t="s">
        <v>8908</v>
      </c>
      <c r="AN120" s="625" t="s">
        <v>1086</v>
      </c>
      <c r="AO120" s="625" t="s">
        <v>1086</v>
      </c>
      <c r="AP120" s="625"/>
    </row>
    <row r="121" spans="1:42" s="229" customFormat="1" ht="13.5">
      <c r="A121" s="655" t="s">
        <v>20</v>
      </c>
      <c r="B121" s="655" t="s">
        <v>33</v>
      </c>
      <c r="C121" s="655" t="s">
        <v>155</v>
      </c>
      <c r="D121" s="655" t="s">
        <v>800</v>
      </c>
      <c r="E121" s="655" t="s">
        <v>37</v>
      </c>
      <c r="F121" s="656" t="s">
        <v>11</v>
      </c>
      <c r="G121" s="656" t="s">
        <v>19</v>
      </c>
      <c r="H121" s="655" t="s">
        <v>801</v>
      </c>
      <c r="I121" s="623" t="s">
        <v>760</v>
      </c>
      <c r="J121" s="655" t="s">
        <v>13</v>
      </c>
      <c r="K121" s="655" t="s">
        <v>17</v>
      </c>
      <c r="L121" s="657" t="s">
        <v>1639</v>
      </c>
      <c r="M121" s="626" t="s">
        <v>2305</v>
      </c>
      <c r="N121" s="625" t="s">
        <v>1120</v>
      </c>
      <c r="O121" s="626" t="s">
        <v>1104</v>
      </c>
      <c r="P121" s="658">
        <v>235</v>
      </c>
      <c r="Q121" s="659">
        <v>100</v>
      </c>
      <c r="R121" s="625"/>
      <c r="S121" s="625" t="s">
        <v>8905</v>
      </c>
      <c r="T121" s="625"/>
      <c r="U121" s="643">
        <v>44371</v>
      </c>
      <c r="V121" s="643">
        <v>44371</v>
      </c>
      <c r="W121" s="660" t="s">
        <v>2306</v>
      </c>
      <c r="X121" s="627">
        <v>44379</v>
      </c>
      <c r="Y121" s="623"/>
      <c r="Z121" s="623"/>
      <c r="AA121" s="625"/>
      <c r="AB121" s="625"/>
      <c r="AC121" s="623" t="s">
        <v>7597</v>
      </c>
      <c r="AD121" s="623"/>
      <c r="AE121" s="623"/>
      <c r="AF121" s="625"/>
      <c r="AG121" s="625"/>
      <c r="AH121" s="625"/>
      <c r="AI121" s="625"/>
      <c r="AJ121" s="625"/>
      <c r="AK121" s="623" t="s">
        <v>8906</v>
      </c>
      <c r="AL121" s="623" t="s">
        <v>8907</v>
      </c>
      <c r="AM121" s="623" t="s">
        <v>8908</v>
      </c>
      <c r="AN121" s="625" t="s">
        <v>1086</v>
      </c>
      <c r="AO121" s="625" t="s">
        <v>1086</v>
      </c>
      <c r="AP121" s="625"/>
    </row>
    <row r="122" spans="1:42" s="229" customFormat="1" ht="13.5">
      <c r="A122" s="655" t="s">
        <v>20</v>
      </c>
      <c r="B122" s="655" t="s">
        <v>33</v>
      </c>
      <c r="C122" s="655" t="s">
        <v>155</v>
      </c>
      <c r="D122" s="655" t="s">
        <v>184</v>
      </c>
      <c r="E122" s="655" t="s">
        <v>37</v>
      </c>
      <c r="F122" s="656" t="s">
        <v>16</v>
      </c>
      <c r="G122" s="623" t="s">
        <v>12</v>
      </c>
      <c r="H122" s="655" t="s">
        <v>215</v>
      </c>
      <c r="I122" s="623" t="s">
        <v>760</v>
      </c>
      <c r="J122" s="655" t="s">
        <v>13</v>
      </c>
      <c r="K122" s="656" t="s">
        <v>17</v>
      </c>
      <c r="L122" s="657" t="s">
        <v>1639</v>
      </c>
      <c r="M122" s="626" t="s">
        <v>2307</v>
      </c>
      <c r="N122" s="625" t="s">
        <v>1120</v>
      </c>
      <c r="O122" s="626" t="s">
        <v>1104</v>
      </c>
      <c r="P122" s="658">
        <v>65</v>
      </c>
      <c r="Q122" s="659">
        <v>70</v>
      </c>
      <c r="R122" s="625"/>
      <c r="S122" s="625" t="s">
        <v>8905</v>
      </c>
      <c r="T122" s="625"/>
      <c r="U122" s="643">
        <v>44371</v>
      </c>
      <c r="V122" s="643">
        <v>44371</v>
      </c>
      <c r="W122" s="660" t="s">
        <v>2308</v>
      </c>
      <c r="X122" s="627">
        <v>44379</v>
      </c>
      <c r="Y122" s="623"/>
      <c r="Z122" s="623"/>
      <c r="AA122" s="625"/>
      <c r="AB122" s="625"/>
      <c r="AC122" s="623" t="s">
        <v>7597</v>
      </c>
      <c r="AD122" s="623"/>
      <c r="AE122" s="623"/>
      <c r="AF122" s="625"/>
      <c r="AG122" s="625"/>
      <c r="AH122" s="625"/>
      <c r="AI122" s="625"/>
      <c r="AJ122" s="625"/>
      <c r="AK122" s="623" t="s">
        <v>8906</v>
      </c>
      <c r="AL122" s="623" t="s">
        <v>8907</v>
      </c>
      <c r="AM122" s="623" t="s">
        <v>8908</v>
      </c>
      <c r="AN122" s="625" t="s">
        <v>1086</v>
      </c>
      <c r="AO122" s="625" t="s">
        <v>1086</v>
      </c>
      <c r="AP122" s="625"/>
    </row>
    <row r="123" spans="1:42" s="229" customFormat="1" ht="13.5">
      <c r="A123" s="655" t="s">
        <v>20</v>
      </c>
      <c r="B123" s="655" t="s">
        <v>33</v>
      </c>
      <c r="C123" s="655" t="s">
        <v>155</v>
      </c>
      <c r="D123" s="655" t="s">
        <v>185</v>
      </c>
      <c r="E123" s="655" t="s">
        <v>37</v>
      </c>
      <c r="F123" s="628" t="s">
        <v>15</v>
      </c>
      <c r="G123" s="656" t="s">
        <v>19</v>
      </c>
      <c r="H123" s="655" t="s">
        <v>216</v>
      </c>
      <c r="I123" s="623" t="s">
        <v>760</v>
      </c>
      <c r="J123" s="655" t="s">
        <v>13</v>
      </c>
      <c r="K123" s="656" t="s">
        <v>26</v>
      </c>
      <c r="L123" s="657" t="s">
        <v>1639</v>
      </c>
      <c r="M123" s="626" t="s">
        <v>2309</v>
      </c>
      <c r="N123" s="625" t="s">
        <v>1120</v>
      </c>
      <c r="O123" s="625" t="s">
        <v>1104</v>
      </c>
      <c r="P123" s="658">
        <v>25</v>
      </c>
      <c r="Q123" s="659">
        <v>70</v>
      </c>
      <c r="R123" s="625"/>
      <c r="S123" s="625" t="s">
        <v>8905</v>
      </c>
      <c r="T123" s="625"/>
      <c r="U123" s="643">
        <v>44371</v>
      </c>
      <c r="V123" s="643">
        <v>44371</v>
      </c>
      <c r="W123" s="660" t="s">
        <v>2310</v>
      </c>
      <c r="X123" s="627">
        <v>44379</v>
      </c>
      <c r="Y123" s="623"/>
      <c r="Z123" s="623"/>
      <c r="AA123" s="625"/>
      <c r="AB123" s="625"/>
      <c r="AC123" s="623" t="s">
        <v>7597</v>
      </c>
      <c r="AD123" s="623"/>
      <c r="AE123" s="623"/>
      <c r="AF123" s="625"/>
      <c r="AG123" s="625"/>
      <c r="AH123" s="625"/>
      <c r="AI123" s="625"/>
      <c r="AJ123" s="625"/>
      <c r="AK123" s="623" t="s">
        <v>8906</v>
      </c>
      <c r="AL123" s="623" t="s">
        <v>8907</v>
      </c>
      <c r="AM123" s="623" t="s">
        <v>8908</v>
      </c>
      <c r="AN123" s="625" t="s">
        <v>1086</v>
      </c>
      <c r="AO123" s="625" t="s">
        <v>1086</v>
      </c>
      <c r="AP123" s="625"/>
    </row>
    <row r="124" spans="1:42" s="229" customFormat="1" ht="13.5">
      <c r="A124" s="655" t="s">
        <v>20</v>
      </c>
      <c r="B124" s="655" t="s">
        <v>33</v>
      </c>
      <c r="C124" s="655" t="s">
        <v>155</v>
      </c>
      <c r="D124" s="655" t="s">
        <v>185</v>
      </c>
      <c r="E124" s="655" t="s">
        <v>37</v>
      </c>
      <c r="F124" s="628" t="s">
        <v>15</v>
      </c>
      <c r="G124" s="656" t="s">
        <v>19</v>
      </c>
      <c r="H124" s="655" t="s">
        <v>217</v>
      </c>
      <c r="I124" s="623" t="s">
        <v>760</v>
      </c>
      <c r="J124" s="655" t="s">
        <v>13</v>
      </c>
      <c r="K124" s="656" t="s">
        <v>26</v>
      </c>
      <c r="L124" s="657" t="s">
        <v>1639</v>
      </c>
      <c r="M124" s="626" t="s">
        <v>2311</v>
      </c>
      <c r="N124" s="625" t="s">
        <v>1120</v>
      </c>
      <c r="O124" s="625" t="s">
        <v>1104</v>
      </c>
      <c r="P124" s="658">
        <v>20</v>
      </c>
      <c r="Q124" s="659">
        <v>60</v>
      </c>
      <c r="R124" s="625"/>
      <c r="S124" s="625" t="s">
        <v>8905</v>
      </c>
      <c r="T124" s="625"/>
      <c r="U124" s="643">
        <v>44371</v>
      </c>
      <c r="V124" s="643">
        <v>44371</v>
      </c>
      <c r="W124" s="660" t="s">
        <v>2312</v>
      </c>
      <c r="X124" s="627">
        <v>44379</v>
      </c>
      <c r="Y124" s="623"/>
      <c r="Z124" s="623"/>
      <c r="AA124" s="625"/>
      <c r="AB124" s="625"/>
      <c r="AC124" s="623" t="s">
        <v>7597</v>
      </c>
      <c r="AD124" s="623"/>
      <c r="AE124" s="623"/>
      <c r="AF124" s="625"/>
      <c r="AG124" s="625"/>
      <c r="AH124" s="625"/>
      <c r="AI124" s="625"/>
      <c r="AJ124" s="625"/>
      <c r="AK124" s="623" t="s">
        <v>8906</v>
      </c>
      <c r="AL124" s="623" t="s">
        <v>8907</v>
      </c>
      <c r="AM124" s="623" t="s">
        <v>8908</v>
      </c>
      <c r="AN124" s="625" t="s">
        <v>1086</v>
      </c>
      <c r="AO124" s="625" t="s">
        <v>1086</v>
      </c>
      <c r="AP124" s="625"/>
    </row>
    <row r="125" spans="1:42" s="229" customFormat="1" ht="13.5">
      <c r="A125" s="655" t="s">
        <v>20</v>
      </c>
      <c r="B125" s="655" t="s">
        <v>33</v>
      </c>
      <c r="C125" s="655" t="s">
        <v>155</v>
      </c>
      <c r="D125" s="655" t="s">
        <v>185</v>
      </c>
      <c r="E125" s="655" t="s">
        <v>37</v>
      </c>
      <c r="F125" s="628" t="s">
        <v>15</v>
      </c>
      <c r="G125" s="656" t="s">
        <v>19</v>
      </c>
      <c r="H125" s="655" t="s">
        <v>218</v>
      </c>
      <c r="I125" s="623" t="s">
        <v>760</v>
      </c>
      <c r="J125" s="655" t="s">
        <v>13</v>
      </c>
      <c r="K125" s="656" t="s">
        <v>26</v>
      </c>
      <c r="L125" s="657" t="s">
        <v>1639</v>
      </c>
      <c r="M125" s="626" t="s">
        <v>2313</v>
      </c>
      <c r="N125" s="625" t="s">
        <v>1120</v>
      </c>
      <c r="O125" s="626" t="s">
        <v>1104</v>
      </c>
      <c r="P125" s="658">
        <v>30</v>
      </c>
      <c r="Q125" s="659">
        <v>60</v>
      </c>
      <c r="R125" s="625"/>
      <c r="S125" s="625" t="s">
        <v>8905</v>
      </c>
      <c r="T125" s="625"/>
      <c r="U125" s="643">
        <v>44371</v>
      </c>
      <c r="V125" s="643">
        <v>44371</v>
      </c>
      <c r="W125" s="660" t="s">
        <v>2314</v>
      </c>
      <c r="X125" s="627">
        <v>44379</v>
      </c>
      <c r="Y125" s="623"/>
      <c r="Z125" s="623"/>
      <c r="AA125" s="625"/>
      <c r="AB125" s="625"/>
      <c r="AC125" s="623" t="s">
        <v>7597</v>
      </c>
      <c r="AD125" s="623"/>
      <c r="AE125" s="623"/>
      <c r="AF125" s="625"/>
      <c r="AG125" s="625"/>
      <c r="AH125" s="625"/>
      <c r="AI125" s="625"/>
      <c r="AJ125" s="625"/>
      <c r="AK125" s="623" t="s">
        <v>8906</v>
      </c>
      <c r="AL125" s="623" t="s">
        <v>8907</v>
      </c>
      <c r="AM125" s="623" t="s">
        <v>8908</v>
      </c>
      <c r="AN125" s="625" t="s">
        <v>1086</v>
      </c>
      <c r="AO125" s="625" t="s">
        <v>1086</v>
      </c>
      <c r="AP125" s="625"/>
    </row>
    <row r="126" spans="1:42" s="229" customFormat="1" ht="13.5">
      <c r="A126" s="655" t="s">
        <v>20</v>
      </c>
      <c r="B126" s="655" t="s">
        <v>33</v>
      </c>
      <c r="C126" s="655" t="s">
        <v>155</v>
      </c>
      <c r="D126" s="655" t="s">
        <v>187</v>
      </c>
      <c r="E126" s="655" t="s">
        <v>37</v>
      </c>
      <c r="F126" s="628" t="s">
        <v>15</v>
      </c>
      <c r="G126" s="656" t="s">
        <v>19</v>
      </c>
      <c r="H126" s="655" t="s">
        <v>220</v>
      </c>
      <c r="I126" s="623" t="s">
        <v>760</v>
      </c>
      <c r="J126" s="655" t="s">
        <v>13</v>
      </c>
      <c r="K126" s="656" t="s">
        <v>26</v>
      </c>
      <c r="L126" s="657" t="s">
        <v>1639</v>
      </c>
      <c r="M126" s="626" t="s">
        <v>2315</v>
      </c>
      <c r="N126" s="625" t="s">
        <v>1120</v>
      </c>
      <c r="O126" s="625" t="s">
        <v>1104</v>
      </c>
      <c r="P126" s="658">
        <v>60</v>
      </c>
      <c r="Q126" s="659">
        <v>18</v>
      </c>
      <c r="R126" s="625"/>
      <c r="S126" s="625" t="s">
        <v>8905</v>
      </c>
      <c r="T126" s="625"/>
      <c r="U126" s="643">
        <v>44371</v>
      </c>
      <c r="V126" s="643">
        <v>44371</v>
      </c>
      <c r="W126" s="660" t="s">
        <v>2316</v>
      </c>
      <c r="X126" s="627">
        <v>44379</v>
      </c>
      <c r="Y126" s="623"/>
      <c r="Z126" s="623"/>
      <c r="AA126" s="625"/>
      <c r="AB126" s="625"/>
      <c r="AC126" s="623" t="s">
        <v>7597</v>
      </c>
      <c r="AD126" s="623"/>
      <c r="AE126" s="623"/>
      <c r="AF126" s="625"/>
      <c r="AG126" s="625"/>
      <c r="AH126" s="625"/>
      <c r="AI126" s="625"/>
      <c r="AJ126" s="625"/>
      <c r="AK126" s="623" t="s">
        <v>8906</v>
      </c>
      <c r="AL126" s="623" t="s">
        <v>8907</v>
      </c>
      <c r="AM126" s="623" t="s">
        <v>8908</v>
      </c>
      <c r="AN126" s="625" t="s">
        <v>1086</v>
      </c>
      <c r="AO126" s="625" t="s">
        <v>1086</v>
      </c>
      <c r="AP126" s="625"/>
    </row>
    <row r="127" spans="1:42" s="229" customFormat="1" ht="13.5">
      <c r="A127" s="655" t="s">
        <v>20</v>
      </c>
      <c r="B127" s="655" t="s">
        <v>33</v>
      </c>
      <c r="C127" s="655" t="s">
        <v>155</v>
      </c>
      <c r="D127" s="655" t="s">
        <v>188</v>
      </c>
      <c r="E127" s="655" t="s">
        <v>37</v>
      </c>
      <c r="F127" s="628" t="s">
        <v>15</v>
      </c>
      <c r="G127" s="656" t="s">
        <v>19</v>
      </c>
      <c r="H127" s="655" t="s">
        <v>221</v>
      </c>
      <c r="I127" s="623" t="s">
        <v>760</v>
      </c>
      <c r="J127" s="655" t="s">
        <v>13</v>
      </c>
      <c r="K127" s="656" t="s">
        <v>26</v>
      </c>
      <c r="L127" s="657" t="s">
        <v>1639</v>
      </c>
      <c r="M127" s="626" t="s">
        <v>2317</v>
      </c>
      <c r="N127" s="625" t="s">
        <v>1120</v>
      </c>
      <c r="O127" s="625" t="s">
        <v>1104</v>
      </c>
      <c r="P127" s="658">
        <v>30</v>
      </c>
      <c r="Q127" s="661">
        <v>13.5</v>
      </c>
      <c r="R127" s="625"/>
      <c r="S127" s="625" t="s">
        <v>8905</v>
      </c>
      <c r="T127" s="625"/>
      <c r="U127" s="643">
        <v>44371</v>
      </c>
      <c r="V127" s="643">
        <v>44371</v>
      </c>
      <c r="W127" s="660" t="s">
        <v>2318</v>
      </c>
      <c r="X127" s="627">
        <v>44379</v>
      </c>
      <c r="Y127" s="623"/>
      <c r="Z127" s="623"/>
      <c r="AA127" s="625"/>
      <c r="AB127" s="625"/>
      <c r="AC127" s="623" t="s">
        <v>7597</v>
      </c>
      <c r="AD127" s="623"/>
      <c r="AE127" s="623"/>
      <c r="AF127" s="625"/>
      <c r="AG127" s="625"/>
      <c r="AH127" s="625"/>
      <c r="AI127" s="625"/>
      <c r="AJ127" s="625"/>
      <c r="AK127" s="623" t="s">
        <v>8906</v>
      </c>
      <c r="AL127" s="623" t="s">
        <v>8907</v>
      </c>
      <c r="AM127" s="623" t="s">
        <v>8908</v>
      </c>
      <c r="AN127" s="625" t="s">
        <v>1086</v>
      </c>
      <c r="AO127" s="625" t="s">
        <v>1086</v>
      </c>
      <c r="AP127" s="625"/>
    </row>
    <row r="128" spans="1:42" s="229" customFormat="1" ht="13.5">
      <c r="A128" s="655" t="s">
        <v>20</v>
      </c>
      <c r="B128" s="655" t="s">
        <v>33</v>
      </c>
      <c r="C128" s="655" t="s">
        <v>155</v>
      </c>
      <c r="D128" s="655" t="s">
        <v>189</v>
      </c>
      <c r="E128" s="655" t="s">
        <v>37</v>
      </c>
      <c r="F128" s="628" t="s">
        <v>15</v>
      </c>
      <c r="G128" s="623" t="s">
        <v>12</v>
      </c>
      <c r="H128" s="655" t="s">
        <v>222</v>
      </c>
      <c r="I128" s="623" t="s">
        <v>760</v>
      </c>
      <c r="J128" s="655" t="s">
        <v>13</v>
      </c>
      <c r="K128" s="656" t="s">
        <v>26</v>
      </c>
      <c r="L128" s="657" t="s">
        <v>1639</v>
      </c>
      <c r="M128" s="626" t="s">
        <v>2319</v>
      </c>
      <c r="N128" s="625" t="s">
        <v>1120</v>
      </c>
      <c r="O128" s="626" t="s">
        <v>1104</v>
      </c>
      <c r="P128" s="658">
        <v>50</v>
      </c>
      <c r="Q128" s="661">
        <v>22</v>
      </c>
      <c r="R128" s="625"/>
      <c r="S128" s="625" t="s">
        <v>8905</v>
      </c>
      <c r="T128" s="625"/>
      <c r="U128" s="643">
        <v>44371</v>
      </c>
      <c r="V128" s="643">
        <v>44371</v>
      </c>
      <c r="W128" s="660" t="s">
        <v>2320</v>
      </c>
      <c r="X128" s="627">
        <v>44379</v>
      </c>
      <c r="Y128" s="623"/>
      <c r="Z128" s="623"/>
      <c r="AA128" s="625"/>
      <c r="AB128" s="625"/>
      <c r="AC128" s="623" t="s">
        <v>7597</v>
      </c>
      <c r="AD128" s="623"/>
      <c r="AE128" s="623"/>
      <c r="AF128" s="625"/>
      <c r="AG128" s="625"/>
      <c r="AH128" s="625"/>
      <c r="AI128" s="625"/>
      <c r="AJ128" s="625"/>
      <c r="AK128" s="623" t="s">
        <v>8906</v>
      </c>
      <c r="AL128" s="623" t="s">
        <v>8907</v>
      </c>
      <c r="AM128" s="623" t="s">
        <v>8908</v>
      </c>
      <c r="AN128" s="625" t="s">
        <v>1086</v>
      </c>
      <c r="AO128" s="625" t="s">
        <v>1086</v>
      </c>
      <c r="AP128" s="625"/>
    </row>
    <row r="129" spans="1:42" s="229" customFormat="1" ht="13.5">
      <c r="A129" s="655" t="s">
        <v>20</v>
      </c>
      <c r="B129" s="655" t="s">
        <v>33</v>
      </c>
      <c r="C129" s="655" t="s">
        <v>155</v>
      </c>
      <c r="D129" s="655" t="s">
        <v>190</v>
      </c>
      <c r="E129" s="655" t="s">
        <v>37</v>
      </c>
      <c r="F129" s="628" t="s">
        <v>15</v>
      </c>
      <c r="G129" s="623" t="s">
        <v>12</v>
      </c>
      <c r="H129" s="655" t="s">
        <v>223</v>
      </c>
      <c r="I129" s="623" t="s">
        <v>760</v>
      </c>
      <c r="J129" s="655" t="s">
        <v>13</v>
      </c>
      <c r="K129" s="656" t="s">
        <v>17</v>
      </c>
      <c r="L129" s="657" t="s">
        <v>1639</v>
      </c>
      <c r="M129" s="626" t="s">
        <v>2321</v>
      </c>
      <c r="N129" s="625" t="s">
        <v>1120</v>
      </c>
      <c r="O129" s="626" t="s">
        <v>1097</v>
      </c>
      <c r="P129" s="658">
        <v>140</v>
      </c>
      <c r="Q129" s="661">
        <v>15</v>
      </c>
      <c r="R129" s="625"/>
      <c r="S129" s="625" t="s">
        <v>8905</v>
      </c>
      <c r="T129" s="625"/>
      <c r="U129" s="643">
        <v>44371</v>
      </c>
      <c r="V129" s="643">
        <v>44371</v>
      </c>
      <c r="W129" s="660" t="s">
        <v>2322</v>
      </c>
      <c r="X129" s="627">
        <v>44379</v>
      </c>
      <c r="Y129" s="623"/>
      <c r="Z129" s="623"/>
      <c r="AA129" s="625"/>
      <c r="AB129" s="625"/>
      <c r="AC129" s="623" t="s">
        <v>7597</v>
      </c>
      <c r="AD129" s="623"/>
      <c r="AE129" s="623"/>
      <c r="AF129" s="625"/>
      <c r="AG129" s="625"/>
      <c r="AH129" s="625"/>
      <c r="AI129" s="625"/>
      <c r="AJ129" s="625"/>
      <c r="AK129" s="623" t="s">
        <v>8906</v>
      </c>
      <c r="AL129" s="623" t="s">
        <v>8907</v>
      </c>
      <c r="AM129" s="623" t="s">
        <v>8908</v>
      </c>
      <c r="AN129" s="625" t="s">
        <v>1086</v>
      </c>
      <c r="AO129" s="625" t="s">
        <v>1086</v>
      </c>
      <c r="AP129" s="625"/>
    </row>
    <row r="130" spans="1:42" s="229" customFormat="1" ht="13.5">
      <c r="A130" s="655" t="s">
        <v>20</v>
      </c>
      <c r="B130" s="655" t="s">
        <v>33</v>
      </c>
      <c r="C130" s="655" t="s">
        <v>155</v>
      </c>
      <c r="D130" s="655" t="s">
        <v>191</v>
      </c>
      <c r="E130" s="655" t="s">
        <v>37</v>
      </c>
      <c r="F130" s="656" t="s">
        <v>16</v>
      </c>
      <c r="G130" s="656" t="s">
        <v>19</v>
      </c>
      <c r="H130" s="655" t="s">
        <v>224</v>
      </c>
      <c r="I130" s="623" t="s">
        <v>760</v>
      </c>
      <c r="J130" s="655" t="s">
        <v>13</v>
      </c>
      <c r="K130" s="656" t="s">
        <v>14</v>
      </c>
      <c r="L130" s="657" t="s">
        <v>2323</v>
      </c>
      <c r="M130" s="626" t="s">
        <v>2324</v>
      </c>
      <c r="N130" s="625" t="s">
        <v>1120</v>
      </c>
      <c r="O130" s="625" t="s">
        <v>1097</v>
      </c>
      <c r="P130" s="658">
        <v>60</v>
      </c>
      <c r="Q130" s="661">
        <v>18</v>
      </c>
      <c r="R130" s="625"/>
      <c r="S130" s="625" t="s">
        <v>8905</v>
      </c>
      <c r="T130" s="625"/>
      <c r="U130" s="643">
        <v>44376</v>
      </c>
      <c r="V130" s="643">
        <v>44376</v>
      </c>
      <c r="W130" s="660" t="s">
        <v>2325</v>
      </c>
      <c r="X130" s="627">
        <v>44379</v>
      </c>
      <c r="Y130" s="623"/>
      <c r="Z130" s="623"/>
      <c r="AA130" s="625"/>
      <c r="AB130" s="625"/>
      <c r="AC130" s="623" t="s">
        <v>7597</v>
      </c>
      <c r="AD130" s="623"/>
      <c r="AE130" s="623"/>
      <c r="AF130" s="625"/>
      <c r="AG130" s="625"/>
      <c r="AH130" s="625"/>
      <c r="AI130" s="625"/>
      <c r="AJ130" s="625"/>
      <c r="AK130" s="623" t="s">
        <v>8906</v>
      </c>
      <c r="AL130" s="623" t="s">
        <v>8907</v>
      </c>
      <c r="AM130" s="623" t="s">
        <v>8908</v>
      </c>
      <c r="AN130" s="625" t="s">
        <v>1086</v>
      </c>
      <c r="AO130" s="625" t="s">
        <v>1086</v>
      </c>
      <c r="AP130" s="625"/>
    </row>
    <row r="131" spans="1:42" s="229" customFormat="1" ht="13.5">
      <c r="A131" s="655" t="s">
        <v>20</v>
      </c>
      <c r="B131" s="655" t="s">
        <v>33</v>
      </c>
      <c r="C131" s="655" t="s">
        <v>155</v>
      </c>
      <c r="D131" s="655" t="s">
        <v>802</v>
      </c>
      <c r="E131" s="655" t="s">
        <v>37</v>
      </c>
      <c r="F131" s="628" t="s">
        <v>18</v>
      </c>
      <c r="G131" s="656" t="s">
        <v>19</v>
      </c>
      <c r="H131" s="655" t="s">
        <v>803</v>
      </c>
      <c r="I131" s="623" t="s">
        <v>760</v>
      </c>
      <c r="J131" s="655" t="s">
        <v>13</v>
      </c>
      <c r="K131" s="655" t="s">
        <v>26</v>
      </c>
      <c r="L131" s="657" t="s">
        <v>2323</v>
      </c>
      <c r="M131" s="626" t="s">
        <v>2326</v>
      </c>
      <c r="N131" s="625" t="s">
        <v>1120</v>
      </c>
      <c r="O131" s="626" t="s">
        <v>1097</v>
      </c>
      <c r="P131" s="658">
        <v>134</v>
      </c>
      <c r="Q131" s="661">
        <v>70</v>
      </c>
      <c r="R131" s="625"/>
      <c r="S131" s="625" t="s">
        <v>8905</v>
      </c>
      <c r="T131" s="625"/>
      <c r="U131" s="643">
        <v>44376</v>
      </c>
      <c r="V131" s="643">
        <v>44376</v>
      </c>
      <c r="W131" s="660" t="s">
        <v>2327</v>
      </c>
      <c r="X131" s="627">
        <v>44379</v>
      </c>
      <c r="Y131" s="623"/>
      <c r="Z131" s="623"/>
      <c r="AA131" s="625"/>
      <c r="AB131" s="625"/>
      <c r="AC131" s="623" t="s">
        <v>7597</v>
      </c>
      <c r="AD131" s="623"/>
      <c r="AE131" s="623"/>
      <c r="AF131" s="625"/>
      <c r="AG131" s="625"/>
      <c r="AH131" s="625"/>
      <c r="AI131" s="625"/>
      <c r="AJ131" s="625"/>
      <c r="AK131" s="623" t="s">
        <v>8906</v>
      </c>
      <c r="AL131" s="623" t="s">
        <v>8907</v>
      </c>
      <c r="AM131" s="623" t="s">
        <v>8908</v>
      </c>
      <c r="AN131" s="625" t="s">
        <v>1086</v>
      </c>
      <c r="AO131" s="625" t="s">
        <v>1086</v>
      </c>
      <c r="AP131" s="625"/>
    </row>
    <row r="132" spans="1:42" s="229" customFormat="1" ht="13.5">
      <c r="A132" s="655" t="s">
        <v>20</v>
      </c>
      <c r="B132" s="655" t="s">
        <v>33</v>
      </c>
      <c r="C132" s="655" t="s">
        <v>143</v>
      </c>
      <c r="D132" s="655" t="s">
        <v>192</v>
      </c>
      <c r="E132" s="655" t="s">
        <v>37</v>
      </c>
      <c r="F132" s="628" t="s">
        <v>15</v>
      </c>
      <c r="G132" s="656" t="s">
        <v>19</v>
      </c>
      <c r="H132" s="655" t="s">
        <v>225</v>
      </c>
      <c r="I132" s="623" t="s">
        <v>760</v>
      </c>
      <c r="J132" s="655" t="s">
        <v>13</v>
      </c>
      <c r="K132" s="656" t="s">
        <v>14</v>
      </c>
      <c r="L132" s="657" t="s">
        <v>2323</v>
      </c>
      <c r="M132" s="626" t="s">
        <v>2328</v>
      </c>
      <c r="N132" s="625" t="s">
        <v>1120</v>
      </c>
      <c r="O132" s="626" t="s">
        <v>1097</v>
      </c>
      <c r="P132" s="658">
        <v>65</v>
      </c>
      <c r="Q132" s="661">
        <v>12</v>
      </c>
      <c r="R132" s="625"/>
      <c r="S132" s="625" t="s">
        <v>8905</v>
      </c>
      <c r="T132" s="625"/>
      <c r="U132" s="643">
        <v>44376</v>
      </c>
      <c r="V132" s="643">
        <v>44376</v>
      </c>
      <c r="W132" s="660" t="s">
        <v>2329</v>
      </c>
      <c r="X132" s="627">
        <v>44379</v>
      </c>
      <c r="Y132" s="623"/>
      <c r="Z132" s="623"/>
      <c r="AA132" s="625"/>
      <c r="AB132" s="625"/>
      <c r="AC132" s="623" t="s">
        <v>7597</v>
      </c>
      <c r="AD132" s="623"/>
      <c r="AE132" s="623"/>
      <c r="AF132" s="625"/>
      <c r="AG132" s="625"/>
      <c r="AH132" s="625"/>
      <c r="AI132" s="625"/>
      <c r="AJ132" s="625"/>
      <c r="AK132" s="623" t="s">
        <v>8906</v>
      </c>
      <c r="AL132" s="623" t="s">
        <v>8907</v>
      </c>
      <c r="AM132" s="623" t="s">
        <v>8908</v>
      </c>
      <c r="AN132" s="625" t="s">
        <v>1086</v>
      </c>
      <c r="AO132" s="625" t="s">
        <v>1086</v>
      </c>
      <c r="AP132" s="625"/>
    </row>
    <row r="133" spans="1:42" s="229" customFormat="1" ht="13.5">
      <c r="A133" s="655" t="s">
        <v>20</v>
      </c>
      <c r="B133" s="655" t="s">
        <v>33</v>
      </c>
      <c r="C133" s="655" t="s">
        <v>143</v>
      </c>
      <c r="D133" s="655" t="s">
        <v>193</v>
      </c>
      <c r="E133" s="655" t="s">
        <v>37</v>
      </c>
      <c r="F133" s="656" t="s">
        <v>16</v>
      </c>
      <c r="G133" s="623" t="s">
        <v>12</v>
      </c>
      <c r="H133" s="655" t="s">
        <v>226</v>
      </c>
      <c r="I133" s="623" t="s">
        <v>760</v>
      </c>
      <c r="J133" s="655" t="s">
        <v>13</v>
      </c>
      <c r="K133" s="656" t="s">
        <v>17</v>
      </c>
      <c r="L133" s="657" t="s">
        <v>2323</v>
      </c>
      <c r="M133" s="626" t="s">
        <v>2330</v>
      </c>
      <c r="N133" s="625" t="s">
        <v>1120</v>
      </c>
      <c r="O133" s="626" t="s">
        <v>1097</v>
      </c>
      <c r="P133" s="658">
        <v>50</v>
      </c>
      <c r="Q133" s="661">
        <v>20</v>
      </c>
      <c r="R133" s="625"/>
      <c r="S133" s="625" t="s">
        <v>8905</v>
      </c>
      <c r="T133" s="625"/>
      <c r="U133" s="643">
        <v>44376</v>
      </c>
      <c r="V133" s="643">
        <v>44376</v>
      </c>
      <c r="W133" s="660" t="s">
        <v>2331</v>
      </c>
      <c r="X133" s="627">
        <v>44379</v>
      </c>
      <c r="Y133" s="623"/>
      <c r="Z133" s="623"/>
      <c r="AA133" s="625"/>
      <c r="AB133" s="625"/>
      <c r="AC133" s="623" t="s">
        <v>7597</v>
      </c>
      <c r="AD133" s="623"/>
      <c r="AE133" s="623"/>
      <c r="AF133" s="625"/>
      <c r="AG133" s="625"/>
      <c r="AH133" s="625"/>
      <c r="AI133" s="625"/>
      <c r="AJ133" s="625"/>
      <c r="AK133" s="623" t="s">
        <v>8906</v>
      </c>
      <c r="AL133" s="623" t="s">
        <v>8907</v>
      </c>
      <c r="AM133" s="623" t="s">
        <v>8908</v>
      </c>
      <c r="AN133" s="625" t="s">
        <v>1086</v>
      </c>
      <c r="AO133" s="625" t="s">
        <v>1086</v>
      </c>
      <c r="AP133" s="625"/>
    </row>
    <row r="134" spans="1:42" s="229" customFormat="1" ht="13.5">
      <c r="A134" s="655" t="s">
        <v>20</v>
      </c>
      <c r="B134" s="655" t="s">
        <v>33</v>
      </c>
      <c r="C134" s="655" t="s">
        <v>143</v>
      </c>
      <c r="D134" s="655" t="s">
        <v>194</v>
      </c>
      <c r="E134" s="655" t="s">
        <v>37</v>
      </c>
      <c r="F134" s="656" t="s">
        <v>16</v>
      </c>
      <c r="G134" s="623" t="s">
        <v>12</v>
      </c>
      <c r="H134" s="655" t="s">
        <v>227</v>
      </c>
      <c r="I134" s="623" t="s">
        <v>760</v>
      </c>
      <c r="J134" s="655" t="s">
        <v>13</v>
      </c>
      <c r="K134" s="656" t="s">
        <v>17</v>
      </c>
      <c r="L134" s="657" t="s">
        <v>2323</v>
      </c>
      <c r="M134" s="626" t="s">
        <v>2332</v>
      </c>
      <c r="N134" s="625" t="s">
        <v>1120</v>
      </c>
      <c r="O134" s="626" t="s">
        <v>1097</v>
      </c>
      <c r="P134" s="658">
        <v>60</v>
      </c>
      <c r="Q134" s="661">
        <v>10</v>
      </c>
      <c r="R134" s="625"/>
      <c r="S134" s="625" t="s">
        <v>8905</v>
      </c>
      <c r="T134" s="625"/>
      <c r="U134" s="643">
        <v>44376</v>
      </c>
      <c r="V134" s="643">
        <v>44376</v>
      </c>
      <c r="W134" s="660" t="s">
        <v>2333</v>
      </c>
      <c r="X134" s="627">
        <v>44379</v>
      </c>
      <c r="Y134" s="623"/>
      <c r="Z134" s="623"/>
      <c r="AA134" s="625"/>
      <c r="AB134" s="625"/>
      <c r="AC134" s="623" t="s">
        <v>7597</v>
      </c>
      <c r="AD134" s="623"/>
      <c r="AE134" s="623"/>
      <c r="AF134" s="625"/>
      <c r="AG134" s="625"/>
      <c r="AH134" s="625"/>
      <c r="AI134" s="625"/>
      <c r="AJ134" s="625"/>
      <c r="AK134" s="623" t="s">
        <v>8906</v>
      </c>
      <c r="AL134" s="623" t="s">
        <v>8907</v>
      </c>
      <c r="AM134" s="623" t="s">
        <v>8908</v>
      </c>
      <c r="AN134" s="625" t="s">
        <v>1086</v>
      </c>
      <c r="AO134" s="625" t="s">
        <v>1086</v>
      </c>
      <c r="AP134" s="625"/>
    </row>
    <row r="135" spans="1:42" s="229" customFormat="1" ht="13.5">
      <c r="A135" s="655" t="s">
        <v>20</v>
      </c>
      <c r="B135" s="655" t="s">
        <v>33</v>
      </c>
      <c r="C135" s="655" t="s">
        <v>143</v>
      </c>
      <c r="D135" s="655" t="s">
        <v>194</v>
      </c>
      <c r="E135" s="655" t="s">
        <v>37</v>
      </c>
      <c r="F135" s="656" t="s">
        <v>11</v>
      </c>
      <c r="G135" s="623" t="s">
        <v>12</v>
      </c>
      <c r="H135" s="655" t="s">
        <v>228</v>
      </c>
      <c r="I135" s="623" t="s">
        <v>760</v>
      </c>
      <c r="J135" s="655" t="s">
        <v>13</v>
      </c>
      <c r="K135" s="656" t="s">
        <v>17</v>
      </c>
      <c r="L135" s="657" t="s">
        <v>2323</v>
      </c>
      <c r="M135" s="626" t="s">
        <v>2332</v>
      </c>
      <c r="N135" s="625" t="s">
        <v>1120</v>
      </c>
      <c r="O135" s="626" t="s">
        <v>1104</v>
      </c>
      <c r="P135" s="658">
        <v>60</v>
      </c>
      <c r="Q135" s="661">
        <v>10</v>
      </c>
      <c r="R135" s="625"/>
      <c r="S135" s="625" t="s">
        <v>8905</v>
      </c>
      <c r="T135" s="625"/>
      <c r="U135" s="643">
        <v>44376</v>
      </c>
      <c r="V135" s="643">
        <v>44376</v>
      </c>
      <c r="W135" s="660" t="s">
        <v>2334</v>
      </c>
      <c r="X135" s="627">
        <v>44379</v>
      </c>
      <c r="Y135" s="623"/>
      <c r="Z135" s="623"/>
      <c r="AA135" s="625"/>
      <c r="AB135" s="625"/>
      <c r="AC135" s="623" t="s">
        <v>7597</v>
      </c>
      <c r="AD135" s="623"/>
      <c r="AE135" s="623"/>
      <c r="AF135" s="625"/>
      <c r="AG135" s="625"/>
      <c r="AH135" s="625"/>
      <c r="AI135" s="625"/>
      <c r="AJ135" s="625"/>
      <c r="AK135" s="623" t="s">
        <v>8906</v>
      </c>
      <c r="AL135" s="623" t="s">
        <v>8907</v>
      </c>
      <c r="AM135" s="623" t="s">
        <v>8908</v>
      </c>
      <c r="AN135" s="625" t="s">
        <v>1086</v>
      </c>
      <c r="AO135" s="625" t="s">
        <v>1086</v>
      </c>
      <c r="AP135" s="625"/>
    </row>
    <row r="136" spans="1:42" s="229" customFormat="1" ht="13.5">
      <c r="A136" s="655" t="s">
        <v>20</v>
      </c>
      <c r="B136" s="655" t="s">
        <v>33</v>
      </c>
      <c r="C136" s="655" t="s">
        <v>143</v>
      </c>
      <c r="D136" s="655" t="s">
        <v>195</v>
      </c>
      <c r="E136" s="655" t="s">
        <v>37</v>
      </c>
      <c r="F136" s="628" t="s">
        <v>15</v>
      </c>
      <c r="G136" s="623" t="s">
        <v>12</v>
      </c>
      <c r="H136" s="655" t="s">
        <v>229</v>
      </c>
      <c r="I136" s="623" t="s">
        <v>760</v>
      </c>
      <c r="J136" s="655" t="s">
        <v>13</v>
      </c>
      <c r="K136" s="656" t="s">
        <v>17</v>
      </c>
      <c r="L136" s="657" t="s">
        <v>2323</v>
      </c>
      <c r="M136" s="626" t="s">
        <v>2335</v>
      </c>
      <c r="N136" s="625" t="s">
        <v>1120</v>
      </c>
      <c r="O136" s="626" t="s">
        <v>1097</v>
      </c>
      <c r="P136" s="658">
        <v>40</v>
      </c>
      <c r="Q136" s="661">
        <v>15</v>
      </c>
      <c r="R136" s="625"/>
      <c r="S136" s="625" t="s">
        <v>8905</v>
      </c>
      <c r="T136" s="625"/>
      <c r="U136" s="643">
        <v>44376</v>
      </c>
      <c r="V136" s="643">
        <v>44376</v>
      </c>
      <c r="W136" s="660" t="s">
        <v>2336</v>
      </c>
      <c r="X136" s="627">
        <v>44379</v>
      </c>
      <c r="Y136" s="623"/>
      <c r="Z136" s="623"/>
      <c r="AA136" s="625"/>
      <c r="AB136" s="625"/>
      <c r="AC136" s="623" t="s">
        <v>7597</v>
      </c>
      <c r="AD136" s="623"/>
      <c r="AE136" s="623"/>
      <c r="AF136" s="625"/>
      <c r="AG136" s="625"/>
      <c r="AH136" s="625"/>
      <c r="AI136" s="625"/>
      <c r="AJ136" s="625"/>
      <c r="AK136" s="623" t="s">
        <v>8906</v>
      </c>
      <c r="AL136" s="623" t="s">
        <v>8907</v>
      </c>
      <c r="AM136" s="623" t="s">
        <v>8908</v>
      </c>
      <c r="AN136" s="625" t="s">
        <v>1086</v>
      </c>
      <c r="AO136" s="625" t="s">
        <v>1086</v>
      </c>
      <c r="AP136" s="625"/>
    </row>
    <row r="137" spans="1:42" s="229" customFormat="1" ht="13.5">
      <c r="A137" s="655" t="s">
        <v>20</v>
      </c>
      <c r="B137" s="655" t="s">
        <v>33</v>
      </c>
      <c r="C137" s="655" t="s">
        <v>143</v>
      </c>
      <c r="D137" s="655" t="s">
        <v>196</v>
      </c>
      <c r="E137" s="655" t="s">
        <v>37</v>
      </c>
      <c r="F137" s="628" t="s">
        <v>15</v>
      </c>
      <c r="G137" s="656" t="s">
        <v>19</v>
      </c>
      <c r="H137" s="655" t="s">
        <v>230</v>
      </c>
      <c r="I137" s="623" t="s">
        <v>760</v>
      </c>
      <c r="J137" s="655" t="s">
        <v>13</v>
      </c>
      <c r="K137" s="656" t="s">
        <v>17</v>
      </c>
      <c r="L137" s="657" t="s">
        <v>2323</v>
      </c>
      <c r="M137" s="626" t="s">
        <v>2337</v>
      </c>
      <c r="N137" s="625" t="s">
        <v>1120</v>
      </c>
      <c r="O137" s="626" t="s">
        <v>1104</v>
      </c>
      <c r="P137" s="658">
        <v>75</v>
      </c>
      <c r="Q137" s="661">
        <v>18.600000000000001</v>
      </c>
      <c r="R137" s="625"/>
      <c r="S137" s="625" t="s">
        <v>8905</v>
      </c>
      <c r="T137" s="625"/>
      <c r="U137" s="643">
        <v>44376</v>
      </c>
      <c r="V137" s="643">
        <v>44376</v>
      </c>
      <c r="W137" s="660" t="s">
        <v>2338</v>
      </c>
      <c r="X137" s="627">
        <v>44379</v>
      </c>
      <c r="Y137" s="623"/>
      <c r="Z137" s="623"/>
      <c r="AA137" s="625"/>
      <c r="AB137" s="625"/>
      <c r="AC137" s="623" t="s">
        <v>7597</v>
      </c>
      <c r="AD137" s="623"/>
      <c r="AE137" s="623"/>
      <c r="AF137" s="625"/>
      <c r="AG137" s="625"/>
      <c r="AH137" s="625"/>
      <c r="AI137" s="625"/>
      <c r="AJ137" s="625"/>
      <c r="AK137" s="623" t="s">
        <v>8906</v>
      </c>
      <c r="AL137" s="623" t="s">
        <v>8907</v>
      </c>
      <c r="AM137" s="623" t="s">
        <v>8908</v>
      </c>
      <c r="AN137" s="625" t="s">
        <v>1086</v>
      </c>
      <c r="AO137" s="625" t="s">
        <v>1086</v>
      </c>
      <c r="AP137" s="625"/>
    </row>
    <row r="138" spans="1:42" s="115" customFormat="1" ht="13.5">
      <c r="A138" s="655" t="s">
        <v>20</v>
      </c>
      <c r="B138" s="655" t="s">
        <v>33</v>
      </c>
      <c r="C138" s="655" t="s">
        <v>143</v>
      </c>
      <c r="D138" s="655" t="s">
        <v>804</v>
      </c>
      <c r="E138" s="655" t="s">
        <v>37</v>
      </c>
      <c r="F138" s="628" t="s">
        <v>15</v>
      </c>
      <c r="G138" s="656" t="s">
        <v>19</v>
      </c>
      <c r="H138" s="655" t="s">
        <v>805</v>
      </c>
      <c r="I138" s="623" t="s">
        <v>760</v>
      </c>
      <c r="J138" s="655" t="s">
        <v>13</v>
      </c>
      <c r="K138" s="655" t="s">
        <v>17</v>
      </c>
      <c r="L138" s="657" t="s">
        <v>1642</v>
      </c>
      <c r="M138" s="626" t="s">
        <v>2339</v>
      </c>
      <c r="N138" s="625" t="s">
        <v>1120</v>
      </c>
      <c r="O138" s="626" t="s">
        <v>1104</v>
      </c>
      <c r="P138" s="658">
        <v>140</v>
      </c>
      <c r="Q138" s="661">
        <v>30</v>
      </c>
      <c r="R138" s="625"/>
      <c r="S138" s="625" t="s">
        <v>8905</v>
      </c>
      <c r="T138" s="625"/>
      <c r="U138" s="643">
        <v>44376</v>
      </c>
      <c r="V138" s="643">
        <v>44376</v>
      </c>
      <c r="W138" s="660" t="s">
        <v>2340</v>
      </c>
      <c r="X138" s="627">
        <v>44379</v>
      </c>
      <c r="Y138" s="623"/>
      <c r="Z138" s="623"/>
      <c r="AA138" s="625"/>
      <c r="AB138" s="625"/>
      <c r="AC138" s="623" t="s">
        <v>7597</v>
      </c>
      <c r="AD138" s="623"/>
      <c r="AE138" s="623"/>
      <c r="AF138" s="625"/>
      <c r="AG138" s="625"/>
      <c r="AH138" s="625"/>
      <c r="AI138" s="625"/>
      <c r="AJ138" s="625"/>
      <c r="AK138" s="623" t="s">
        <v>8906</v>
      </c>
      <c r="AL138" s="623" t="s">
        <v>8907</v>
      </c>
      <c r="AM138" s="623" t="s">
        <v>8908</v>
      </c>
      <c r="AN138" s="625" t="s">
        <v>1086</v>
      </c>
      <c r="AO138" s="625" t="s">
        <v>1086</v>
      </c>
      <c r="AP138" s="625"/>
    </row>
    <row r="139" spans="1:42" s="232" customFormat="1" ht="13.5">
      <c r="A139" s="655" t="s">
        <v>20</v>
      </c>
      <c r="B139" s="655" t="s">
        <v>33</v>
      </c>
      <c r="C139" s="655" t="s">
        <v>143</v>
      </c>
      <c r="D139" s="655" t="s">
        <v>197</v>
      </c>
      <c r="E139" s="655" t="s">
        <v>37</v>
      </c>
      <c r="F139" s="628" t="s">
        <v>15</v>
      </c>
      <c r="G139" s="623" t="s">
        <v>12</v>
      </c>
      <c r="H139" s="655" t="s">
        <v>231</v>
      </c>
      <c r="I139" s="623" t="s">
        <v>760</v>
      </c>
      <c r="J139" s="655" t="s">
        <v>13</v>
      </c>
      <c r="K139" s="656" t="s">
        <v>17</v>
      </c>
      <c r="L139" s="657" t="s">
        <v>1642</v>
      </c>
      <c r="M139" s="626" t="s">
        <v>2341</v>
      </c>
      <c r="N139" s="625" t="s">
        <v>1120</v>
      </c>
      <c r="O139" s="626" t="s">
        <v>1104</v>
      </c>
      <c r="P139" s="658">
        <v>200</v>
      </c>
      <c r="Q139" s="661">
        <v>20</v>
      </c>
      <c r="R139" s="625"/>
      <c r="S139" s="625" t="s">
        <v>8905</v>
      </c>
      <c r="T139" s="625"/>
      <c r="U139" s="643">
        <v>44376</v>
      </c>
      <c r="V139" s="643">
        <v>44376</v>
      </c>
      <c r="W139" s="660" t="s">
        <v>2342</v>
      </c>
      <c r="X139" s="627">
        <v>44379</v>
      </c>
      <c r="Y139" s="623"/>
      <c r="Z139" s="623"/>
      <c r="AA139" s="625"/>
      <c r="AB139" s="625"/>
      <c r="AC139" s="623" t="s">
        <v>7597</v>
      </c>
      <c r="AD139" s="623"/>
      <c r="AE139" s="623"/>
      <c r="AF139" s="625"/>
      <c r="AG139" s="625"/>
      <c r="AH139" s="625"/>
      <c r="AI139" s="625"/>
      <c r="AJ139" s="625"/>
      <c r="AK139" s="623" t="s">
        <v>8906</v>
      </c>
      <c r="AL139" s="623" t="s">
        <v>8907</v>
      </c>
      <c r="AM139" s="623" t="s">
        <v>8908</v>
      </c>
      <c r="AN139" s="625" t="s">
        <v>1086</v>
      </c>
      <c r="AO139" s="625" t="s">
        <v>1086</v>
      </c>
      <c r="AP139" s="625"/>
    </row>
    <row r="140" spans="1:42" s="115" customFormat="1" ht="13.5">
      <c r="A140" s="655" t="s">
        <v>20</v>
      </c>
      <c r="B140" s="655" t="s">
        <v>33</v>
      </c>
      <c r="C140" s="655" t="s">
        <v>143</v>
      </c>
      <c r="D140" s="655" t="s">
        <v>197</v>
      </c>
      <c r="E140" s="655" t="s">
        <v>37</v>
      </c>
      <c r="F140" s="656" t="s">
        <v>16</v>
      </c>
      <c r="G140" s="623" t="s">
        <v>12</v>
      </c>
      <c r="H140" s="655" t="s">
        <v>232</v>
      </c>
      <c r="I140" s="623" t="s">
        <v>760</v>
      </c>
      <c r="J140" s="655" t="s">
        <v>13</v>
      </c>
      <c r="K140" s="656" t="s">
        <v>14</v>
      </c>
      <c r="L140" s="657" t="s">
        <v>1642</v>
      </c>
      <c r="M140" s="626" t="s">
        <v>2343</v>
      </c>
      <c r="N140" s="625" t="s">
        <v>1120</v>
      </c>
      <c r="O140" s="626" t="s">
        <v>1104</v>
      </c>
      <c r="P140" s="658">
        <v>140</v>
      </c>
      <c r="Q140" s="661">
        <v>20</v>
      </c>
      <c r="R140" s="625"/>
      <c r="S140" s="625" t="s">
        <v>8905</v>
      </c>
      <c r="T140" s="625"/>
      <c r="U140" s="643">
        <v>44376</v>
      </c>
      <c r="V140" s="643">
        <v>44376</v>
      </c>
      <c r="W140" s="660" t="s">
        <v>2344</v>
      </c>
      <c r="X140" s="627">
        <v>44379</v>
      </c>
      <c r="Y140" s="623"/>
      <c r="Z140" s="623"/>
      <c r="AA140" s="625"/>
      <c r="AB140" s="625"/>
      <c r="AC140" s="623" t="s">
        <v>7597</v>
      </c>
      <c r="AD140" s="623"/>
      <c r="AE140" s="623"/>
      <c r="AF140" s="625"/>
      <c r="AG140" s="625"/>
      <c r="AH140" s="625"/>
      <c r="AI140" s="625"/>
      <c r="AJ140" s="625"/>
      <c r="AK140" s="623" t="s">
        <v>8906</v>
      </c>
      <c r="AL140" s="623" t="s">
        <v>8907</v>
      </c>
      <c r="AM140" s="623" t="s">
        <v>8908</v>
      </c>
      <c r="AN140" s="625" t="s">
        <v>1086</v>
      </c>
      <c r="AO140" s="625" t="s">
        <v>1086</v>
      </c>
      <c r="AP140" s="625"/>
    </row>
    <row r="141" spans="1:42" s="229" customFormat="1" ht="13.5">
      <c r="A141" s="655" t="s">
        <v>20</v>
      </c>
      <c r="B141" s="655" t="s">
        <v>33</v>
      </c>
      <c r="C141" s="655" t="s">
        <v>143</v>
      </c>
      <c r="D141" s="655" t="s">
        <v>198</v>
      </c>
      <c r="E141" s="655" t="s">
        <v>37</v>
      </c>
      <c r="F141" s="656" t="s">
        <v>11</v>
      </c>
      <c r="G141" s="623" t="s">
        <v>12</v>
      </c>
      <c r="H141" s="655" t="s">
        <v>233</v>
      </c>
      <c r="I141" s="623" t="s">
        <v>760</v>
      </c>
      <c r="J141" s="655" t="s">
        <v>13</v>
      </c>
      <c r="K141" s="656" t="s">
        <v>17</v>
      </c>
      <c r="L141" s="657" t="s">
        <v>1642</v>
      </c>
      <c r="M141" s="626" t="s">
        <v>2345</v>
      </c>
      <c r="N141" s="625" t="s">
        <v>1120</v>
      </c>
      <c r="O141" s="626" t="s">
        <v>1097</v>
      </c>
      <c r="P141" s="658">
        <v>80</v>
      </c>
      <c r="Q141" s="661">
        <v>15</v>
      </c>
      <c r="R141" s="625"/>
      <c r="S141" s="625" t="s">
        <v>8905</v>
      </c>
      <c r="T141" s="625"/>
      <c r="U141" s="643">
        <v>44376</v>
      </c>
      <c r="V141" s="643">
        <v>44376</v>
      </c>
      <c r="W141" s="660" t="s">
        <v>2346</v>
      </c>
      <c r="X141" s="627">
        <v>44379</v>
      </c>
      <c r="Y141" s="623"/>
      <c r="Z141" s="623"/>
      <c r="AA141" s="625"/>
      <c r="AB141" s="625"/>
      <c r="AC141" s="623" t="s">
        <v>7597</v>
      </c>
      <c r="AD141" s="623"/>
      <c r="AE141" s="623"/>
      <c r="AF141" s="625"/>
      <c r="AG141" s="625"/>
      <c r="AH141" s="625"/>
      <c r="AI141" s="625"/>
      <c r="AJ141" s="625"/>
      <c r="AK141" s="623" t="s">
        <v>8906</v>
      </c>
      <c r="AL141" s="623" t="s">
        <v>8907</v>
      </c>
      <c r="AM141" s="623" t="s">
        <v>8908</v>
      </c>
      <c r="AN141" s="625" t="s">
        <v>1086</v>
      </c>
      <c r="AO141" s="625" t="s">
        <v>1086</v>
      </c>
      <c r="AP141" s="625"/>
    </row>
    <row r="142" spans="1:42" s="229" customFormat="1" ht="13.5">
      <c r="A142" s="655" t="s">
        <v>20</v>
      </c>
      <c r="B142" s="655" t="s">
        <v>33</v>
      </c>
      <c r="C142" s="655" t="s">
        <v>143</v>
      </c>
      <c r="D142" s="655" t="s">
        <v>199</v>
      </c>
      <c r="E142" s="655" t="s">
        <v>37</v>
      </c>
      <c r="F142" s="656" t="s">
        <v>16</v>
      </c>
      <c r="G142" s="623" t="s">
        <v>12</v>
      </c>
      <c r="H142" s="655" t="s">
        <v>234</v>
      </c>
      <c r="I142" s="623" t="s">
        <v>760</v>
      </c>
      <c r="J142" s="655" t="s">
        <v>13</v>
      </c>
      <c r="K142" s="656" t="s">
        <v>14</v>
      </c>
      <c r="L142" s="657" t="s">
        <v>1642</v>
      </c>
      <c r="M142" s="626" t="s">
        <v>2347</v>
      </c>
      <c r="N142" s="625" t="s">
        <v>1120</v>
      </c>
      <c r="O142" s="626" t="s">
        <v>1104</v>
      </c>
      <c r="P142" s="658">
        <v>90</v>
      </c>
      <c r="Q142" s="661">
        <v>15</v>
      </c>
      <c r="R142" s="625"/>
      <c r="S142" s="625" t="s">
        <v>8905</v>
      </c>
      <c r="T142" s="625"/>
      <c r="U142" s="643">
        <v>44376</v>
      </c>
      <c r="V142" s="643">
        <v>44376</v>
      </c>
      <c r="W142" s="660" t="s">
        <v>2348</v>
      </c>
      <c r="X142" s="627">
        <v>44379</v>
      </c>
      <c r="Y142" s="623"/>
      <c r="Z142" s="623"/>
      <c r="AA142" s="625"/>
      <c r="AB142" s="625"/>
      <c r="AC142" s="623" t="s">
        <v>7597</v>
      </c>
      <c r="AD142" s="623"/>
      <c r="AE142" s="623"/>
      <c r="AF142" s="625"/>
      <c r="AG142" s="625"/>
      <c r="AH142" s="625"/>
      <c r="AI142" s="625"/>
      <c r="AJ142" s="625"/>
      <c r="AK142" s="623" t="s">
        <v>8906</v>
      </c>
      <c r="AL142" s="623" t="s">
        <v>8907</v>
      </c>
      <c r="AM142" s="623" t="s">
        <v>8908</v>
      </c>
      <c r="AN142" s="625" t="s">
        <v>1086</v>
      </c>
      <c r="AO142" s="625" t="s">
        <v>1086</v>
      </c>
      <c r="AP142" s="625"/>
    </row>
    <row r="143" spans="1:42" s="229" customFormat="1" ht="13.5">
      <c r="A143" s="655" t="s">
        <v>20</v>
      </c>
      <c r="B143" s="655" t="s">
        <v>33</v>
      </c>
      <c r="C143" s="655" t="s">
        <v>143</v>
      </c>
      <c r="D143" s="655" t="s">
        <v>200</v>
      </c>
      <c r="E143" s="655" t="s">
        <v>37</v>
      </c>
      <c r="F143" s="656" t="s">
        <v>11</v>
      </c>
      <c r="G143" s="623" t="s">
        <v>12</v>
      </c>
      <c r="H143" s="655" t="s">
        <v>235</v>
      </c>
      <c r="I143" s="623" t="s">
        <v>760</v>
      </c>
      <c r="J143" s="655" t="s">
        <v>13</v>
      </c>
      <c r="K143" s="656" t="s">
        <v>17</v>
      </c>
      <c r="L143" s="657" t="s">
        <v>1645</v>
      </c>
      <c r="M143" s="626" t="s">
        <v>2349</v>
      </c>
      <c r="N143" s="625" t="s">
        <v>1120</v>
      </c>
      <c r="O143" s="626" t="s">
        <v>1104</v>
      </c>
      <c r="P143" s="658">
        <v>155</v>
      </c>
      <c r="Q143" s="661">
        <v>15</v>
      </c>
      <c r="R143" s="625"/>
      <c r="S143" s="625" t="s">
        <v>8905</v>
      </c>
      <c r="T143" s="625"/>
      <c r="U143" s="643">
        <v>44369</v>
      </c>
      <c r="V143" s="643">
        <v>44369</v>
      </c>
      <c r="W143" s="660" t="s">
        <v>2350</v>
      </c>
      <c r="X143" s="627">
        <v>44379</v>
      </c>
      <c r="Y143" s="623"/>
      <c r="Z143" s="623"/>
      <c r="AA143" s="625"/>
      <c r="AB143" s="625"/>
      <c r="AC143" s="623" t="s">
        <v>7597</v>
      </c>
      <c r="AD143" s="623"/>
      <c r="AE143" s="623"/>
      <c r="AF143" s="625"/>
      <c r="AG143" s="625"/>
      <c r="AH143" s="625"/>
      <c r="AI143" s="625"/>
      <c r="AJ143" s="625"/>
      <c r="AK143" s="623" t="s">
        <v>8906</v>
      </c>
      <c r="AL143" s="623" t="s">
        <v>8907</v>
      </c>
      <c r="AM143" s="623" t="s">
        <v>8908</v>
      </c>
      <c r="AN143" s="625" t="s">
        <v>1086</v>
      </c>
      <c r="AO143" s="625" t="s">
        <v>1086</v>
      </c>
      <c r="AP143" s="625"/>
    </row>
    <row r="144" spans="1:42" s="229" customFormat="1" ht="13.5">
      <c r="A144" s="655" t="s">
        <v>20</v>
      </c>
      <c r="B144" s="655" t="s">
        <v>33</v>
      </c>
      <c r="C144" s="655" t="s">
        <v>143</v>
      </c>
      <c r="D144" s="655" t="s">
        <v>201</v>
      </c>
      <c r="E144" s="655" t="s">
        <v>37</v>
      </c>
      <c r="F144" s="628" t="s">
        <v>15</v>
      </c>
      <c r="G144" s="656" t="s">
        <v>19</v>
      </c>
      <c r="H144" s="655" t="s">
        <v>808</v>
      </c>
      <c r="I144" s="623" t="s">
        <v>760</v>
      </c>
      <c r="J144" s="655" t="s">
        <v>13</v>
      </c>
      <c r="K144" s="655" t="s">
        <v>17</v>
      </c>
      <c r="L144" s="657" t="s">
        <v>1645</v>
      </c>
      <c r="M144" s="626" t="s">
        <v>2351</v>
      </c>
      <c r="N144" s="625" t="s">
        <v>1120</v>
      </c>
      <c r="O144" s="626" t="s">
        <v>1104</v>
      </c>
      <c r="P144" s="658">
        <v>360</v>
      </c>
      <c r="Q144" s="661">
        <v>50</v>
      </c>
      <c r="R144" s="625"/>
      <c r="S144" s="625" t="s">
        <v>8905</v>
      </c>
      <c r="T144" s="625"/>
      <c r="U144" s="643">
        <v>44369</v>
      </c>
      <c r="V144" s="643">
        <v>44369</v>
      </c>
      <c r="W144" s="660" t="s">
        <v>2352</v>
      </c>
      <c r="X144" s="627">
        <v>44379</v>
      </c>
      <c r="Y144" s="623"/>
      <c r="Z144" s="623"/>
      <c r="AA144" s="625"/>
      <c r="AB144" s="625"/>
      <c r="AC144" s="623" t="s">
        <v>7597</v>
      </c>
      <c r="AD144" s="623"/>
      <c r="AE144" s="623"/>
      <c r="AF144" s="625"/>
      <c r="AG144" s="625"/>
      <c r="AH144" s="625"/>
      <c r="AI144" s="625"/>
      <c r="AJ144" s="625"/>
      <c r="AK144" s="623" t="s">
        <v>8906</v>
      </c>
      <c r="AL144" s="623" t="s">
        <v>8907</v>
      </c>
      <c r="AM144" s="623" t="s">
        <v>8908</v>
      </c>
      <c r="AN144" s="625" t="s">
        <v>1086</v>
      </c>
      <c r="AO144" s="625" t="s">
        <v>1086</v>
      </c>
      <c r="AP144" s="625"/>
    </row>
    <row r="145" spans="1:42" s="229" customFormat="1" ht="13.5">
      <c r="A145" s="655" t="s">
        <v>20</v>
      </c>
      <c r="B145" s="655" t="s">
        <v>33</v>
      </c>
      <c r="C145" s="655" t="s">
        <v>143</v>
      </c>
      <c r="D145" s="655" t="s">
        <v>201</v>
      </c>
      <c r="E145" s="655" t="s">
        <v>37</v>
      </c>
      <c r="F145" s="656" t="s">
        <v>11</v>
      </c>
      <c r="G145" s="656" t="s">
        <v>19</v>
      </c>
      <c r="H145" s="655" t="s">
        <v>236</v>
      </c>
      <c r="I145" s="623" t="s">
        <v>760</v>
      </c>
      <c r="J145" s="655" t="s">
        <v>13</v>
      </c>
      <c r="K145" s="656" t="s">
        <v>26</v>
      </c>
      <c r="L145" s="657" t="s">
        <v>1645</v>
      </c>
      <c r="M145" s="626" t="s">
        <v>2353</v>
      </c>
      <c r="N145" s="625" t="s">
        <v>1120</v>
      </c>
      <c r="O145" s="625" t="s">
        <v>1104</v>
      </c>
      <c r="P145" s="658">
        <v>30</v>
      </c>
      <c r="Q145" s="661">
        <v>40</v>
      </c>
      <c r="R145" s="625"/>
      <c r="S145" s="625" t="s">
        <v>8905</v>
      </c>
      <c r="T145" s="625"/>
      <c r="U145" s="643">
        <v>44369</v>
      </c>
      <c r="V145" s="643">
        <v>44369</v>
      </c>
      <c r="W145" s="660" t="s">
        <v>2354</v>
      </c>
      <c r="X145" s="627">
        <v>44379</v>
      </c>
      <c r="Y145" s="623"/>
      <c r="Z145" s="623"/>
      <c r="AA145" s="625"/>
      <c r="AB145" s="625"/>
      <c r="AC145" s="623" t="s">
        <v>7597</v>
      </c>
      <c r="AD145" s="623"/>
      <c r="AE145" s="623"/>
      <c r="AF145" s="625"/>
      <c r="AG145" s="625"/>
      <c r="AH145" s="625"/>
      <c r="AI145" s="625"/>
      <c r="AJ145" s="625"/>
      <c r="AK145" s="623" t="s">
        <v>8906</v>
      </c>
      <c r="AL145" s="623" t="s">
        <v>8907</v>
      </c>
      <c r="AM145" s="623" t="s">
        <v>8908</v>
      </c>
      <c r="AN145" s="625" t="s">
        <v>1086</v>
      </c>
      <c r="AO145" s="625" t="s">
        <v>1086</v>
      </c>
      <c r="AP145" s="625"/>
    </row>
    <row r="146" spans="1:42" s="229" customFormat="1" ht="13.5">
      <c r="A146" s="655" t="s">
        <v>20</v>
      </c>
      <c r="B146" s="655" t="s">
        <v>33</v>
      </c>
      <c r="C146" s="655" t="s">
        <v>143</v>
      </c>
      <c r="D146" s="655" t="s">
        <v>809</v>
      </c>
      <c r="E146" s="655" t="s">
        <v>37</v>
      </c>
      <c r="F146" s="656" t="s">
        <v>11</v>
      </c>
      <c r="G146" s="656" t="s">
        <v>19</v>
      </c>
      <c r="H146" s="655" t="s">
        <v>810</v>
      </c>
      <c r="I146" s="623" t="s">
        <v>760</v>
      </c>
      <c r="J146" s="655" t="s">
        <v>13</v>
      </c>
      <c r="K146" s="655" t="s">
        <v>26</v>
      </c>
      <c r="L146" s="657" t="s">
        <v>1645</v>
      </c>
      <c r="M146" s="626" t="s">
        <v>2355</v>
      </c>
      <c r="N146" s="625" t="s">
        <v>1120</v>
      </c>
      <c r="O146" s="626" t="s">
        <v>1104</v>
      </c>
      <c r="P146" s="658">
        <v>125</v>
      </c>
      <c r="Q146" s="661">
        <v>40</v>
      </c>
      <c r="R146" s="625"/>
      <c r="S146" s="625" t="s">
        <v>8905</v>
      </c>
      <c r="T146" s="625"/>
      <c r="U146" s="643">
        <v>44369</v>
      </c>
      <c r="V146" s="643">
        <v>44369</v>
      </c>
      <c r="W146" s="660" t="s">
        <v>2356</v>
      </c>
      <c r="X146" s="627">
        <v>44379</v>
      </c>
      <c r="Y146" s="623"/>
      <c r="Z146" s="623"/>
      <c r="AA146" s="625"/>
      <c r="AB146" s="625"/>
      <c r="AC146" s="623" t="s">
        <v>7597</v>
      </c>
      <c r="AD146" s="623"/>
      <c r="AE146" s="623"/>
      <c r="AF146" s="625"/>
      <c r="AG146" s="625"/>
      <c r="AH146" s="625"/>
      <c r="AI146" s="625"/>
      <c r="AJ146" s="625"/>
      <c r="AK146" s="623" t="s">
        <v>8906</v>
      </c>
      <c r="AL146" s="623" t="s">
        <v>8907</v>
      </c>
      <c r="AM146" s="623" t="s">
        <v>8908</v>
      </c>
      <c r="AN146" s="625" t="s">
        <v>1086</v>
      </c>
      <c r="AO146" s="625" t="s">
        <v>1086</v>
      </c>
      <c r="AP146" s="625"/>
    </row>
    <row r="147" spans="1:42" s="229" customFormat="1" ht="13.5">
      <c r="A147" s="655" t="s">
        <v>20</v>
      </c>
      <c r="B147" s="655" t="s">
        <v>33</v>
      </c>
      <c r="C147" s="655" t="s">
        <v>143</v>
      </c>
      <c r="D147" s="655" t="s">
        <v>202</v>
      </c>
      <c r="E147" s="655" t="s">
        <v>37</v>
      </c>
      <c r="F147" s="656" t="s">
        <v>16</v>
      </c>
      <c r="G147" s="623" t="s">
        <v>12</v>
      </c>
      <c r="H147" s="655" t="s">
        <v>237</v>
      </c>
      <c r="I147" s="623" t="s">
        <v>760</v>
      </c>
      <c r="J147" s="655" t="s">
        <v>13</v>
      </c>
      <c r="K147" s="656" t="s">
        <v>14</v>
      </c>
      <c r="L147" s="657" t="s">
        <v>1645</v>
      </c>
      <c r="M147" s="626" t="s">
        <v>2357</v>
      </c>
      <c r="N147" s="625" t="s">
        <v>1120</v>
      </c>
      <c r="O147" s="626" t="s">
        <v>1104</v>
      </c>
      <c r="P147" s="658">
        <v>50</v>
      </c>
      <c r="Q147" s="661">
        <v>20</v>
      </c>
      <c r="R147" s="625"/>
      <c r="S147" s="625" t="s">
        <v>8905</v>
      </c>
      <c r="T147" s="625"/>
      <c r="U147" s="643">
        <v>44369</v>
      </c>
      <c r="V147" s="643">
        <v>44369</v>
      </c>
      <c r="W147" s="660" t="s">
        <v>2358</v>
      </c>
      <c r="X147" s="627">
        <v>44379</v>
      </c>
      <c r="Y147" s="623"/>
      <c r="Z147" s="623"/>
      <c r="AA147" s="625"/>
      <c r="AB147" s="625"/>
      <c r="AC147" s="623" t="s">
        <v>7597</v>
      </c>
      <c r="AD147" s="623"/>
      <c r="AE147" s="623"/>
      <c r="AF147" s="625"/>
      <c r="AG147" s="625"/>
      <c r="AH147" s="625"/>
      <c r="AI147" s="625"/>
      <c r="AJ147" s="625"/>
      <c r="AK147" s="623" t="s">
        <v>8906</v>
      </c>
      <c r="AL147" s="623" t="s">
        <v>8907</v>
      </c>
      <c r="AM147" s="623" t="s">
        <v>8908</v>
      </c>
      <c r="AN147" s="625" t="s">
        <v>1086</v>
      </c>
      <c r="AO147" s="625" t="s">
        <v>1086</v>
      </c>
      <c r="AP147" s="625"/>
    </row>
    <row r="148" spans="1:42" s="229" customFormat="1" ht="13.5">
      <c r="A148" s="655" t="s">
        <v>20</v>
      </c>
      <c r="B148" s="655" t="s">
        <v>33</v>
      </c>
      <c r="C148" s="655" t="s">
        <v>143</v>
      </c>
      <c r="D148" s="655" t="s">
        <v>811</v>
      </c>
      <c r="E148" s="655" t="s">
        <v>37</v>
      </c>
      <c r="F148" s="628" t="s">
        <v>15</v>
      </c>
      <c r="G148" s="623" t="s">
        <v>12</v>
      </c>
      <c r="H148" s="655" t="s">
        <v>812</v>
      </c>
      <c r="I148" s="623" t="s">
        <v>760</v>
      </c>
      <c r="J148" s="655" t="s">
        <v>13</v>
      </c>
      <c r="K148" s="655" t="s">
        <v>14</v>
      </c>
      <c r="L148" s="657" t="s">
        <v>1645</v>
      </c>
      <c r="M148" s="626" t="s">
        <v>2359</v>
      </c>
      <c r="N148" s="625" t="s">
        <v>1120</v>
      </c>
      <c r="O148" s="626" t="s">
        <v>1097</v>
      </c>
      <c r="P148" s="658">
        <v>100</v>
      </c>
      <c r="Q148" s="661">
        <v>15</v>
      </c>
      <c r="R148" s="625"/>
      <c r="S148" s="625" t="s">
        <v>8905</v>
      </c>
      <c r="T148" s="625"/>
      <c r="U148" s="643">
        <v>44369</v>
      </c>
      <c r="V148" s="643">
        <v>44369</v>
      </c>
      <c r="W148" s="660" t="s">
        <v>2360</v>
      </c>
      <c r="X148" s="627">
        <v>44379</v>
      </c>
      <c r="Y148" s="623"/>
      <c r="Z148" s="623"/>
      <c r="AA148" s="625"/>
      <c r="AB148" s="625"/>
      <c r="AC148" s="623" t="s">
        <v>7597</v>
      </c>
      <c r="AD148" s="623"/>
      <c r="AE148" s="623"/>
      <c r="AF148" s="625"/>
      <c r="AG148" s="625"/>
      <c r="AH148" s="625"/>
      <c r="AI148" s="625"/>
      <c r="AJ148" s="625"/>
      <c r="AK148" s="623" t="s">
        <v>8906</v>
      </c>
      <c r="AL148" s="623" t="s">
        <v>8907</v>
      </c>
      <c r="AM148" s="623" t="s">
        <v>8908</v>
      </c>
      <c r="AN148" s="625" t="s">
        <v>1086</v>
      </c>
      <c r="AO148" s="625" t="s">
        <v>1086</v>
      </c>
      <c r="AP148" s="625"/>
    </row>
    <row r="149" spans="1:42" s="229" customFormat="1" ht="13.5">
      <c r="A149" s="655" t="s">
        <v>20</v>
      </c>
      <c r="B149" s="655" t="s">
        <v>33</v>
      </c>
      <c r="C149" s="655" t="s">
        <v>156</v>
      </c>
      <c r="D149" s="655" t="s">
        <v>203</v>
      </c>
      <c r="E149" s="655" t="s">
        <v>37</v>
      </c>
      <c r="F149" s="656" t="s">
        <v>11</v>
      </c>
      <c r="G149" s="623" t="s">
        <v>12</v>
      </c>
      <c r="H149" s="655" t="s">
        <v>238</v>
      </c>
      <c r="I149" s="623" t="s">
        <v>760</v>
      </c>
      <c r="J149" s="655" t="s">
        <v>13</v>
      </c>
      <c r="K149" s="656" t="s">
        <v>14</v>
      </c>
      <c r="L149" s="657" t="s">
        <v>1645</v>
      </c>
      <c r="M149" s="626" t="s">
        <v>2361</v>
      </c>
      <c r="N149" s="625" t="s">
        <v>1120</v>
      </c>
      <c r="O149" s="626" t="s">
        <v>1097</v>
      </c>
      <c r="P149" s="658">
        <v>125</v>
      </c>
      <c r="Q149" s="661">
        <v>24</v>
      </c>
      <c r="R149" s="625"/>
      <c r="S149" s="625" t="s">
        <v>8905</v>
      </c>
      <c r="T149" s="625"/>
      <c r="U149" s="643">
        <v>44369</v>
      </c>
      <c r="V149" s="643">
        <v>44369</v>
      </c>
      <c r="W149" s="660" t="s">
        <v>2362</v>
      </c>
      <c r="X149" s="627">
        <v>44379</v>
      </c>
      <c r="Y149" s="623"/>
      <c r="Z149" s="623"/>
      <c r="AA149" s="625"/>
      <c r="AB149" s="625"/>
      <c r="AC149" s="623" t="s">
        <v>7597</v>
      </c>
      <c r="AD149" s="623"/>
      <c r="AE149" s="623"/>
      <c r="AF149" s="625"/>
      <c r="AG149" s="625"/>
      <c r="AH149" s="625"/>
      <c r="AI149" s="625"/>
      <c r="AJ149" s="625"/>
      <c r="AK149" s="623" t="s">
        <v>8906</v>
      </c>
      <c r="AL149" s="623" t="s">
        <v>8907</v>
      </c>
      <c r="AM149" s="623" t="s">
        <v>8908</v>
      </c>
      <c r="AN149" s="625" t="s">
        <v>1086</v>
      </c>
      <c r="AO149" s="625" t="s">
        <v>1086</v>
      </c>
      <c r="AP149" s="625"/>
    </row>
    <row r="150" spans="1:42" s="229" customFormat="1" ht="13.5">
      <c r="A150" s="655" t="s">
        <v>20</v>
      </c>
      <c r="B150" s="655" t="s">
        <v>33</v>
      </c>
      <c r="C150" s="655" t="s">
        <v>156</v>
      </c>
      <c r="D150" s="655" t="s">
        <v>204</v>
      </c>
      <c r="E150" s="655" t="s">
        <v>37</v>
      </c>
      <c r="F150" s="628" t="s">
        <v>15</v>
      </c>
      <c r="G150" s="623" t="s">
        <v>12</v>
      </c>
      <c r="H150" s="655" t="s">
        <v>239</v>
      </c>
      <c r="I150" s="623" t="s">
        <v>760</v>
      </c>
      <c r="J150" s="655" t="s">
        <v>13</v>
      </c>
      <c r="K150" s="656" t="s">
        <v>14</v>
      </c>
      <c r="L150" s="657" t="s">
        <v>1645</v>
      </c>
      <c r="M150" s="626" t="s">
        <v>2363</v>
      </c>
      <c r="N150" s="625" t="s">
        <v>1120</v>
      </c>
      <c r="O150" s="626" t="s">
        <v>1097</v>
      </c>
      <c r="P150" s="658">
        <v>45</v>
      </c>
      <c r="Q150" s="661">
        <v>15</v>
      </c>
      <c r="R150" s="625"/>
      <c r="S150" s="625" t="s">
        <v>8905</v>
      </c>
      <c r="T150" s="625"/>
      <c r="U150" s="643">
        <v>44369</v>
      </c>
      <c r="V150" s="643">
        <v>44369</v>
      </c>
      <c r="W150" s="660" t="s">
        <v>2364</v>
      </c>
      <c r="X150" s="627">
        <v>44379</v>
      </c>
      <c r="Y150" s="623"/>
      <c r="Z150" s="623"/>
      <c r="AA150" s="625"/>
      <c r="AB150" s="625"/>
      <c r="AC150" s="623" t="s">
        <v>7597</v>
      </c>
      <c r="AD150" s="623"/>
      <c r="AE150" s="623"/>
      <c r="AF150" s="625"/>
      <c r="AG150" s="625"/>
      <c r="AH150" s="625"/>
      <c r="AI150" s="625"/>
      <c r="AJ150" s="625"/>
      <c r="AK150" s="623" t="s">
        <v>8906</v>
      </c>
      <c r="AL150" s="623" t="s">
        <v>8907</v>
      </c>
      <c r="AM150" s="623" t="s">
        <v>8908</v>
      </c>
      <c r="AN150" s="625" t="s">
        <v>1086</v>
      </c>
      <c r="AO150" s="625" t="s">
        <v>1086</v>
      </c>
      <c r="AP150" s="625"/>
    </row>
    <row r="151" spans="1:42" s="229" customFormat="1" ht="13.5">
      <c r="A151" s="655" t="s">
        <v>20</v>
      </c>
      <c r="B151" s="655" t="s">
        <v>33</v>
      </c>
      <c r="C151" s="655" t="s">
        <v>156</v>
      </c>
      <c r="D151" s="655" t="s">
        <v>813</v>
      </c>
      <c r="E151" s="655" t="s">
        <v>37</v>
      </c>
      <c r="F151" s="656" t="s">
        <v>11</v>
      </c>
      <c r="G151" s="656" t="s">
        <v>19</v>
      </c>
      <c r="H151" s="655" t="s">
        <v>814</v>
      </c>
      <c r="I151" s="623" t="s">
        <v>760</v>
      </c>
      <c r="J151" s="655" t="s">
        <v>13</v>
      </c>
      <c r="K151" s="655" t="s">
        <v>14</v>
      </c>
      <c r="L151" s="657" t="s">
        <v>1645</v>
      </c>
      <c r="M151" s="626" t="s">
        <v>2365</v>
      </c>
      <c r="N151" s="625" t="s">
        <v>1120</v>
      </c>
      <c r="O151" s="626" t="s">
        <v>1097</v>
      </c>
      <c r="P151" s="658">
        <v>110</v>
      </c>
      <c r="Q151" s="661">
        <v>50</v>
      </c>
      <c r="R151" s="625"/>
      <c r="S151" s="625" t="s">
        <v>8905</v>
      </c>
      <c r="T151" s="625"/>
      <c r="U151" s="643">
        <v>44369</v>
      </c>
      <c r="V151" s="643">
        <v>44369</v>
      </c>
      <c r="W151" s="660" t="s">
        <v>2366</v>
      </c>
      <c r="X151" s="627">
        <v>44379</v>
      </c>
      <c r="Y151" s="623"/>
      <c r="Z151" s="623"/>
      <c r="AA151" s="625"/>
      <c r="AB151" s="625"/>
      <c r="AC151" s="623" t="s">
        <v>7597</v>
      </c>
      <c r="AD151" s="623"/>
      <c r="AE151" s="623"/>
      <c r="AF151" s="625"/>
      <c r="AG151" s="625"/>
      <c r="AH151" s="625"/>
      <c r="AI151" s="625"/>
      <c r="AJ151" s="625"/>
      <c r="AK151" s="623" t="s">
        <v>8906</v>
      </c>
      <c r="AL151" s="623" t="s">
        <v>8907</v>
      </c>
      <c r="AM151" s="623" t="s">
        <v>8908</v>
      </c>
      <c r="AN151" s="625" t="s">
        <v>1086</v>
      </c>
      <c r="AO151" s="625" t="s">
        <v>1086</v>
      </c>
      <c r="AP151" s="625"/>
    </row>
    <row r="152" spans="1:42" s="229" customFormat="1" ht="13.5">
      <c r="A152" s="655" t="s">
        <v>20</v>
      </c>
      <c r="B152" s="655" t="s">
        <v>33</v>
      </c>
      <c r="C152" s="655" t="s">
        <v>156</v>
      </c>
      <c r="D152" s="655" t="s">
        <v>815</v>
      </c>
      <c r="E152" s="655" t="s">
        <v>37</v>
      </c>
      <c r="F152" s="656" t="s">
        <v>16</v>
      </c>
      <c r="G152" s="656" t="s">
        <v>19</v>
      </c>
      <c r="H152" s="655" t="s">
        <v>816</v>
      </c>
      <c r="I152" s="623" t="s">
        <v>760</v>
      </c>
      <c r="J152" s="655" t="s">
        <v>13</v>
      </c>
      <c r="K152" s="655" t="s">
        <v>26</v>
      </c>
      <c r="L152" s="657" t="s">
        <v>2367</v>
      </c>
      <c r="M152" s="626" t="s">
        <v>2368</v>
      </c>
      <c r="N152" s="625" t="s">
        <v>1120</v>
      </c>
      <c r="O152" s="626" t="s">
        <v>1104</v>
      </c>
      <c r="P152" s="658">
        <v>240</v>
      </c>
      <c r="Q152" s="661">
        <v>23</v>
      </c>
      <c r="R152" s="625"/>
      <c r="S152" s="625" t="s">
        <v>8905</v>
      </c>
      <c r="T152" s="625"/>
      <c r="U152" s="643">
        <v>44369</v>
      </c>
      <c r="V152" s="643">
        <v>44369</v>
      </c>
      <c r="W152" s="660" t="s">
        <v>2369</v>
      </c>
      <c r="X152" s="627">
        <v>44379</v>
      </c>
      <c r="Y152" s="623"/>
      <c r="Z152" s="623"/>
      <c r="AA152" s="625"/>
      <c r="AB152" s="625"/>
      <c r="AC152" s="623" t="s">
        <v>7597</v>
      </c>
      <c r="AD152" s="623"/>
      <c r="AE152" s="623"/>
      <c r="AF152" s="625"/>
      <c r="AG152" s="625"/>
      <c r="AH152" s="625"/>
      <c r="AI152" s="625"/>
      <c r="AJ152" s="625"/>
      <c r="AK152" s="623" t="s">
        <v>8906</v>
      </c>
      <c r="AL152" s="623" t="s">
        <v>8907</v>
      </c>
      <c r="AM152" s="623" t="s">
        <v>8908</v>
      </c>
      <c r="AN152" s="625" t="s">
        <v>1086</v>
      </c>
      <c r="AO152" s="625" t="s">
        <v>1086</v>
      </c>
      <c r="AP152" s="625"/>
    </row>
    <row r="153" spans="1:42" s="229" customFormat="1" ht="13.5">
      <c r="A153" s="655" t="s">
        <v>20</v>
      </c>
      <c r="B153" s="655" t="s">
        <v>33</v>
      </c>
      <c r="C153" s="655" t="s">
        <v>156</v>
      </c>
      <c r="D153" s="655" t="s">
        <v>68</v>
      </c>
      <c r="E153" s="655" t="s">
        <v>37</v>
      </c>
      <c r="F153" s="628" t="s">
        <v>15</v>
      </c>
      <c r="G153" s="623" t="s">
        <v>12</v>
      </c>
      <c r="H153" s="655" t="s">
        <v>241</v>
      </c>
      <c r="I153" s="623" t="s">
        <v>760</v>
      </c>
      <c r="J153" s="655" t="s">
        <v>13</v>
      </c>
      <c r="K153" s="656" t="s">
        <v>17</v>
      </c>
      <c r="L153" s="657" t="s">
        <v>2367</v>
      </c>
      <c r="M153" s="626" t="s">
        <v>2370</v>
      </c>
      <c r="N153" s="625" t="s">
        <v>1120</v>
      </c>
      <c r="O153" s="626" t="s">
        <v>1104</v>
      </c>
      <c r="P153" s="658">
        <v>40</v>
      </c>
      <c r="Q153" s="661">
        <v>14</v>
      </c>
      <c r="R153" s="625"/>
      <c r="S153" s="625" t="s">
        <v>8905</v>
      </c>
      <c r="T153" s="625"/>
      <c r="U153" s="643">
        <v>44369</v>
      </c>
      <c r="V153" s="643">
        <v>44369</v>
      </c>
      <c r="W153" s="660" t="s">
        <v>2371</v>
      </c>
      <c r="X153" s="627">
        <v>44379</v>
      </c>
      <c r="Y153" s="623"/>
      <c r="Z153" s="623"/>
      <c r="AA153" s="625"/>
      <c r="AB153" s="625"/>
      <c r="AC153" s="623" t="s">
        <v>7597</v>
      </c>
      <c r="AD153" s="623"/>
      <c r="AE153" s="623"/>
      <c r="AF153" s="625"/>
      <c r="AG153" s="625"/>
      <c r="AH153" s="625"/>
      <c r="AI153" s="625"/>
      <c r="AJ153" s="625"/>
      <c r="AK153" s="623" t="s">
        <v>8906</v>
      </c>
      <c r="AL153" s="623" t="s">
        <v>8907</v>
      </c>
      <c r="AM153" s="623" t="s">
        <v>8908</v>
      </c>
      <c r="AN153" s="625" t="s">
        <v>1086</v>
      </c>
      <c r="AO153" s="625" t="s">
        <v>1086</v>
      </c>
      <c r="AP153" s="625"/>
    </row>
    <row r="154" spans="1:42" s="229" customFormat="1" ht="13.5">
      <c r="A154" s="655" t="s">
        <v>20</v>
      </c>
      <c r="B154" s="655" t="s">
        <v>33</v>
      </c>
      <c r="C154" s="655" t="s">
        <v>73</v>
      </c>
      <c r="D154" s="655" t="s">
        <v>206</v>
      </c>
      <c r="E154" s="655" t="s">
        <v>37</v>
      </c>
      <c r="F154" s="656" t="s">
        <v>11</v>
      </c>
      <c r="G154" s="656" t="s">
        <v>19</v>
      </c>
      <c r="H154" s="655" t="s">
        <v>242</v>
      </c>
      <c r="I154" s="623" t="s">
        <v>760</v>
      </c>
      <c r="J154" s="655" t="s">
        <v>13</v>
      </c>
      <c r="K154" s="656" t="s">
        <v>14</v>
      </c>
      <c r="L154" s="657" t="s">
        <v>2421</v>
      </c>
      <c r="M154" s="626" t="s">
        <v>2422</v>
      </c>
      <c r="N154" s="625" t="s">
        <v>1120</v>
      </c>
      <c r="O154" s="626" t="s">
        <v>1104</v>
      </c>
      <c r="P154" s="658">
        <v>100</v>
      </c>
      <c r="Q154" s="661">
        <v>10</v>
      </c>
      <c r="R154" s="625"/>
      <c r="S154" s="625" t="s">
        <v>8905</v>
      </c>
      <c r="T154" s="625"/>
      <c r="U154" s="643">
        <v>44369</v>
      </c>
      <c r="V154" s="643">
        <v>44369</v>
      </c>
      <c r="W154" s="625" t="s">
        <v>2423</v>
      </c>
      <c r="X154" s="627">
        <v>44379</v>
      </c>
      <c r="Y154" s="625"/>
      <c r="Z154" s="625"/>
      <c r="AA154" s="625"/>
      <c r="AB154" s="625"/>
      <c r="AC154" s="623" t="s">
        <v>7597</v>
      </c>
      <c r="AD154" s="623"/>
      <c r="AE154" s="623"/>
      <c r="AF154" s="625"/>
      <c r="AG154" s="625"/>
      <c r="AH154" s="625"/>
      <c r="AI154" s="625"/>
      <c r="AJ154" s="625"/>
      <c r="AK154" s="623" t="s">
        <v>8906</v>
      </c>
      <c r="AL154" s="623" t="s">
        <v>8907</v>
      </c>
      <c r="AM154" s="623" t="s">
        <v>8908</v>
      </c>
      <c r="AN154" s="625" t="s">
        <v>1086</v>
      </c>
      <c r="AO154" s="625" t="s">
        <v>1086</v>
      </c>
      <c r="AP154" s="625"/>
    </row>
    <row r="155" spans="1:42" s="229" customFormat="1" ht="13.5">
      <c r="A155" s="655" t="s">
        <v>20</v>
      </c>
      <c r="B155" s="655" t="s">
        <v>149</v>
      </c>
      <c r="C155" s="655" t="s">
        <v>40</v>
      </c>
      <c r="D155" s="655" t="s">
        <v>790</v>
      </c>
      <c r="E155" s="655" t="s">
        <v>37</v>
      </c>
      <c r="F155" s="656" t="s">
        <v>16</v>
      </c>
      <c r="G155" s="656" t="s">
        <v>19</v>
      </c>
      <c r="H155" s="655" t="s">
        <v>791</v>
      </c>
      <c r="I155" s="623" t="s">
        <v>760</v>
      </c>
      <c r="J155" s="655" t="s">
        <v>13</v>
      </c>
      <c r="K155" s="655" t="s">
        <v>17</v>
      </c>
      <c r="L155" s="657" t="s">
        <v>2372</v>
      </c>
      <c r="M155" s="626" t="s">
        <v>2373</v>
      </c>
      <c r="N155" s="625" t="s">
        <v>1218</v>
      </c>
      <c r="O155" s="625" t="s">
        <v>1104</v>
      </c>
      <c r="P155" s="658">
        <v>390</v>
      </c>
      <c r="Q155" s="661">
        <v>30</v>
      </c>
      <c r="R155" s="625"/>
      <c r="S155" s="625" t="s">
        <v>8905</v>
      </c>
      <c r="T155" s="625"/>
      <c r="U155" s="643">
        <v>44369</v>
      </c>
      <c r="V155" s="643">
        <v>44369</v>
      </c>
      <c r="W155" s="660" t="s">
        <v>2374</v>
      </c>
      <c r="X155" s="643">
        <v>44379</v>
      </c>
      <c r="Y155" s="625"/>
      <c r="Z155" s="625"/>
      <c r="AA155" s="625"/>
      <c r="AB155" s="625"/>
      <c r="AC155" s="623" t="s">
        <v>7597</v>
      </c>
      <c r="AD155" s="625"/>
      <c r="AE155" s="625"/>
      <c r="AF155" s="625"/>
      <c r="AG155" s="625"/>
      <c r="AH155" s="625"/>
      <c r="AI155" s="625"/>
      <c r="AJ155" s="625"/>
      <c r="AK155" s="623" t="s">
        <v>8906</v>
      </c>
      <c r="AL155" s="623" t="s">
        <v>8907</v>
      </c>
      <c r="AM155" s="623" t="s">
        <v>8908</v>
      </c>
      <c r="AN155" s="625" t="s">
        <v>1086</v>
      </c>
      <c r="AO155" s="625" t="s">
        <v>1086</v>
      </c>
      <c r="AP155" s="625"/>
    </row>
    <row r="156" spans="1:42" s="229" customFormat="1" ht="13.5">
      <c r="A156" s="655" t="s">
        <v>20</v>
      </c>
      <c r="B156" s="655" t="s">
        <v>149</v>
      </c>
      <c r="C156" s="655" t="s">
        <v>41</v>
      </c>
      <c r="D156" s="655" t="s">
        <v>44</v>
      </c>
      <c r="E156" s="655" t="s">
        <v>37</v>
      </c>
      <c r="F156" s="656" t="s">
        <v>16</v>
      </c>
      <c r="G156" s="656" t="s">
        <v>19</v>
      </c>
      <c r="H156" s="655" t="s">
        <v>792</v>
      </c>
      <c r="I156" s="623" t="s">
        <v>760</v>
      </c>
      <c r="J156" s="655" t="s">
        <v>13</v>
      </c>
      <c r="K156" s="655" t="s">
        <v>17</v>
      </c>
      <c r="L156" s="657" t="s">
        <v>2372</v>
      </c>
      <c r="M156" s="626" t="s">
        <v>2375</v>
      </c>
      <c r="N156" s="625" t="s">
        <v>1218</v>
      </c>
      <c r="O156" s="625" t="s">
        <v>1104</v>
      </c>
      <c r="P156" s="658">
        <v>120</v>
      </c>
      <c r="Q156" s="661">
        <v>10</v>
      </c>
      <c r="R156" s="625"/>
      <c r="S156" s="625" t="s">
        <v>8905</v>
      </c>
      <c r="T156" s="625"/>
      <c r="U156" s="643">
        <v>44369</v>
      </c>
      <c r="V156" s="643">
        <v>44369</v>
      </c>
      <c r="W156" s="660" t="s">
        <v>2376</v>
      </c>
      <c r="X156" s="643">
        <v>44379</v>
      </c>
      <c r="Y156" s="625"/>
      <c r="Z156" s="625"/>
      <c r="AA156" s="625"/>
      <c r="AB156" s="625"/>
      <c r="AC156" s="623" t="s">
        <v>7597</v>
      </c>
      <c r="AD156" s="625"/>
      <c r="AE156" s="625"/>
      <c r="AF156" s="625"/>
      <c r="AG156" s="625"/>
      <c r="AH156" s="625"/>
      <c r="AI156" s="625"/>
      <c r="AJ156" s="625"/>
      <c r="AK156" s="623" t="s">
        <v>8906</v>
      </c>
      <c r="AL156" s="623" t="s">
        <v>8907</v>
      </c>
      <c r="AM156" s="623" t="s">
        <v>8908</v>
      </c>
      <c r="AN156" s="625" t="s">
        <v>1086</v>
      </c>
      <c r="AO156" s="625" t="s">
        <v>1086</v>
      </c>
      <c r="AP156" s="625"/>
    </row>
    <row r="157" spans="1:42" s="229" customFormat="1" ht="13.5">
      <c r="A157" s="655" t="s">
        <v>20</v>
      </c>
      <c r="B157" s="655" t="s">
        <v>149</v>
      </c>
      <c r="C157" s="655" t="s">
        <v>40</v>
      </c>
      <c r="D157" s="655" t="s">
        <v>793</v>
      </c>
      <c r="E157" s="655" t="s">
        <v>37</v>
      </c>
      <c r="F157" s="656" t="s">
        <v>16</v>
      </c>
      <c r="G157" s="656" t="s">
        <v>19</v>
      </c>
      <c r="H157" s="655" t="s">
        <v>794</v>
      </c>
      <c r="I157" s="623" t="s">
        <v>760</v>
      </c>
      <c r="J157" s="655" t="s">
        <v>13</v>
      </c>
      <c r="K157" s="655" t="s">
        <v>17</v>
      </c>
      <c r="L157" s="657" t="s">
        <v>2372</v>
      </c>
      <c r="M157" s="626" t="s">
        <v>2377</v>
      </c>
      <c r="N157" s="625" t="s">
        <v>1120</v>
      </c>
      <c r="O157" s="625" t="s">
        <v>1104</v>
      </c>
      <c r="P157" s="658">
        <v>350</v>
      </c>
      <c r="Q157" s="661">
        <v>30</v>
      </c>
      <c r="R157" s="625"/>
      <c r="S157" s="625" t="s">
        <v>8905</v>
      </c>
      <c r="T157" s="625"/>
      <c r="U157" s="643">
        <v>44369</v>
      </c>
      <c r="V157" s="643">
        <v>44369</v>
      </c>
      <c r="W157" s="660" t="s">
        <v>2378</v>
      </c>
      <c r="X157" s="643">
        <v>44379</v>
      </c>
      <c r="Y157" s="625"/>
      <c r="Z157" s="625"/>
      <c r="AA157" s="625"/>
      <c r="AB157" s="625"/>
      <c r="AC157" s="623" t="s">
        <v>7597</v>
      </c>
      <c r="AD157" s="625"/>
      <c r="AE157" s="625"/>
      <c r="AF157" s="625"/>
      <c r="AG157" s="625"/>
      <c r="AH157" s="625"/>
      <c r="AI157" s="625"/>
      <c r="AJ157" s="625"/>
      <c r="AK157" s="623" t="s">
        <v>8906</v>
      </c>
      <c r="AL157" s="623" t="s">
        <v>8907</v>
      </c>
      <c r="AM157" s="623" t="s">
        <v>8908</v>
      </c>
      <c r="AN157" s="625" t="s">
        <v>1086</v>
      </c>
      <c r="AO157" s="625" t="s">
        <v>1086</v>
      </c>
      <c r="AP157" s="625"/>
    </row>
    <row r="158" spans="1:42" s="229" customFormat="1" ht="13.5">
      <c r="A158" s="655" t="s">
        <v>20</v>
      </c>
      <c r="B158" s="655" t="s">
        <v>149</v>
      </c>
      <c r="C158" s="655" t="s">
        <v>150</v>
      </c>
      <c r="D158" s="655" t="s">
        <v>172</v>
      </c>
      <c r="E158" s="655" t="s">
        <v>37</v>
      </c>
      <c r="F158" s="656" t="s">
        <v>16</v>
      </c>
      <c r="G158" s="623" t="s">
        <v>12</v>
      </c>
      <c r="H158" s="655" t="s">
        <v>174</v>
      </c>
      <c r="I158" s="623" t="s">
        <v>760</v>
      </c>
      <c r="J158" s="655" t="s">
        <v>13</v>
      </c>
      <c r="K158" s="656" t="s">
        <v>26</v>
      </c>
      <c r="L158" s="657" t="s">
        <v>2372</v>
      </c>
      <c r="M158" s="626" t="s">
        <v>2379</v>
      </c>
      <c r="N158" s="625" t="s">
        <v>1120</v>
      </c>
      <c r="O158" s="625" t="s">
        <v>1097</v>
      </c>
      <c r="P158" s="658">
        <v>650</v>
      </c>
      <c r="Q158" s="661">
        <v>20</v>
      </c>
      <c r="R158" s="625"/>
      <c r="S158" s="625" t="s">
        <v>8905</v>
      </c>
      <c r="T158" s="625"/>
      <c r="U158" s="643">
        <v>44369</v>
      </c>
      <c r="V158" s="643">
        <v>44369</v>
      </c>
      <c r="W158" s="660" t="s">
        <v>2380</v>
      </c>
      <c r="X158" s="643">
        <v>44379</v>
      </c>
      <c r="Y158" s="625"/>
      <c r="Z158" s="625"/>
      <c r="AA158" s="625"/>
      <c r="AB158" s="625"/>
      <c r="AC158" s="623" t="s">
        <v>7597</v>
      </c>
      <c r="AD158" s="625"/>
      <c r="AE158" s="625"/>
      <c r="AF158" s="625"/>
      <c r="AG158" s="625"/>
      <c r="AH158" s="625"/>
      <c r="AI158" s="625"/>
      <c r="AJ158" s="625"/>
      <c r="AK158" s="623" t="s">
        <v>8906</v>
      </c>
      <c r="AL158" s="623" t="s">
        <v>8907</v>
      </c>
      <c r="AM158" s="623" t="s">
        <v>8908</v>
      </c>
      <c r="AN158" s="625" t="s">
        <v>1086</v>
      </c>
      <c r="AO158" s="625" t="s">
        <v>1086</v>
      </c>
      <c r="AP158" s="625"/>
    </row>
    <row r="159" spans="1:42" s="229" customFormat="1" ht="13.5">
      <c r="A159" s="655" t="s">
        <v>20</v>
      </c>
      <c r="B159" s="655" t="s">
        <v>149</v>
      </c>
      <c r="C159" s="655" t="s">
        <v>173</v>
      </c>
      <c r="D159" s="655" t="s">
        <v>93</v>
      </c>
      <c r="E159" s="655" t="s">
        <v>37</v>
      </c>
      <c r="F159" s="656" t="s">
        <v>11</v>
      </c>
      <c r="G159" s="656" t="s">
        <v>19</v>
      </c>
      <c r="H159" s="655" t="s">
        <v>175</v>
      </c>
      <c r="I159" s="623" t="s">
        <v>760</v>
      </c>
      <c r="J159" s="655" t="s">
        <v>13</v>
      </c>
      <c r="K159" s="656" t="s">
        <v>14</v>
      </c>
      <c r="L159" s="657" t="s">
        <v>2418</v>
      </c>
      <c r="M159" s="626" t="s">
        <v>2419</v>
      </c>
      <c r="N159" s="625" t="s">
        <v>1120</v>
      </c>
      <c r="O159" s="625" t="s">
        <v>1104</v>
      </c>
      <c r="P159" s="658">
        <v>100</v>
      </c>
      <c r="Q159" s="661">
        <v>7</v>
      </c>
      <c r="R159" s="625"/>
      <c r="S159" s="625" t="s">
        <v>8905</v>
      </c>
      <c r="T159" s="625"/>
      <c r="U159" s="643">
        <v>44369</v>
      </c>
      <c r="V159" s="643">
        <v>44369</v>
      </c>
      <c r="W159" s="625" t="s">
        <v>2420</v>
      </c>
      <c r="X159" s="643">
        <v>44379</v>
      </c>
      <c r="Y159" s="625"/>
      <c r="Z159" s="625"/>
      <c r="AA159" s="625"/>
      <c r="AB159" s="625"/>
      <c r="AC159" s="623" t="s">
        <v>7597</v>
      </c>
      <c r="AD159" s="625"/>
      <c r="AE159" s="625"/>
      <c r="AF159" s="625"/>
      <c r="AG159" s="625"/>
      <c r="AH159" s="625"/>
      <c r="AI159" s="625"/>
      <c r="AJ159" s="625"/>
      <c r="AK159" s="623" t="s">
        <v>8906</v>
      </c>
      <c r="AL159" s="623" t="s">
        <v>8907</v>
      </c>
      <c r="AM159" s="623" t="s">
        <v>8908</v>
      </c>
      <c r="AN159" s="625" t="s">
        <v>1086</v>
      </c>
      <c r="AO159" s="625" t="s">
        <v>1086</v>
      </c>
      <c r="AP159" s="625"/>
    </row>
    <row r="160" spans="1:42" s="229" customFormat="1" ht="13.5">
      <c r="A160" s="625" t="s">
        <v>979</v>
      </c>
      <c r="B160" s="623" t="s">
        <v>84</v>
      </c>
      <c r="C160" s="623" t="s">
        <v>86</v>
      </c>
      <c r="D160" s="623" t="s">
        <v>995</v>
      </c>
      <c r="E160" s="623" t="s">
        <v>37</v>
      </c>
      <c r="F160" s="623" t="s">
        <v>11</v>
      </c>
      <c r="G160" s="623" t="s">
        <v>19</v>
      </c>
      <c r="H160" s="623" t="s">
        <v>996</v>
      </c>
      <c r="I160" s="625" t="s">
        <v>760</v>
      </c>
      <c r="J160" s="623" t="s">
        <v>13</v>
      </c>
      <c r="K160" s="629" t="s">
        <v>26</v>
      </c>
      <c r="L160" s="623" t="s">
        <v>2063</v>
      </c>
      <c r="M160" s="625" t="s">
        <v>2064</v>
      </c>
      <c r="N160" s="625" t="s">
        <v>1120</v>
      </c>
      <c r="O160" s="625" t="s">
        <v>1245</v>
      </c>
      <c r="P160" s="625">
        <v>50</v>
      </c>
      <c r="Q160" s="625">
        <v>7</v>
      </c>
      <c r="R160" s="630"/>
      <c r="S160" s="625" t="s">
        <v>8909</v>
      </c>
      <c r="T160" s="625"/>
      <c r="U160" s="643">
        <v>44334</v>
      </c>
      <c r="V160" s="643">
        <v>44334</v>
      </c>
      <c r="W160" s="662">
        <v>4790000052</v>
      </c>
      <c r="X160" s="643">
        <v>44372</v>
      </c>
      <c r="Y160" s="625"/>
      <c r="Z160" s="625"/>
      <c r="AA160" s="625"/>
      <c r="AB160" s="625"/>
      <c r="AC160" s="623" t="s">
        <v>7597</v>
      </c>
      <c r="AD160" s="625"/>
      <c r="AE160" s="625"/>
      <c r="AF160" s="625"/>
      <c r="AG160" s="625"/>
      <c r="AH160" s="625"/>
      <c r="AI160" s="625"/>
      <c r="AJ160" s="625"/>
      <c r="AK160" s="625" t="s">
        <v>1121</v>
      </c>
      <c r="AL160" s="625" t="s">
        <v>1238</v>
      </c>
      <c r="AM160" s="625" t="s">
        <v>1239</v>
      </c>
      <c r="AN160" s="625" t="s">
        <v>1548</v>
      </c>
      <c r="AO160" s="625" t="s">
        <v>1548</v>
      </c>
      <c r="AP160" s="625"/>
    </row>
    <row r="161" spans="1:42" s="229" customFormat="1" ht="13.5">
      <c r="A161" s="625" t="s">
        <v>979</v>
      </c>
      <c r="B161" s="623" t="s">
        <v>84</v>
      </c>
      <c r="C161" s="623" t="s">
        <v>415</v>
      </c>
      <c r="D161" s="623" t="s">
        <v>416</v>
      </c>
      <c r="E161" s="623" t="s">
        <v>37</v>
      </c>
      <c r="F161" s="623" t="s">
        <v>11</v>
      </c>
      <c r="G161" s="623" t="s">
        <v>19</v>
      </c>
      <c r="H161" s="623" t="s">
        <v>997</v>
      </c>
      <c r="I161" s="625" t="s">
        <v>760</v>
      </c>
      <c r="J161" s="623" t="s">
        <v>13</v>
      </c>
      <c r="K161" s="629" t="s">
        <v>17</v>
      </c>
      <c r="L161" s="623" t="s">
        <v>2065</v>
      </c>
      <c r="M161" s="625" t="s">
        <v>2066</v>
      </c>
      <c r="N161" s="625" t="s">
        <v>1120</v>
      </c>
      <c r="O161" s="625" t="s">
        <v>1237</v>
      </c>
      <c r="P161" s="625">
        <v>210</v>
      </c>
      <c r="Q161" s="625">
        <v>8</v>
      </c>
      <c r="R161" s="630"/>
      <c r="S161" s="625" t="s">
        <v>8909</v>
      </c>
      <c r="T161" s="625"/>
      <c r="U161" s="643">
        <v>44334</v>
      </c>
      <c r="V161" s="643">
        <v>44334</v>
      </c>
      <c r="W161" s="662">
        <v>4790000071</v>
      </c>
      <c r="X161" s="643">
        <v>44372</v>
      </c>
      <c r="Y161" s="625"/>
      <c r="Z161" s="625"/>
      <c r="AA161" s="625"/>
      <c r="AB161" s="625"/>
      <c r="AC161" s="623" t="s">
        <v>7597</v>
      </c>
      <c r="AD161" s="625"/>
      <c r="AE161" s="625"/>
      <c r="AF161" s="625"/>
      <c r="AG161" s="625"/>
      <c r="AH161" s="625"/>
      <c r="AI161" s="625"/>
      <c r="AJ161" s="625"/>
      <c r="AK161" s="625" t="s">
        <v>1121</v>
      </c>
      <c r="AL161" s="625" t="s">
        <v>1238</v>
      </c>
      <c r="AM161" s="625" t="s">
        <v>1239</v>
      </c>
      <c r="AN161" s="625" t="s">
        <v>1548</v>
      </c>
      <c r="AO161" s="625" t="s">
        <v>1548</v>
      </c>
      <c r="AP161" s="625"/>
    </row>
    <row r="162" spans="1:42" s="229" customFormat="1" ht="13.5">
      <c r="A162" s="625" t="s">
        <v>979</v>
      </c>
      <c r="B162" s="623" t="s">
        <v>84</v>
      </c>
      <c r="C162" s="623" t="s">
        <v>415</v>
      </c>
      <c r="D162" s="623" t="s">
        <v>416</v>
      </c>
      <c r="E162" s="623" t="s">
        <v>37</v>
      </c>
      <c r="F162" s="623" t="s">
        <v>11</v>
      </c>
      <c r="G162" s="623" t="s">
        <v>19</v>
      </c>
      <c r="H162" s="623" t="s">
        <v>998</v>
      </c>
      <c r="I162" s="625" t="s">
        <v>760</v>
      </c>
      <c r="J162" s="623" t="s">
        <v>13</v>
      </c>
      <c r="K162" s="629" t="s">
        <v>17</v>
      </c>
      <c r="L162" s="623" t="s">
        <v>2065</v>
      </c>
      <c r="M162" s="625" t="s">
        <v>2067</v>
      </c>
      <c r="N162" s="625" t="s">
        <v>1120</v>
      </c>
      <c r="O162" s="625" t="s">
        <v>1245</v>
      </c>
      <c r="P162" s="625">
        <v>90</v>
      </c>
      <c r="Q162" s="625">
        <v>6</v>
      </c>
      <c r="R162" s="630"/>
      <c r="S162" s="625" t="s">
        <v>8909</v>
      </c>
      <c r="T162" s="625"/>
      <c r="U162" s="643">
        <v>44334</v>
      </c>
      <c r="V162" s="643">
        <v>44334</v>
      </c>
      <c r="W162" s="662">
        <v>4790000053</v>
      </c>
      <c r="X162" s="643">
        <v>44372</v>
      </c>
      <c r="Y162" s="625"/>
      <c r="Z162" s="625"/>
      <c r="AA162" s="625"/>
      <c r="AB162" s="625"/>
      <c r="AC162" s="623" t="s">
        <v>7597</v>
      </c>
      <c r="AD162" s="625"/>
      <c r="AE162" s="625"/>
      <c r="AF162" s="625"/>
      <c r="AG162" s="625"/>
      <c r="AH162" s="625"/>
      <c r="AI162" s="625"/>
      <c r="AJ162" s="625"/>
      <c r="AK162" s="625" t="s">
        <v>1121</v>
      </c>
      <c r="AL162" s="625" t="s">
        <v>1238</v>
      </c>
      <c r="AM162" s="625" t="s">
        <v>1239</v>
      </c>
      <c r="AN162" s="625" t="s">
        <v>1548</v>
      </c>
      <c r="AO162" s="625" t="s">
        <v>1548</v>
      </c>
      <c r="AP162" s="625"/>
    </row>
    <row r="163" spans="1:42" s="229" customFormat="1" ht="13.5">
      <c r="A163" s="625" t="s">
        <v>979</v>
      </c>
      <c r="B163" s="623" t="s">
        <v>84</v>
      </c>
      <c r="C163" s="623" t="s">
        <v>415</v>
      </c>
      <c r="D163" s="623" t="s">
        <v>417</v>
      </c>
      <c r="E163" s="623" t="s">
        <v>37</v>
      </c>
      <c r="F163" s="623" t="s">
        <v>11</v>
      </c>
      <c r="G163" s="623" t="s">
        <v>19</v>
      </c>
      <c r="H163" s="623" t="s">
        <v>999</v>
      </c>
      <c r="I163" s="625" t="s">
        <v>760</v>
      </c>
      <c r="J163" s="623" t="s">
        <v>13</v>
      </c>
      <c r="K163" s="629" t="s">
        <v>17</v>
      </c>
      <c r="L163" s="623" t="s">
        <v>2065</v>
      </c>
      <c r="M163" s="625" t="s">
        <v>2068</v>
      </c>
      <c r="N163" s="625" t="s">
        <v>1120</v>
      </c>
      <c r="O163" s="625" t="s">
        <v>1245</v>
      </c>
      <c r="P163" s="625">
        <v>30</v>
      </c>
      <c r="Q163" s="625">
        <v>15</v>
      </c>
      <c r="R163" s="630"/>
      <c r="S163" s="625" t="s">
        <v>8909</v>
      </c>
      <c r="T163" s="625"/>
      <c r="U163" s="643">
        <v>44334</v>
      </c>
      <c r="V163" s="643">
        <v>44334</v>
      </c>
      <c r="W163" s="662">
        <v>4790000054</v>
      </c>
      <c r="X163" s="643">
        <v>44372</v>
      </c>
      <c r="Y163" s="625"/>
      <c r="Z163" s="625"/>
      <c r="AA163" s="625"/>
      <c r="AB163" s="625"/>
      <c r="AC163" s="623" t="s">
        <v>7597</v>
      </c>
      <c r="AD163" s="625"/>
      <c r="AE163" s="625"/>
      <c r="AF163" s="625"/>
      <c r="AG163" s="625"/>
      <c r="AH163" s="625"/>
      <c r="AI163" s="625"/>
      <c r="AJ163" s="625"/>
      <c r="AK163" s="625" t="s">
        <v>1121</v>
      </c>
      <c r="AL163" s="625" t="s">
        <v>1238</v>
      </c>
      <c r="AM163" s="625" t="s">
        <v>1239</v>
      </c>
      <c r="AN163" s="625" t="s">
        <v>1548</v>
      </c>
      <c r="AO163" s="625" t="s">
        <v>1548</v>
      </c>
      <c r="AP163" s="625"/>
    </row>
    <row r="164" spans="1:42" s="229" customFormat="1" ht="13.5">
      <c r="A164" s="625" t="s">
        <v>979</v>
      </c>
      <c r="B164" s="623" t="s">
        <v>84</v>
      </c>
      <c r="C164" s="623" t="s">
        <v>415</v>
      </c>
      <c r="D164" s="623" t="s">
        <v>418</v>
      </c>
      <c r="E164" s="623" t="s">
        <v>37</v>
      </c>
      <c r="F164" s="623" t="s">
        <v>11</v>
      </c>
      <c r="G164" s="623" t="s">
        <v>19</v>
      </c>
      <c r="H164" s="623" t="s">
        <v>1000</v>
      </c>
      <c r="I164" s="625" t="s">
        <v>760</v>
      </c>
      <c r="J164" s="623" t="s">
        <v>13</v>
      </c>
      <c r="K164" s="629" t="s">
        <v>26</v>
      </c>
      <c r="L164" s="623" t="s">
        <v>2065</v>
      </c>
      <c r="M164" s="625" t="s">
        <v>2069</v>
      </c>
      <c r="N164" s="625" t="s">
        <v>1120</v>
      </c>
      <c r="O164" s="625" t="s">
        <v>1245</v>
      </c>
      <c r="P164" s="625">
        <v>50</v>
      </c>
      <c r="Q164" s="625">
        <v>5</v>
      </c>
      <c r="R164" s="630"/>
      <c r="S164" s="625" t="s">
        <v>8909</v>
      </c>
      <c r="T164" s="625"/>
      <c r="U164" s="643">
        <v>44334</v>
      </c>
      <c r="V164" s="643">
        <v>44334</v>
      </c>
      <c r="W164" s="662">
        <v>4790000055</v>
      </c>
      <c r="X164" s="643">
        <v>44372</v>
      </c>
      <c r="Y164" s="625"/>
      <c r="Z164" s="625"/>
      <c r="AA164" s="625"/>
      <c r="AB164" s="625"/>
      <c r="AC164" s="623" t="s">
        <v>7597</v>
      </c>
      <c r="AD164" s="625"/>
      <c r="AE164" s="625"/>
      <c r="AF164" s="625"/>
      <c r="AG164" s="625"/>
      <c r="AH164" s="625"/>
      <c r="AI164" s="625"/>
      <c r="AJ164" s="625"/>
      <c r="AK164" s="625" t="s">
        <v>1121</v>
      </c>
      <c r="AL164" s="625" t="s">
        <v>1238</v>
      </c>
      <c r="AM164" s="625" t="s">
        <v>1239</v>
      </c>
      <c r="AN164" s="625" t="s">
        <v>1548</v>
      </c>
      <c r="AO164" s="625" t="s">
        <v>1548</v>
      </c>
      <c r="AP164" s="625"/>
    </row>
    <row r="165" spans="1:42" s="229" customFormat="1" ht="13.5">
      <c r="A165" s="625" t="s">
        <v>979</v>
      </c>
      <c r="B165" s="623" t="s">
        <v>84</v>
      </c>
      <c r="C165" s="623" t="s">
        <v>85</v>
      </c>
      <c r="D165" s="623" t="s">
        <v>1001</v>
      </c>
      <c r="E165" s="623" t="s">
        <v>37</v>
      </c>
      <c r="F165" s="623" t="s">
        <v>11</v>
      </c>
      <c r="G165" s="623" t="s">
        <v>19</v>
      </c>
      <c r="H165" s="623" t="s">
        <v>1002</v>
      </c>
      <c r="I165" s="625" t="s">
        <v>760</v>
      </c>
      <c r="J165" s="623" t="s">
        <v>13</v>
      </c>
      <c r="K165" s="629" t="s">
        <v>17</v>
      </c>
      <c r="L165" s="623" t="s">
        <v>2070</v>
      </c>
      <c r="M165" s="625" t="s">
        <v>2071</v>
      </c>
      <c r="N165" s="625" t="s">
        <v>1120</v>
      </c>
      <c r="O165" s="625" t="s">
        <v>1245</v>
      </c>
      <c r="P165" s="625">
        <v>200</v>
      </c>
      <c r="Q165" s="625">
        <v>7</v>
      </c>
      <c r="R165" s="630"/>
      <c r="S165" s="625" t="s">
        <v>8909</v>
      </c>
      <c r="T165" s="625"/>
      <c r="U165" s="643">
        <v>44334</v>
      </c>
      <c r="V165" s="643">
        <v>44334</v>
      </c>
      <c r="W165" s="662">
        <v>4790000056</v>
      </c>
      <c r="X165" s="643">
        <v>44372</v>
      </c>
      <c r="Y165" s="625"/>
      <c r="Z165" s="625"/>
      <c r="AA165" s="625"/>
      <c r="AB165" s="625"/>
      <c r="AC165" s="623" t="s">
        <v>7597</v>
      </c>
      <c r="AD165" s="625"/>
      <c r="AE165" s="625"/>
      <c r="AF165" s="625"/>
      <c r="AG165" s="625"/>
      <c r="AH165" s="625"/>
      <c r="AI165" s="625"/>
      <c r="AJ165" s="625"/>
      <c r="AK165" s="625" t="s">
        <v>1121</v>
      </c>
      <c r="AL165" s="625" t="s">
        <v>1238</v>
      </c>
      <c r="AM165" s="625" t="s">
        <v>1239</v>
      </c>
      <c r="AN165" s="625" t="s">
        <v>1548</v>
      </c>
      <c r="AO165" s="625" t="s">
        <v>1548</v>
      </c>
      <c r="AP165" s="625"/>
    </row>
    <row r="166" spans="1:42" s="229" customFormat="1" ht="13.5">
      <c r="A166" s="625" t="s">
        <v>979</v>
      </c>
      <c r="B166" s="623" t="s">
        <v>84</v>
      </c>
      <c r="C166" s="623" t="s">
        <v>85</v>
      </c>
      <c r="D166" s="623" t="s">
        <v>419</v>
      </c>
      <c r="E166" s="623" t="s">
        <v>37</v>
      </c>
      <c r="F166" s="623" t="s">
        <v>11</v>
      </c>
      <c r="G166" s="623" t="s">
        <v>19</v>
      </c>
      <c r="H166" s="623" t="s">
        <v>1003</v>
      </c>
      <c r="I166" s="625" t="s">
        <v>760</v>
      </c>
      <c r="J166" s="623" t="s">
        <v>13</v>
      </c>
      <c r="K166" s="629" t="s">
        <v>17</v>
      </c>
      <c r="L166" s="623" t="s">
        <v>2070</v>
      </c>
      <c r="M166" s="625" t="s">
        <v>2072</v>
      </c>
      <c r="N166" s="625" t="s">
        <v>1120</v>
      </c>
      <c r="O166" s="625" t="s">
        <v>1237</v>
      </c>
      <c r="P166" s="625">
        <v>60</v>
      </c>
      <c r="Q166" s="625">
        <v>5</v>
      </c>
      <c r="R166" s="630"/>
      <c r="S166" s="625" t="s">
        <v>8909</v>
      </c>
      <c r="T166" s="625"/>
      <c r="U166" s="643">
        <v>44334</v>
      </c>
      <c r="V166" s="643">
        <v>44334</v>
      </c>
      <c r="W166" s="662">
        <v>4790000058</v>
      </c>
      <c r="X166" s="643">
        <v>44372</v>
      </c>
      <c r="Y166" s="625"/>
      <c r="Z166" s="625"/>
      <c r="AA166" s="625"/>
      <c r="AB166" s="625"/>
      <c r="AC166" s="623" t="s">
        <v>7597</v>
      </c>
      <c r="AD166" s="625"/>
      <c r="AE166" s="625"/>
      <c r="AF166" s="625"/>
      <c r="AG166" s="625"/>
      <c r="AH166" s="625"/>
      <c r="AI166" s="625"/>
      <c r="AJ166" s="625"/>
      <c r="AK166" s="625" t="s">
        <v>1121</v>
      </c>
      <c r="AL166" s="625" t="s">
        <v>1238</v>
      </c>
      <c r="AM166" s="625" t="s">
        <v>1239</v>
      </c>
      <c r="AN166" s="625" t="s">
        <v>1548</v>
      </c>
      <c r="AO166" s="625" t="s">
        <v>1548</v>
      </c>
      <c r="AP166" s="625"/>
    </row>
    <row r="167" spans="1:42" s="229" customFormat="1" ht="13.5">
      <c r="A167" s="625" t="s">
        <v>979</v>
      </c>
      <c r="B167" s="623" t="s">
        <v>84</v>
      </c>
      <c r="C167" s="623" t="s">
        <v>85</v>
      </c>
      <c r="D167" s="623" t="s">
        <v>420</v>
      </c>
      <c r="E167" s="623" t="s">
        <v>37</v>
      </c>
      <c r="F167" s="623" t="s">
        <v>11</v>
      </c>
      <c r="G167" s="623" t="s">
        <v>19</v>
      </c>
      <c r="H167" s="623" t="s">
        <v>1004</v>
      </c>
      <c r="I167" s="625" t="s">
        <v>760</v>
      </c>
      <c r="J167" s="623" t="s">
        <v>13</v>
      </c>
      <c r="K167" s="629" t="s">
        <v>17</v>
      </c>
      <c r="L167" s="623" t="s">
        <v>2070</v>
      </c>
      <c r="M167" s="625" t="s">
        <v>2073</v>
      </c>
      <c r="N167" s="625" t="s">
        <v>1120</v>
      </c>
      <c r="O167" s="625" t="s">
        <v>1237</v>
      </c>
      <c r="P167" s="625">
        <v>53</v>
      </c>
      <c r="Q167" s="625">
        <v>5</v>
      </c>
      <c r="R167" s="630"/>
      <c r="S167" s="625" t="s">
        <v>8909</v>
      </c>
      <c r="T167" s="625"/>
      <c r="U167" s="643">
        <v>44334</v>
      </c>
      <c r="V167" s="643">
        <v>44334</v>
      </c>
      <c r="W167" s="662">
        <v>4790000059</v>
      </c>
      <c r="X167" s="643">
        <v>44372</v>
      </c>
      <c r="Y167" s="625"/>
      <c r="Z167" s="625"/>
      <c r="AA167" s="625"/>
      <c r="AB167" s="625"/>
      <c r="AC167" s="623" t="s">
        <v>7597</v>
      </c>
      <c r="AD167" s="625"/>
      <c r="AE167" s="625"/>
      <c r="AF167" s="625"/>
      <c r="AG167" s="625"/>
      <c r="AH167" s="625"/>
      <c r="AI167" s="625"/>
      <c r="AJ167" s="625"/>
      <c r="AK167" s="625" t="s">
        <v>1121</v>
      </c>
      <c r="AL167" s="625" t="s">
        <v>1238</v>
      </c>
      <c r="AM167" s="625" t="s">
        <v>1239</v>
      </c>
      <c r="AN167" s="625" t="s">
        <v>1548</v>
      </c>
      <c r="AO167" s="625" t="s">
        <v>1548</v>
      </c>
      <c r="AP167" s="625"/>
    </row>
    <row r="168" spans="1:42" s="229" customFormat="1" ht="13.5">
      <c r="A168" s="625" t="s">
        <v>979</v>
      </c>
      <c r="B168" s="623" t="s">
        <v>84</v>
      </c>
      <c r="C168" s="623" t="s">
        <v>85</v>
      </c>
      <c r="D168" s="623" t="s">
        <v>421</v>
      </c>
      <c r="E168" s="623" t="s">
        <v>37</v>
      </c>
      <c r="F168" s="623" t="s">
        <v>11</v>
      </c>
      <c r="G168" s="623" t="s">
        <v>19</v>
      </c>
      <c r="H168" s="623" t="s">
        <v>523</v>
      </c>
      <c r="I168" s="625" t="s">
        <v>760</v>
      </c>
      <c r="J168" s="623" t="s">
        <v>13</v>
      </c>
      <c r="K168" s="629" t="s">
        <v>17</v>
      </c>
      <c r="L168" s="623" t="s">
        <v>2070</v>
      </c>
      <c r="M168" s="625" t="s">
        <v>2074</v>
      </c>
      <c r="N168" s="625" t="s">
        <v>1120</v>
      </c>
      <c r="O168" s="625" t="s">
        <v>1237</v>
      </c>
      <c r="P168" s="625">
        <v>30</v>
      </c>
      <c r="Q168" s="625">
        <v>5</v>
      </c>
      <c r="R168" s="630"/>
      <c r="S168" s="625" t="s">
        <v>8909</v>
      </c>
      <c r="T168" s="625"/>
      <c r="U168" s="643">
        <v>44334</v>
      </c>
      <c r="V168" s="643">
        <v>44334</v>
      </c>
      <c r="W168" s="662">
        <v>4790000060</v>
      </c>
      <c r="X168" s="643">
        <v>44372</v>
      </c>
      <c r="Y168" s="625"/>
      <c r="Z168" s="625"/>
      <c r="AA168" s="625"/>
      <c r="AB168" s="625"/>
      <c r="AC168" s="623" t="s">
        <v>7597</v>
      </c>
      <c r="AD168" s="625"/>
      <c r="AE168" s="625"/>
      <c r="AF168" s="625"/>
      <c r="AG168" s="625"/>
      <c r="AH168" s="625"/>
      <c r="AI168" s="625"/>
      <c r="AJ168" s="625"/>
      <c r="AK168" s="625" t="s">
        <v>1121</v>
      </c>
      <c r="AL168" s="625" t="s">
        <v>1238</v>
      </c>
      <c r="AM168" s="625" t="s">
        <v>1239</v>
      </c>
      <c r="AN168" s="625" t="s">
        <v>1548</v>
      </c>
      <c r="AO168" s="625" t="s">
        <v>1548</v>
      </c>
      <c r="AP168" s="625"/>
    </row>
    <row r="169" spans="1:42" s="229" customFormat="1" ht="13.5">
      <c r="A169" s="625" t="s">
        <v>979</v>
      </c>
      <c r="B169" s="623" t="s">
        <v>84</v>
      </c>
      <c r="C169" s="623" t="s">
        <v>85</v>
      </c>
      <c r="D169" s="623" t="s">
        <v>422</v>
      </c>
      <c r="E169" s="623" t="s">
        <v>37</v>
      </c>
      <c r="F169" s="623" t="s">
        <v>11</v>
      </c>
      <c r="G169" s="623" t="s">
        <v>19</v>
      </c>
      <c r="H169" s="623" t="s">
        <v>524</v>
      </c>
      <c r="I169" s="625" t="s">
        <v>760</v>
      </c>
      <c r="J169" s="623" t="s">
        <v>13</v>
      </c>
      <c r="K169" s="629" t="s">
        <v>17</v>
      </c>
      <c r="L169" s="623" t="s">
        <v>2070</v>
      </c>
      <c r="M169" s="625" t="s">
        <v>2075</v>
      </c>
      <c r="N169" s="625" t="s">
        <v>1120</v>
      </c>
      <c r="O169" s="625" t="s">
        <v>1237</v>
      </c>
      <c r="P169" s="625">
        <v>110</v>
      </c>
      <c r="Q169" s="625">
        <v>10</v>
      </c>
      <c r="R169" s="630"/>
      <c r="S169" s="625" t="s">
        <v>8909</v>
      </c>
      <c r="T169" s="625"/>
      <c r="U169" s="643">
        <v>44334</v>
      </c>
      <c r="V169" s="643">
        <v>44334</v>
      </c>
      <c r="W169" s="662">
        <v>4790000063</v>
      </c>
      <c r="X169" s="643">
        <v>44372</v>
      </c>
      <c r="Y169" s="625"/>
      <c r="Z169" s="625"/>
      <c r="AA169" s="625"/>
      <c r="AB169" s="625"/>
      <c r="AC169" s="623" t="s">
        <v>7597</v>
      </c>
      <c r="AD169" s="625"/>
      <c r="AE169" s="625"/>
      <c r="AF169" s="625"/>
      <c r="AG169" s="625"/>
      <c r="AH169" s="625"/>
      <c r="AI169" s="625"/>
      <c r="AJ169" s="625"/>
      <c r="AK169" s="625" t="s">
        <v>1121</v>
      </c>
      <c r="AL169" s="625" t="s">
        <v>1238</v>
      </c>
      <c r="AM169" s="625" t="s">
        <v>1239</v>
      </c>
      <c r="AN169" s="625" t="s">
        <v>1548</v>
      </c>
      <c r="AO169" s="625" t="s">
        <v>1548</v>
      </c>
      <c r="AP169" s="625"/>
    </row>
    <row r="170" spans="1:42" s="229" customFormat="1" ht="13.5">
      <c r="A170" s="625" t="s">
        <v>979</v>
      </c>
      <c r="B170" s="623" t="s">
        <v>84</v>
      </c>
      <c r="C170" s="623" t="s">
        <v>85</v>
      </c>
      <c r="D170" s="623" t="s">
        <v>422</v>
      </c>
      <c r="E170" s="623" t="s">
        <v>37</v>
      </c>
      <c r="F170" s="623" t="s">
        <v>11</v>
      </c>
      <c r="G170" s="623" t="s">
        <v>19</v>
      </c>
      <c r="H170" s="623" t="s">
        <v>525</v>
      </c>
      <c r="I170" s="625" t="s">
        <v>760</v>
      </c>
      <c r="J170" s="623" t="s">
        <v>13</v>
      </c>
      <c r="K170" s="629" t="s">
        <v>17</v>
      </c>
      <c r="L170" s="623" t="s">
        <v>2070</v>
      </c>
      <c r="M170" s="625" t="s">
        <v>2076</v>
      </c>
      <c r="N170" s="625" t="s">
        <v>1120</v>
      </c>
      <c r="O170" s="625" t="s">
        <v>1245</v>
      </c>
      <c r="P170" s="625">
        <v>160</v>
      </c>
      <c r="Q170" s="625">
        <v>10</v>
      </c>
      <c r="R170" s="630"/>
      <c r="S170" s="625" t="s">
        <v>8909</v>
      </c>
      <c r="T170" s="625"/>
      <c r="U170" s="643">
        <v>44334</v>
      </c>
      <c r="V170" s="643">
        <v>44334</v>
      </c>
      <c r="W170" s="662">
        <v>4790000064</v>
      </c>
      <c r="X170" s="643">
        <v>44372</v>
      </c>
      <c r="Y170" s="625"/>
      <c r="Z170" s="625"/>
      <c r="AA170" s="625"/>
      <c r="AB170" s="625"/>
      <c r="AC170" s="623" t="s">
        <v>7597</v>
      </c>
      <c r="AD170" s="625"/>
      <c r="AE170" s="625"/>
      <c r="AF170" s="625"/>
      <c r="AG170" s="625"/>
      <c r="AH170" s="625"/>
      <c r="AI170" s="625"/>
      <c r="AJ170" s="625"/>
      <c r="AK170" s="625" t="s">
        <v>1121</v>
      </c>
      <c r="AL170" s="625" t="s">
        <v>1238</v>
      </c>
      <c r="AM170" s="625" t="s">
        <v>1239</v>
      </c>
      <c r="AN170" s="625" t="s">
        <v>1548</v>
      </c>
      <c r="AO170" s="625" t="s">
        <v>1548</v>
      </c>
      <c r="AP170" s="625"/>
    </row>
    <row r="171" spans="1:42" s="229" customFormat="1" ht="13.5">
      <c r="A171" s="625" t="s">
        <v>979</v>
      </c>
      <c r="B171" s="623" t="s">
        <v>84</v>
      </c>
      <c r="C171" s="623" t="s">
        <v>85</v>
      </c>
      <c r="D171" s="623" t="s">
        <v>423</v>
      </c>
      <c r="E171" s="623" t="s">
        <v>37</v>
      </c>
      <c r="F171" s="623" t="s">
        <v>11</v>
      </c>
      <c r="G171" s="623" t="s">
        <v>19</v>
      </c>
      <c r="H171" s="623" t="s">
        <v>526</v>
      </c>
      <c r="I171" s="625" t="s">
        <v>760</v>
      </c>
      <c r="J171" s="623" t="s">
        <v>13</v>
      </c>
      <c r="K171" s="629" t="s">
        <v>17</v>
      </c>
      <c r="L171" s="623" t="s">
        <v>2070</v>
      </c>
      <c r="M171" s="625" t="s">
        <v>2077</v>
      </c>
      <c r="N171" s="625" t="s">
        <v>1120</v>
      </c>
      <c r="O171" s="625" t="s">
        <v>1245</v>
      </c>
      <c r="P171" s="625">
        <v>110</v>
      </c>
      <c r="Q171" s="625">
        <v>5</v>
      </c>
      <c r="R171" s="630"/>
      <c r="S171" s="625" t="s">
        <v>8909</v>
      </c>
      <c r="T171" s="625"/>
      <c r="U171" s="643">
        <v>44334</v>
      </c>
      <c r="V171" s="643">
        <v>44334</v>
      </c>
      <c r="W171" s="662">
        <v>4790000065</v>
      </c>
      <c r="X171" s="643">
        <v>44372</v>
      </c>
      <c r="Y171" s="625"/>
      <c r="Z171" s="625"/>
      <c r="AA171" s="625"/>
      <c r="AB171" s="625"/>
      <c r="AC171" s="623" t="s">
        <v>7597</v>
      </c>
      <c r="AD171" s="625"/>
      <c r="AE171" s="625"/>
      <c r="AF171" s="625"/>
      <c r="AG171" s="625"/>
      <c r="AH171" s="625"/>
      <c r="AI171" s="625"/>
      <c r="AJ171" s="625"/>
      <c r="AK171" s="625" t="s">
        <v>1121</v>
      </c>
      <c r="AL171" s="625" t="s">
        <v>1238</v>
      </c>
      <c r="AM171" s="625" t="s">
        <v>1239</v>
      </c>
      <c r="AN171" s="625" t="s">
        <v>1548</v>
      </c>
      <c r="AO171" s="625" t="s">
        <v>1548</v>
      </c>
      <c r="AP171" s="625"/>
    </row>
    <row r="172" spans="1:42" s="229" customFormat="1" ht="13.5">
      <c r="A172" s="625" t="s">
        <v>979</v>
      </c>
      <c r="B172" s="623" t="s">
        <v>84</v>
      </c>
      <c r="C172" s="623" t="s">
        <v>85</v>
      </c>
      <c r="D172" s="623" t="s">
        <v>424</v>
      </c>
      <c r="E172" s="623" t="s">
        <v>37</v>
      </c>
      <c r="F172" s="623" t="s">
        <v>11</v>
      </c>
      <c r="G172" s="623" t="s">
        <v>19</v>
      </c>
      <c r="H172" s="623" t="s">
        <v>527</v>
      </c>
      <c r="I172" s="625" t="s">
        <v>760</v>
      </c>
      <c r="J172" s="623" t="s">
        <v>13</v>
      </c>
      <c r="K172" s="629" t="s">
        <v>17</v>
      </c>
      <c r="L172" s="623" t="s">
        <v>2070</v>
      </c>
      <c r="M172" s="625" t="s">
        <v>2078</v>
      </c>
      <c r="N172" s="625" t="s">
        <v>1120</v>
      </c>
      <c r="O172" s="625" t="s">
        <v>1237</v>
      </c>
      <c r="P172" s="625">
        <v>100</v>
      </c>
      <c r="Q172" s="625">
        <v>7</v>
      </c>
      <c r="R172" s="630"/>
      <c r="S172" s="625" t="s">
        <v>8909</v>
      </c>
      <c r="T172" s="625"/>
      <c r="U172" s="643">
        <v>44334</v>
      </c>
      <c r="V172" s="643">
        <v>44334</v>
      </c>
      <c r="W172" s="662">
        <v>4790000066</v>
      </c>
      <c r="X172" s="643">
        <v>44372</v>
      </c>
      <c r="Y172" s="625"/>
      <c r="Z172" s="625"/>
      <c r="AA172" s="625"/>
      <c r="AB172" s="625"/>
      <c r="AC172" s="623" t="s">
        <v>7597</v>
      </c>
      <c r="AD172" s="625"/>
      <c r="AE172" s="625"/>
      <c r="AF172" s="625"/>
      <c r="AG172" s="625"/>
      <c r="AH172" s="625"/>
      <c r="AI172" s="625"/>
      <c r="AJ172" s="625"/>
      <c r="AK172" s="625" t="s">
        <v>1121</v>
      </c>
      <c r="AL172" s="625" t="s">
        <v>1238</v>
      </c>
      <c r="AM172" s="625" t="s">
        <v>1239</v>
      </c>
      <c r="AN172" s="625" t="s">
        <v>1548</v>
      </c>
      <c r="AO172" s="625" t="s">
        <v>1548</v>
      </c>
      <c r="AP172" s="625"/>
    </row>
    <row r="173" spans="1:42" s="229" customFormat="1" ht="13.5">
      <c r="A173" s="625" t="s">
        <v>979</v>
      </c>
      <c r="B173" s="623" t="s">
        <v>84</v>
      </c>
      <c r="C173" s="623" t="s">
        <v>85</v>
      </c>
      <c r="D173" s="623" t="s">
        <v>425</v>
      </c>
      <c r="E173" s="623" t="s">
        <v>37</v>
      </c>
      <c r="F173" s="623" t="s">
        <v>11</v>
      </c>
      <c r="G173" s="623" t="s">
        <v>19</v>
      </c>
      <c r="H173" s="623" t="s">
        <v>528</v>
      </c>
      <c r="I173" s="625" t="s">
        <v>760</v>
      </c>
      <c r="J173" s="623" t="s">
        <v>13</v>
      </c>
      <c r="K173" s="629" t="s">
        <v>17</v>
      </c>
      <c r="L173" s="623" t="s">
        <v>2070</v>
      </c>
      <c r="M173" s="625" t="s">
        <v>2079</v>
      </c>
      <c r="N173" s="625" t="s">
        <v>1120</v>
      </c>
      <c r="O173" s="625" t="s">
        <v>1237</v>
      </c>
      <c r="P173" s="625">
        <v>80</v>
      </c>
      <c r="Q173" s="625">
        <v>8</v>
      </c>
      <c r="R173" s="630"/>
      <c r="S173" s="625" t="s">
        <v>8909</v>
      </c>
      <c r="T173" s="625"/>
      <c r="U173" s="643">
        <v>44334</v>
      </c>
      <c r="V173" s="643">
        <v>44334</v>
      </c>
      <c r="W173" s="662">
        <v>4790000067</v>
      </c>
      <c r="X173" s="643">
        <v>44372</v>
      </c>
      <c r="Y173" s="625"/>
      <c r="Z173" s="625"/>
      <c r="AA173" s="625"/>
      <c r="AB173" s="625"/>
      <c r="AC173" s="623" t="s">
        <v>7597</v>
      </c>
      <c r="AD173" s="625"/>
      <c r="AE173" s="625"/>
      <c r="AF173" s="625"/>
      <c r="AG173" s="625"/>
      <c r="AH173" s="625"/>
      <c r="AI173" s="625"/>
      <c r="AJ173" s="625"/>
      <c r="AK173" s="625" t="s">
        <v>1121</v>
      </c>
      <c r="AL173" s="625" t="s">
        <v>1238</v>
      </c>
      <c r="AM173" s="625" t="s">
        <v>1239</v>
      </c>
      <c r="AN173" s="625" t="s">
        <v>1548</v>
      </c>
      <c r="AO173" s="625" t="s">
        <v>1548</v>
      </c>
      <c r="AP173" s="625"/>
    </row>
    <row r="174" spans="1:42" s="229" customFormat="1" ht="13.5">
      <c r="A174" s="625" t="s">
        <v>979</v>
      </c>
      <c r="B174" s="623" t="s">
        <v>84</v>
      </c>
      <c r="C174" s="623" t="s">
        <v>85</v>
      </c>
      <c r="D174" s="623" t="s">
        <v>426</v>
      </c>
      <c r="E174" s="623" t="s">
        <v>37</v>
      </c>
      <c r="F174" s="623" t="s">
        <v>11</v>
      </c>
      <c r="G174" s="623" t="s">
        <v>19</v>
      </c>
      <c r="H174" s="623" t="s">
        <v>529</v>
      </c>
      <c r="I174" s="625" t="s">
        <v>760</v>
      </c>
      <c r="J174" s="623" t="s">
        <v>13</v>
      </c>
      <c r="K174" s="629" t="s">
        <v>17</v>
      </c>
      <c r="L174" s="623" t="s">
        <v>2070</v>
      </c>
      <c r="M174" s="625" t="s">
        <v>2080</v>
      </c>
      <c r="N174" s="625" t="s">
        <v>1120</v>
      </c>
      <c r="O174" s="625" t="s">
        <v>1237</v>
      </c>
      <c r="P174" s="625">
        <v>90</v>
      </c>
      <c r="Q174" s="625">
        <v>20</v>
      </c>
      <c r="R174" s="630"/>
      <c r="S174" s="625" t="s">
        <v>8909</v>
      </c>
      <c r="T174" s="625"/>
      <c r="U174" s="643">
        <v>44334</v>
      </c>
      <c r="V174" s="643">
        <v>44334</v>
      </c>
      <c r="W174" s="662">
        <v>4790000068</v>
      </c>
      <c r="X174" s="643">
        <v>44372</v>
      </c>
      <c r="Y174" s="625"/>
      <c r="Z174" s="625"/>
      <c r="AA174" s="625"/>
      <c r="AB174" s="625"/>
      <c r="AC174" s="623" t="s">
        <v>7597</v>
      </c>
      <c r="AD174" s="625"/>
      <c r="AE174" s="625"/>
      <c r="AF174" s="625"/>
      <c r="AG174" s="625"/>
      <c r="AH174" s="625"/>
      <c r="AI174" s="625"/>
      <c r="AJ174" s="625"/>
      <c r="AK174" s="625" t="s">
        <v>1121</v>
      </c>
      <c r="AL174" s="625" t="s">
        <v>1238</v>
      </c>
      <c r="AM174" s="625" t="s">
        <v>1239</v>
      </c>
      <c r="AN174" s="625" t="s">
        <v>1548</v>
      </c>
      <c r="AO174" s="625" t="s">
        <v>1548</v>
      </c>
      <c r="AP174" s="625"/>
    </row>
    <row r="175" spans="1:42" s="230" customFormat="1" ht="13.5">
      <c r="A175" s="625" t="s">
        <v>979</v>
      </c>
      <c r="B175" s="623" t="s">
        <v>84</v>
      </c>
      <c r="C175" s="623" t="s">
        <v>85</v>
      </c>
      <c r="D175" s="623" t="s">
        <v>427</v>
      </c>
      <c r="E175" s="623" t="s">
        <v>37</v>
      </c>
      <c r="F175" s="623" t="s">
        <v>11</v>
      </c>
      <c r="G175" s="623" t="s">
        <v>19</v>
      </c>
      <c r="H175" s="623" t="s">
        <v>530</v>
      </c>
      <c r="I175" s="625" t="s">
        <v>760</v>
      </c>
      <c r="J175" s="623" t="s">
        <v>13</v>
      </c>
      <c r="K175" s="629" t="s">
        <v>17</v>
      </c>
      <c r="L175" s="623" t="s">
        <v>2070</v>
      </c>
      <c r="M175" s="625" t="s">
        <v>2081</v>
      </c>
      <c r="N175" s="625" t="s">
        <v>1120</v>
      </c>
      <c r="O175" s="625" t="s">
        <v>1237</v>
      </c>
      <c r="P175" s="625">
        <v>130</v>
      </c>
      <c r="Q175" s="625">
        <v>15</v>
      </c>
      <c r="R175" s="630"/>
      <c r="S175" s="625" t="s">
        <v>8909</v>
      </c>
      <c r="T175" s="625"/>
      <c r="U175" s="643">
        <v>44334</v>
      </c>
      <c r="V175" s="643">
        <v>44334</v>
      </c>
      <c r="W175" s="662">
        <v>4790000069</v>
      </c>
      <c r="X175" s="643">
        <v>44372</v>
      </c>
      <c r="Y175" s="625"/>
      <c r="Z175" s="625"/>
      <c r="AA175" s="625"/>
      <c r="AB175" s="625"/>
      <c r="AC175" s="623" t="s">
        <v>7597</v>
      </c>
      <c r="AD175" s="625"/>
      <c r="AE175" s="625"/>
      <c r="AF175" s="625"/>
      <c r="AG175" s="625"/>
      <c r="AH175" s="625"/>
      <c r="AI175" s="625"/>
      <c r="AJ175" s="625"/>
      <c r="AK175" s="625" t="s">
        <v>1121</v>
      </c>
      <c r="AL175" s="625" t="s">
        <v>1238</v>
      </c>
      <c r="AM175" s="625" t="s">
        <v>1239</v>
      </c>
      <c r="AN175" s="625" t="s">
        <v>1548</v>
      </c>
      <c r="AO175" s="625" t="s">
        <v>1548</v>
      </c>
      <c r="AP175" s="625"/>
    </row>
    <row r="176" spans="1:42" s="230" customFormat="1" ht="13.5">
      <c r="A176" s="625" t="s">
        <v>979</v>
      </c>
      <c r="B176" s="623" t="s">
        <v>84</v>
      </c>
      <c r="C176" s="623" t="s">
        <v>85</v>
      </c>
      <c r="D176" s="623" t="s">
        <v>428</v>
      </c>
      <c r="E176" s="623" t="s">
        <v>37</v>
      </c>
      <c r="F176" s="623" t="s">
        <v>11</v>
      </c>
      <c r="G176" s="623" t="s">
        <v>19</v>
      </c>
      <c r="H176" s="623" t="s">
        <v>531</v>
      </c>
      <c r="I176" s="625" t="s">
        <v>760</v>
      </c>
      <c r="J176" s="623" t="s">
        <v>13</v>
      </c>
      <c r="K176" s="629" t="s">
        <v>26</v>
      </c>
      <c r="L176" s="623" t="s">
        <v>2070</v>
      </c>
      <c r="M176" s="625" t="s">
        <v>2082</v>
      </c>
      <c r="N176" s="625" t="s">
        <v>1120</v>
      </c>
      <c r="O176" s="625" t="s">
        <v>1245</v>
      </c>
      <c r="P176" s="625">
        <v>70</v>
      </c>
      <c r="Q176" s="625">
        <v>10</v>
      </c>
      <c r="R176" s="630"/>
      <c r="S176" s="625" t="s">
        <v>8909</v>
      </c>
      <c r="T176" s="625"/>
      <c r="U176" s="643">
        <v>44334</v>
      </c>
      <c r="V176" s="643">
        <v>44334</v>
      </c>
      <c r="W176" s="662">
        <v>4790000070</v>
      </c>
      <c r="X176" s="643">
        <v>44372</v>
      </c>
      <c r="Y176" s="625"/>
      <c r="Z176" s="625"/>
      <c r="AA176" s="625"/>
      <c r="AB176" s="625"/>
      <c r="AC176" s="623" t="s">
        <v>7597</v>
      </c>
      <c r="AD176" s="625"/>
      <c r="AE176" s="625"/>
      <c r="AF176" s="625"/>
      <c r="AG176" s="625"/>
      <c r="AH176" s="625"/>
      <c r="AI176" s="625"/>
      <c r="AJ176" s="625"/>
      <c r="AK176" s="625" t="s">
        <v>1121</v>
      </c>
      <c r="AL176" s="625" t="s">
        <v>1238</v>
      </c>
      <c r="AM176" s="625" t="s">
        <v>1239</v>
      </c>
      <c r="AN176" s="625" t="s">
        <v>1548</v>
      </c>
      <c r="AO176" s="625" t="s">
        <v>1548</v>
      </c>
      <c r="AP176" s="625"/>
    </row>
    <row r="177" spans="1:42" s="230" customFormat="1" ht="13.5">
      <c r="A177" s="625" t="s">
        <v>979</v>
      </c>
      <c r="B177" s="623" t="s">
        <v>84</v>
      </c>
      <c r="C177" s="623" t="s">
        <v>88</v>
      </c>
      <c r="D177" s="623" t="s">
        <v>429</v>
      </c>
      <c r="E177" s="623" t="s">
        <v>37</v>
      </c>
      <c r="F177" s="623" t="s">
        <v>11</v>
      </c>
      <c r="G177" s="623" t="s">
        <v>19</v>
      </c>
      <c r="H177" s="623" t="s">
        <v>532</v>
      </c>
      <c r="I177" s="625" t="s">
        <v>760</v>
      </c>
      <c r="J177" s="623" t="s">
        <v>13</v>
      </c>
      <c r="K177" s="629" t="s">
        <v>17</v>
      </c>
      <c r="L177" s="623" t="s">
        <v>2070</v>
      </c>
      <c r="M177" s="625" t="s">
        <v>2083</v>
      </c>
      <c r="N177" s="625" t="s">
        <v>1120</v>
      </c>
      <c r="O177" s="625" t="s">
        <v>1237</v>
      </c>
      <c r="P177" s="625">
        <v>100</v>
      </c>
      <c r="Q177" s="625">
        <v>10</v>
      </c>
      <c r="R177" s="630"/>
      <c r="S177" s="625" t="s">
        <v>8909</v>
      </c>
      <c r="T177" s="625"/>
      <c r="U177" s="643">
        <v>44334</v>
      </c>
      <c r="V177" s="643">
        <v>44334</v>
      </c>
      <c r="W177" s="662">
        <v>4790000072</v>
      </c>
      <c r="X177" s="643">
        <v>44372</v>
      </c>
      <c r="Y177" s="625"/>
      <c r="Z177" s="625"/>
      <c r="AA177" s="625"/>
      <c r="AB177" s="625"/>
      <c r="AC177" s="623" t="s">
        <v>7597</v>
      </c>
      <c r="AD177" s="625"/>
      <c r="AE177" s="625"/>
      <c r="AF177" s="625"/>
      <c r="AG177" s="625"/>
      <c r="AH177" s="625"/>
      <c r="AI177" s="625"/>
      <c r="AJ177" s="625"/>
      <c r="AK177" s="625" t="s">
        <v>1121</v>
      </c>
      <c r="AL177" s="625" t="s">
        <v>1238</v>
      </c>
      <c r="AM177" s="625" t="s">
        <v>1239</v>
      </c>
      <c r="AN177" s="625" t="s">
        <v>1548</v>
      </c>
      <c r="AO177" s="625" t="s">
        <v>1548</v>
      </c>
      <c r="AP177" s="625"/>
    </row>
    <row r="178" spans="1:42" s="230" customFormat="1" ht="13.5">
      <c r="A178" s="625" t="s">
        <v>979</v>
      </c>
      <c r="B178" s="623" t="s">
        <v>84</v>
      </c>
      <c r="C178" s="623" t="s">
        <v>88</v>
      </c>
      <c r="D178" s="623" t="s">
        <v>430</v>
      </c>
      <c r="E178" s="623" t="s">
        <v>37</v>
      </c>
      <c r="F178" s="623" t="s">
        <v>11</v>
      </c>
      <c r="G178" s="623" t="s">
        <v>19</v>
      </c>
      <c r="H178" s="623" t="s">
        <v>533</v>
      </c>
      <c r="I178" s="625" t="s">
        <v>760</v>
      </c>
      <c r="J178" s="623" t="s">
        <v>13</v>
      </c>
      <c r="K178" s="629" t="s">
        <v>17</v>
      </c>
      <c r="L178" s="623" t="s">
        <v>2070</v>
      </c>
      <c r="M178" s="625" t="s">
        <v>2084</v>
      </c>
      <c r="N178" s="625" t="s">
        <v>1120</v>
      </c>
      <c r="O178" s="625" t="s">
        <v>1245</v>
      </c>
      <c r="P178" s="625">
        <v>80</v>
      </c>
      <c r="Q178" s="625">
        <v>5</v>
      </c>
      <c r="R178" s="630"/>
      <c r="S178" s="625" t="s">
        <v>8909</v>
      </c>
      <c r="T178" s="625"/>
      <c r="U178" s="643">
        <v>44334</v>
      </c>
      <c r="V178" s="643">
        <v>44334</v>
      </c>
      <c r="W178" s="662">
        <v>4790000073</v>
      </c>
      <c r="X178" s="643">
        <v>44372</v>
      </c>
      <c r="Y178" s="625"/>
      <c r="Z178" s="625"/>
      <c r="AA178" s="625"/>
      <c r="AB178" s="625"/>
      <c r="AC178" s="623" t="s">
        <v>7597</v>
      </c>
      <c r="AD178" s="625"/>
      <c r="AE178" s="625"/>
      <c r="AF178" s="625"/>
      <c r="AG178" s="625"/>
      <c r="AH178" s="625"/>
      <c r="AI178" s="625"/>
      <c r="AJ178" s="625"/>
      <c r="AK178" s="625" t="s">
        <v>1121</v>
      </c>
      <c r="AL178" s="625" t="s">
        <v>1238</v>
      </c>
      <c r="AM178" s="625" t="s">
        <v>1239</v>
      </c>
      <c r="AN178" s="625" t="s">
        <v>1548</v>
      </c>
      <c r="AO178" s="625" t="s">
        <v>1548</v>
      </c>
      <c r="AP178" s="625"/>
    </row>
    <row r="179" spans="1:42" s="230" customFormat="1" ht="13.5">
      <c r="A179" s="625" t="s">
        <v>979</v>
      </c>
      <c r="B179" s="623" t="s">
        <v>84</v>
      </c>
      <c r="C179" s="623" t="s">
        <v>88</v>
      </c>
      <c r="D179" s="623" t="s">
        <v>431</v>
      </c>
      <c r="E179" s="623" t="s">
        <v>37</v>
      </c>
      <c r="F179" s="623" t="s">
        <v>11</v>
      </c>
      <c r="G179" s="623" t="s">
        <v>19</v>
      </c>
      <c r="H179" s="623" t="s">
        <v>534</v>
      </c>
      <c r="I179" s="625" t="s">
        <v>760</v>
      </c>
      <c r="J179" s="623" t="s">
        <v>13</v>
      </c>
      <c r="K179" s="629" t="s">
        <v>17</v>
      </c>
      <c r="L179" s="623" t="s">
        <v>2070</v>
      </c>
      <c r="M179" s="625" t="s">
        <v>2085</v>
      </c>
      <c r="N179" s="625" t="s">
        <v>1120</v>
      </c>
      <c r="O179" s="625" t="s">
        <v>1245</v>
      </c>
      <c r="P179" s="625">
        <v>90</v>
      </c>
      <c r="Q179" s="625">
        <v>8</v>
      </c>
      <c r="R179" s="630"/>
      <c r="S179" s="625" t="s">
        <v>8909</v>
      </c>
      <c r="T179" s="625"/>
      <c r="U179" s="643">
        <v>44334</v>
      </c>
      <c r="V179" s="643">
        <v>44334</v>
      </c>
      <c r="W179" s="662">
        <v>4790000074</v>
      </c>
      <c r="X179" s="643">
        <v>44372</v>
      </c>
      <c r="Y179" s="625"/>
      <c r="Z179" s="625"/>
      <c r="AA179" s="625"/>
      <c r="AB179" s="625"/>
      <c r="AC179" s="623" t="s">
        <v>7597</v>
      </c>
      <c r="AD179" s="625"/>
      <c r="AE179" s="625"/>
      <c r="AF179" s="625"/>
      <c r="AG179" s="625"/>
      <c r="AH179" s="625"/>
      <c r="AI179" s="625"/>
      <c r="AJ179" s="625"/>
      <c r="AK179" s="625" t="s">
        <v>1121</v>
      </c>
      <c r="AL179" s="625" t="s">
        <v>1238</v>
      </c>
      <c r="AM179" s="625" t="s">
        <v>1239</v>
      </c>
      <c r="AN179" s="625" t="s">
        <v>1548</v>
      </c>
      <c r="AO179" s="625" t="s">
        <v>1548</v>
      </c>
      <c r="AP179" s="625"/>
    </row>
    <row r="180" spans="1:42" s="230" customFormat="1" ht="13.5">
      <c r="A180" s="625" t="s">
        <v>979</v>
      </c>
      <c r="B180" s="623" t="s">
        <v>84</v>
      </c>
      <c r="C180" s="623" t="s">
        <v>88</v>
      </c>
      <c r="D180" s="623" t="s">
        <v>432</v>
      </c>
      <c r="E180" s="623" t="s">
        <v>37</v>
      </c>
      <c r="F180" s="623" t="s">
        <v>11</v>
      </c>
      <c r="G180" s="623" t="s">
        <v>19</v>
      </c>
      <c r="H180" s="623" t="s">
        <v>535</v>
      </c>
      <c r="I180" s="625" t="s">
        <v>760</v>
      </c>
      <c r="J180" s="623" t="s">
        <v>13</v>
      </c>
      <c r="K180" s="629" t="s">
        <v>17</v>
      </c>
      <c r="L180" s="623" t="s">
        <v>2070</v>
      </c>
      <c r="M180" s="625" t="s">
        <v>2086</v>
      </c>
      <c r="N180" s="625" t="s">
        <v>1120</v>
      </c>
      <c r="O180" s="625" t="s">
        <v>1237</v>
      </c>
      <c r="P180" s="625">
        <v>100</v>
      </c>
      <c r="Q180" s="625">
        <v>20</v>
      </c>
      <c r="R180" s="630"/>
      <c r="S180" s="625" t="s">
        <v>8909</v>
      </c>
      <c r="T180" s="625"/>
      <c r="U180" s="643">
        <v>44334</v>
      </c>
      <c r="V180" s="643">
        <v>44334</v>
      </c>
      <c r="W180" s="662">
        <v>4790000075</v>
      </c>
      <c r="X180" s="643">
        <v>44372</v>
      </c>
      <c r="Y180" s="625"/>
      <c r="Z180" s="625"/>
      <c r="AA180" s="625"/>
      <c r="AB180" s="625"/>
      <c r="AC180" s="623" t="s">
        <v>7597</v>
      </c>
      <c r="AD180" s="625"/>
      <c r="AE180" s="625"/>
      <c r="AF180" s="625"/>
      <c r="AG180" s="625"/>
      <c r="AH180" s="625"/>
      <c r="AI180" s="625"/>
      <c r="AJ180" s="625"/>
      <c r="AK180" s="625" t="s">
        <v>1121</v>
      </c>
      <c r="AL180" s="625" t="s">
        <v>1238</v>
      </c>
      <c r="AM180" s="625" t="s">
        <v>1239</v>
      </c>
      <c r="AN180" s="625" t="s">
        <v>1548</v>
      </c>
      <c r="AO180" s="625" t="s">
        <v>1548</v>
      </c>
      <c r="AP180" s="625"/>
    </row>
    <row r="181" spans="1:42" s="230" customFormat="1" ht="13.5">
      <c r="A181" s="625" t="s">
        <v>979</v>
      </c>
      <c r="B181" s="623" t="s">
        <v>84</v>
      </c>
      <c r="C181" s="623" t="s">
        <v>88</v>
      </c>
      <c r="D181" s="623" t="s">
        <v>433</v>
      </c>
      <c r="E181" s="623" t="s">
        <v>37</v>
      </c>
      <c r="F181" s="623" t="s">
        <v>11</v>
      </c>
      <c r="G181" s="623" t="s">
        <v>19</v>
      </c>
      <c r="H181" s="623" t="s">
        <v>536</v>
      </c>
      <c r="I181" s="625" t="s">
        <v>760</v>
      </c>
      <c r="J181" s="623" t="s">
        <v>13</v>
      </c>
      <c r="K181" s="629" t="s">
        <v>17</v>
      </c>
      <c r="L181" s="623" t="s">
        <v>2070</v>
      </c>
      <c r="M181" s="625" t="s">
        <v>2087</v>
      </c>
      <c r="N181" s="625" t="s">
        <v>1120</v>
      </c>
      <c r="O181" s="625" t="s">
        <v>1237</v>
      </c>
      <c r="P181" s="625">
        <v>130</v>
      </c>
      <c r="Q181" s="625">
        <v>7</v>
      </c>
      <c r="R181" s="630"/>
      <c r="S181" s="625" t="s">
        <v>8909</v>
      </c>
      <c r="T181" s="625"/>
      <c r="U181" s="643">
        <v>44334</v>
      </c>
      <c r="V181" s="643">
        <v>44334</v>
      </c>
      <c r="W181" s="662">
        <v>4790000076</v>
      </c>
      <c r="X181" s="643">
        <v>44372</v>
      </c>
      <c r="Y181" s="625"/>
      <c r="Z181" s="625"/>
      <c r="AA181" s="625"/>
      <c r="AB181" s="625"/>
      <c r="AC181" s="623" t="s">
        <v>7597</v>
      </c>
      <c r="AD181" s="625"/>
      <c r="AE181" s="625"/>
      <c r="AF181" s="625"/>
      <c r="AG181" s="625"/>
      <c r="AH181" s="625"/>
      <c r="AI181" s="625"/>
      <c r="AJ181" s="625"/>
      <c r="AK181" s="625" t="s">
        <v>1121</v>
      </c>
      <c r="AL181" s="625" t="s">
        <v>1238</v>
      </c>
      <c r="AM181" s="625" t="s">
        <v>1239</v>
      </c>
      <c r="AN181" s="625" t="s">
        <v>1548</v>
      </c>
      <c r="AO181" s="625" t="s">
        <v>1548</v>
      </c>
      <c r="AP181" s="625"/>
    </row>
    <row r="182" spans="1:42" s="230" customFormat="1" ht="13.5">
      <c r="A182" s="625" t="s">
        <v>979</v>
      </c>
      <c r="B182" s="623" t="s">
        <v>84</v>
      </c>
      <c r="C182" s="623" t="s">
        <v>88</v>
      </c>
      <c r="D182" s="623" t="s">
        <v>434</v>
      </c>
      <c r="E182" s="623" t="s">
        <v>37</v>
      </c>
      <c r="F182" s="623" t="s">
        <v>11</v>
      </c>
      <c r="G182" s="623" t="s">
        <v>19</v>
      </c>
      <c r="H182" s="623" t="s">
        <v>537</v>
      </c>
      <c r="I182" s="625" t="s">
        <v>760</v>
      </c>
      <c r="J182" s="623" t="s">
        <v>13</v>
      </c>
      <c r="K182" s="629" t="s">
        <v>17</v>
      </c>
      <c r="L182" s="623" t="s">
        <v>2070</v>
      </c>
      <c r="M182" s="625" t="s">
        <v>2088</v>
      </c>
      <c r="N182" s="625" t="s">
        <v>1120</v>
      </c>
      <c r="O182" s="625" t="s">
        <v>1245</v>
      </c>
      <c r="P182" s="625">
        <v>60</v>
      </c>
      <c r="Q182" s="625">
        <v>10</v>
      </c>
      <c r="R182" s="630"/>
      <c r="S182" s="625" t="s">
        <v>8909</v>
      </c>
      <c r="T182" s="625"/>
      <c r="U182" s="643">
        <v>44334</v>
      </c>
      <c r="V182" s="643">
        <v>44334</v>
      </c>
      <c r="W182" s="662">
        <v>4790000077</v>
      </c>
      <c r="X182" s="643">
        <v>44372</v>
      </c>
      <c r="Y182" s="625"/>
      <c r="Z182" s="625"/>
      <c r="AA182" s="625"/>
      <c r="AB182" s="625"/>
      <c r="AC182" s="623" t="s">
        <v>7597</v>
      </c>
      <c r="AD182" s="625"/>
      <c r="AE182" s="625"/>
      <c r="AF182" s="625"/>
      <c r="AG182" s="625"/>
      <c r="AH182" s="625"/>
      <c r="AI182" s="625"/>
      <c r="AJ182" s="625"/>
      <c r="AK182" s="625" t="s">
        <v>1121</v>
      </c>
      <c r="AL182" s="625" t="s">
        <v>1238</v>
      </c>
      <c r="AM182" s="625" t="s">
        <v>1239</v>
      </c>
      <c r="AN182" s="625" t="s">
        <v>1548</v>
      </c>
      <c r="AO182" s="625" t="s">
        <v>1548</v>
      </c>
      <c r="AP182" s="625"/>
    </row>
    <row r="183" spans="1:42" s="230" customFormat="1" ht="13.5">
      <c r="A183" s="625" t="s">
        <v>979</v>
      </c>
      <c r="B183" s="623" t="s">
        <v>84</v>
      </c>
      <c r="C183" s="623" t="s">
        <v>88</v>
      </c>
      <c r="D183" s="623" t="s">
        <v>435</v>
      </c>
      <c r="E183" s="623" t="s">
        <v>37</v>
      </c>
      <c r="F183" s="623" t="s">
        <v>11</v>
      </c>
      <c r="G183" s="623" t="s">
        <v>19</v>
      </c>
      <c r="H183" s="623" t="s">
        <v>538</v>
      </c>
      <c r="I183" s="625" t="s">
        <v>760</v>
      </c>
      <c r="J183" s="623" t="s">
        <v>13</v>
      </c>
      <c r="K183" s="629" t="s">
        <v>26</v>
      </c>
      <c r="L183" s="623" t="s">
        <v>2070</v>
      </c>
      <c r="M183" s="625" t="s">
        <v>2089</v>
      </c>
      <c r="N183" s="625" t="s">
        <v>1120</v>
      </c>
      <c r="O183" s="625" t="s">
        <v>1237</v>
      </c>
      <c r="P183" s="625">
        <v>20</v>
      </c>
      <c r="Q183" s="625">
        <v>15</v>
      </c>
      <c r="R183" s="630"/>
      <c r="S183" s="625" t="s">
        <v>8909</v>
      </c>
      <c r="T183" s="625"/>
      <c r="U183" s="643">
        <v>44334</v>
      </c>
      <c r="V183" s="643">
        <v>44334</v>
      </c>
      <c r="W183" s="662">
        <v>4790000078</v>
      </c>
      <c r="X183" s="643">
        <v>44372</v>
      </c>
      <c r="Y183" s="625"/>
      <c r="Z183" s="625"/>
      <c r="AA183" s="625"/>
      <c r="AB183" s="625"/>
      <c r="AC183" s="623" t="s">
        <v>7597</v>
      </c>
      <c r="AD183" s="625"/>
      <c r="AE183" s="625"/>
      <c r="AF183" s="625"/>
      <c r="AG183" s="625"/>
      <c r="AH183" s="625"/>
      <c r="AI183" s="625"/>
      <c r="AJ183" s="625"/>
      <c r="AK183" s="625" t="s">
        <v>1121</v>
      </c>
      <c r="AL183" s="625" t="s">
        <v>1238</v>
      </c>
      <c r="AM183" s="625" t="s">
        <v>1239</v>
      </c>
      <c r="AN183" s="625" t="s">
        <v>1548</v>
      </c>
      <c r="AO183" s="625" t="s">
        <v>1548</v>
      </c>
      <c r="AP183" s="625"/>
    </row>
    <row r="184" spans="1:42" s="230" customFormat="1" ht="13.5">
      <c r="A184" s="625" t="s">
        <v>979</v>
      </c>
      <c r="B184" s="623" t="s">
        <v>84</v>
      </c>
      <c r="C184" s="623" t="s">
        <v>88</v>
      </c>
      <c r="D184" s="623" t="s">
        <v>436</v>
      </c>
      <c r="E184" s="623" t="s">
        <v>37</v>
      </c>
      <c r="F184" s="623" t="s">
        <v>11</v>
      </c>
      <c r="G184" s="623" t="s">
        <v>19</v>
      </c>
      <c r="H184" s="623" t="s">
        <v>539</v>
      </c>
      <c r="I184" s="625" t="s">
        <v>760</v>
      </c>
      <c r="J184" s="623" t="s">
        <v>13</v>
      </c>
      <c r="K184" s="629" t="s">
        <v>17</v>
      </c>
      <c r="L184" s="623" t="s">
        <v>2070</v>
      </c>
      <c r="M184" s="625" t="s">
        <v>2090</v>
      </c>
      <c r="N184" s="625" t="s">
        <v>1120</v>
      </c>
      <c r="O184" s="625" t="s">
        <v>1237</v>
      </c>
      <c r="P184" s="625">
        <v>180</v>
      </c>
      <c r="Q184" s="625">
        <v>15</v>
      </c>
      <c r="R184" s="630"/>
      <c r="S184" s="625" t="s">
        <v>8909</v>
      </c>
      <c r="T184" s="625"/>
      <c r="U184" s="643">
        <v>44334</v>
      </c>
      <c r="V184" s="643">
        <v>44334</v>
      </c>
      <c r="W184" s="662">
        <v>4790000081</v>
      </c>
      <c r="X184" s="643">
        <v>44372</v>
      </c>
      <c r="Y184" s="625"/>
      <c r="Z184" s="625"/>
      <c r="AA184" s="625"/>
      <c r="AB184" s="625"/>
      <c r="AC184" s="623" t="s">
        <v>7597</v>
      </c>
      <c r="AD184" s="625"/>
      <c r="AE184" s="625"/>
      <c r="AF184" s="625"/>
      <c r="AG184" s="625"/>
      <c r="AH184" s="625"/>
      <c r="AI184" s="625"/>
      <c r="AJ184" s="625"/>
      <c r="AK184" s="625" t="s">
        <v>1121</v>
      </c>
      <c r="AL184" s="625" t="s">
        <v>1238</v>
      </c>
      <c r="AM184" s="625" t="s">
        <v>1239</v>
      </c>
      <c r="AN184" s="625" t="s">
        <v>1548</v>
      </c>
      <c r="AO184" s="625" t="s">
        <v>1548</v>
      </c>
      <c r="AP184" s="625"/>
    </row>
    <row r="185" spans="1:42" s="230" customFormat="1" ht="13.5">
      <c r="A185" s="625" t="s">
        <v>979</v>
      </c>
      <c r="B185" s="623" t="s">
        <v>84</v>
      </c>
      <c r="C185" s="623" t="s">
        <v>88</v>
      </c>
      <c r="D185" s="623" t="s">
        <v>437</v>
      </c>
      <c r="E185" s="623" t="s">
        <v>37</v>
      </c>
      <c r="F185" s="623" t="s">
        <v>11</v>
      </c>
      <c r="G185" s="623" t="s">
        <v>19</v>
      </c>
      <c r="H185" s="623" t="s">
        <v>540</v>
      </c>
      <c r="I185" s="625" t="s">
        <v>760</v>
      </c>
      <c r="J185" s="623" t="s">
        <v>13</v>
      </c>
      <c r="K185" s="629" t="s">
        <v>17</v>
      </c>
      <c r="L185" s="623" t="s">
        <v>2070</v>
      </c>
      <c r="M185" s="625" t="s">
        <v>2091</v>
      </c>
      <c r="N185" s="625" t="s">
        <v>1120</v>
      </c>
      <c r="O185" s="625" t="s">
        <v>1237</v>
      </c>
      <c r="P185" s="625">
        <v>130</v>
      </c>
      <c r="Q185" s="625">
        <v>20</v>
      </c>
      <c r="R185" s="630"/>
      <c r="S185" s="625" t="s">
        <v>8909</v>
      </c>
      <c r="T185" s="625"/>
      <c r="U185" s="643">
        <v>44334</v>
      </c>
      <c r="V185" s="643">
        <v>44334</v>
      </c>
      <c r="W185" s="662">
        <v>4790000082</v>
      </c>
      <c r="X185" s="643">
        <v>44372</v>
      </c>
      <c r="Y185" s="625"/>
      <c r="Z185" s="625"/>
      <c r="AA185" s="625"/>
      <c r="AB185" s="625"/>
      <c r="AC185" s="623" t="s">
        <v>7597</v>
      </c>
      <c r="AD185" s="625"/>
      <c r="AE185" s="625"/>
      <c r="AF185" s="625"/>
      <c r="AG185" s="625"/>
      <c r="AH185" s="625"/>
      <c r="AI185" s="625"/>
      <c r="AJ185" s="625"/>
      <c r="AK185" s="625" t="s">
        <v>1121</v>
      </c>
      <c r="AL185" s="625" t="s">
        <v>1238</v>
      </c>
      <c r="AM185" s="625" t="s">
        <v>1239</v>
      </c>
      <c r="AN185" s="625" t="s">
        <v>1548</v>
      </c>
      <c r="AO185" s="625" t="s">
        <v>1548</v>
      </c>
      <c r="AP185" s="625"/>
    </row>
    <row r="186" spans="1:42" s="230" customFormat="1" ht="13.5">
      <c r="A186" s="625" t="s">
        <v>979</v>
      </c>
      <c r="B186" s="623" t="s">
        <v>84</v>
      </c>
      <c r="C186" s="623" t="s">
        <v>88</v>
      </c>
      <c r="D186" s="623" t="s">
        <v>438</v>
      </c>
      <c r="E186" s="623" t="s">
        <v>37</v>
      </c>
      <c r="F186" s="623" t="s">
        <v>11</v>
      </c>
      <c r="G186" s="623" t="s">
        <v>19</v>
      </c>
      <c r="H186" s="623" t="s">
        <v>541</v>
      </c>
      <c r="I186" s="625" t="s">
        <v>760</v>
      </c>
      <c r="J186" s="623" t="s">
        <v>13</v>
      </c>
      <c r="K186" s="629" t="s">
        <v>17</v>
      </c>
      <c r="L186" s="623" t="s">
        <v>2070</v>
      </c>
      <c r="M186" s="625" t="s">
        <v>2092</v>
      </c>
      <c r="N186" s="625" t="s">
        <v>1120</v>
      </c>
      <c r="O186" s="625" t="s">
        <v>1237</v>
      </c>
      <c r="P186" s="625">
        <v>90</v>
      </c>
      <c r="Q186" s="625">
        <v>11</v>
      </c>
      <c r="R186" s="630"/>
      <c r="S186" s="625" t="s">
        <v>8909</v>
      </c>
      <c r="T186" s="625"/>
      <c r="U186" s="643">
        <v>44334</v>
      </c>
      <c r="V186" s="643">
        <v>44334</v>
      </c>
      <c r="W186" s="662">
        <v>4790000083</v>
      </c>
      <c r="X186" s="643">
        <v>44372</v>
      </c>
      <c r="Y186" s="625"/>
      <c r="Z186" s="625"/>
      <c r="AA186" s="625"/>
      <c r="AB186" s="625"/>
      <c r="AC186" s="623" t="s">
        <v>7597</v>
      </c>
      <c r="AD186" s="625"/>
      <c r="AE186" s="625"/>
      <c r="AF186" s="625"/>
      <c r="AG186" s="625"/>
      <c r="AH186" s="625"/>
      <c r="AI186" s="625"/>
      <c r="AJ186" s="625"/>
      <c r="AK186" s="625" t="s">
        <v>1121</v>
      </c>
      <c r="AL186" s="625" t="s">
        <v>1238</v>
      </c>
      <c r="AM186" s="625" t="s">
        <v>1239</v>
      </c>
      <c r="AN186" s="625" t="s">
        <v>1548</v>
      </c>
      <c r="AO186" s="625" t="s">
        <v>1548</v>
      </c>
      <c r="AP186" s="625"/>
    </row>
    <row r="187" spans="1:42" s="230" customFormat="1" ht="13.5">
      <c r="A187" s="625" t="s">
        <v>979</v>
      </c>
      <c r="B187" s="623" t="s">
        <v>84</v>
      </c>
      <c r="C187" s="623" t="s">
        <v>88</v>
      </c>
      <c r="D187" s="623" t="s">
        <v>439</v>
      </c>
      <c r="E187" s="623" t="s">
        <v>37</v>
      </c>
      <c r="F187" s="623" t="s">
        <v>11</v>
      </c>
      <c r="G187" s="623" t="s">
        <v>19</v>
      </c>
      <c r="H187" s="623" t="s">
        <v>542</v>
      </c>
      <c r="I187" s="625" t="s">
        <v>760</v>
      </c>
      <c r="J187" s="623" t="s">
        <v>13</v>
      </c>
      <c r="K187" s="629" t="s">
        <v>17</v>
      </c>
      <c r="L187" s="623" t="s">
        <v>2070</v>
      </c>
      <c r="M187" s="625" t="s">
        <v>2093</v>
      </c>
      <c r="N187" s="625" t="s">
        <v>1120</v>
      </c>
      <c r="O187" s="625" t="s">
        <v>1237</v>
      </c>
      <c r="P187" s="625">
        <v>40</v>
      </c>
      <c r="Q187" s="625">
        <v>7</v>
      </c>
      <c r="R187" s="630"/>
      <c r="S187" s="625" t="s">
        <v>8909</v>
      </c>
      <c r="T187" s="625"/>
      <c r="U187" s="643">
        <v>44334</v>
      </c>
      <c r="V187" s="643">
        <v>44334</v>
      </c>
      <c r="W187" s="662">
        <v>4790000084</v>
      </c>
      <c r="X187" s="643">
        <v>44372</v>
      </c>
      <c r="Y187" s="625"/>
      <c r="Z187" s="625"/>
      <c r="AA187" s="625"/>
      <c r="AB187" s="625"/>
      <c r="AC187" s="623" t="s">
        <v>7597</v>
      </c>
      <c r="AD187" s="625"/>
      <c r="AE187" s="625"/>
      <c r="AF187" s="625"/>
      <c r="AG187" s="625"/>
      <c r="AH187" s="625"/>
      <c r="AI187" s="625"/>
      <c r="AJ187" s="625"/>
      <c r="AK187" s="625" t="s">
        <v>1121</v>
      </c>
      <c r="AL187" s="625" t="s">
        <v>1238</v>
      </c>
      <c r="AM187" s="625" t="s">
        <v>1239</v>
      </c>
      <c r="AN187" s="625" t="s">
        <v>1548</v>
      </c>
      <c r="AO187" s="625" t="s">
        <v>1548</v>
      </c>
      <c r="AP187" s="625"/>
    </row>
    <row r="188" spans="1:42" s="230" customFormat="1" ht="13.5">
      <c r="A188" s="625" t="s">
        <v>979</v>
      </c>
      <c r="B188" s="623" t="s">
        <v>84</v>
      </c>
      <c r="C188" s="623" t="s">
        <v>88</v>
      </c>
      <c r="D188" s="623" t="s">
        <v>439</v>
      </c>
      <c r="E188" s="623" t="s">
        <v>37</v>
      </c>
      <c r="F188" s="623" t="s">
        <v>11</v>
      </c>
      <c r="G188" s="623" t="s">
        <v>19</v>
      </c>
      <c r="H188" s="623" t="s">
        <v>543</v>
      </c>
      <c r="I188" s="625" t="s">
        <v>760</v>
      </c>
      <c r="J188" s="623" t="s">
        <v>13</v>
      </c>
      <c r="K188" s="629" t="s">
        <v>17</v>
      </c>
      <c r="L188" s="623" t="s">
        <v>2070</v>
      </c>
      <c r="M188" s="625" t="s">
        <v>2093</v>
      </c>
      <c r="N188" s="625" t="s">
        <v>1120</v>
      </c>
      <c r="O188" s="625" t="s">
        <v>1245</v>
      </c>
      <c r="P188" s="625">
        <v>40</v>
      </c>
      <c r="Q188" s="625">
        <v>7</v>
      </c>
      <c r="R188" s="630"/>
      <c r="S188" s="625" t="s">
        <v>8909</v>
      </c>
      <c r="T188" s="625"/>
      <c r="U188" s="643">
        <v>44334</v>
      </c>
      <c r="V188" s="643">
        <v>44334</v>
      </c>
      <c r="W188" s="662">
        <v>4790000085</v>
      </c>
      <c r="X188" s="643">
        <v>44372</v>
      </c>
      <c r="Y188" s="625"/>
      <c r="Z188" s="625"/>
      <c r="AA188" s="625"/>
      <c r="AB188" s="625"/>
      <c r="AC188" s="623" t="s">
        <v>7597</v>
      </c>
      <c r="AD188" s="625"/>
      <c r="AE188" s="625"/>
      <c r="AF188" s="625"/>
      <c r="AG188" s="625"/>
      <c r="AH188" s="625"/>
      <c r="AI188" s="625"/>
      <c r="AJ188" s="625"/>
      <c r="AK188" s="625" t="s">
        <v>1121</v>
      </c>
      <c r="AL188" s="625" t="s">
        <v>1238</v>
      </c>
      <c r="AM188" s="625" t="s">
        <v>1239</v>
      </c>
      <c r="AN188" s="625" t="s">
        <v>1548</v>
      </c>
      <c r="AO188" s="625" t="s">
        <v>1548</v>
      </c>
      <c r="AP188" s="625"/>
    </row>
    <row r="189" spans="1:42" s="230" customFormat="1" ht="13.5">
      <c r="A189" s="625" t="s">
        <v>979</v>
      </c>
      <c r="B189" s="623" t="s">
        <v>84</v>
      </c>
      <c r="C189" s="623" t="s">
        <v>87</v>
      </c>
      <c r="D189" s="623" t="s">
        <v>440</v>
      </c>
      <c r="E189" s="623" t="s">
        <v>37</v>
      </c>
      <c r="F189" s="623" t="s">
        <v>11</v>
      </c>
      <c r="G189" s="623" t="s">
        <v>19</v>
      </c>
      <c r="H189" s="623" t="s">
        <v>544</v>
      </c>
      <c r="I189" s="625" t="s">
        <v>760</v>
      </c>
      <c r="J189" s="623" t="s">
        <v>13</v>
      </c>
      <c r="K189" s="629" t="s">
        <v>17</v>
      </c>
      <c r="L189" s="623" t="s">
        <v>2070</v>
      </c>
      <c r="M189" s="625" t="s">
        <v>2094</v>
      </c>
      <c r="N189" s="625" t="s">
        <v>1120</v>
      </c>
      <c r="O189" s="625" t="s">
        <v>1237</v>
      </c>
      <c r="P189" s="625">
        <v>150</v>
      </c>
      <c r="Q189" s="625">
        <v>15</v>
      </c>
      <c r="R189" s="630"/>
      <c r="S189" s="625" t="s">
        <v>8909</v>
      </c>
      <c r="T189" s="625"/>
      <c r="U189" s="643">
        <v>44344</v>
      </c>
      <c r="V189" s="643">
        <v>44344</v>
      </c>
      <c r="W189" s="662">
        <v>4790000086</v>
      </c>
      <c r="X189" s="643">
        <v>44372</v>
      </c>
      <c r="Y189" s="625"/>
      <c r="Z189" s="625"/>
      <c r="AA189" s="625"/>
      <c r="AB189" s="625"/>
      <c r="AC189" s="623" t="s">
        <v>7597</v>
      </c>
      <c r="AD189" s="625"/>
      <c r="AE189" s="625"/>
      <c r="AF189" s="625"/>
      <c r="AG189" s="625"/>
      <c r="AH189" s="625"/>
      <c r="AI189" s="625"/>
      <c r="AJ189" s="625"/>
      <c r="AK189" s="625" t="s">
        <v>1121</v>
      </c>
      <c r="AL189" s="625" t="s">
        <v>1238</v>
      </c>
      <c r="AM189" s="625" t="s">
        <v>1239</v>
      </c>
      <c r="AN189" s="625" t="s">
        <v>1548</v>
      </c>
      <c r="AO189" s="625" t="s">
        <v>1548</v>
      </c>
      <c r="AP189" s="625"/>
    </row>
    <row r="190" spans="1:42" s="230" customFormat="1" ht="13.5">
      <c r="A190" s="625" t="s">
        <v>979</v>
      </c>
      <c r="B190" s="623" t="s">
        <v>84</v>
      </c>
      <c r="C190" s="623" t="s">
        <v>87</v>
      </c>
      <c r="D190" s="623" t="s">
        <v>441</v>
      </c>
      <c r="E190" s="623" t="s">
        <v>37</v>
      </c>
      <c r="F190" s="623" t="s">
        <v>11</v>
      </c>
      <c r="G190" s="623" t="s">
        <v>19</v>
      </c>
      <c r="H190" s="623" t="s">
        <v>545</v>
      </c>
      <c r="I190" s="625" t="s">
        <v>760</v>
      </c>
      <c r="J190" s="623" t="s">
        <v>13</v>
      </c>
      <c r="K190" s="629" t="s">
        <v>17</v>
      </c>
      <c r="L190" s="623" t="s">
        <v>2070</v>
      </c>
      <c r="M190" s="625" t="s">
        <v>2095</v>
      </c>
      <c r="N190" s="625" t="s">
        <v>1120</v>
      </c>
      <c r="O190" s="625" t="s">
        <v>1237</v>
      </c>
      <c r="P190" s="625">
        <v>90</v>
      </c>
      <c r="Q190" s="625">
        <v>10</v>
      </c>
      <c r="R190" s="630"/>
      <c r="S190" s="625" t="s">
        <v>8909</v>
      </c>
      <c r="T190" s="625"/>
      <c r="U190" s="643">
        <v>44344</v>
      </c>
      <c r="V190" s="643">
        <v>44344</v>
      </c>
      <c r="W190" s="662">
        <v>4790000088</v>
      </c>
      <c r="X190" s="643">
        <v>44372</v>
      </c>
      <c r="Y190" s="625"/>
      <c r="Z190" s="625"/>
      <c r="AA190" s="625"/>
      <c r="AB190" s="625"/>
      <c r="AC190" s="623" t="s">
        <v>7597</v>
      </c>
      <c r="AD190" s="625"/>
      <c r="AE190" s="625"/>
      <c r="AF190" s="625"/>
      <c r="AG190" s="625"/>
      <c r="AH190" s="625"/>
      <c r="AI190" s="625"/>
      <c r="AJ190" s="625"/>
      <c r="AK190" s="625" t="s">
        <v>1121</v>
      </c>
      <c r="AL190" s="625" t="s">
        <v>1238</v>
      </c>
      <c r="AM190" s="625" t="s">
        <v>1239</v>
      </c>
      <c r="AN190" s="625" t="s">
        <v>1548</v>
      </c>
      <c r="AO190" s="625" t="s">
        <v>1548</v>
      </c>
      <c r="AP190" s="625"/>
    </row>
    <row r="191" spans="1:42" s="230" customFormat="1" ht="13.5">
      <c r="A191" s="625" t="s">
        <v>979</v>
      </c>
      <c r="B191" s="623" t="s">
        <v>84</v>
      </c>
      <c r="C191" s="623" t="s">
        <v>87</v>
      </c>
      <c r="D191" s="623" t="s">
        <v>442</v>
      </c>
      <c r="E191" s="623" t="s">
        <v>37</v>
      </c>
      <c r="F191" s="623" t="s">
        <v>11</v>
      </c>
      <c r="G191" s="623" t="s">
        <v>19</v>
      </c>
      <c r="H191" s="623" t="s">
        <v>546</v>
      </c>
      <c r="I191" s="625" t="s">
        <v>760</v>
      </c>
      <c r="J191" s="623" t="s">
        <v>13</v>
      </c>
      <c r="K191" s="629" t="s">
        <v>17</v>
      </c>
      <c r="L191" s="623" t="s">
        <v>2070</v>
      </c>
      <c r="M191" s="625" t="s">
        <v>2096</v>
      </c>
      <c r="N191" s="625" t="s">
        <v>1120</v>
      </c>
      <c r="O191" s="625" t="s">
        <v>1237</v>
      </c>
      <c r="P191" s="625">
        <v>140</v>
      </c>
      <c r="Q191" s="625">
        <v>10</v>
      </c>
      <c r="R191" s="630"/>
      <c r="S191" s="625" t="s">
        <v>8909</v>
      </c>
      <c r="T191" s="625"/>
      <c r="U191" s="643">
        <v>44344</v>
      </c>
      <c r="V191" s="643">
        <v>44344</v>
      </c>
      <c r="W191" s="662">
        <v>4790000089</v>
      </c>
      <c r="X191" s="643">
        <v>44372</v>
      </c>
      <c r="Y191" s="625"/>
      <c r="Z191" s="625"/>
      <c r="AA191" s="625"/>
      <c r="AB191" s="625"/>
      <c r="AC191" s="623" t="s">
        <v>7597</v>
      </c>
      <c r="AD191" s="625"/>
      <c r="AE191" s="625"/>
      <c r="AF191" s="625"/>
      <c r="AG191" s="625"/>
      <c r="AH191" s="625"/>
      <c r="AI191" s="625"/>
      <c r="AJ191" s="625"/>
      <c r="AK191" s="625" t="s">
        <v>1121</v>
      </c>
      <c r="AL191" s="625" t="s">
        <v>1238</v>
      </c>
      <c r="AM191" s="625" t="s">
        <v>1239</v>
      </c>
      <c r="AN191" s="625" t="s">
        <v>1548</v>
      </c>
      <c r="AO191" s="625" t="s">
        <v>1548</v>
      </c>
      <c r="AP191" s="625"/>
    </row>
    <row r="192" spans="1:42" s="230" customFormat="1" ht="13.5">
      <c r="A192" s="625" t="s">
        <v>979</v>
      </c>
      <c r="B192" s="623" t="s">
        <v>84</v>
      </c>
      <c r="C192" s="623" t="s">
        <v>87</v>
      </c>
      <c r="D192" s="623" t="s">
        <v>443</v>
      </c>
      <c r="E192" s="623" t="s">
        <v>37</v>
      </c>
      <c r="F192" s="623" t="s">
        <v>11</v>
      </c>
      <c r="G192" s="623" t="s">
        <v>19</v>
      </c>
      <c r="H192" s="623" t="s">
        <v>547</v>
      </c>
      <c r="I192" s="625" t="s">
        <v>760</v>
      </c>
      <c r="J192" s="623" t="s">
        <v>13</v>
      </c>
      <c r="K192" s="629" t="s">
        <v>17</v>
      </c>
      <c r="L192" s="623" t="s">
        <v>2070</v>
      </c>
      <c r="M192" s="625" t="s">
        <v>2097</v>
      </c>
      <c r="N192" s="625" t="s">
        <v>1120</v>
      </c>
      <c r="O192" s="625" t="s">
        <v>1237</v>
      </c>
      <c r="P192" s="625">
        <v>160</v>
      </c>
      <c r="Q192" s="625">
        <v>15</v>
      </c>
      <c r="R192" s="630"/>
      <c r="S192" s="625" t="s">
        <v>8909</v>
      </c>
      <c r="T192" s="625"/>
      <c r="U192" s="643">
        <v>44344</v>
      </c>
      <c r="V192" s="643">
        <v>44344</v>
      </c>
      <c r="W192" s="662">
        <v>4790000090</v>
      </c>
      <c r="X192" s="643">
        <v>44372</v>
      </c>
      <c r="Y192" s="625"/>
      <c r="Z192" s="625"/>
      <c r="AA192" s="625"/>
      <c r="AB192" s="625"/>
      <c r="AC192" s="623" t="s">
        <v>7597</v>
      </c>
      <c r="AD192" s="625"/>
      <c r="AE192" s="625"/>
      <c r="AF192" s="625"/>
      <c r="AG192" s="625"/>
      <c r="AH192" s="625"/>
      <c r="AI192" s="625"/>
      <c r="AJ192" s="625"/>
      <c r="AK192" s="625" t="s">
        <v>1121</v>
      </c>
      <c r="AL192" s="625" t="s">
        <v>1238</v>
      </c>
      <c r="AM192" s="625" t="s">
        <v>1239</v>
      </c>
      <c r="AN192" s="625" t="s">
        <v>1548</v>
      </c>
      <c r="AO192" s="625" t="s">
        <v>1548</v>
      </c>
      <c r="AP192" s="625"/>
    </row>
    <row r="193" spans="1:42" s="230" customFormat="1" ht="13.5">
      <c r="A193" s="625" t="s">
        <v>979</v>
      </c>
      <c r="B193" s="623" t="s">
        <v>84</v>
      </c>
      <c r="C193" s="623" t="s">
        <v>87</v>
      </c>
      <c r="D193" s="623" t="s">
        <v>444</v>
      </c>
      <c r="E193" s="623" t="s">
        <v>37</v>
      </c>
      <c r="F193" s="623" t="s">
        <v>11</v>
      </c>
      <c r="G193" s="623" t="s">
        <v>19</v>
      </c>
      <c r="H193" s="623" t="s">
        <v>548</v>
      </c>
      <c r="I193" s="625" t="s">
        <v>760</v>
      </c>
      <c r="J193" s="623" t="s">
        <v>13</v>
      </c>
      <c r="K193" s="629" t="s">
        <v>17</v>
      </c>
      <c r="L193" s="623" t="s">
        <v>2070</v>
      </c>
      <c r="M193" s="625" t="s">
        <v>2098</v>
      </c>
      <c r="N193" s="625" t="s">
        <v>1120</v>
      </c>
      <c r="O193" s="625" t="s">
        <v>1237</v>
      </c>
      <c r="P193" s="625">
        <v>90</v>
      </c>
      <c r="Q193" s="625">
        <v>10</v>
      </c>
      <c r="R193" s="630"/>
      <c r="S193" s="625" t="s">
        <v>8909</v>
      </c>
      <c r="T193" s="625"/>
      <c r="U193" s="643">
        <v>44344</v>
      </c>
      <c r="V193" s="643">
        <v>44344</v>
      </c>
      <c r="W193" s="662">
        <v>4790000092</v>
      </c>
      <c r="X193" s="643">
        <v>44372</v>
      </c>
      <c r="Y193" s="625"/>
      <c r="Z193" s="625"/>
      <c r="AA193" s="625"/>
      <c r="AB193" s="625"/>
      <c r="AC193" s="623" t="s">
        <v>7597</v>
      </c>
      <c r="AD193" s="625"/>
      <c r="AE193" s="625"/>
      <c r="AF193" s="625"/>
      <c r="AG193" s="625"/>
      <c r="AH193" s="625"/>
      <c r="AI193" s="625"/>
      <c r="AJ193" s="625"/>
      <c r="AK193" s="625" t="s">
        <v>1121</v>
      </c>
      <c r="AL193" s="625" t="s">
        <v>1238</v>
      </c>
      <c r="AM193" s="625" t="s">
        <v>1239</v>
      </c>
      <c r="AN193" s="625" t="s">
        <v>1548</v>
      </c>
      <c r="AO193" s="625" t="s">
        <v>1548</v>
      </c>
      <c r="AP193" s="625"/>
    </row>
    <row r="194" spans="1:42" s="230" customFormat="1" ht="13.5">
      <c r="A194" s="625" t="s">
        <v>979</v>
      </c>
      <c r="B194" s="623" t="s">
        <v>84</v>
      </c>
      <c r="C194" s="623" t="s">
        <v>87</v>
      </c>
      <c r="D194" s="623" t="s">
        <v>445</v>
      </c>
      <c r="E194" s="623" t="s">
        <v>37</v>
      </c>
      <c r="F194" s="623" t="s">
        <v>11</v>
      </c>
      <c r="G194" s="623" t="s">
        <v>19</v>
      </c>
      <c r="H194" s="623" t="s">
        <v>549</v>
      </c>
      <c r="I194" s="625" t="s">
        <v>760</v>
      </c>
      <c r="J194" s="623" t="s">
        <v>13</v>
      </c>
      <c r="K194" s="629" t="s">
        <v>17</v>
      </c>
      <c r="L194" s="623" t="s">
        <v>2070</v>
      </c>
      <c r="M194" s="625" t="s">
        <v>2099</v>
      </c>
      <c r="N194" s="625" t="s">
        <v>1120</v>
      </c>
      <c r="O194" s="625" t="s">
        <v>1237</v>
      </c>
      <c r="P194" s="625">
        <v>40</v>
      </c>
      <c r="Q194" s="625">
        <v>20</v>
      </c>
      <c r="R194" s="630"/>
      <c r="S194" s="625" t="s">
        <v>8909</v>
      </c>
      <c r="T194" s="625"/>
      <c r="U194" s="643">
        <v>44354</v>
      </c>
      <c r="V194" s="643">
        <v>44354</v>
      </c>
      <c r="W194" s="662">
        <v>4790000093</v>
      </c>
      <c r="X194" s="643">
        <v>44372</v>
      </c>
      <c r="Y194" s="625"/>
      <c r="Z194" s="625"/>
      <c r="AA194" s="625"/>
      <c r="AB194" s="625"/>
      <c r="AC194" s="625" t="s">
        <v>7597</v>
      </c>
      <c r="AD194" s="625"/>
      <c r="AE194" s="625"/>
      <c r="AF194" s="625"/>
      <c r="AG194" s="625"/>
      <c r="AH194" s="625"/>
      <c r="AI194" s="625"/>
      <c r="AJ194" s="625"/>
      <c r="AK194" s="625" t="s">
        <v>1121</v>
      </c>
      <c r="AL194" s="625" t="s">
        <v>1238</v>
      </c>
      <c r="AM194" s="625" t="s">
        <v>1239</v>
      </c>
      <c r="AN194" s="625" t="s">
        <v>1548</v>
      </c>
      <c r="AO194" s="625" t="s">
        <v>1548</v>
      </c>
      <c r="AP194" s="625"/>
    </row>
    <row r="195" spans="1:42" s="230" customFormat="1" ht="13.5">
      <c r="A195" s="625" t="s">
        <v>979</v>
      </c>
      <c r="B195" s="623" t="s">
        <v>84</v>
      </c>
      <c r="C195" s="623" t="s">
        <v>88</v>
      </c>
      <c r="D195" s="623" t="s">
        <v>1005</v>
      </c>
      <c r="E195" s="623" t="s">
        <v>37</v>
      </c>
      <c r="F195" s="623" t="s">
        <v>11</v>
      </c>
      <c r="G195" s="623" t="s">
        <v>19</v>
      </c>
      <c r="H195" s="623" t="s">
        <v>1006</v>
      </c>
      <c r="I195" s="625" t="s">
        <v>760</v>
      </c>
      <c r="J195" s="623" t="s">
        <v>13</v>
      </c>
      <c r="K195" s="629" t="s">
        <v>17</v>
      </c>
      <c r="L195" s="623" t="s">
        <v>2070</v>
      </c>
      <c r="M195" s="625" t="s">
        <v>2100</v>
      </c>
      <c r="N195" s="625" t="s">
        <v>1120</v>
      </c>
      <c r="O195" s="625" t="s">
        <v>1237</v>
      </c>
      <c r="P195" s="625">
        <v>150</v>
      </c>
      <c r="Q195" s="625">
        <v>10</v>
      </c>
      <c r="R195" s="630"/>
      <c r="S195" s="625" t="s">
        <v>8909</v>
      </c>
      <c r="T195" s="625"/>
      <c r="U195" s="643">
        <v>44354</v>
      </c>
      <c r="V195" s="643">
        <v>44354</v>
      </c>
      <c r="W195" s="662">
        <v>4790000103</v>
      </c>
      <c r="X195" s="643">
        <v>44372</v>
      </c>
      <c r="Y195" s="625"/>
      <c r="Z195" s="625"/>
      <c r="AA195" s="625"/>
      <c r="AB195" s="625"/>
      <c r="AC195" s="625" t="s">
        <v>7597</v>
      </c>
      <c r="AD195" s="625"/>
      <c r="AE195" s="625"/>
      <c r="AF195" s="625"/>
      <c r="AG195" s="625"/>
      <c r="AH195" s="625"/>
      <c r="AI195" s="625"/>
      <c r="AJ195" s="625"/>
      <c r="AK195" s="625" t="s">
        <v>1121</v>
      </c>
      <c r="AL195" s="625" t="s">
        <v>1238</v>
      </c>
      <c r="AM195" s="625" t="s">
        <v>1239</v>
      </c>
      <c r="AN195" s="625" t="s">
        <v>1548</v>
      </c>
      <c r="AO195" s="625" t="s">
        <v>1548</v>
      </c>
      <c r="AP195" s="625"/>
    </row>
    <row r="196" spans="1:42" s="230" customFormat="1" ht="13.5">
      <c r="A196" s="625" t="s">
        <v>979</v>
      </c>
      <c r="B196" s="623" t="s">
        <v>84</v>
      </c>
      <c r="C196" s="623" t="s">
        <v>88</v>
      </c>
      <c r="D196" s="623" t="s">
        <v>1007</v>
      </c>
      <c r="E196" s="623" t="s">
        <v>37</v>
      </c>
      <c r="F196" s="623" t="s">
        <v>11</v>
      </c>
      <c r="G196" s="623" t="s">
        <v>19</v>
      </c>
      <c r="H196" s="623" t="s">
        <v>1008</v>
      </c>
      <c r="I196" s="625" t="s">
        <v>760</v>
      </c>
      <c r="J196" s="623" t="s">
        <v>13</v>
      </c>
      <c r="K196" s="629" t="s">
        <v>17</v>
      </c>
      <c r="L196" s="623" t="s">
        <v>2070</v>
      </c>
      <c r="M196" s="625" t="s">
        <v>2101</v>
      </c>
      <c r="N196" s="625" t="s">
        <v>1120</v>
      </c>
      <c r="O196" s="625" t="s">
        <v>1237</v>
      </c>
      <c r="P196" s="625">
        <v>60</v>
      </c>
      <c r="Q196" s="625">
        <v>10</v>
      </c>
      <c r="R196" s="630"/>
      <c r="S196" s="625" t="s">
        <v>8909</v>
      </c>
      <c r="T196" s="625"/>
      <c r="U196" s="643">
        <v>44354</v>
      </c>
      <c r="V196" s="643">
        <v>44354</v>
      </c>
      <c r="W196" s="662">
        <v>4790000104</v>
      </c>
      <c r="X196" s="643">
        <v>44372</v>
      </c>
      <c r="Y196" s="625"/>
      <c r="Z196" s="625"/>
      <c r="AA196" s="625"/>
      <c r="AB196" s="625"/>
      <c r="AC196" s="625" t="s">
        <v>7597</v>
      </c>
      <c r="AD196" s="625"/>
      <c r="AE196" s="625"/>
      <c r="AF196" s="625"/>
      <c r="AG196" s="625"/>
      <c r="AH196" s="625"/>
      <c r="AI196" s="625"/>
      <c r="AJ196" s="625"/>
      <c r="AK196" s="625" t="s">
        <v>1121</v>
      </c>
      <c r="AL196" s="625" t="s">
        <v>1238</v>
      </c>
      <c r="AM196" s="625" t="s">
        <v>1239</v>
      </c>
      <c r="AN196" s="625" t="s">
        <v>1548</v>
      </c>
      <c r="AO196" s="625" t="s">
        <v>1548</v>
      </c>
      <c r="AP196" s="625"/>
    </row>
    <row r="197" spans="1:42" s="230" customFormat="1" ht="13.5">
      <c r="A197" s="625" t="s">
        <v>979</v>
      </c>
      <c r="B197" s="623" t="s">
        <v>84</v>
      </c>
      <c r="C197" s="623" t="s">
        <v>88</v>
      </c>
      <c r="D197" s="623" t="s">
        <v>446</v>
      </c>
      <c r="E197" s="623" t="s">
        <v>37</v>
      </c>
      <c r="F197" s="623" t="s">
        <v>11</v>
      </c>
      <c r="G197" s="623" t="s">
        <v>19</v>
      </c>
      <c r="H197" s="623" t="s">
        <v>550</v>
      </c>
      <c r="I197" s="625" t="s">
        <v>760</v>
      </c>
      <c r="J197" s="623" t="s">
        <v>13</v>
      </c>
      <c r="K197" s="629" t="s">
        <v>17</v>
      </c>
      <c r="L197" s="623" t="s">
        <v>2070</v>
      </c>
      <c r="M197" s="625" t="s">
        <v>2102</v>
      </c>
      <c r="N197" s="625" t="s">
        <v>1120</v>
      </c>
      <c r="O197" s="625" t="s">
        <v>1237</v>
      </c>
      <c r="P197" s="625">
        <v>160</v>
      </c>
      <c r="Q197" s="625">
        <v>15</v>
      </c>
      <c r="R197" s="630"/>
      <c r="S197" s="625" t="s">
        <v>8909</v>
      </c>
      <c r="T197" s="625"/>
      <c r="U197" s="643">
        <v>44354</v>
      </c>
      <c r="V197" s="643">
        <v>44354</v>
      </c>
      <c r="W197" s="662">
        <v>4790000097</v>
      </c>
      <c r="X197" s="643">
        <v>44372</v>
      </c>
      <c r="Y197" s="625"/>
      <c r="Z197" s="625"/>
      <c r="AA197" s="625"/>
      <c r="AB197" s="625"/>
      <c r="AC197" s="625" t="s">
        <v>7597</v>
      </c>
      <c r="AD197" s="625"/>
      <c r="AE197" s="625"/>
      <c r="AF197" s="625"/>
      <c r="AG197" s="625"/>
      <c r="AH197" s="625"/>
      <c r="AI197" s="625"/>
      <c r="AJ197" s="625"/>
      <c r="AK197" s="625" t="s">
        <v>1121</v>
      </c>
      <c r="AL197" s="625" t="s">
        <v>1238</v>
      </c>
      <c r="AM197" s="625" t="s">
        <v>1239</v>
      </c>
      <c r="AN197" s="625" t="s">
        <v>1548</v>
      </c>
      <c r="AO197" s="625" t="s">
        <v>1548</v>
      </c>
      <c r="AP197" s="625"/>
    </row>
    <row r="198" spans="1:42" s="230" customFormat="1" ht="13.5">
      <c r="A198" s="625" t="s">
        <v>979</v>
      </c>
      <c r="B198" s="623" t="s">
        <v>84</v>
      </c>
      <c r="C198" s="623" t="s">
        <v>88</v>
      </c>
      <c r="D198" s="623" t="s">
        <v>447</v>
      </c>
      <c r="E198" s="623" t="s">
        <v>37</v>
      </c>
      <c r="F198" s="623" t="s">
        <v>11</v>
      </c>
      <c r="G198" s="623" t="s">
        <v>19</v>
      </c>
      <c r="H198" s="623" t="s">
        <v>551</v>
      </c>
      <c r="I198" s="625" t="s">
        <v>760</v>
      </c>
      <c r="J198" s="623" t="s">
        <v>13</v>
      </c>
      <c r="K198" s="629" t="s">
        <v>17</v>
      </c>
      <c r="L198" s="623" t="s">
        <v>2103</v>
      </c>
      <c r="M198" s="625" t="s">
        <v>2104</v>
      </c>
      <c r="N198" s="625" t="s">
        <v>1120</v>
      </c>
      <c r="O198" s="625" t="s">
        <v>1237</v>
      </c>
      <c r="P198" s="625">
        <v>170</v>
      </c>
      <c r="Q198" s="625">
        <v>15</v>
      </c>
      <c r="R198" s="630"/>
      <c r="S198" s="625" t="s">
        <v>8909</v>
      </c>
      <c r="T198" s="625"/>
      <c r="U198" s="643">
        <v>44354</v>
      </c>
      <c r="V198" s="643">
        <v>44354</v>
      </c>
      <c r="W198" s="662">
        <v>4790000099</v>
      </c>
      <c r="X198" s="643">
        <v>44372</v>
      </c>
      <c r="Y198" s="625"/>
      <c r="Z198" s="625"/>
      <c r="AA198" s="625"/>
      <c r="AB198" s="625"/>
      <c r="AC198" s="625" t="s">
        <v>7597</v>
      </c>
      <c r="AD198" s="625"/>
      <c r="AE198" s="625"/>
      <c r="AF198" s="625"/>
      <c r="AG198" s="625"/>
      <c r="AH198" s="625"/>
      <c r="AI198" s="625"/>
      <c r="AJ198" s="625"/>
      <c r="AK198" s="625" t="s">
        <v>1121</v>
      </c>
      <c r="AL198" s="625" t="s">
        <v>1238</v>
      </c>
      <c r="AM198" s="625" t="s">
        <v>1239</v>
      </c>
      <c r="AN198" s="625" t="s">
        <v>1548</v>
      </c>
      <c r="AO198" s="625" t="s">
        <v>1548</v>
      </c>
      <c r="AP198" s="625"/>
    </row>
    <row r="199" spans="1:42" s="230" customFormat="1" ht="13.5">
      <c r="A199" s="625" t="s">
        <v>979</v>
      </c>
      <c r="B199" s="623" t="s">
        <v>84</v>
      </c>
      <c r="C199" s="623" t="s">
        <v>87</v>
      </c>
      <c r="D199" s="623" t="s">
        <v>448</v>
      </c>
      <c r="E199" s="623" t="s">
        <v>37</v>
      </c>
      <c r="F199" s="623" t="s">
        <v>11</v>
      </c>
      <c r="G199" s="623" t="s">
        <v>19</v>
      </c>
      <c r="H199" s="623" t="s">
        <v>552</v>
      </c>
      <c r="I199" s="625" t="s">
        <v>760</v>
      </c>
      <c r="J199" s="623" t="s">
        <v>13</v>
      </c>
      <c r="K199" s="629" t="s">
        <v>26</v>
      </c>
      <c r="L199" s="623" t="s">
        <v>2103</v>
      </c>
      <c r="M199" s="625" t="s">
        <v>2105</v>
      </c>
      <c r="N199" s="625" t="s">
        <v>1120</v>
      </c>
      <c r="O199" s="625" t="s">
        <v>1237</v>
      </c>
      <c r="P199" s="625">
        <v>140</v>
      </c>
      <c r="Q199" s="625">
        <v>8</v>
      </c>
      <c r="R199" s="630"/>
      <c r="S199" s="625" t="s">
        <v>8909</v>
      </c>
      <c r="T199" s="625"/>
      <c r="U199" s="643">
        <v>44354</v>
      </c>
      <c r="V199" s="643">
        <v>44354</v>
      </c>
      <c r="W199" s="662">
        <v>4790000100</v>
      </c>
      <c r="X199" s="643">
        <v>44372</v>
      </c>
      <c r="Y199" s="625"/>
      <c r="Z199" s="625"/>
      <c r="AA199" s="625"/>
      <c r="AB199" s="625"/>
      <c r="AC199" s="625" t="s">
        <v>7597</v>
      </c>
      <c r="AD199" s="625"/>
      <c r="AE199" s="625"/>
      <c r="AF199" s="625"/>
      <c r="AG199" s="625"/>
      <c r="AH199" s="625"/>
      <c r="AI199" s="625"/>
      <c r="AJ199" s="625"/>
      <c r="AK199" s="625" t="s">
        <v>1121</v>
      </c>
      <c r="AL199" s="625" t="s">
        <v>1238</v>
      </c>
      <c r="AM199" s="625" t="s">
        <v>1239</v>
      </c>
      <c r="AN199" s="625" t="s">
        <v>1548</v>
      </c>
      <c r="AO199" s="625" t="s">
        <v>1548</v>
      </c>
      <c r="AP199" s="625"/>
    </row>
    <row r="200" spans="1:42" s="230" customFormat="1" ht="13.5">
      <c r="A200" s="625" t="s">
        <v>979</v>
      </c>
      <c r="B200" s="623" t="s">
        <v>84</v>
      </c>
      <c r="C200" s="623" t="s">
        <v>87</v>
      </c>
      <c r="D200" s="623" t="s">
        <v>448</v>
      </c>
      <c r="E200" s="623" t="s">
        <v>37</v>
      </c>
      <c r="F200" s="623" t="s">
        <v>11</v>
      </c>
      <c r="G200" s="623" t="s">
        <v>19</v>
      </c>
      <c r="H200" s="623" t="s">
        <v>553</v>
      </c>
      <c r="I200" s="625" t="s">
        <v>760</v>
      </c>
      <c r="J200" s="623" t="s">
        <v>13</v>
      </c>
      <c r="K200" s="629" t="s">
        <v>26</v>
      </c>
      <c r="L200" s="623" t="s">
        <v>2103</v>
      </c>
      <c r="M200" s="625" t="s">
        <v>2106</v>
      </c>
      <c r="N200" s="625" t="s">
        <v>1120</v>
      </c>
      <c r="O200" s="625" t="s">
        <v>1245</v>
      </c>
      <c r="P200" s="625">
        <v>140</v>
      </c>
      <c r="Q200" s="625">
        <v>8</v>
      </c>
      <c r="R200" s="630"/>
      <c r="S200" s="625" t="s">
        <v>8909</v>
      </c>
      <c r="T200" s="625"/>
      <c r="U200" s="643">
        <v>44354</v>
      </c>
      <c r="V200" s="643">
        <v>44354</v>
      </c>
      <c r="W200" s="662">
        <v>4790000101</v>
      </c>
      <c r="X200" s="643">
        <v>44372</v>
      </c>
      <c r="Y200" s="625"/>
      <c r="Z200" s="625"/>
      <c r="AA200" s="625"/>
      <c r="AB200" s="625"/>
      <c r="AC200" s="625" t="s">
        <v>7597</v>
      </c>
      <c r="AD200" s="625"/>
      <c r="AE200" s="625"/>
      <c r="AF200" s="625"/>
      <c r="AG200" s="625"/>
      <c r="AH200" s="625"/>
      <c r="AI200" s="625"/>
      <c r="AJ200" s="625"/>
      <c r="AK200" s="625" t="s">
        <v>1121</v>
      </c>
      <c r="AL200" s="625" t="s">
        <v>1238</v>
      </c>
      <c r="AM200" s="625" t="s">
        <v>1239</v>
      </c>
      <c r="AN200" s="625" t="s">
        <v>1548</v>
      </c>
      <c r="AO200" s="625" t="s">
        <v>1548</v>
      </c>
      <c r="AP200" s="625"/>
    </row>
    <row r="201" spans="1:42" s="230" customFormat="1" ht="13.5">
      <c r="A201" s="624" t="s">
        <v>20</v>
      </c>
      <c r="B201" s="624" t="s">
        <v>144</v>
      </c>
      <c r="C201" s="624" t="s">
        <v>1943</v>
      </c>
      <c r="D201" s="624" t="s">
        <v>863</v>
      </c>
      <c r="E201" s="623" t="s">
        <v>37</v>
      </c>
      <c r="F201" s="624" t="s">
        <v>11</v>
      </c>
      <c r="G201" s="624" t="s">
        <v>19</v>
      </c>
      <c r="H201" s="623" t="s">
        <v>864</v>
      </c>
      <c r="I201" s="624" t="s">
        <v>1317</v>
      </c>
      <c r="J201" s="624" t="s">
        <v>13</v>
      </c>
      <c r="K201" s="624" t="s">
        <v>26</v>
      </c>
      <c r="L201" s="625" t="s">
        <v>1118</v>
      </c>
      <c r="M201" s="626" t="s">
        <v>1119</v>
      </c>
      <c r="N201" s="625" t="s">
        <v>1120</v>
      </c>
      <c r="O201" s="625" t="s">
        <v>1104</v>
      </c>
      <c r="P201" s="624">
        <v>220</v>
      </c>
      <c r="Q201" s="624">
        <v>10</v>
      </c>
      <c r="R201" s="623"/>
      <c r="S201" s="625" t="s">
        <v>8910</v>
      </c>
      <c r="T201" s="623"/>
      <c r="U201" s="627">
        <v>44372</v>
      </c>
      <c r="V201" s="627">
        <v>44372</v>
      </c>
      <c r="W201" s="662">
        <v>4277000359</v>
      </c>
      <c r="X201" s="643">
        <v>44377</v>
      </c>
      <c r="Y201" s="627"/>
      <c r="Z201" s="627"/>
      <c r="AA201" s="623"/>
      <c r="AB201" s="663"/>
      <c r="AC201" s="663" t="s">
        <v>7597</v>
      </c>
      <c r="AD201" s="623"/>
      <c r="AE201" s="623"/>
      <c r="AF201" s="623"/>
      <c r="AG201" s="623"/>
      <c r="AH201" s="623"/>
      <c r="AI201" s="623"/>
      <c r="AJ201" s="623"/>
      <c r="AK201" s="623" t="s">
        <v>8906</v>
      </c>
      <c r="AL201" s="623" t="s">
        <v>8911</v>
      </c>
      <c r="AM201" s="623" t="s">
        <v>8912</v>
      </c>
      <c r="AN201" s="625" t="s">
        <v>1996</v>
      </c>
      <c r="AO201" s="625" t="s">
        <v>1996</v>
      </c>
      <c r="AP201" s="623"/>
    </row>
    <row r="202" spans="1:42" s="230" customFormat="1" ht="13.5">
      <c r="A202" s="624" t="s">
        <v>20</v>
      </c>
      <c r="B202" s="624" t="s">
        <v>144</v>
      </c>
      <c r="C202" s="624" t="s">
        <v>1943</v>
      </c>
      <c r="D202" s="624" t="s">
        <v>312</v>
      </c>
      <c r="E202" s="623" t="s">
        <v>37</v>
      </c>
      <c r="F202" s="623" t="s">
        <v>759</v>
      </c>
      <c r="G202" s="624" t="s">
        <v>19</v>
      </c>
      <c r="H202" s="623" t="s">
        <v>334</v>
      </c>
      <c r="I202" s="624" t="s">
        <v>1317</v>
      </c>
      <c r="J202" s="624" t="s">
        <v>13</v>
      </c>
      <c r="K202" s="624" t="s">
        <v>26</v>
      </c>
      <c r="L202" s="625" t="s">
        <v>1118</v>
      </c>
      <c r="M202" s="626" t="s">
        <v>1124</v>
      </c>
      <c r="N202" s="625" t="s">
        <v>1120</v>
      </c>
      <c r="O202" s="625" t="s">
        <v>1104</v>
      </c>
      <c r="P202" s="624">
        <v>90</v>
      </c>
      <c r="Q202" s="624">
        <v>40</v>
      </c>
      <c r="R202" s="623"/>
      <c r="S202" s="625" t="s">
        <v>8910</v>
      </c>
      <c r="T202" s="623"/>
      <c r="U202" s="627">
        <v>44372</v>
      </c>
      <c r="V202" s="627">
        <v>44372</v>
      </c>
      <c r="W202" s="662">
        <v>4277000360</v>
      </c>
      <c r="X202" s="643">
        <v>44377</v>
      </c>
      <c r="Y202" s="627"/>
      <c r="Z202" s="627"/>
      <c r="AA202" s="623"/>
      <c r="AB202" s="663"/>
      <c r="AC202" s="663" t="s">
        <v>7597</v>
      </c>
      <c r="AD202" s="623"/>
      <c r="AE202" s="623"/>
      <c r="AF202" s="623"/>
      <c r="AG202" s="623"/>
      <c r="AH202" s="623"/>
      <c r="AI202" s="623"/>
      <c r="AJ202" s="623"/>
      <c r="AK202" s="623" t="s">
        <v>8906</v>
      </c>
      <c r="AL202" s="623" t="s">
        <v>8911</v>
      </c>
      <c r="AM202" s="623" t="s">
        <v>8912</v>
      </c>
      <c r="AN202" s="625" t="s">
        <v>1996</v>
      </c>
      <c r="AO202" s="625" t="s">
        <v>1996</v>
      </c>
      <c r="AP202" s="623"/>
    </row>
    <row r="203" spans="1:42" s="230" customFormat="1" ht="13.5">
      <c r="A203" s="624" t="s">
        <v>20</v>
      </c>
      <c r="B203" s="624" t="s">
        <v>144</v>
      </c>
      <c r="C203" s="624" t="s">
        <v>1943</v>
      </c>
      <c r="D203" s="624" t="s">
        <v>865</v>
      </c>
      <c r="E203" s="623" t="s">
        <v>37</v>
      </c>
      <c r="F203" s="624" t="s">
        <v>11</v>
      </c>
      <c r="G203" s="624" t="s">
        <v>19</v>
      </c>
      <c r="H203" s="623" t="s">
        <v>866</v>
      </c>
      <c r="I203" s="624" t="s">
        <v>1317</v>
      </c>
      <c r="J203" s="624" t="s">
        <v>13</v>
      </c>
      <c r="K203" s="624" t="s">
        <v>14</v>
      </c>
      <c r="L203" s="625" t="s">
        <v>1125</v>
      </c>
      <c r="M203" s="626" t="s">
        <v>1126</v>
      </c>
      <c r="N203" s="625" t="s">
        <v>1120</v>
      </c>
      <c r="O203" s="625" t="s">
        <v>1104</v>
      </c>
      <c r="P203" s="624">
        <v>270</v>
      </c>
      <c r="Q203" s="624">
        <v>25</v>
      </c>
      <c r="R203" s="623"/>
      <c r="S203" s="625" t="s">
        <v>8910</v>
      </c>
      <c r="T203" s="623"/>
      <c r="U203" s="627">
        <v>44372</v>
      </c>
      <c r="V203" s="627">
        <v>44372</v>
      </c>
      <c r="W203" s="662">
        <v>4277000361</v>
      </c>
      <c r="X203" s="643">
        <v>44377</v>
      </c>
      <c r="Y203" s="627"/>
      <c r="Z203" s="627"/>
      <c r="AA203" s="623"/>
      <c r="AB203" s="663"/>
      <c r="AC203" s="663" t="s">
        <v>7597</v>
      </c>
      <c r="AD203" s="623"/>
      <c r="AE203" s="623"/>
      <c r="AF203" s="623"/>
      <c r="AG203" s="623"/>
      <c r="AH203" s="623"/>
      <c r="AI203" s="623"/>
      <c r="AJ203" s="623"/>
      <c r="AK203" s="623" t="s">
        <v>8906</v>
      </c>
      <c r="AL203" s="623" t="s">
        <v>8911</v>
      </c>
      <c r="AM203" s="623" t="s">
        <v>8912</v>
      </c>
      <c r="AN203" s="625" t="s">
        <v>1996</v>
      </c>
      <c r="AO203" s="625" t="s">
        <v>1996</v>
      </c>
      <c r="AP203" s="623"/>
    </row>
    <row r="204" spans="1:42" s="230" customFormat="1" ht="13.5">
      <c r="A204" s="624" t="s">
        <v>20</v>
      </c>
      <c r="B204" s="624" t="s">
        <v>144</v>
      </c>
      <c r="C204" s="624" t="s">
        <v>1944</v>
      </c>
      <c r="D204" s="624" t="s">
        <v>867</v>
      </c>
      <c r="E204" s="623" t="s">
        <v>37</v>
      </c>
      <c r="F204" s="624" t="s">
        <v>11</v>
      </c>
      <c r="G204" s="624" t="s">
        <v>19</v>
      </c>
      <c r="H204" s="623" t="s">
        <v>868</v>
      </c>
      <c r="I204" s="624" t="s">
        <v>1317</v>
      </c>
      <c r="J204" s="624" t="s">
        <v>13</v>
      </c>
      <c r="K204" s="624" t="s">
        <v>26</v>
      </c>
      <c r="L204" s="625" t="s">
        <v>1125</v>
      </c>
      <c r="M204" s="626" t="s">
        <v>1127</v>
      </c>
      <c r="N204" s="625" t="s">
        <v>1120</v>
      </c>
      <c r="O204" s="625" t="s">
        <v>1097</v>
      </c>
      <c r="P204" s="624">
        <v>410</v>
      </c>
      <c r="Q204" s="624">
        <v>50</v>
      </c>
      <c r="R204" s="613" t="s">
        <v>8913</v>
      </c>
      <c r="S204" s="625" t="s">
        <v>8914</v>
      </c>
      <c r="T204" s="623" t="s">
        <v>8915</v>
      </c>
      <c r="U204" s="627">
        <v>44372</v>
      </c>
      <c r="V204" s="627">
        <v>44372</v>
      </c>
      <c r="W204" s="662">
        <v>4277000362</v>
      </c>
      <c r="X204" s="643">
        <v>44377</v>
      </c>
      <c r="Y204" s="627"/>
      <c r="Z204" s="627"/>
      <c r="AA204" s="623"/>
      <c r="AB204" s="627"/>
      <c r="AC204" s="623" t="s">
        <v>8903</v>
      </c>
      <c r="AD204" s="623"/>
      <c r="AE204" s="623" t="s">
        <v>8916</v>
      </c>
      <c r="AF204" s="623"/>
      <c r="AG204" s="623"/>
      <c r="AH204" s="623"/>
      <c r="AI204" s="623"/>
      <c r="AJ204" s="623"/>
      <c r="AK204" s="623" t="s">
        <v>8906</v>
      </c>
      <c r="AL204" s="623" t="s">
        <v>8911</v>
      </c>
      <c r="AM204" s="623" t="s">
        <v>8912</v>
      </c>
      <c r="AN204" s="625" t="s">
        <v>1996</v>
      </c>
      <c r="AO204" s="625" t="s">
        <v>1996</v>
      </c>
      <c r="AP204" s="623"/>
    </row>
    <row r="205" spans="1:42" s="230" customFormat="1" ht="27">
      <c r="A205" s="624" t="s">
        <v>20</v>
      </c>
      <c r="B205" s="624" t="s">
        <v>144</v>
      </c>
      <c r="C205" s="624" t="s">
        <v>1944</v>
      </c>
      <c r="D205" s="624" t="s">
        <v>869</v>
      </c>
      <c r="E205" s="623" t="s">
        <v>37</v>
      </c>
      <c r="F205" s="624" t="s">
        <v>11</v>
      </c>
      <c r="G205" s="624" t="s">
        <v>19</v>
      </c>
      <c r="H205" s="623" t="s">
        <v>870</v>
      </c>
      <c r="I205" s="624" t="s">
        <v>1317</v>
      </c>
      <c r="J205" s="624" t="s">
        <v>13</v>
      </c>
      <c r="K205" s="624" t="s">
        <v>26</v>
      </c>
      <c r="L205" s="625" t="s">
        <v>1125</v>
      </c>
      <c r="M205" s="626" t="s">
        <v>1128</v>
      </c>
      <c r="N205" s="625" t="s">
        <v>1120</v>
      </c>
      <c r="O205" s="625" t="s">
        <v>1097</v>
      </c>
      <c r="P205" s="624">
        <v>200</v>
      </c>
      <c r="Q205" s="624">
        <v>80</v>
      </c>
      <c r="R205" s="613" t="s">
        <v>8913</v>
      </c>
      <c r="S205" s="625" t="s">
        <v>8914</v>
      </c>
      <c r="T205" s="623" t="s">
        <v>8915</v>
      </c>
      <c r="U205" s="627">
        <v>44372</v>
      </c>
      <c r="V205" s="627">
        <v>44372</v>
      </c>
      <c r="W205" s="662">
        <v>4277000363</v>
      </c>
      <c r="X205" s="643">
        <v>44377</v>
      </c>
      <c r="Y205" s="627"/>
      <c r="Z205" s="627"/>
      <c r="AA205" s="623"/>
      <c r="AB205" s="627"/>
      <c r="AC205" s="623" t="s">
        <v>8903</v>
      </c>
      <c r="AD205" s="623"/>
      <c r="AE205" s="664" t="s">
        <v>8917</v>
      </c>
      <c r="AF205" s="623"/>
      <c r="AG205" s="623"/>
      <c r="AH205" s="623"/>
      <c r="AI205" s="623"/>
      <c r="AJ205" s="623"/>
      <c r="AK205" s="623" t="s">
        <v>8906</v>
      </c>
      <c r="AL205" s="623" t="s">
        <v>8911</v>
      </c>
      <c r="AM205" s="623" t="s">
        <v>8912</v>
      </c>
      <c r="AN205" s="625" t="s">
        <v>1996</v>
      </c>
      <c r="AO205" s="625" t="s">
        <v>1996</v>
      </c>
      <c r="AP205" s="623"/>
    </row>
    <row r="206" spans="1:42" s="230" customFormat="1" ht="13.5">
      <c r="A206" s="624" t="s">
        <v>57</v>
      </c>
      <c r="B206" s="624" t="s">
        <v>8918</v>
      </c>
      <c r="C206" s="624" t="s">
        <v>8919</v>
      </c>
      <c r="D206" s="624" t="s">
        <v>8920</v>
      </c>
      <c r="E206" s="623" t="s">
        <v>666</v>
      </c>
      <c r="F206" s="624" t="s">
        <v>717</v>
      </c>
      <c r="G206" s="624" t="s">
        <v>1074</v>
      </c>
      <c r="H206" s="623" t="s">
        <v>8921</v>
      </c>
      <c r="I206" s="624" t="s">
        <v>1859</v>
      </c>
      <c r="J206" s="624" t="s">
        <v>669</v>
      </c>
      <c r="K206" s="624" t="s">
        <v>654</v>
      </c>
      <c r="L206" s="625" t="s">
        <v>8922</v>
      </c>
      <c r="M206" s="626" t="s">
        <v>8923</v>
      </c>
      <c r="N206" s="625" t="s">
        <v>7936</v>
      </c>
      <c r="O206" s="625" t="s">
        <v>1862</v>
      </c>
      <c r="P206" s="624">
        <v>300</v>
      </c>
      <c r="Q206" s="624">
        <v>80</v>
      </c>
      <c r="R206" s="623"/>
      <c r="S206" s="625" t="s">
        <v>8910</v>
      </c>
      <c r="T206" s="623"/>
      <c r="U206" s="643">
        <v>44364</v>
      </c>
      <c r="V206" s="643">
        <v>44364</v>
      </c>
      <c r="W206" s="665">
        <v>4277000366</v>
      </c>
      <c r="X206" s="643">
        <v>44377</v>
      </c>
      <c r="Y206" s="627"/>
      <c r="Z206" s="627"/>
      <c r="AA206" s="623"/>
      <c r="AB206" s="663"/>
      <c r="AC206" s="663" t="s">
        <v>7597</v>
      </c>
      <c r="AD206" s="623"/>
      <c r="AE206" s="623"/>
      <c r="AF206" s="623"/>
      <c r="AG206" s="623"/>
      <c r="AH206" s="623"/>
      <c r="AI206" s="623"/>
      <c r="AJ206" s="623"/>
      <c r="AK206" s="623" t="s">
        <v>8906</v>
      </c>
      <c r="AL206" s="623" t="s">
        <v>8911</v>
      </c>
      <c r="AM206" s="623" t="s">
        <v>8912</v>
      </c>
      <c r="AN206" s="625" t="s">
        <v>5829</v>
      </c>
      <c r="AO206" s="625" t="s">
        <v>5829</v>
      </c>
      <c r="AP206" s="623"/>
    </row>
    <row r="207" spans="1:42" s="230" customFormat="1" ht="13.5">
      <c r="A207" s="624" t="s">
        <v>57</v>
      </c>
      <c r="B207" s="624" t="s">
        <v>8918</v>
      </c>
      <c r="C207" s="624" t="s">
        <v>8919</v>
      </c>
      <c r="D207" s="624" t="s">
        <v>8924</v>
      </c>
      <c r="E207" s="623" t="s">
        <v>666</v>
      </c>
      <c r="F207" s="624" t="s">
        <v>717</v>
      </c>
      <c r="G207" s="624" t="s">
        <v>1074</v>
      </c>
      <c r="H207" s="623" t="s">
        <v>8925</v>
      </c>
      <c r="I207" s="624" t="s">
        <v>1859</v>
      </c>
      <c r="J207" s="624" t="s">
        <v>669</v>
      </c>
      <c r="K207" s="624" t="s">
        <v>654</v>
      </c>
      <c r="L207" s="625" t="s">
        <v>8926</v>
      </c>
      <c r="M207" s="626" t="s">
        <v>8927</v>
      </c>
      <c r="N207" s="625" t="s">
        <v>7936</v>
      </c>
      <c r="O207" s="625" t="s">
        <v>1870</v>
      </c>
      <c r="P207" s="624">
        <v>150</v>
      </c>
      <c r="Q207" s="624">
        <v>70</v>
      </c>
      <c r="R207" s="625"/>
      <c r="S207" s="625" t="s">
        <v>8910</v>
      </c>
      <c r="T207" s="623"/>
      <c r="U207" s="643">
        <v>44364</v>
      </c>
      <c r="V207" s="643">
        <v>44364</v>
      </c>
      <c r="W207" s="665">
        <v>4277000367</v>
      </c>
      <c r="X207" s="643">
        <v>44377</v>
      </c>
      <c r="Y207" s="627"/>
      <c r="Z207" s="627"/>
      <c r="AA207" s="623"/>
      <c r="AB207" s="663"/>
      <c r="AC207" s="663" t="s">
        <v>7597</v>
      </c>
      <c r="AD207" s="623"/>
      <c r="AE207" s="623"/>
      <c r="AF207" s="623"/>
      <c r="AG207" s="623"/>
      <c r="AH207" s="623"/>
      <c r="AI207" s="623"/>
      <c r="AJ207" s="623"/>
      <c r="AK207" s="623" t="s">
        <v>8906</v>
      </c>
      <c r="AL207" s="623" t="s">
        <v>8911</v>
      </c>
      <c r="AM207" s="623" t="s">
        <v>8912</v>
      </c>
      <c r="AN207" s="625" t="s">
        <v>5829</v>
      </c>
      <c r="AO207" s="625" t="s">
        <v>5829</v>
      </c>
      <c r="AP207" s="625"/>
    </row>
    <row r="208" spans="1:42" s="230" customFormat="1" ht="13.5">
      <c r="A208" s="624" t="s">
        <v>57</v>
      </c>
      <c r="B208" s="624" t="s">
        <v>8918</v>
      </c>
      <c r="C208" s="624" t="s">
        <v>8919</v>
      </c>
      <c r="D208" s="624" t="s">
        <v>8928</v>
      </c>
      <c r="E208" s="623" t="s">
        <v>666</v>
      </c>
      <c r="F208" s="624" t="s">
        <v>717</v>
      </c>
      <c r="G208" s="624" t="s">
        <v>1074</v>
      </c>
      <c r="H208" s="623" t="s">
        <v>8929</v>
      </c>
      <c r="I208" s="624" t="s">
        <v>1859</v>
      </c>
      <c r="J208" s="624" t="s">
        <v>669</v>
      </c>
      <c r="K208" s="624" t="s">
        <v>653</v>
      </c>
      <c r="L208" s="625" t="s">
        <v>8926</v>
      </c>
      <c r="M208" s="626" t="s">
        <v>8930</v>
      </c>
      <c r="N208" s="625" t="s">
        <v>7936</v>
      </c>
      <c r="O208" s="625" t="s">
        <v>1870</v>
      </c>
      <c r="P208" s="624">
        <v>40</v>
      </c>
      <c r="Q208" s="624">
        <v>70</v>
      </c>
      <c r="R208" s="625"/>
      <c r="S208" s="625" t="s">
        <v>8910</v>
      </c>
      <c r="T208" s="623"/>
      <c r="U208" s="643">
        <v>44364</v>
      </c>
      <c r="V208" s="643">
        <v>44364</v>
      </c>
      <c r="W208" s="665">
        <v>4277000368</v>
      </c>
      <c r="X208" s="643">
        <v>44377</v>
      </c>
      <c r="Y208" s="627"/>
      <c r="Z208" s="627"/>
      <c r="AA208" s="623"/>
      <c r="AB208" s="663"/>
      <c r="AC208" s="663" t="s">
        <v>7597</v>
      </c>
      <c r="AD208" s="623"/>
      <c r="AE208" s="623"/>
      <c r="AF208" s="623"/>
      <c r="AG208" s="623"/>
      <c r="AH208" s="623"/>
      <c r="AI208" s="623"/>
      <c r="AJ208" s="623"/>
      <c r="AK208" s="623" t="s">
        <v>8906</v>
      </c>
      <c r="AL208" s="623" t="s">
        <v>8911</v>
      </c>
      <c r="AM208" s="623" t="s">
        <v>8912</v>
      </c>
      <c r="AN208" s="625" t="s">
        <v>5829</v>
      </c>
      <c r="AO208" s="625" t="s">
        <v>5829</v>
      </c>
      <c r="AP208" s="625"/>
    </row>
    <row r="209" spans="1:42" s="230" customFormat="1" ht="13.5">
      <c r="A209" s="624" t="s">
        <v>57</v>
      </c>
      <c r="B209" s="624" t="s">
        <v>8918</v>
      </c>
      <c r="C209" s="624" t="s">
        <v>8919</v>
      </c>
      <c r="D209" s="624" t="s">
        <v>8931</v>
      </c>
      <c r="E209" s="623" t="s">
        <v>666</v>
      </c>
      <c r="F209" s="624" t="s">
        <v>716</v>
      </c>
      <c r="G209" s="624" t="s">
        <v>1074</v>
      </c>
      <c r="H209" s="623" t="s">
        <v>8932</v>
      </c>
      <c r="I209" s="624" t="s">
        <v>1859</v>
      </c>
      <c r="J209" s="624" t="s">
        <v>669</v>
      </c>
      <c r="K209" s="624" t="s">
        <v>655</v>
      </c>
      <c r="L209" s="625" t="s">
        <v>8926</v>
      </c>
      <c r="M209" s="626" t="s">
        <v>8933</v>
      </c>
      <c r="N209" s="625" t="s">
        <v>7936</v>
      </c>
      <c r="O209" s="625" t="s">
        <v>1862</v>
      </c>
      <c r="P209" s="624">
        <v>60</v>
      </c>
      <c r="Q209" s="624">
        <v>10</v>
      </c>
      <c r="R209" s="625"/>
      <c r="S209" s="625" t="s">
        <v>8910</v>
      </c>
      <c r="T209" s="623"/>
      <c r="U209" s="643">
        <v>44364</v>
      </c>
      <c r="V209" s="643">
        <v>44364</v>
      </c>
      <c r="W209" s="665">
        <v>4277000369</v>
      </c>
      <c r="X209" s="643">
        <v>44377</v>
      </c>
      <c r="Y209" s="627"/>
      <c r="Z209" s="627"/>
      <c r="AA209" s="623"/>
      <c r="AB209" s="663"/>
      <c r="AC209" s="663" t="s">
        <v>7597</v>
      </c>
      <c r="AD209" s="623"/>
      <c r="AE209" s="623"/>
      <c r="AF209" s="623"/>
      <c r="AG209" s="623"/>
      <c r="AH209" s="623"/>
      <c r="AI209" s="623"/>
      <c r="AJ209" s="623"/>
      <c r="AK209" s="623" t="s">
        <v>8906</v>
      </c>
      <c r="AL209" s="623" t="s">
        <v>8911</v>
      </c>
      <c r="AM209" s="623" t="s">
        <v>8912</v>
      </c>
      <c r="AN209" s="625" t="s">
        <v>5829</v>
      </c>
      <c r="AO209" s="625" t="s">
        <v>5829</v>
      </c>
      <c r="AP209" s="625"/>
    </row>
    <row r="210" spans="1:42" s="230" customFormat="1" ht="13.5">
      <c r="A210" s="624" t="s">
        <v>57</v>
      </c>
      <c r="B210" s="624" t="s">
        <v>8918</v>
      </c>
      <c r="C210" s="624" t="s">
        <v>8919</v>
      </c>
      <c r="D210" s="624" t="s">
        <v>8931</v>
      </c>
      <c r="E210" s="623" t="s">
        <v>666</v>
      </c>
      <c r="F210" s="624" t="s">
        <v>716</v>
      </c>
      <c r="G210" s="623" t="s">
        <v>12</v>
      </c>
      <c r="H210" s="623" t="s">
        <v>8934</v>
      </c>
      <c r="I210" s="624" t="s">
        <v>1859</v>
      </c>
      <c r="J210" s="624" t="s">
        <v>669</v>
      </c>
      <c r="K210" s="624" t="s">
        <v>654</v>
      </c>
      <c r="L210" s="625" t="s">
        <v>8926</v>
      </c>
      <c r="M210" s="626" t="s">
        <v>8935</v>
      </c>
      <c r="N210" s="625" t="s">
        <v>1120</v>
      </c>
      <c r="O210" s="625" t="s">
        <v>1862</v>
      </c>
      <c r="P210" s="624">
        <v>140</v>
      </c>
      <c r="Q210" s="624">
        <v>25</v>
      </c>
      <c r="R210" s="625"/>
      <c r="S210" s="625" t="s">
        <v>8910</v>
      </c>
      <c r="T210" s="623"/>
      <c r="U210" s="643">
        <v>44364</v>
      </c>
      <c r="V210" s="643">
        <v>44364</v>
      </c>
      <c r="W210" s="665">
        <v>4277000380</v>
      </c>
      <c r="X210" s="643">
        <v>44377</v>
      </c>
      <c r="Y210" s="627"/>
      <c r="Z210" s="627"/>
      <c r="AA210" s="623"/>
      <c r="AB210" s="627"/>
      <c r="AC210" s="663" t="s">
        <v>7597</v>
      </c>
      <c r="AD210" s="623"/>
      <c r="AE210" s="623"/>
      <c r="AF210" s="623"/>
      <c r="AG210" s="623"/>
      <c r="AH210" s="623"/>
      <c r="AI210" s="623"/>
      <c r="AJ210" s="623"/>
      <c r="AK210" s="623" t="s">
        <v>8906</v>
      </c>
      <c r="AL210" s="623" t="s">
        <v>8911</v>
      </c>
      <c r="AM210" s="623" t="s">
        <v>8912</v>
      </c>
      <c r="AN210" s="625" t="s">
        <v>1996</v>
      </c>
      <c r="AO210" s="625" t="s">
        <v>1996</v>
      </c>
      <c r="AP210" s="625" t="s">
        <v>8936</v>
      </c>
    </row>
    <row r="211" spans="1:42" s="230" customFormat="1" ht="13.5">
      <c r="A211" s="624" t="s">
        <v>57</v>
      </c>
      <c r="B211" s="624" t="s">
        <v>8918</v>
      </c>
      <c r="C211" s="624" t="s">
        <v>8919</v>
      </c>
      <c r="D211" s="624" t="s">
        <v>8931</v>
      </c>
      <c r="E211" s="623" t="s">
        <v>666</v>
      </c>
      <c r="F211" s="624" t="s">
        <v>716</v>
      </c>
      <c r="G211" s="624" t="s">
        <v>1074</v>
      </c>
      <c r="H211" s="623" t="s">
        <v>8937</v>
      </c>
      <c r="I211" s="624" t="s">
        <v>1859</v>
      </c>
      <c r="J211" s="624" t="s">
        <v>669</v>
      </c>
      <c r="K211" s="624" t="s">
        <v>654</v>
      </c>
      <c r="L211" s="625" t="s">
        <v>8926</v>
      </c>
      <c r="M211" s="626" t="s">
        <v>8938</v>
      </c>
      <c r="N211" s="625" t="s">
        <v>1120</v>
      </c>
      <c r="O211" s="625" t="s">
        <v>1862</v>
      </c>
      <c r="P211" s="624">
        <v>180</v>
      </c>
      <c r="Q211" s="624">
        <v>25</v>
      </c>
      <c r="R211" s="625"/>
      <c r="S211" s="625" t="s">
        <v>8910</v>
      </c>
      <c r="T211" s="623"/>
      <c r="U211" s="643">
        <v>44364</v>
      </c>
      <c r="V211" s="643">
        <v>44364</v>
      </c>
      <c r="W211" s="665">
        <v>4277000381</v>
      </c>
      <c r="X211" s="643">
        <v>44377</v>
      </c>
      <c r="Y211" s="627"/>
      <c r="Z211" s="627"/>
      <c r="AA211" s="623"/>
      <c r="AB211" s="627"/>
      <c r="AC211" s="663" t="s">
        <v>7597</v>
      </c>
      <c r="AD211" s="623"/>
      <c r="AE211" s="623"/>
      <c r="AF211" s="623"/>
      <c r="AG211" s="623"/>
      <c r="AH211" s="623"/>
      <c r="AI211" s="623"/>
      <c r="AJ211" s="623"/>
      <c r="AK211" s="623" t="s">
        <v>8906</v>
      </c>
      <c r="AL211" s="623" t="s">
        <v>8911</v>
      </c>
      <c r="AM211" s="623" t="s">
        <v>8912</v>
      </c>
      <c r="AN211" s="625" t="s">
        <v>1996</v>
      </c>
      <c r="AO211" s="625" t="s">
        <v>1996</v>
      </c>
      <c r="AP211" s="625" t="s">
        <v>8936</v>
      </c>
    </row>
    <row r="212" spans="1:42" s="230" customFormat="1" ht="13.5">
      <c r="A212" s="624" t="s">
        <v>57</v>
      </c>
      <c r="B212" s="624" t="s">
        <v>8918</v>
      </c>
      <c r="C212" s="624" t="s">
        <v>8919</v>
      </c>
      <c r="D212" s="624" t="s">
        <v>8939</v>
      </c>
      <c r="E212" s="623" t="s">
        <v>666</v>
      </c>
      <c r="F212" s="623" t="s">
        <v>717</v>
      </c>
      <c r="G212" s="624" t="s">
        <v>1074</v>
      </c>
      <c r="H212" s="623" t="s">
        <v>8940</v>
      </c>
      <c r="I212" s="624" t="s">
        <v>1859</v>
      </c>
      <c r="J212" s="624" t="s">
        <v>669</v>
      </c>
      <c r="K212" s="624" t="s">
        <v>655</v>
      </c>
      <c r="L212" s="625" t="s">
        <v>8926</v>
      </c>
      <c r="M212" s="626" t="s">
        <v>8941</v>
      </c>
      <c r="N212" s="625" t="s">
        <v>7936</v>
      </c>
      <c r="O212" s="625" t="s">
        <v>1870</v>
      </c>
      <c r="P212" s="624">
        <v>650</v>
      </c>
      <c r="Q212" s="624">
        <v>50</v>
      </c>
      <c r="R212" s="625"/>
      <c r="S212" s="625" t="s">
        <v>8910</v>
      </c>
      <c r="T212" s="623"/>
      <c r="U212" s="643">
        <v>44364</v>
      </c>
      <c r="V212" s="643">
        <v>44364</v>
      </c>
      <c r="W212" s="665">
        <v>4277000370</v>
      </c>
      <c r="X212" s="643">
        <v>44377</v>
      </c>
      <c r="Y212" s="627"/>
      <c r="Z212" s="627"/>
      <c r="AA212" s="623"/>
      <c r="AB212" s="663"/>
      <c r="AC212" s="663" t="s">
        <v>7597</v>
      </c>
      <c r="AD212" s="623"/>
      <c r="AE212" s="623"/>
      <c r="AF212" s="623"/>
      <c r="AG212" s="623"/>
      <c r="AH212" s="623"/>
      <c r="AI212" s="623"/>
      <c r="AJ212" s="623"/>
      <c r="AK212" s="623" t="s">
        <v>8906</v>
      </c>
      <c r="AL212" s="623" t="s">
        <v>8911</v>
      </c>
      <c r="AM212" s="623" t="s">
        <v>8912</v>
      </c>
      <c r="AN212" s="625" t="s">
        <v>5829</v>
      </c>
      <c r="AO212" s="625" t="s">
        <v>5829</v>
      </c>
      <c r="AP212" s="625"/>
    </row>
    <row r="213" spans="1:42" s="230" customFormat="1" ht="13.5">
      <c r="A213" s="624" t="s">
        <v>20</v>
      </c>
      <c r="B213" s="624" t="s">
        <v>144</v>
      </c>
      <c r="C213" s="624" t="s">
        <v>1988</v>
      </c>
      <c r="D213" s="624" t="s">
        <v>880</v>
      </c>
      <c r="E213" s="623" t="s">
        <v>37</v>
      </c>
      <c r="F213" s="624" t="s">
        <v>15</v>
      </c>
      <c r="G213" s="624" t="s">
        <v>19</v>
      </c>
      <c r="H213" s="623" t="s">
        <v>324</v>
      </c>
      <c r="I213" s="624" t="s">
        <v>1859</v>
      </c>
      <c r="J213" s="624" t="s">
        <v>104</v>
      </c>
      <c r="K213" s="624" t="s">
        <v>17</v>
      </c>
      <c r="L213" s="657" t="s">
        <v>1164</v>
      </c>
      <c r="M213" s="626" t="s">
        <v>1165</v>
      </c>
      <c r="N213" s="625" t="s">
        <v>1120</v>
      </c>
      <c r="O213" s="625" t="s">
        <v>1104</v>
      </c>
      <c r="P213" s="624">
        <v>140</v>
      </c>
      <c r="Q213" s="624">
        <v>35</v>
      </c>
      <c r="R213" s="624"/>
      <c r="S213" s="613" t="s">
        <v>8942</v>
      </c>
      <c r="T213" s="623"/>
      <c r="U213" s="634">
        <v>44368</v>
      </c>
      <c r="V213" s="634">
        <v>44368</v>
      </c>
      <c r="W213" s="625" t="s">
        <v>1166</v>
      </c>
      <c r="X213" s="643">
        <v>44376</v>
      </c>
      <c r="Y213" s="627"/>
      <c r="Z213" s="627"/>
      <c r="AA213" s="623"/>
      <c r="AB213" s="623"/>
      <c r="AC213" s="623" t="s">
        <v>7597</v>
      </c>
      <c r="AD213" s="623"/>
      <c r="AE213" s="623"/>
      <c r="AF213" s="623"/>
      <c r="AG213" s="623"/>
      <c r="AH213" s="623"/>
      <c r="AI213" s="623"/>
      <c r="AJ213" s="623"/>
      <c r="AK213" s="613" t="s">
        <v>8906</v>
      </c>
      <c r="AL213" s="613" t="s">
        <v>8943</v>
      </c>
      <c r="AM213" s="613" t="s">
        <v>8944</v>
      </c>
      <c r="AN213" s="625" t="s">
        <v>1996</v>
      </c>
      <c r="AO213" s="625" t="s">
        <v>1996</v>
      </c>
      <c r="AP213" s="623"/>
    </row>
    <row r="214" spans="1:42" s="230" customFormat="1" ht="13.5">
      <c r="A214" s="624" t="s">
        <v>20</v>
      </c>
      <c r="B214" s="624" t="s">
        <v>144</v>
      </c>
      <c r="C214" s="624" t="s">
        <v>1988</v>
      </c>
      <c r="D214" s="624" t="s">
        <v>881</v>
      </c>
      <c r="E214" s="623" t="s">
        <v>37</v>
      </c>
      <c r="F214" s="624" t="s">
        <v>11</v>
      </c>
      <c r="G214" s="624" t="s">
        <v>19</v>
      </c>
      <c r="H214" s="623" t="s">
        <v>325</v>
      </c>
      <c r="I214" s="624" t="s">
        <v>1859</v>
      </c>
      <c r="J214" s="624" t="s">
        <v>13</v>
      </c>
      <c r="K214" s="624" t="s">
        <v>17</v>
      </c>
      <c r="L214" s="657" t="s">
        <v>1164</v>
      </c>
      <c r="M214" s="626" t="s">
        <v>1167</v>
      </c>
      <c r="N214" s="625" t="s">
        <v>1120</v>
      </c>
      <c r="O214" s="625" t="s">
        <v>1104</v>
      </c>
      <c r="P214" s="624">
        <v>110</v>
      </c>
      <c r="Q214" s="624">
        <v>30</v>
      </c>
      <c r="R214" s="624"/>
      <c r="S214" s="613" t="s">
        <v>8942</v>
      </c>
      <c r="T214" s="623"/>
      <c r="U214" s="614">
        <v>44371</v>
      </c>
      <c r="V214" s="614">
        <v>44371</v>
      </c>
      <c r="W214" s="625" t="s">
        <v>1168</v>
      </c>
      <c r="X214" s="643">
        <v>44376</v>
      </c>
      <c r="Y214" s="627"/>
      <c r="Z214" s="627"/>
      <c r="AA214" s="623"/>
      <c r="AB214" s="623"/>
      <c r="AC214" s="623" t="s">
        <v>7597</v>
      </c>
      <c r="AD214" s="623"/>
      <c r="AE214" s="623"/>
      <c r="AF214" s="623"/>
      <c r="AG214" s="623"/>
      <c r="AH214" s="623"/>
      <c r="AI214" s="623"/>
      <c r="AJ214" s="623"/>
      <c r="AK214" s="613" t="s">
        <v>8906</v>
      </c>
      <c r="AL214" s="613" t="s">
        <v>8943</v>
      </c>
      <c r="AM214" s="613" t="s">
        <v>8944</v>
      </c>
      <c r="AN214" s="625" t="s">
        <v>1996</v>
      </c>
      <c r="AO214" s="625" t="s">
        <v>1996</v>
      </c>
      <c r="AP214" s="623"/>
    </row>
    <row r="215" spans="1:42" s="230" customFormat="1" ht="13.5">
      <c r="A215" s="624" t="s">
        <v>20</v>
      </c>
      <c r="B215" s="624" t="s">
        <v>144</v>
      </c>
      <c r="C215" s="624" t="s">
        <v>1988</v>
      </c>
      <c r="D215" s="624" t="s">
        <v>882</v>
      </c>
      <c r="E215" s="623" t="s">
        <v>37</v>
      </c>
      <c r="F215" s="624" t="s">
        <v>11</v>
      </c>
      <c r="G215" s="624" t="s">
        <v>19</v>
      </c>
      <c r="H215" s="623" t="s">
        <v>326</v>
      </c>
      <c r="I215" s="624" t="s">
        <v>1859</v>
      </c>
      <c r="J215" s="624" t="s">
        <v>13</v>
      </c>
      <c r="K215" s="624" t="s">
        <v>17</v>
      </c>
      <c r="L215" s="657" t="s">
        <v>1164</v>
      </c>
      <c r="M215" s="626" t="s">
        <v>1169</v>
      </c>
      <c r="N215" s="625" t="s">
        <v>1120</v>
      </c>
      <c r="O215" s="625" t="s">
        <v>1104</v>
      </c>
      <c r="P215" s="624">
        <v>220</v>
      </c>
      <c r="Q215" s="624">
        <v>30</v>
      </c>
      <c r="R215" s="624"/>
      <c r="S215" s="613" t="s">
        <v>8942</v>
      </c>
      <c r="T215" s="623"/>
      <c r="U215" s="614">
        <v>44371</v>
      </c>
      <c r="V215" s="614">
        <v>44371</v>
      </c>
      <c r="W215" s="625" t="s">
        <v>1170</v>
      </c>
      <c r="X215" s="643">
        <v>44376</v>
      </c>
      <c r="Y215" s="627"/>
      <c r="Z215" s="627"/>
      <c r="AA215" s="623"/>
      <c r="AB215" s="623"/>
      <c r="AC215" s="623" t="s">
        <v>7597</v>
      </c>
      <c r="AD215" s="623"/>
      <c r="AE215" s="623"/>
      <c r="AF215" s="623"/>
      <c r="AG215" s="623"/>
      <c r="AH215" s="623"/>
      <c r="AI215" s="623"/>
      <c r="AJ215" s="623"/>
      <c r="AK215" s="613" t="s">
        <v>8906</v>
      </c>
      <c r="AL215" s="613" t="s">
        <v>8943</v>
      </c>
      <c r="AM215" s="613" t="s">
        <v>8944</v>
      </c>
      <c r="AN215" s="625" t="s">
        <v>1996</v>
      </c>
      <c r="AO215" s="625" t="s">
        <v>1996</v>
      </c>
      <c r="AP215" s="623"/>
    </row>
    <row r="216" spans="1:42" s="230" customFormat="1" ht="13.5">
      <c r="A216" s="624" t="s">
        <v>20</v>
      </c>
      <c r="B216" s="624" t="s">
        <v>144</v>
      </c>
      <c r="C216" s="624" t="s">
        <v>1988</v>
      </c>
      <c r="D216" s="624" t="s">
        <v>882</v>
      </c>
      <c r="E216" s="623" t="s">
        <v>37</v>
      </c>
      <c r="F216" s="624" t="s">
        <v>36</v>
      </c>
      <c r="G216" s="624" t="s">
        <v>19</v>
      </c>
      <c r="H216" s="623" t="s">
        <v>327</v>
      </c>
      <c r="I216" s="624" t="s">
        <v>1859</v>
      </c>
      <c r="J216" s="624" t="s">
        <v>13</v>
      </c>
      <c r="K216" s="624" t="s">
        <v>14</v>
      </c>
      <c r="L216" s="657" t="s">
        <v>1164</v>
      </c>
      <c r="M216" s="626" t="s">
        <v>1171</v>
      </c>
      <c r="N216" s="625" t="s">
        <v>1120</v>
      </c>
      <c r="O216" s="625" t="s">
        <v>1104</v>
      </c>
      <c r="P216" s="624">
        <v>150</v>
      </c>
      <c r="Q216" s="624">
        <v>100</v>
      </c>
      <c r="R216" s="624"/>
      <c r="S216" s="613" t="s">
        <v>8942</v>
      </c>
      <c r="T216" s="623"/>
      <c r="U216" s="614">
        <v>44371</v>
      </c>
      <c r="V216" s="614">
        <v>44371</v>
      </c>
      <c r="W216" s="625" t="s">
        <v>1172</v>
      </c>
      <c r="X216" s="643">
        <v>44376</v>
      </c>
      <c r="Y216" s="627"/>
      <c r="Z216" s="627"/>
      <c r="AA216" s="623"/>
      <c r="AB216" s="623"/>
      <c r="AC216" s="623" t="s">
        <v>7597</v>
      </c>
      <c r="AD216" s="623"/>
      <c r="AE216" s="623"/>
      <c r="AF216" s="623"/>
      <c r="AG216" s="623"/>
      <c r="AH216" s="623"/>
      <c r="AI216" s="623"/>
      <c r="AJ216" s="623"/>
      <c r="AK216" s="613" t="s">
        <v>8906</v>
      </c>
      <c r="AL216" s="613" t="s">
        <v>8943</v>
      </c>
      <c r="AM216" s="613" t="s">
        <v>8944</v>
      </c>
      <c r="AN216" s="625" t="s">
        <v>1996</v>
      </c>
      <c r="AO216" s="625" t="s">
        <v>1996</v>
      </c>
      <c r="AP216" s="623"/>
    </row>
    <row r="217" spans="1:42" s="230" customFormat="1" ht="13.5">
      <c r="A217" s="624" t="s">
        <v>20</v>
      </c>
      <c r="B217" s="624" t="s">
        <v>144</v>
      </c>
      <c r="C217" s="624" t="s">
        <v>1988</v>
      </c>
      <c r="D217" s="624" t="s">
        <v>883</v>
      </c>
      <c r="E217" s="623" t="s">
        <v>37</v>
      </c>
      <c r="F217" s="624" t="s">
        <v>36</v>
      </c>
      <c r="G217" s="624" t="s">
        <v>19</v>
      </c>
      <c r="H217" s="623" t="s">
        <v>884</v>
      </c>
      <c r="I217" s="624" t="s">
        <v>1859</v>
      </c>
      <c r="J217" s="624" t="s">
        <v>13</v>
      </c>
      <c r="K217" s="624" t="s">
        <v>17</v>
      </c>
      <c r="L217" s="657" t="s">
        <v>1164</v>
      </c>
      <c r="M217" s="626" t="s">
        <v>1173</v>
      </c>
      <c r="N217" s="625" t="s">
        <v>1120</v>
      </c>
      <c r="O217" s="625" t="s">
        <v>1104</v>
      </c>
      <c r="P217" s="624">
        <v>270</v>
      </c>
      <c r="Q217" s="624">
        <v>50</v>
      </c>
      <c r="R217" s="624"/>
      <c r="S217" s="613" t="s">
        <v>8942</v>
      </c>
      <c r="T217" s="623"/>
      <c r="U217" s="614">
        <v>44371</v>
      </c>
      <c r="V217" s="614">
        <v>44371</v>
      </c>
      <c r="W217" s="625" t="s">
        <v>1174</v>
      </c>
      <c r="X217" s="643">
        <v>44376</v>
      </c>
      <c r="Y217" s="627"/>
      <c r="Z217" s="627"/>
      <c r="AA217" s="623"/>
      <c r="AB217" s="623"/>
      <c r="AC217" s="623" t="s">
        <v>7597</v>
      </c>
      <c r="AD217" s="623"/>
      <c r="AE217" s="623"/>
      <c r="AF217" s="623"/>
      <c r="AG217" s="623"/>
      <c r="AH217" s="623"/>
      <c r="AI217" s="623"/>
      <c r="AJ217" s="623"/>
      <c r="AK217" s="613" t="s">
        <v>8906</v>
      </c>
      <c r="AL217" s="613" t="s">
        <v>8943</v>
      </c>
      <c r="AM217" s="613" t="s">
        <v>8944</v>
      </c>
      <c r="AN217" s="625" t="s">
        <v>1996</v>
      </c>
      <c r="AO217" s="625" t="s">
        <v>1996</v>
      </c>
      <c r="AP217" s="623"/>
    </row>
    <row r="218" spans="1:42" s="230" customFormat="1" ht="13.5">
      <c r="A218" s="624" t="s">
        <v>20</v>
      </c>
      <c r="B218" s="624" t="s">
        <v>144</v>
      </c>
      <c r="C218" s="624" t="s">
        <v>1988</v>
      </c>
      <c r="D218" s="624" t="s">
        <v>883</v>
      </c>
      <c r="E218" s="623" t="s">
        <v>37</v>
      </c>
      <c r="F218" s="624" t="s">
        <v>36</v>
      </c>
      <c r="G218" s="624" t="s">
        <v>19</v>
      </c>
      <c r="H218" s="623" t="s">
        <v>885</v>
      </c>
      <c r="I218" s="624" t="s">
        <v>1859</v>
      </c>
      <c r="J218" s="624" t="s">
        <v>13</v>
      </c>
      <c r="K218" s="624" t="s">
        <v>14</v>
      </c>
      <c r="L218" s="657" t="s">
        <v>1164</v>
      </c>
      <c r="M218" s="626" t="s">
        <v>1175</v>
      </c>
      <c r="N218" s="625" t="s">
        <v>1120</v>
      </c>
      <c r="O218" s="625" t="s">
        <v>1104</v>
      </c>
      <c r="P218" s="624">
        <v>430</v>
      </c>
      <c r="Q218" s="624">
        <v>50</v>
      </c>
      <c r="R218" s="624"/>
      <c r="S218" s="613" t="s">
        <v>8942</v>
      </c>
      <c r="T218" s="623"/>
      <c r="U218" s="614">
        <v>44371</v>
      </c>
      <c r="V218" s="614">
        <v>44371</v>
      </c>
      <c r="W218" s="625" t="s">
        <v>1176</v>
      </c>
      <c r="X218" s="643">
        <v>44376</v>
      </c>
      <c r="Y218" s="627"/>
      <c r="Z218" s="627"/>
      <c r="AA218" s="623"/>
      <c r="AB218" s="623"/>
      <c r="AC218" s="623" t="s">
        <v>7597</v>
      </c>
      <c r="AD218" s="623"/>
      <c r="AE218" s="623"/>
      <c r="AF218" s="623"/>
      <c r="AG218" s="623"/>
      <c r="AH218" s="623"/>
      <c r="AI218" s="623"/>
      <c r="AJ218" s="623"/>
      <c r="AK218" s="613" t="s">
        <v>8906</v>
      </c>
      <c r="AL218" s="613" t="s">
        <v>8943</v>
      </c>
      <c r="AM218" s="613" t="s">
        <v>8944</v>
      </c>
      <c r="AN218" s="625" t="s">
        <v>1996</v>
      </c>
      <c r="AO218" s="625" t="s">
        <v>1996</v>
      </c>
      <c r="AP218" s="623"/>
    </row>
    <row r="219" spans="1:42" s="230" customFormat="1" ht="13.5">
      <c r="A219" s="624" t="s">
        <v>20</v>
      </c>
      <c r="B219" s="624" t="s">
        <v>144</v>
      </c>
      <c r="C219" s="624" t="s">
        <v>1988</v>
      </c>
      <c r="D219" s="624" t="s">
        <v>883</v>
      </c>
      <c r="E219" s="623" t="s">
        <v>37</v>
      </c>
      <c r="F219" s="624" t="s">
        <v>11</v>
      </c>
      <c r="G219" s="624" t="s">
        <v>19</v>
      </c>
      <c r="H219" s="623" t="s">
        <v>886</v>
      </c>
      <c r="I219" s="624" t="s">
        <v>1859</v>
      </c>
      <c r="J219" s="624" t="s">
        <v>13</v>
      </c>
      <c r="K219" s="624" t="s">
        <v>17</v>
      </c>
      <c r="L219" s="657" t="s">
        <v>1164</v>
      </c>
      <c r="M219" s="626" t="s">
        <v>1177</v>
      </c>
      <c r="N219" s="625" t="s">
        <v>1120</v>
      </c>
      <c r="O219" s="625" t="s">
        <v>1104</v>
      </c>
      <c r="P219" s="624">
        <v>450</v>
      </c>
      <c r="Q219" s="624">
        <v>50</v>
      </c>
      <c r="R219" s="624"/>
      <c r="S219" s="613" t="s">
        <v>8942</v>
      </c>
      <c r="T219" s="623"/>
      <c r="U219" s="614">
        <v>44371</v>
      </c>
      <c r="V219" s="614">
        <v>44371</v>
      </c>
      <c r="W219" s="625" t="s">
        <v>1178</v>
      </c>
      <c r="X219" s="643">
        <v>44376</v>
      </c>
      <c r="Y219" s="627"/>
      <c r="Z219" s="627"/>
      <c r="AA219" s="623"/>
      <c r="AB219" s="623"/>
      <c r="AC219" s="623" t="s">
        <v>7597</v>
      </c>
      <c r="AD219" s="623"/>
      <c r="AE219" s="623"/>
      <c r="AF219" s="623"/>
      <c r="AG219" s="623"/>
      <c r="AH219" s="623"/>
      <c r="AI219" s="623"/>
      <c r="AJ219" s="623"/>
      <c r="AK219" s="613" t="s">
        <v>8906</v>
      </c>
      <c r="AL219" s="613" t="s">
        <v>8943</v>
      </c>
      <c r="AM219" s="613" t="s">
        <v>8944</v>
      </c>
      <c r="AN219" s="625" t="s">
        <v>1996</v>
      </c>
      <c r="AO219" s="625" t="s">
        <v>1996</v>
      </c>
      <c r="AP219" s="623"/>
    </row>
    <row r="220" spans="1:42" s="230" customFormat="1" ht="13.5">
      <c r="A220" s="624" t="s">
        <v>20</v>
      </c>
      <c r="B220" s="624" t="s">
        <v>144</v>
      </c>
      <c r="C220" s="624" t="s">
        <v>1988</v>
      </c>
      <c r="D220" s="624" t="s">
        <v>887</v>
      </c>
      <c r="E220" s="623" t="s">
        <v>37</v>
      </c>
      <c r="F220" s="624" t="s">
        <v>11</v>
      </c>
      <c r="G220" s="624" t="s">
        <v>19</v>
      </c>
      <c r="H220" s="623" t="s">
        <v>888</v>
      </c>
      <c r="I220" s="624" t="s">
        <v>1859</v>
      </c>
      <c r="J220" s="624" t="s">
        <v>13</v>
      </c>
      <c r="K220" s="624" t="s">
        <v>17</v>
      </c>
      <c r="L220" s="657" t="s">
        <v>1179</v>
      </c>
      <c r="M220" s="626" t="s">
        <v>1180</v>
      </c>
      <c r="N220" s="625" t="s">
        <v>1120</v>
      </c>
      <c r="O220" s="625" t="s">
        <v>1104</v>
      </c>
      <c r="P220" s="624">
        <v>910</v>
      </c>
      <c r="Q220" s="624">
        <v>150</v>
      </c>
      <c r="R220" s="624"/>
      <c r="S220" s="613" t="s">
        <v>8942</v>
      </c>
      <c r="T220" s="623"/>
      <c r="U220" s="614">
        <v>44375</v>
      </c>
      <c r="V220" s="614">
        <v>44375</v>
      </c>
      <c r="W220" s="625" t="s">
        <v>1181</v>
      </c>
      <c r="X220" s="666">
        <v>44376</v>
      </c>
      <c r="Y220" s="627"/>
      <c r="Z220" s="627"/>
      <c r="AA220" s="623"/>
      <c r="AB220" s="623"/>
      <c r="AC220" s="623" t="s">
        <v>7597</v>
      </c>
      <c r="AD220" s="623"/>
      <c r="AE220" s="623"/>
      <c r="AF220" s="623"/>
      <c r="AG220" s="623"/>
      <c r="AH220" s="623"/>
      <c r="AI220" s="623"/>
      <c r="AJ220" s="623"/>
      <c r="AK220" s="613" t="s">
        <v>8906</v>
      </c>
      <c r="AL220" s="613" t="s">
        <v>8943</v>
      </c>
      <c r="AM220" s="613" t="s">
        <v>8944</v>
      </c>
      <c r="AN220" s="625" t="s">
        <v>1996</v>
      </c>
      <c r="AO220" s="625" t="s">
        <v>1996</v>
      </c>
      <c r="AP220" s="623"/>
    </row>
    <row r="221" spans="1:42" s="230" customFormat="1" ht="13.5">
      <c r="A221" s="624" t="s">
        <v>20</v>
      </c>
      <c r="B221" s="624" t="s">
        <v>144</v>
      </c>
      <c r="C221" s="624" t="s">
        <v>1988</v>
      </c>
      <c r="D221" s="624" t="s">
        <v>302</v>
      </c>
      <c r="E221" s="623" t="s">
        <v>37</v>
      </c>
      <c r="F221" s="624" t="s">
        <v>11</v>
      </c>
      <c r="G221" s="624" t="s">
        <v>19</v>
      </c>
      <c r="H221" s="623" t="s">
        <v>889</v>
      </c>
      <c r="I221" s="624" t="s">
        <v>1859</v>
      </c>
      <c r="J221" s="624" t="s">
        <v>13</v>
      </c>
      <c r="K221" s="624" t="s">
        <v>14</v>
      </c>
      <c r="L221" s="657" t="s">
        <v>1179</v>
      </c>
      <c r="M221" s="626" t="s">
        <v>1182</v>
      </c>
      <c r="N221" s="625" t="s">
        <v>1120</v>
      </c>
      <c r="O221" s="625" t="s">
        <v>1097</v>
      </c>
      <c r="P221" s="624">
        <v>570</v>
      </c>
      <c r="Q221" s="624">
        <v>150</v>
      </c>
      <c r="R221" s="624"/>
      <c r="S221" s="613" t="s">
        <v>8942</v>
      </c>
      <c r="T221" s="623"/>
      <c r="U221" s="614">
        <v>44375</v>
      </c>
      <c r="V221" s="614">
        <v>44375</v>
      </c>
      <c r="W221" s="625" t="s">
        <v>1183</v>
      </c>
      <c r="X221" s="666">
        <v>44376</v>
      </c>
      <c r="Y221" s="627"/>
      <c r="Z221" s="627"/>
      <c r="AA221" s="623"/>
      <c r="AB221" s="623"/>
      <c r="AC221" s="623" t="s">
        <v>7597</v>
      </c>
      <c r="AD221" s="623"/>
      <c r="AE221" s="623"/>
      <c r="AF221" s="623"/>
      <c r="AG221" s="623"/>
      <c r="AH221" s="623"/>
      <c r="AI221" s="623"/>
      <c r="AJ221" s="623"/>
      <c r="AK221" s="613" t="s">
        <v>8906</v>
      </c>
      <c r="AL221" s="613" t="s">
        <v>8943</v>
      </c>
      <c r="AM221" s="613" t="s">
        <v>8944</v>
      </c>
      <c r="AN221" s="625" t="s">
        <v>1996</v>
      </c>
      <c r="AO221" s="625" t="s">
        <v>1996</v>
      </c>
      <c r="AP221" s="623"/>
    </row>
    <row r="222" spans="1:42" s="230" customFormat="1" ht="13.5">
      <c r="A222" s="624" t="s">
        <v>20</v>
      </c>
      <c r="B222" s="624" t="s">
        <v>144</v>
      </c>
      <c r="C222" s="624" t="s">
        <v>145</v>
      </c>
      <c r="D222" s="624" t="s">
        <v>302</v>
      </c>
      <c r="E222" s="623" t="s">
        <v>37</v>
      </c>
      <c r="F222" s="624" t="s">
        <v>11</v>
      </c>
      <c r="G222" s="624" t="s">
        <v>19</v>
      </c>
      <c r="H222" s="623" t="s">
        <v>890</v>
      </c>
      <c r="I222" s="624" t="s">
        <v>1859</v>
      </c>
      <c r="J222" s="623" t="s">
        <v>13</v>
      </c>
      <c r="K222" s="624" t="s">
        <v>17</v>
      </c>
      <c r="L222" s="657" t="s">
        <v>1179</v>
      </c>
      <c r="M222" s="626" t="s">
        <v>1184</v>
      </c>
      <c r="N222" s="625" t="s">
        <v>1120</v>
      </c>
      <c r="O222" s="625" t="s">
        <v>1097</v>
      </c>
      <c r="P222" s="624">
        <v>90</v>
      </c>
      <c r="Q222" s="624">
        <v>200</v>
      </c>
      <c r="R222" s="624"/>
      <c r="S222" s="613" t="s">
        <v>8942</v>
      </c>
      <c r="T222" s="623"/>
      <c r="U222" s="614">
        <v>44375</v>
      </c>
      <c r="V222" s="614">
        <v>44375</v>
      </c>
      <c r="W222" s="625" t="s">
        <v>1185</v>
      </c>
      <c r="X222" s="666">
        <v>44376</v>
      </c>
      <c r="Y222" s="627"/>
      <c r="Z222" s="627"/>
      <c r="AA222" s="623"/>
      <c r="AB222" s="623"/>
      <c r="AC222" s="623" t="s">
        <v>7597</v>
      </c>
      <c r="AD222" s="623"/>
      <c r="AE222" s="623"/>
      <c r="AF222" s="623"/>
      <c r="AG222" s="623"/>
      <c r="AH222" s="623"/>
      <c r="AI222" s="623"/>
      <c r="AJ222" s="623"/>
      <c r="AK222" s="613" t="s">
        <v>8906</v>
      </c>
      <c r="AL222" s="613" t="s">
        <v>8943</v>
      </c>
      <c r="AM222" s="613" t="s">
        <v>8944</v>
      </c>
      <c r="AN222" s="625" t="s">
        <v>1996</v>
      </c>
      <c r="AO222" s="625" t="s">
        <v>1996</v>
      </c>
      <c r="AP222" s="623"/>
    </row>
    <row r="223" spans="1:42" s="230" customFormat="1" ht="13.5">
      <c r="A223" s="624" t="s">
        <v>20</v>
      </c>
      <c r="B223" s="624" t="s">
        <v>144</v>
      </c>
      <c r="C223" s="624" t="s">
        <v>145</v>
      </c>
      <c r="D223" s="624" t="s">
        <v>303</v>
      </c>
      <c r="E223" s="623" t="s">
        <v>37</v>
      </c>
      <c r="F223" s="624" t="s">
        <v>11</v>
      </c>
      <c r="G223" s="624" t="s">
        <v>19</v>
      </c>
      <c r="H223" s="623" t="s">
        <v>891</v>
      </c>
      <c r="I223" s="624" t="s">
        <v>1859</v>
      </c>
      <c r="J223" s="623" t="s">
        <v>13</v>
      </c>
      <c r="K223" s="624" t="s">
        <v>14</v>
      </c>
      <c r="L223" s="657" t="s">
        <v>1179</v>
      </c>
      <c r="M223" s="626" t="s">
        <v>1186</v>
      </c>
      <c r="N223" s="625" t="s">
        <v>1120</v>
      </c>
      <c r="O223" s="625" t="s">
        <v>1097</v>
      </c>
      <c r="P223" s="624">
        <v>70</v>
      </c>
      <c r="Q223" s="624">
        <v>100</v>
      </c>
      <c r="R223" s="624"/>
      <c r="S223" s="613" t="s">
        <v>8942</v>
      </c>
      <c r="T223" s="623"/>
      <c r="U223" s="614">
        <v>44375</v>
      </c>
      <c r="V223" s="614">
        <v>44375</v>
      </c>
      <c r="W223" s="625" t="s">
        <v>1187</v>
      </c>
      <c r="X223" s="666">
        <v>44376</v>
      </c>
      <c r="Y223" s="627"/>
      <c r="Z223" s="627"/>
      <c r="AA223" s="623"/>
      <c r="AB223" s="623"/>
      <c r="AC223" s="623" t="s">
        <v>7597</v>
      </c>
      <c r="AD223" s="623"/>
      <c r="AE223" s="623"/>
      <c r="AF223" s="623"/>
      <c r="AG223" s="623"/>
      <c r="AH223" s="623"/>
      <c r="AI223" s="623"/>
      <c r="AJ223" s="623"/>
      <c r="AK223" s="613" t="s">
        <v>8906</v>
      </c>
      <c r="AL223" s="613" t="s">
        <v>8943</v>
      </c>
      <c r="AM223" s="613" t="s">
        <v>8944</v>
      </c>
      <c r="AN223" s="625" t="s">
        <v>1996</v>
      </c>
      <c r="AO223" s="625" t="s">
        <v>1996</v>
      </c>
      <c r="AP223" s="623"/>
    </row>
    <row r="224" spans="1:42" s="230" customFormat="1" ht="13.5">
      <c r="A224" s="624" t="s">
        <v>20</v>
      </c>
      <c r="B224" s="624" t="s">
        <v>144</v>
      </c>
      <c r="C224" s="624" t="s">
        <v>145</v>
      </c>
      <c r="D224" s="624" t="s">
        <v>304</v>
      </c>
      <c r="E224" s="623" t="s">
        <v>37</v>
      </c>
      <c r="F224" s="624" t="s">
        <v>18</v>
      </c>
      <c r="G224" s="624" t="s">
        <v>19</v>
      </c>
      <c r="H224" s="623" t="s">
        <v>892</v>
      </c>
      <c r="I224" s="624" t="s">
        <v>1859</v>
      </c>
      <c r="J224" s="623" t="s">
        <v>13</v>
      </c>
      <c r="K224" s="624" t="s">
        <v>17</v>
      </c>
      <c r="L224" s="657" t="s">
        <v>1188</v>
      </c>
      <c r="M224" s="626" t="s">
        <v>1189</v>
      </c>
      <c r="N224" s="625" t="s">
        <v>1120</v>
      </c>
      <c r="O224" s="625" t="s">
        <v>1097</v>
      </c>
      <c r="P224" s="624">
        <v>60</v>
      </c>
      <c r="Q224" s="624">
        <v>80</v>
      </c>
      <c r="R224" s="624"/>
      <c r="S224" s="613" t="s">
        <v>8942</v>
      </c>
      <c r="T224" s="623"/>
      <c r="U224" s="614">
        <v>44375</v>
      </c>
      <c r="V224" s="614">
        <v>44375</v>
      </c>
      <c r="W224" s="625" t="s">
        <v>1190</v>
      </c>
      <c r="X224" s="666">
        <v>44376</v>
      </c>
      <c r="Y224" s="627"/>
      <c r="Z224" s="627"/>
      <c r="AA224" s="623"/>
      <c r="AB224" s="623"/>
      <c r="AC224" s="623" t="s">
        <v>7597</v>
      </c>
      <c r="AD224" s="623"/>
      <c r="AE224" s="623"/>
      <c r="AF224" s="623"/>
      <c r="AG224" s="623"/>
      <c r="AH224" s="623"/>
      <c r="AI224" s="623"/>
      <c r="AJ224" s="623"/>
      <c r="AK224" s="613" t="s">
        <v>8906</v>
      </c>
      <c r="AL224" s="613" t="s">
        <v>8943</v>
      </c>
      <c r="AM224" s="613" t="s">
        <v>8944</v>
      </c>
      <c r="AN224" s="625" t="s">
        <v>1996</v>
      </c>
      <c r="AO224" s="625" t="s">
        <v>1996</v>
      </c>
      <c r="AP224" s="623"/>
    </row>
    <row r="225" spans="1:42" s="230" customFormat="1" ht="13.5">
      <c r="A225" s="624" t="s">
        <v>20</v>
      </c>
      <c r="B225" s="624" t="s">
        <v>144</v>
      </c>
      <c r="C225" s="624" t="s">
        <v>1989</v>
      </c>
      <c r="D225" s="624" t="s">
        <v>893</v>
      </c>
      <c r="E225" s="623" t="s">
        <v>37</v>
      </c>
      <c r="F225" s="624" t="s">
        <v>36</v>
      </c>
      <c r="G225" s="624" t="s">
        <v>19</v>
      </c>
      <c r="H225" s="623" t="s">
        <v>894</v>
      </c>
      <c r="I225" s="624" t="s">
        <v>1859</v>
      </c>
      <c r="J225" s="624" t="s">
        <v>13</v>
      </c>
      <c r="K225" s="624" t="s">
        <v>17</v>
      </c>
      <c r="L225" s="657" t="s">
        <v>1188</v>
      </c>
      <c r="M225" s="626" t="s">
        <v>1191</v>
      </c>
      <c r="N225" s="625" t="s">
        <v>1120</v>
      </c>
      <c r="O225" s="625" t="s">
        <v>1104</v>
      </c>
      <c r="P225" s="624">
        <v>120</v>
      </c>
      <c r="Q225" s="624">
        <v>30</v>
      </c>
      <c r="R225" s="624"/>
      <c r="S225" s="613" t="s">
        <v>8942</v>
      </c>
      <c r="T225" s="623"/>
      <c r="U225" s="614">
        <v>44375</v>
      </c>
      <c r="V225" s="614">
        <v>44375</v>
      </c>
      <c r="W225" s="625" t="s">
        <v>1192</v>
      </c>
      <c r="X225" s="666">
        <v>44376</v>
      </c>
      <c r="Y225" s="627"/>
      <c r="Z225" s="627"/>
      <c r="AA225" s="623"/>
      <c r="AB225" s="623"/>
      <c r="AC225" s="623" t="s">
        <v>7597</v>
      </c>
      <c r="AD225" s="623"/>
      <c r="AE225" s="623"/>
      <c r="AF225" s="623"/>
      <c r="AG225" s="623"/>
      <c r="AH225" s="623"/>
      <c r="AI225" s="623"/>
      <c r="AJ225" s="623"/>
      <c r="AK225" s="613" t="s">
        <v>8906</v>
      </c>
      <c r="AL225" s="613" t="s">
        <v>8943</v>
      </c>
      <c r="AM225" s="613" t="s">
        <v>8944</v>
      </c>
      <c r="AN225" s="625" t="s">
        <v>1996</v>
      </c>
      <c r="AO225" s="625" t="s">
        <v>1996</v>
      </c>
      <c r="AP225" s="623"/>
    </row>
    <row r="226" spans="1:42" s="230" customFormat="1" ht="13.5">
      <c r="A226" s="624" t="s">
        <v>20</v>
      </c>
      <c r="B226" s="624" t="s">
        <v>144</v>
      </c>
      <c r="C226" s="624" t="s">
        <v>1989</v>
      </c>
      <c r="D226" s="624" t="s">
        <v>895</v>
      </c>
      <c r="E226" s="623" t="s">
        <v>37</v>
      </c>
      <c r="F226" s="624" t="s">
        <v>11</v>
      </c>
      <c r="G226" s="624" t="s">
        <v>19</v>
      </c>
      <c r="H226" s="623" t="s">
        <v>328</v>
      </c>
      <c r="I226" s="624" t="s">
        <v>1859</v>
      </c>
      <c r="J226" s="624" t="s">
        <v>13</v>
      </c>
      <c r="K226" s="624" t="s">
        <v>17</v>
      </c>
      <c r="L226" s="657" t="s">
        <v>1188</v>
      </c>
      <c r="M226" s="626" t="s">
        <v>1193</v>
      </c>
      <c r="N226" s="625" t="s">
        <v>1120</v>
      </c>
      <c r="O226" s="625" t="s">
        <v>1104</v>
      </c>
      <c r="P226" s="624">
        <v>205</v>
      </c>
      <c r="Q226" s="624">
        <v>30</v>
      </c>
      <c r="R226" s="624"/>
      <c r="S226" s="613" t="s">
        <v>8942</v>
      </c>
      <c r="T226" s="623"/>
      <c r="U226" s="614">
        <v>44375</v>
      </c>
      <c r="V226" s="614">
        <v>44375</v>
      </c>
      <c r="W226" s="625" t="s">
        <v>1194</v>
      </c>
      <c r="X226" s="666">
        <v>44376</v>
      </c>
      <c r="Y226" s="627"/>
      <c r="Z226" s="627"/>
      <c r="AA226" s="623"/>
      <c r="AB226" s="623"/>
      <c r="AC226" s="623" t="s">
        <v>7597</v>
      </c>
      <c r="AD226" s="623"/>
      <c r="AE226" s="623"/>
      <c r="AF226" s="623"/>
      <c r="AG226" s="623"/>
      <c r="AH226" s="623"/>
      <c r="AI226" s="623"/>
      <c r="AJ226" s="623"/>
      <c r="AK226" s="613" t="s">
        <v>8906</v>
      </c>
      <c r="AL226" s="613" t="s">
        <v>8943</v>
      </c>
      <c r="AM226" s="613" t="s">
        <v>8944</v>
      </c>
      <c r="AN226" s="625" t="s">
        <v>1996</v>
      </c>
      <c r="AO226" s="625" t="s">
        <v>1996</v>
      </c>
      <c r="AP226" s="623"/>
    </row>
    <row r="227" spans="1:42" s="230" customFormat="1" ht="13.5">
      <c r="A227" s="624" t="s">
        <v>20</v>
      </c>
      <c r="B227" s="624" t="s">
        <v>144</v>
      </c>
      <c r="C227" s="624" t="s">
        <v>146</v>
      </c>
      <c r="D227" s="624" t="s">
        <v>305</v>
      </c>
      <c r="E227" s="623" t="s">
        <v>37</v>
      </c>
      <c r="F227" s="624" t="s">
        <v>11</v>
      </c>
      <c r="G227" s="624" t="s">
        <v>19</v>
      </c>
      <c r="H227" s="623" t="s">
        <v>329</v>
      </c>
      <c r="I227" s="624" t="s">
        <v>1859</v>
      </c>
      <c r="J227" s="623" t="s">
        <v>13</v>
      </c>
      <c r="K227" s="624" t="s">
        <v>26</v>
      </c>
      <c r="L227" s="657" t="s">
        <v>1188</v>
      </c>
      <c r="M227" s="626" t="s">
        <v>1195</v>
      </c>
      <c r="N227" s="625" t="s">
        <v>1120</v>
      </c>
      <c r="O227" s="625" t="s">
        <v>1104</v>
      </c>
      <c r="P227" s="624">
        <v>70</v>
      </c>
      <c r="Q227" s="624">
        <v>20</v>
      </c>
      <c r="R227" s="624"/>
      <c r="S227" s="613" t="s">
        <v>8942</v>
      </c>
      <c r="T227" s="623"/>
      <c r="U227" s="614">
        <v>44375</v>
      </c>
      <c r="V227" s="614">
        <v>44375</v>
      </c>
      <c r="W227" s="625" t="s">
        <v>1196</v>
      </c>
      <c r="X227" s="666">
        <v>44376</v>
      </c>
      <c r="Y227" s="627"/>
      <c r="Z227" s="627"/>
      <c r="AA227" s="623"/>
      <c r="AB227" s="623"/>
      <c r="AC227" s="623" t="s">
        <v>7597</v>
      </c>
      <c r="AD227" s="623"/>
      <c r="AE227" s="623"/>
      <c r="AF227" s="623"/>
      <c r="AG227" s="623"/>
      <c r="AH227" s="623"/>
      <c r="AI227" s="623"/>
      <c r="AJ227" s="623"/>
      <c r="AK227" s="613" t="s">
        <v>8906</v>
      </c>
      <c r="AL227" s="613" t="s">
        <v>8943</v>
      </c>
      <c r="AM227" s="613" t="s">
        <v>8944</v>
      </c>
      <c r="AN227" s="625" t="s">
        <v>1996</v>
      </c>
      <c r="AO227" s="625" t="s">
        <v>1996</v>
      </c>
      <c r="AP227" s="623"/>
    </row>
    <row r="228" spans="1:42" s="230" customFormat="1" ht="13.5">
      <c r="A228" s="624" t="s">
        <v>20</v>
      </c>
      <c r="B228" s="624" t="s">
        <v>144</v>
      </c>
      <c r="C228" s="624" t="s">
        <v>146</v>
      </c>
      <c r="D228" s="624" t="s">
        <v>306</v>
      </c>
      <c r="E228" s="623" t="s">
        <v>37</v>
      </c>
      <c r="F228" s="624" t="s">
        <v>11</v>
      </c>
      <c r="G228" s="624" t="s">
        <v>19</v>
      </c>
      <c r="H228" s="623" t="s">
        <v>330</v>
      </c>
      <c r="I228" s="624" t="s">
        <v>1859</v>
      </c>
      <c r="J228" s="623" t="s">
        <v>13</v>
      </c>
      <c r="K228" s="624" t="s">
        <v>26</v>
      </c>
      <c r="L228" s="657" t="s">
        <v>1188</v>
      </c>
      <c r="M228" s="626" t="s">
        <v>1197</v>
      </c>
      <c r="N228" s="625" t="s">
        <v>1120</v>
      </c>
      <c r="O228" s="625" t="s">
        <v>1097</v>
      </c>
      <c r="P228" s="624">
        <v>60</v>
      </c>
      <c r="Q228" s="624">
        <v>50</v>
      </c>
      <c r="R228" s="624"/>
      <c r="S228" s="613" t="s">
        <v>8942</v>
      </c>
      <c r="T228" s="623"/>
      <c r="U228" s="614">
        <v>44375</v>
      </c>
      <c r="V228" s="614">
        <v>44375</v>
      </c>
      <c r="W228" s="625" t="s">
        <v>1198</v>
      </c>
      <c r="X228" s="666">
        <v>44376</v>
      </c>
      <c r="Y228" s="627"/>
      <c r="Z228" s="627"/>
      <c r="AA228" s="623"/>
      <c r="AB228" s="623"/>
      <c r="AC228" s="623" t="s">
        <v>7597</v>
      </c>
      <c r="AD228" s="623"/>
      <c r="AE228" s="623"/>
      <c r="AF228" s="623"/>
      <c r="AG228" s="623"/>
      <c r="AH228" s="623"/>
      <c r="AI228" s="623"/>
      <c r="AJ228" s="623"/>
      <c r="AK228" s="613" t="s">
        <v>8906</v>
      </c>
      <c r="AL228" s="613" t="s">
        <v>8943</v>
      </c>
      <c r="AM228" s="613" t="s">
        <v>8944</v>
      </c>
      <c r="AN228" s="625" t="s">
        <v>1996</v>
      </c>
      <c r="AO228" s="625" t="s">
        <v>1996</v>
      </c>
      <c r="AP228" s="623"/>
    </row>
    <row r="229" spans="1:42" s="230" customFormat="1" ht="13.5">
      <c r="A229" s="624" t="s">
        <v>20</v>
      </c>
      <c r="B229" s="624" t="s">
        <v>144</v>
      </c>
      <c r="C229" s="624" t="s">
        <v>146</v>
      </c>
      <c r="D229" s="624" t="s">
        <v>307</v>
      </c>
      <c r="E229" s="623" t="s">
        <v>37</v>
      </c>
      <c r="F229" s="624" t="s">
        <v>11</v>
      </c>
      <c r="G229" s="624" t="s">
        <v>19</v>
      </c>
      <c r="H229" s="623" t="s">
        <v>896</v>
      </c>
      <c r="I229" s="624" t="s">
        <v>1859</v>
      </c>
      <c r="J229" s="623" t="s">
        <v>13</v>
      </c>
      <c r="K229" s="624" t="s">
        <v>14</v>
      </c>
      <c r="L229" s="657" t="s">
        <v>1188</v>
      </c>
      <c r="M229" s="626" t="s">
        <v>1199</v>
      </c>
      <c r="N229" s="625" t="s">
        <v>1120</v>
      </c>
      <c r="O229" s="625" t="s">
        <v>1104</v>
      </c>
      <c r="P229" s="624">
        <v>110</v>
      </c>
      <c r="Q229" s="624">
        <v>20</v>
      </c>
      <c r="R229" s="624"/>
      <c r="S229" s="613" t="s">
        <v>8942</v>
      </c>
      <c r="T229" s="623"/>
      <c r="U229" s="614">
        <v>44375</v>
      </c>
      <c r="V229" s="614">
        <v>44375</v>
      </c>
      <c r="W229" s="625" t="s">
        <v>1200</v>
      </c>
      <c r="X229" s="666">
        <v>44376</v>
      </c>
      <c r="Y229" s="627"/>
      <c r="Z229" s="627"/>
      <c r="AA229" s="623"/>
      <c r="AB229" s="623"/>
      <c r="AC229" s="623" t="s">
        <v>7597</v>
      </c>
      <c r="AD229" s="623"/>
      <c r="AE229" s="623"/>
      <c r="AF229" s="623"/>
      <c r="AG229" s="623"/>
      <c r="AH229" s="623"/>
      <c r="AI229" s="623"/>
      <c r="AJ229" s="623"/>
      <c r="AK229" s="613" t="s">
        <v>8906</v>
      </c>
      <c r="AL229" s="613" t="s">
        <v>8943</v>
      </c>
      <c r="AM229" s="613" t="s">
        <v>8944</v>
      </c>
      <c r="AN229" s="625" t="s">
        <v>1996</v>
      </c>
      <c r="AO229" s="625" t="s">
        <v>1996</v>
      </c>
      <c r="AP229" s="623"/>
    </row>
    <row r="230" spans="1:42" s="230" customFormat="1" ht="13.5">
      <c r="A230" s="623" t="s">
        <v>57</v>
      </c>
      <c r="B230" s="623" t="s">
        <v>8918</v>
      </c>
      <c r="C230" s="623" t="s">
        <v>3377</v>
      </c>
      <c r="D230" s="623" t="s">
        <v>8945</v>
      </c>
      <c r="E230" s="623" t="s">
        <v>666</v>
      </c>
      <c r="F230" s="623" t="s">
        <v>717</v>
      </c>
      <c r="G230" s="623" t="s">
        <v>1074</v>
      </c>
      <c r="H230" s="623" t="s">
        <v>8946</v>
      </c>
      <c r="I230" s="623" t="s">
        <v>1859</v>
      </c>
      <c r="J230" s="623" t="s">
        <v>669</v>
      </c>
      <c r="K230" s="623" t="s">
        <v>655</v>
      </c>
      <c r="L230" s="623" t="s">
        <v>8947</v>
      </c>
      <c r="M230" s="623" t="s">
        <v>8948</v>
      </c>
      <c r="N230" s="623" t="s">
        <v>7936</v>
      </c>
      <c r="O230" s="623" t="s">
        <v>1862</v>
      </c>
      <c r="P230" s="623">
        <v>400</v>
      </c>
      <c r="Q230" s="623">
        <v>5</v>
      </c>
      <c r="R230" s="623"/>
      <c r="S230" s="625" t="s">
        <v>8910</v>
      </c>
      <c r="T230" s="623"/>
      <c r="U230" s="643">
        <v>44330</v>
      </c>
      <c r="V230" s="643">
        <v>44330</v>
      </c>
      <c r="W230" s="623">
        <v>4277000352</v>
      </c>
      <c r="X230" s="643">
        <v>44377</v>
      </c>
      <c r="Y230" s="623"/>
      <c r="Z230" s="623"/>
      <c r="AA230" s="623"/>
      <c r="AB230" s="663"/>
      <c r="AC230" s="663" t="s">
        <v>7597</v>
      </c>
      <c r="AD230" s="623"/>
      <c r="AE230" s="623"/>
      <c r="AF230" s="623"/>
      <c r="AG230" s="623"/>
      <c r="AH230" s="623"/>
      <c r="AI230" s="623"/>
      <c r="AJ230" s="623"/>
      <c r="AK230" s="623" t="s">
        <v>8906</v>
      </c>
      <c r="AL230" s="623" t="s">
        <v>8911</v>
      </c>
      <c r="AM230" s="623" t="s">
        <v>8912</v>
      </c>
      <c r="AN230" s="623" t="s">
        <v>5829</v>
      </c>
      <c r="AO230" s="623" t="s">
        <v>5829</v>
      </c>
      <c r="AP230" s="623"/>
    </row>
    <row r="231" spans="1:42" s="230" customFormat="1" ht="13.5">
      <c r="A231" s="667" t="s">
        <v>20</v>
      </c>
      <c r="B231" s="667" t="s">
        <v>144</v>
      </c>
      <c r="C231" s="667" t="s">
        <v>111</v>
      </c>
      <c r="D231" s="628" t="s">
        <v>871</v>
      </c>
      <c r="E231" s="668" t="s">
        <v>37</v>
      </c>
      <c r="F231" s="667" t="s">
        <v>11</v>
      </c>
      <c r="G231" s="667" t="s">
        <v>19</v>
      </c>
      <c r="H231" s="668" t="s">
        <v>1288</v>
      </c>
      <c r="I231" s="668" t="s">
        <v>760</v>
      </c>
      <c r="J231" s="628" t="s">
        <v>13</v>
      </c>
      <c r="K231" s="624" t="s">
        <v>108</v>
      </c>
      <c r="L231" s="625" t="s">
        <v>1125</v>
      </c>
      <c r="M231" s="663" t="s">
        <v>1289</v>
      </c>
      <c r="N231" s="625" t="s">
        <v>1120</v>
      </c>
      <c r="O231" s="625" t="s">
        <v>1097</v>
      </c>
      <c r="P231" s="663">
        <v>160</v>
      </c>
      <c r="Q231" s="663">
        <v>6</v>
      </c>
      <c r="R231" s="669"/>
      <c r="S231" s="625" t="s">
        <v>8910</v>
      </c>
      <c r="T231" s="623"/>
      <c r="U231" s="643">
        <v>44364</v>
      </c>
      <c r="V231" s="643">
        <v>44364</v>
      </c>
      <c r="W231" s="665">
        <v>4277000379</v>
      </c>
      <c r="X231" s="643">
        <v>44377</v>
      </c>
      <c r="Y231" s="663"/>
      <c r="Z231" s="663"/>
      <c r="AA231" s="663"/>
      <c r="AB231" s="663"/>
      <c r="AC231" s="663" t="s">
        <v>7597</v>
      </c>
      <c r="AD231" s="663"/>
      <c r="AE231" s="663"/>
      <c r="AF231" s="663"/>
      <c r="AG231" s="663"/>
      <c r="AH231" s="663"/>
      <c r="AI231" s="663"/>
      <c r="AJ231" s="663"/>
      <c r="AK231" s="623" t="s">
        <v>8906</v>
      </c>
      <c r="AL231" s="623" t="s">
        <v>8911</v>
      </c>
      <c r="AM231" s="623" t="s">
        <v>8912</v>
      </c>
      <c r="AN231" s="625" t="s">
        <v>1086</v>
      </c>
      <c r="AO231" s="625" t="s">
        <v>1086</v>
      </c>
      <c r="AP231" s="663" t="s">
        <v>2264</v>
      </c>
    </row>
    <row r="232" spans="1:42" s="230" customFormat="1" ht="13.5">
      <c r="A232" s="670" t="s">
        <v>20</v>
      </c>
      <c r="B232" s="670" t="s">
        <v>144</v>
      </c>
      <c r="C232" s="670" t="s">
        <v>111</v>
      </c>
      <c r="D232" s="670" t="s">
        <v>873</v>
      </c>
      <c r="E232" s="671" t="s">
        <v>37</v>
      </c>
      <c r="F232" s="670" t="s">
        <v>11</v>
      </c>
      <c r="G232" s="670" t="s">
        <v>19</v>
      </c>
      <c r="H232" s="671" t="s">
        <v>874</v>
      </c>
      <c r="I232" s="671" t="s">
        <v>760</v>
      </c>
      <c r="J232" s="670" t="s">
        <v>13</v>
      </c>
      <c r="K232" s="624" t="s">
        <v>108</v>
      </c>
      <c r="L232" s="625" t="s">
        <v>1125</v>
      </c>
      <c r="M232" s="672" t="s">
        <v>1290</v>
      </c>
      <c r="N232" s="625" t="s">
        <v>1120</v>
      </c>
      <c r="O232" s="625" t="s">
        <v>1097</v>
      </c>
      <c r="P232" s="672">
        <v>80</v>
      </c>
      <c r="Q232" s="672">
        <v>50</v>
      </c>
      <c r="R232" s="673"/>
      <c r="S232" s="625" t="s">
        <v>8910</v>
      </c>
      <c r="T232" s="623"/>
      <c r="U232" s="643">
        <v>44364</v>
      </c>
      <c r="V232" s="643">
        <v>44364</v>
      </c>
      <c r="W232" s="665">
        <v>4277000365</v>
      </c>
      <c r="X232" s="643">
        <v>44377</v>
      </c>
      <c r="Y232" s="672"/>
      <c r="Z232" s="672"/>
      <c r="AA232" s="672"/>
      <c r="AB232" s="663"/>
      <c r="AC232" s="663" t="s">
        <v>7597</v>
      </c>
      <c r="AD232" s="672"/>
      <c r="AE232" s="672"/>
      <c r="AF232" s="672"/>
      <c r="AG232" s="672"/>
      <c r="AH232" s="672"/>
      <c r="AI232" s="672"/>
      <c r="AJ232" s="672"/>
      <c r="AK232" s="623" t="s">
        <v>8906</v>
      </c>
      <c r="AL232" s="623" t="s">
        <v>8911</v>
      </c>
      <c r="AM232" s="623" t="s">
        <v>8912</v>
      </c>
      <c r="AN232" s="625" t="s">
        <v>1086</v>
      </c>
      <c r="AO232" s="625" t="s">
        <v>1086</v>
      </c>
      <c r="AP232" s="672"/>
    </row>
    <row r="233" spans="1:42" s="230" customFormat="1" ht="13.5">
      <c r="A233" s="628" t="s">
        <v>20</v>
      </c>
      <c r="B233" s="628" t="s">
        <v>144</v>
      </c>
      <c r="C233" s="628" t="s">
        <v>287</v>
      </c>
      <c r="D233" s="628" t="s">
        <v>292</v>
      </c>
      <c r="E233" s="623" t="s">
        <v>37</v>
      </c>
      <c r="F233" s="628" t="s">
        <v>11</v>
      </c>
      <c r="G233" s="628" t="s">
        <v>19</v>
      </c>
      <c r="H233" s="623" t="s">
        <v>315</v>
      </c>
      <c r="I233" s="623" t="s">
        <v>760</v>
      </c>
      <c r="J233" s="623" t="s">
        <v>13</v>
      </c>
      <c r="K233" s="628" t="s">
        <v>17</v>
      </c>
      <c r="L233" s="657" t="s">
        <v>1627</v>
      </c>
      <c r="M233" s="626" t="s">
        <v>1628</v>
      </c>
      <c r="N233" s="625" t="s">
        <v>1120</v>
      </c>
      <c r="O233" s="625" t="s">
        <v>1097</v>
      </c>
      <c r="P233" s="624">
        <v>225</v>
      </c>
      <c r="Q233" s="624">
        <v>20</v>
      </c>
      <c r="R233" s="625"/>
      <c r="S233" s="613" t="s">
        <v>8942</v>
      </c>
      <c r="T233" s="625"/>
      <c r="U233" s="634">
        <v>44368</v>
      </c>
      <c r="V233" s="634">
        <v>44368</v>
      </c>
      <c r="W233" s="660">
        <v>4277000298</v>
      </c>
      <c r="X233" s="674">
        <v>44376</v>
      </c>
      <c r="Y233" s="675"/>
      <c r="Z233" s="675"/>
      <c r="AA233" s="675"/>
      <c r="AB233" s="676"/>
      <c r="AC233" s="676" t="s">
        <v>7597</v>
      </c>
      <c r="AD233" s="675"/>
      <c r="AE233" s="675"/>
      <c r="AF233" s="675"/>
      <c r="AG233" s="675"/>
      <c r="AH233" s="675"/>
      <c r="AI233" s="675"/>
      <c r="AJ233" s="675"/>
      <c r="AK233" s="677" t="s">
        <v>8906</v>
      </c>
      <c r="AL233" s="677" t="s">
        <v>8943</v>
      </c>
      <c r="AM233" s="677" t="s">
        <v>8944</v>
      </c>
      <c r="AN233" s="675" t="s">
        <v>1086</v>
      </c>
      <c r="AO233" s="675" t="s">
        <v>1086</v>
      </c>
      <c r="AP233" s="675"/>
    </row>
    <row r="234" spans="1:42" s="230" customFormat="1" ht="13.5">
      <c r="A234" s="676" t="s">
        <v>57</v>
      </c>
      <c r="B234" s="676" t="s">
        <v>8918</v>
      </c>
      <c r="C234" s="676" t="s">
        <v>3377</v>
      </c>
      <c r="D234" s="676" t="s">
        <v>8949</v>
      </c>
      <c r="E234" s="676" t="s">
        <v>666</v>
      </c>
      <c r="F234" s="676" t="s">
        <v>717</v>
      </c>
      <c r="G234" s="676" t="s">
        <v>1074</v>
      </c>
      <c r="H234" s="676" t="s">
        <v>8950</v>
      </c>
      <c r="I234" s="676" t="s">
        <v>1859</v>
      </c>
      <c r="J234" s="676" t="s">
        <v>669</v>
      </c>
      <c r="K234" s="676" t="s">
        <v>654</v>
      </c>
      <c r="L234" s="676" t="s">
        <v>8951</v>
      </c>
      <c r="M234" s="676" t="s">
        <v>8952</v>
      </c>
      <c r="N234" s="676" t="s">
        <v>7936</v>
      </c>
      <c r="O234" s="676" t="s">
        <v>1870</v>
      </c>
      <c r="P234" s="676">
        <v>220</v>
      </c>
      <c r="Q234" s="676">
        <v>3</v>
      </c>
      <c r="R234" s="676"/>
      <c r="S234" s="675" t="s">
        <v>8910</v>
      </c>
      <c r="T234" s="676"/>
      <c r="U234" s="674">
        <v>44330</v>
      </c>
      <c r="V234" s="674">
        <v>44330</v>
      </c>
      <c r="W234" s="676">
        <v>4277000348</v>
      </c>
      <c r="X234" s="674">
        <v>44377</v>
      </c>
      <c r="Y234" s="676"/>
      <c r="Z234" s="676"/>
      <c r="AA234" s="676"/>
      <c r="AB234" s="663"/>
      <c r="AC234" s="663" t="s">
        <v>7597</v>
      </c>
      <c r="AD234" s="676"/>
      <c r="AE234" s="676"/>
      <c r="AF234" s="676"/>
      <c r="AG234" s="676"/>
      <c r="AH234" s="676"/>
      <c r="AI234" s="676"/>
      <c r="AJ234" s="676"/>
      <c r="AK234" s="676" t="s">
        <v>1121</v>
      </c>
      <c r="AL234" s="676" t="s">
        <v>1122</v>
      </c>
      <c r="AM234" s="676" t="s">
        <v>1123</v>
      </c>
      <c r="AN234" s="676" t="s">
        <v>5829</v>
      </c>
      <c r="AO234" s="676" t="s">
        <v>5829</v>
      </c>
      <c r="AP234" s="676"/>
    </row>
    <row r="235" spans="1:42" s="230" customFormat="1" ht="13.5">
      <c r="A235" s="676" t="s">
        <v>57</v>
      </c>
      <c r="B235" s="676" t="s">
        <v>8918</v>
      </c>
      <c r="C235" s="676" t="s">
        <v>3377</v>
      </c>
      <c r="D235" s="676" t="s">
        <v>8953</v>
      </c>
      <c r="E235" s="676" t="s">
        <v>666</v>
      </c>
      <c r="F235" s="676" t="s">
        <v>717</v>
      </c>
      <c r="G235" s="676" t="s">
        <v>1074</v>
      </c>
      <c r="H235" s="676" t="s">
        <v>8954</v>
      </c>
      <c r="I235" s="676" t="s">
        <v>1859</v>
      </c>
      <c r="J235" s="676" t="s">
        <v>669</v>
      </c>
      <c r="K235" s="676" t="s">
        <v>655</v>
      </c>
      <c r="L235" s="676" t="s">
        <v>8951</v>
      </c>
      <c r="M235" s="676" t="s">
        <v>8955</v>
      </c>
      <c r="N235" s="676" t="s">
        <v>7936</v>
      </c>
      <c r="O235" s="676" t="s">
        <v>1870</v>
      </c>
      <c r="P235" s="676">
        <v>70</v>
      </c>
      <c r="Q235" s="676">
        <v>30</v>
      </c>
      <c r="R235" s="676"/>
      <c r="S235" s="675" t="s">
        <v>8910</v>
      </c>
      <c r="T235" s="676"/>
      <c r="U235" s="674">
        <v>44330</v>
      </c>
      <c r="V235" s="674">
        <v>44330</v>
      </c>
      <c r="W235" s="676">
        <v>4277000349</v>
      </c>
      <c r="X235" s="674">
        <v>44377</v>
      </c>
      <c r="Y235" s="676"/>
      <c r="Z235" s="676"/>
      <c r="AA235" s="676"/>
      <c r="AB235" s="663"/>
      <c r="AC235" s="663" t="s">
        <v>7597</v>
      </c>
      <c r="AD235" s="676"/>
      <c r="AE235" s="676"/>
      <c r="AF235" s="676"/>
      <c r="AG235" s="676"/>
      <c r="AH235" s="676"/>
      <c r="AI235" s="676"/>
      <c r="AJ235" s="676"/>
      <c r="AK235" s="676" t="s">
        <v>1121</v>
      </c>
      <c r="AL235" s="676" t="s">
        <v>1122</v>
      </c>
      <c r="AM235" s="676" t="s">
        <v>1123</v>
      </c>
      <c r="AN235" s="676" t="s">
        <v>5829</v>
      </c>
      <c r="AO235" s="676" t="s">
        <v>5829</v>
      </c>
      <c r="AP235" s="676"/>
    </row>
    <row r="236" spans="1:42" s="230" customFormat="1" ht="13.5">
      <c r="A236" s="676" t="s">
        <v>57</v>
      </c>
      <c r="B236" s="676" t="s">
        <v>8918</v>
      </c>
      <c r="C236" s="676" t="s">
        <v>3377</v>
      </c>
      <c r="D236" s="676" t="s">
        <v>8956</v>
      </c>
      <c r="E236" s="676" t="s">
        <v>666</v>
      </c>
      <c r="F236" s="676" t="s">
        <v>717</v>
      </c>
      <c r="G236" s="676" t="s">
        <v>1074</v>
      </c>
      <c r="H236" s="676" t="s">
        <v>8957</v>
      </c>
      <c r="I236" s="676" t="s">
        <v>1859</v>
      </c>
      <c r="J236" s="676" t="s">
        <v>669</v>
      </c>
      <c r="K236" s="676" t="s">
        <v>653</v>
      </c>
      <c r="L236" s="676" t="s">
        <v>8947</v>
      </c>
      <c r="M236" s="676" t="s">
        <v>8958</v>
      </c>
      <c r="N236" s="676" t="s">
        <v>7936</v>
      </c>
      <c r="O236" s="676" t="s">
        <v>1862</v>
      </c>
      <c r="P236" s="676">
        <v>210</v>
      </c>
      <c r="Q236" s="676">
        <v>30</v>
      </c>
      <c r="R236" s="676"/>
      <c r="S236" s="675" t="s">
        <v>8910</v>
      </c>
      <c r="T236" s="676"/>
      <c r="U236" s="674">
        <v>44330</v>
      </c>
      <c r="V236" s="674">
        <v>44330</v>
      </c>
      <c r="W236" s="676">
        <v>4277000350</v>
      </c>
      <c r="X236" s="674">
        <v>44377</v>
      </c>
      <c r="Y236" s="676"/>
      <c r="Z236" s="676"/>
      <c r="AA236" s="676"/>
      <c r="AB236" s="663"/>
      <c r="AC236" s="663" t="s">
        <v>7597</v>
      </c>
      <c r="AD236" s="676"/>
      <c r="AE236" s="676"/>
      <c r="AF236" s="676"/>
      <c r="AG236" s="676"/>
      <c r="AH236" s="676"/>
      <c r="AI236" s="676"/>
      <c r="AJ236" s="676"/>
      <c r="AK236" s="676" t="s">
        <v>1121</v>
      </c>
      <c r="AL236" s="676" t="s">
        <v>1122</v>
      </c>
      <c r="AM236" s="676" t="s">
        <v>1123</v>
      </c>
      <c r="AN236" s="676" t="s">
        <v>5829</v>
      </c>
      <c r="AO236" s="676" t="s">
        <v>5829</v>
      </c>
      <c r="AP236" s="676"/>
    </row>
    <row r="237" spans="1:42" s="230" customFormat="1" ht="13.5">
      <c r="A237" s="676" t="s">
        <v>57</v>
      </c>
      <c r="B237" s="676" t="s">
        <v>8918</v>
      </c>
      <c r="C237" s="676" t="s">
        <v>3377</v>
      </c>
      <c r="D237" s="676" t="s">
        <v>8959</v>
      </c>
      <c r="E237" s="676" t="s">
        <v>666</v>
      </c>
      <c r="F237" s="676" t="s">
        <v>717</v>
      </c>
      <c r="G237" s="676" t="s">
        <v>1074</v>
      </c>
      <c r="H237" s="676" t="s">
        <v>8960</v>
      </c>
      <c r="I237" s="676" t="s">
        <v>1859</v>
      </c>
      <c r="J237" s="676" t="s">
        <v>669</v>
      </c>
      <c r="K237" s="676" t="s">
        <v>653</v>
      </c>
      <c r="L237" s="676" t="s">
        <v>8947</v>
      </c>
      <c r="M237" s="676" t="s">
        <v>8961</v>
      </c>
      <c r="N237" s="676" t="s">
        <v>7936</v>
      </c>
      <c r="O237" s="676" t="s">
        <v>1862</v>
      </c>
      <c r="P237" s="676">
        <v>200</v>
      </c>
      <c r="Q237" s="676">
        <v>25</v>
      </c>
      <c r="R237" s="676"/>
      <c r="S237" s="675" t="s">
        <v>8910</v>
      </c>
      <c r="T237" s="676"/>
      <c r="U237" s="674">
        <v>44330</v>
      </c>
      <c r="V237" s="674">
        <v>44330</v>
      </c>
      <c r="W237" s="676">
        <v>4277000351</v>
      </c>
      <c r="X237" s="674">
        <v>44377</v>
      </c>
      <c r="Y237" s="676"/>
      <c r="Z237" s="676"/>
      <c r="AA237" s="676"/>
      <c r="AB237" s="663"/>
      <c r="AC237" s="663" t="s">
        <v>7597</v>
      </c>
      <c r="AD237" s="676"/>
      <c r="AE237" s="676"/>
      <c r="AF237" s="676"/>
      <c r="AG237" s="676"/>
      <c r="AH237" s="676"/>
      <c r="AI237" s="676"/>
      <c r="AJ237" s="676"/>
      <c r="AK237" s="676" t="s">
        <v>1121</v>
      </c>
      <c r="AL237" s="676" t="s">
        <v>1122</v>
      </c>
      <c r="AM237" s="676" t="s">
        <v>1123</v>
      </c>
      <c r="AN237" s="676" t="s">
        <v>5829</v>
      </c>
      <c r="AO237" s="676" t="s">
        <v>5829</v>
      </c>
      <c r="AP237" s="676"/>
    </row>
    <row r="238" spans="1:42" s="230" customFormat="1" ht="13.5">
      <c r="A238" s="676" t="s">
        <v>57</v>
      </c>
      <c r="B238" s="676" t="s">
        <v>8918</v>
      </c>
      <c r="C238" s="676" t="s">
        <v>3377</v>
      </c>
      <c r="D238" s="676" t="s">
        <v>8962</v>
      </c>
      <c r="E238" s="676" t="s">
        <v>666</v>
      </c>
      <c r="F238" s="676" t="s">
        <v>717</v>
      </c>
      <c r="G238" s="676" t="s">
        <v>1074</v>
      </c>
      <c r="H238" s="676" t="s">
        <v>8963</v>
      </c>
      <c r="I238" s="676" t="s">
        <v>1859</v>
      </c>
      <c r="J238" s="676" t="s">
        <v>669</v>
      </c>
      <c r="K238" s="676" t="s">
        <v>653</v>
      </c>
      <c r="L238" s="676" t="s">
        <v>8947</v>
      </c>
      <c r="M238" s="676" t="s">
        <v>8964</v>
      </c>
      <c r="N238" s="676" t="s">
        <v>7936</v>
      </c>
      <c r="O238" s="676" t="s">
        <v>1862</v>
      </c>
      <c r="P238" s="676">
        <v>60</v>
      </c>
      <c r="Q238" s="676">
        <v>20</v>
      </c>
      <c r="R238" s="676"/>
      <c r="S238" s="675" t="s">
        <v>8910</v>
      </c>
      <c r="T238" s="676"/>
      <c r="U238" s="674">
        <v>44330</v>
      </c>
      <c r="V238" s="674">
        <v>44330</v>
      </c>
      <c r="W238" s="676">
        <v>4277000354</v>
      </c>
      <c r="X238" s="674">
        <v>44377</v>
      </c>
      <c r="Y238" s="676"/>
      <c r="Z238" s="676"/>
      <c r="AA238" s="676"/>
      <c r="AB238" s="663"/>
      <c r="AC238" s="663" t="s">
        <v>7597</v>
      </c>
      <c r="AD238" s="676"/>
      <c r="AE238" s="676"/>
      <c r="AF238" s="676"/>
      <c r="AG238" s="676"/>
      <c r="AH238" s="676"/>
      <c r="AI238" s="676"/>
      <c r="AJ238" s="676"/>
      <c r="AK238" s="676" t="s">
        <v>1121</v>
      </c>
      <c r="AL238" s="676" t="s">
        <v>1122</v>
      </c>
      <c r="AM238" s="676" t="s">
        <v>1123</v>
      </c>
      <c r="AN238" s="676" t="s">
        <v>5829</v>
      </c>
      <c r="AO238" s="676" t="s">
        <v>5829</v>
      </c>
      <c r="AP238" s="676"/>
    </row>
    <row r="239" spans="1:42" s="230" customFormat="1" ht="13.5">
      <c r="A239" s="676" t="s">
        <v>57</v>
      </c>
      <c r="B239" s="676" t="s">
        <v>8918</v>
      </c>
      <c r="C239" s="676" t="s">
        <v>3377</v>
      </c>
      <c r="D239" s="676" t="s">
        <v>8965</v>
      </c>
      <c r="E239" s="676" t="s">
        <v>666</v>
      </c>
      <c r="F239" s="676" t="s">
        <v>717</v>
      </c>
      <c r="G239" s="676" t="s">
        <v>1074</v>
      </c>
      <c r="H239" s="676" t="s">
        <v>8966</v>
      </c>
      <c r="I239" s="676" t="s">
        <v>1859</v>
      </c>
      <c r="J239" s="676" t="s">
        <v>669</v>
      </c>
      <c r="K239" s="676" t="s">
        <v>654</v>
      </c>
      <c r="L239" s="676" t="s">
        <v>8967</v>
      </c>
      <c r="M239" s="676" t="s">
        <v>8968</v>
      </c>
      <c r="N239" s="676" t="s">
        <v>7936</v>
      </c>
      <c r="O239" s="676" t="s">
        <v>1862</v>
      </c>
      <c r="P239" s="676">
        <v>100</v>
      </c>
      <c r="Q239" s="676">
        <v>15</v>
      </c>
      <c r="R239" s="676"/>
      <c r="S239" s="675" t="s">
        <v>8910</v>
      </c>
      <c r="T239" s="676"/>
      <c r="U239" s="674">
        <v>44330</v>
      </c>
      <c r="V239" s="674">
        <v>44330</v>
      </c>
      <c r="W239" s="676">
        <v>4277000355</v>
      </c>
      <c r="X239" s="674">
        <v>44377</v>
      </c>
      <c r="Y239" s="676"/>
      <c r="Z239" s="676"/>
      <c r="AA239" s="676"/>
      <c r="AB239" s="663"/>
      <c r="AC239" s="663" t="s">
        <v>7597</v>
      </c>
      <c r="AD239" s="676"/>
      <c r="AE239" s="676"/>
      <c r="AF239" s="676"/>
      <c r="AG239" s="676"/>
      <c r="AH239" s="676"/>
      <c r="AI239" s="676"/>
      <c r="AJ239" s="676"/>
      <c r="AK239" s="676" t="s">
        <v>1121</v>
      </c>
      <c r="AL239" s="676" t="s">
        <v>1122</v>
      </c>
      <c r="AM239" s="676" t="s">
        <v>1123</v>
      </c>
      <c r="AN239" s="676" t="s">
        <v>5829</v>
      </c>
      <c r="AO239" s="676" t="s">
        <v>5829</v>
      </c>
      <c r="AP239" s="676"/>
    </row>
    <row r="240" spans="1:42" s="230" customFormat="1" ht="13.5">
      <c r="A240" s="676" t="s">
        <v>57</v>
      </c>
      <c r="B240" s="676" t="s">
        <v>8918</v>
      </c>
      <c r="C240" s="676" t="s">
        <v>3377</v>
      </c>
      <c r="D240" s="676" t="s">
        <v>8969</v>
      </c>
      <c r="E240" s="676" t="s">
        <v>666</v>
      </c>
      <c r="F240" s="676" t="s">
        <v>714</v>
      </c>
      <c r="G240" s="676" t="s">
        <v>1074</v>
      </c>
      <c r="H240" s="676" t="s">
        <v>8970</v>
      </c>
      <c r="I240" s="676" t="s">
        <v>1859</v>
      </c>
      <c r="J240" s="676" t="s">
        <v>669</v>
      </c>
      <c r="K240" s="676" t="s">
        <v>654</v>
      </c>
      <c r="L240" s="676" t="s">
        <v>8967</v>
      </c>
      <c r="M240" s="676" t="s">
        <v>8971</v>
      </c>
      <c r="N240" s="676" t="s">
        <v>7936</v>
      </c>
      <c r="O240" s="676" t="s">
        <v>1862</v>
      </c>
      <c r="P240" s="676">
        <v>150</v>
      </c>
      <c r="Q240" s="676">
        <v>15</v>
      </c>
      <c r="R240" s="676"/>
      <c r="S240" s="675" t="s">
        <v>8910</v>
      </c>
      <c r="T240" s="676"/>
      <c r="U240" s="674">
        <v>44330</v>
      </c>
      <c r="V240" s="674">
        <v>44330</v>
      </c>
      <c r="W240" s="676">
        <v>4277000356</v>
      </c>
      <c r="X240" s="674">
        <v>44377</v>
      </c>
      <c r="Y240" s="676"/>
      <c r="Z240" s="676"/>
      <c r="AA240" s="676"/>
      <c r="AB240" s="663"/>
      <c r="AC240" s="663" t="s">
        <v>7597</v>
      </c>
      <c r="AD240" s="676"/>
      <c r="AE240" s="676"/>
      <c r="AF240" s="676"/>
      <c r="AG240" s="676"/>
      <c r="AH240" s="676"/>
      <c r="AI240" s="676"/>
      <c r="AJ240" s="676"/>
      <c r="AK240" s="676" t="s">
        <v>1121</v>
      </c>
      <c r="AL240" s="676" t="s">
        <v>1122</v>
      </c>
      <c r="AM240" s="676" t="s">
        <v>1123</v>
      </c>
      <c r="AN240" s="676" t="s">
        <v>5829</v>
      </c>
      <c r="AO240" s="676" t="s">
        <v>5829</v>
      </c>
      <c r="AP240" s="676"/>
    </row>
    <row r="241" spans="1:42" s="230" customFormat="1" ht="13.5">
      <c r="A241" s="678" t="s">
        <v>20</v>
      </c>
      <c r="B241" s="678" t="s">
        <v>144</v>
      </c>
      <c r="C241" s="678" t="s">
        <v>310</v>
      </c>
      <c r="D241" s="678" t="s">
        <v>311</v>
      </c>
      <c r="E241" s="676" t="s">
        <v>37</v>
      </c>
      <c r="F241" s="678" t="s">
        <v>15</v>
      </c>
      <c r="G241" s="678" t="s">
        <v>19</v>
      </c>
      <c r="H241" s="676" t="s">
        <v>8972</v>
      </c>
      <c r="I241" s="676" t="s">
        <v>760</v>
      </c>
      <c r="J241" s="678" t="s">
        <v>13</v>
      </c>
      <c r="K241" s="678" t="s">
        <v>17</v>
      </c>
      <c r="L241" s="675" t="s">
        <v>1118</v>
      </c>
      <c r="M241" s="679" t="s">
        <v>2135</v>
      </c>
      <c r="N241" s="675" t="s">
        <v>1120</v>
      </c>
      <c r="O241" s="675" t="s">
        <v>1097</v>
      </c>
      <c r="P241" s="680">
        <v>60</v>
      </c>
      <c r="Q241" s="680">
        <v>20</v>
      </c>
      <c r="R241" s="675"/>
      <c r="S241" s="675" t="s">
        <v>8910</v>
      </c>
      <c r="T241" s="675"/>
      <c r="U241" s="681">
        <v>44372</v>
      </c>
      <c r="V241" s="681">
        <v>44372</v>
      </c>
      <c r="W241" s="682">
        <v>4277000357</v>
      </c>
      <c r="X241" s="674">
        <v>44377</v>
      </c>
      <c r="Y241" s="675"/>
      <c r="Z241" s="675"/>
      <c r="AA241" s="675"/>
      <c r="AB241" s="663"/>
      <c r="AC241" s="663" t="s">
        <v>7597</v>
      </c>
      <c r="AD241" s="675"/>
      <c r="AE241" s="675"/>
      <c r="AF241" s="675"/>
      <c r="AG241" s="675"/>
      <c r="AH241" s="675"/>
      <c r="AI241" s="675"/>
      <c r="AJ241" s="675"/>
      <c r="AK241" s="676" t="s">
        <v>8906</v>
      </c>
      <c r="AL241" s="676" t="s">
        <v>8911</v>
      </c>
      <c r="AM241" s="676" t="s">
        <v>8912</v>
      </c>
      <c r="AN241" s="675" t="s">
        <v>1086</v>
      </c>
      <c r="AO241" s="675" t="s">
        <v>1086</v>
      </c>
      <c r="AP241" s="675"/>
    </row>
    <row r="242" spans="1:42" s="230" customFormat="1" ht="13.5">
      <c r="A242" s="678" t="s">
        <v>20</v>
      </c>
      <c r="B242" s="678" t="s">
        <v>144</v>
      </c>
      <c r="C242" s="678" t="s">
        <v>310</v>
      </c>
      <c r="D242" s="678" t="s">
        <v>861</v>
      </c>
      <c r="E242" s="676" t="s">
        <v>37</v>
      </c>
      <c r="F242" s="678" t="s">
        <v>11</v>
      </c>
      <c r="G242" s="678" t="s">
        <v>19</v>
      </c>
      <c r="H242" s="676" t="s">
        <v>862</v>
      </c>
      <c r="I242" s="676" t="s">
        <v>760</v>
      </c>
      <c r="J242" s="678" t="s">
        <v>13</v>
      </c>
      <c r="K242" s="678" t="s">
        <v>26</v>
      </c>
      <c r="L242" s="675" t="s">
        <v>1118</v>
      </c>
      <c r="M242" s="679" t="s">
        <v>2136</v>
      </c>
      <c r="N242" s="675" t="s">
        <v>1120</v>
      </c>
      <c r="O242" s="675" t="s">
        <v>1097</v>
      </c>
      <c r="P242" s="680">
        <v>100</v>
      </c>
      <c r="Q242" s="680">
        <v>15</v>
      </c>
      <c r="R242" s="675"/>
      <c r="S242" s="675" t="s">
        <v>8910</v>
      </c>
      <c r="T242" s="675"/>
      <c r="U242" s="681">
        <v>44372</v>
      </c>
      <c r="V242" s="681">
        <v>44372</v>
      </c>
      <c r="W242" s="682">
        <v>4277000358</v>
      </c>
      <c r="X242" s="674">
        <v>44377</v>
      </c>
      <c r="Y242" s="675"/>
      <c r="Z242" s="675"/>
      <c r="AA242" s="675"/>
      <c r="AB242" s="663"/>
      <c r="AC242" s="663" t="s">
        <v>7597</v>
      </c>
      <c r="AD242" s="675"/>
      <c r="AE242" s="675"/>
      <c r="AF242" s="675"/>
      <c r="AG242" s="675"/>
      <c r="AH242" s="675"/>
      <c r="AI242" s="675"/>
      <c r="AJ242" s="675"/>
      <c r="AK242" s="676" t="s">
        <v>8906</v>
      </c>
      <c r="AL242" s="676" t="s">
        <v>8911</v>
      </c>
      <c r="AM242" s="676" t="s">
        <v>8912</v>
      </c>
      <c r="AN242" s="675" t="s">
        <v>1086</v>
      </c>
      <c r="AO242" s="675" t="s">
        <v>1086</v>
      </c>
      <c r="AP242" s="675"/>
    </row>
    <row r="243" spans="1:42" s="230" customFormat="1" ht="13.5">
      <c r="A243" s="676" t="s">
        <v>57</v>
      </c>
      <c r="B243" s="676" t="s">
        <v>8918</v>
      </c>
      <c r="C243" s="676" t="s">
        <v>3377</v>
      </c>
      <c r="D243" s="676" t="s">
        <v>8973</v>
      </c>
      <c r="E243" s="676" t="s">
        <v>666</v>
      </c>
      <c r="F243" s="676" t="s">
        <v>717</v>
      </c>
      <c r="G243" s="676" t="s">
        <v>1074</v>
      </c>
      <c r="H243" s="676" t="s">
        <v>8974</v>
      </c>
      <c r="I243" s="676" t="s">
        <v>1859</v>
      </c>
      <c r="J243" s="676" t="s">
        <v>669</v>
      </c>
      <c r="K243" s="676" t="s">
        <v>653</v>
      </c>
      <c r="L243" s="676" t="s">
        <v>8947</v>
      </c>
      <c r="M243" s="676" t="s">
        <v>8975</v>
      </c>
      <c r="N243" s="676" t="s">
        <v>7936</v>
      </c>
      <c r="O243" s="676" t="s">
        <v>1862</v>
      </c>
      <c r="P243" s="676">
        <v>520</v>
      </c>
      <c r="Q243" s="676">
        <v>20</v>
      </c>
      <c r="R243" s="676"/>
      <c r="S243" s="675" t="s">
        <v>8910</v>
      </c>
      <c r="T243" s="676"/>
      <c r="U243" s="674">
        <v>44330</v>
      </c>
      <c r="V243" s="674">
        <v>44330</v>
      </c>
      <c r="W243" s="676">
        <v>4277000353</v>
      </c>
      <c r="X243" s="674">
        <v>44377</v>
      </c>
      <c r="Y243" s="676"/>
      <c r="Z243" s="676"/>
      <c r="AA243" s="676"/>
      <c r="AB243" s="663"/>
      <c r="AC243" s="663" t="s">
        <v>7597</v>
      </c>
      <c r="AD243" s="676"/>
      <c r="AE243" s="676"/>
      <c r="AF243" s="676"/>
      <c r="AG243" s="676"/>
      <c r="AH243" s="676"/>
      <c r="AI243" s="676"/>
      <c r="AJ243" s="676"/>
      <c r="AK243" s="676" t="s">
        <v>8906</v>
      </c>
      <c r="AL243" s="676" t="s">
        <v>8911</v>
      </c>
      <c r="AM243" s="676" t="s">
        <v>8912</v>
      </c>
      <c r="AN243" s="676" t="s">
        <v>5829</v>
      </c>
      <c r="AO243" s="676" t="s">
        <v>5829</v>
      </c>
      <c r="AP243" s="676" t="s">
        <v>2264</v>
      </c>
    </row>
    <row r="244" spans="1:42" s="230" customFormat="1" ht="13.5">
      <c r="A244" s="676" t="s">
        <v>57</v>
      </c>
      <c r="B244" s="676" t="s">
        <v>8918</v>
      </c>
      <c r="C244" s="676" t="s">
        <v>3377</v>
      </c>
      <c r="D244" s="676" t="s">
        <v>8973</v>
      </c>
      <c r="E244" s="676" t="s">
        <v>666</v>
      </c>
      <c r="F244" s="676" t="s">
        <v>714</v>
      </c>
      <c r="G244" s="676" t="s">
        <v>1074</v>
      </c>
      <c r="H244" s="676" t="s">
        <v>8976</v>
      </c>
      <c r="I244" s="676" t="s">
        <v>1859</v>
      </c>
      <c r="J244" s="676" t="s">
        <v>669</v>
      </c>
      <c r="K244" s="676" t="s">
        <v>653</v>
      </c>
      <c r="L244" s="676" t="s">
        <v>8947</v>
      </c>
      <c r="M244" s="676" t="s">
        <v>8977</v>
      </c>
      <c r="N244" s="676" t="s">
        <v>7936</v>
      </c>
      <c r="O244" s="676" t="s">
        <v>1862</v>
      </c>
      <c r="P244" s="676">
        <v>120</v>
      </c>
      <c r="Q244" s="676">
        <v>1.5</v>
      </c>
      <c r="R244" s="676"/>
      <c r="S244" s="675" t="s">
        <v>8910</v>
      </c>
      <c r="T244" s="676"/>
      <c r="U244" s="674">
        <v>44330</v>
      </c>
      <c r="V244" s="674">
        <v>44330</v>
      </c>
      <c r="W244" s="676">
        <v>4277000376</v>
      </c>
      <c r="X244" s="674">
        <v>44377</v>
      </c>
      <c r="Y244" s="676"/>
      <c r="Z244" s="676"/>
      <c r="AA244" s="676"/>
      <c r="AB244" s="663"/>
      <c r="AC244" s="663" t="s">
        <v>7597</v>
      </c>
      <c r="AD244" s="676"/>
      <c r="AE244" s="676"/>
      <c r="AF244" s="676"/>
      <c r="AG244" s="676"/>
      <c r="AH244" s="676"/>
      <c r="AI244" s="676"/>
      <c r="AJ244" s="676"/>
      <c r="AK244" s="676" t="s">
        <v>8906</v>
      </c>
      <c r="AL244" s="676" t="s">
        <v>8911</v>
      </c>
      <c r="AM244" s="676" t="s">
        <v>8912</v>
      </c>
      <c r="AN244" s="676" t="s">
        <v>5829</v>
      </c>
      <c r="AO244" s="676" t="s">
        <v>5829</v>
      </c>
      <c r="AP244" s="676" t="s">
        <v>2264</v>
      </c>
    </row>
    <row r="245" spans="1:42" s="230" customFormat="1" ht="27">
      <c r="A245" s="678" t="s">
        <v>20</v>
      </c>
      <c r="B245" s="678" t="s">
        <v>144</v>
      </c>
      <c r="C245" s="678" t="s">
        <v>111</v>
      </c>
      <c r="D245" s="678" t="s">
        <v>871</v>
      </c>
      <c r="E245" s="676" t="s">
        <v>37</v>
      </c>
      <c r="F245" s="678" t="s">
        <v>11</v>
      </c>
      <c r="G245" s="678" t="s">
        <v>19</v>
      </c>
      <c r="H245" s="676" t="s">
        <v>872</v>
      </c>
      <c r="I245" s="676" t="s">
        <v>760</v>
      </c>
      <c r="J245" s="678" t="s">
        <v>13</v>
      </c>
      <c r="K245" s="678" t="s">
        <v>17</v>
      </c>
      <c r="L245" s="675" t="s">
        <v>1125</v>
      </c>
      <c r="M245" s="679" t="s">
        <v>2042</v>
      </c>
      <c r="N245" s="675" t="s">
        <v>1120</v>
      </c>
      <c r="O245" s="675" t="s">
        <v>1097</v>
      </c>
      <c r="P245" s="680">
        <v>230</v>
      </c>
      <c r="Q245" s="680">
        <v>9</v>
      </c>
      <c r="R245" s="677" t="s">
        <v>8913</v>
      </c>
      <c r="S245" s="675" t="s">
        <v>8914</v>
      </c>
      <c r="T245" s="676" t="s">
        <v>8915</v>
      </c>
      <c r="U245" s="683" t="s">
        <v>8978</v>
      </c>
      <c r="V245" s="683" t="s">
        <v>8978</v>
      </c>
      <c r="W245" s="682">
        <v>4277000364</v>
      </c>
      <c r="X245" s="674">
        <v>44377</v>
      </c>
      <c r="Y245" s="675"/>
      <c r="Z245" s="675"/>
      <c r="AA245" s="675"/>
      <c r="AB245" s="675"/>
      <c r="AC245" s="676" t="s">
        <v>8903</v>
      </c>
      <c r="AD245" s="675"/>
      <c r="AE245" s="675" t="s">
        <v>8979</v>
      </c>
      <c r="AF245" s="675"/>
      <c r="AG245" s="675"/>
      <c r="AH245" s="675"/>
      <c r="AI245" s="675"/>
      <c r="AJ245" s="675"/>
      <c r="AK245" s="676" t="s">
        <v>8906</v>
      </c>
      <c r="AL245" s="676" t="s">
        <v>8911</v>
      </c>
      <c r="AM245" s="676" t="s">
        <v>8912</v>
      </c>
      <c r="AN245" s="675" t="s">
        <v>1086</v>
      </c>
      <c r="AO245" s="675" t="s">
        <v>1086</v>
      </c>
      <c r="AP245" s="675" t="s">
        <v>2264</v>
      </c>
    </row>
    <row r="246" spans="1:42" s="230" customFormat="1" ht="27">
      <c r="A246" s="678" t="s">
        <v>20</v>
      </c>
      <c r="B246" s="678" t="s">
        <v>144</v>
      </c>
      <c r="C246" s="678" t="s">
        <v>111</v>
      </c>
      <c r="D246" s="678" t="s">
        <v>871</v>
      </c>
      <c r="E246" s="676" t="s">
        <v>37</v>
      </c>
      <c r="F246" s="678" t="s">
        <v>11</v>
      </c>
      <c r="G246" s="678" t="s">
        <v>19</v>
      </c>
      <c r="H246" s="676" t="s">
        <v>2041</v>
      </c>
      <c r="I246" s="676" t="s">
        <v>760</v>
      </c>
      <c r="J246" s="678" t="s">
        <v>13</v>
      </c>
      <c r="K246" s="678" t="s">
        <v>17</v>
      </c>
      <c r="L246" s="675" t="s">
        <v>1125</v>
      </c>
      <c r="M246" s="679" t="s">
        <v>2043</v>
      </c>
      <c r="N246" s="675" t="s">
        <v>1120</v>
      </c>
      <c r="O246" s="675" t="s">
        <v>1097</v>
      </c>
      <c r="P246" s="680">
        <v>70</v>
      </c>
      <c r="Q246" s="680">
        <v>6</v>
      </c>
      <c r="R246" s="677" t="s">
        <v>8913</v>
      </c>
      <c r="S246" s="675" t="s">
        <v>8914</v>
      </c>
      <c r="T246" s="676" t="s">
        <v>8915</v>
      </c>
      <c r="U246" s="683" t="s">
        <v>8978</v>
      </c>
      <c r="V246" s="683" t="s">
        <v>8978</v>
      </c>
      <c r="W246" s="682">
        <v>4277000377</v>
      </c>
      <c r="X246" s="674">
        <v>44377</v>
      </c>
      <c r="Y246" s="675"/>
      <c r="Z246" s="675"/>
      <c r="AA246" s="675"/>
      <c r="AB246" s="675"/>
      <c r="AC246" s="676" t="s">
        <v>8903</v>
      </c>
      <c r="AD246" s="675"/>
      <c r="AE246" s="675" t="s">
        <v>8980</v>
      </c>
      <c r="AF246" s="675"/>
      <c r="AG246" s="675"/>
      <c r="AH246" s="675"/>
      <c r="AI246" s="675"/>
      <c r="AJ246" s="675"/>
      <c r="AK246" s="676" t="s">
        <v>8906</v>
      </c>
      <c r="AL246" s="676" t="s">
        <v>8911</v>
      </c>
      <c r="AM246" s="676" t="s">
        <v>8912</v>
      </c>
      <c r="AN246" s="675" t="s">
        <v>1086</v>
      </c>
      <c r="AO246" s="675" t="s">
        <v>1086</v>
      </c>
      <c r="AP246" s="675" t="s">
        <v>2264</v>
      </c>
    </row>
    <row r="247" spans="1:42" s="230" customFormat="1" ht="13.5">
      <c r="A247" s="667" t="s">
        <v>20</v>
      </c>
      <c r="B247" s="667" t="s">
        <v>144</v>
      </c>
      <c r="C247" s="667" t="s">
        <v>111</v>
      </c>
      <c r="D247" s="678" t="s">
        <v>871</v>
      </c>
      <c r="E247" s="668" t="s">
        <v>37</v>
      </c>
      <c r="F247" s="667" t="s">
        <v>11</v>
      </c>
      <c r="G247" s="667" t="s">
        <v>19</v>
      </c>
      <c r="H247" s="668" t="s">
        <v>2044</v>
      </c>
      <c r="I247" s="676" t="s">
        <v>760</v>
      </c>
      <c r="J247" s="678" t="s">
        <v>13</v>
      </c>
      <c r="K247" s="684" t="s">
        <v>17</v>
      </c>
      <c r="L247" s="675" t="s">
        <v>1125</v>
      </c>
      <c r="M247" s="685" t="s">
        <v>2045</v>
      </c>
      <c r="N247" s="675" t="s">
        <v>1120</v>
      </c>
      <c r="O247" s="675" t="s">
        <v>1097</v>
      </c>
      <c r="P247" s="686">
        <v>100</v>
      </c>
      <c r="Q247" s="686">
        <v>7</v>
      </c>
      <c r="R247" s="669"/>
      <c r="S247" s="675" t="s">
        <v>8910</v>
      </c>
      <c r="T247" s="663"/>
      <c r="U247" s="674">
        <v>44364</v>
      </c>
      <c r="V247" s="674">
        <v>44364</v>
      </c>
      <c r="W247" s="682">
        <v>4277000378</v>
      </c>
      <c r="X247" s="674">
        <v>44377</v>
      </c>
      <c r="Y247" s="663"/>
      <c r="Z247" s="663"/>
      <c r="AA247" s="663"/>
      <c r="AB247" s="663"/>
      <c r="AC247" s="663" t="s">
        <v>7597</v>
      </c>
      <c r="AD247" s="663"/>
      <c r="AE247" s="663"/>
      <c r="AF247" s="663"/>
      <c r="AG247" s="663"/>
      <c r="AH247" s="663"/>
      <c r="AI247" s="663"/>
      <c r="AJ247" s="663"/>
      <c r="AK247" s="676" t="s">
        <v>8906</v>
      </c>
      <c r="AL247" s="676" t="s">
        <v>8911</v>
      </c>
      <c r="AM247" s="676" t="s">
        <v>8912</v>
      </c>
      <c r="AN247" s="675" t="s">
        <v>1086</v>
      </c>
      <c r="AO247" s="675" t="s">
        <v>1086</v>
      </c>
      <c r="AP247" s="663" t="s">
        <v>2264</v>
      </c>
    </row>
    <row r="248" spans="1:42" s="230" customFormat="1" ht="13.5">
      <c r="A248" s="678" t="s">
        <v>20</v>
      </c>
      <c r="B248" s="678" t="s">
        <v>144</v>
      </c>
      <c r="C248" s="678" t="s">
        <v>287</v>
      </c>
      <c r="D248" s="678" t="s">
        <v>897</v>
      </c>
      <c r="E248" s="676" t="s">
        <v>37</v>
      </c>
      <c r="F248" s="678" t="s">
        <v>11</v>
      </c>
      <c r="G248" s="678" t="s">
        <v>19</v>
      </c>
      <c r="H248" s="676" t="s">
        <v>898</v>
      </c>
      <c r="I248" s="676" t="s">
        <v>760</v>
      </c>
      <c r="J248" s="678" t="s">
        <v>13</v>
      </c>
      <c r="K248" s="678" t="s">
        <v>17</v>
      </c>
      <c r="L248" s="687" t="s">
        <v>2197</v>
      </c>
      <c r="M248" s="679" t="s">
        <v>2198</v>
      </c>
      <c r="N248" s="675" t="s">
        <v>1120</v>
      </c>
      <c r="O248" s="675" t="s">
        <v>1104</v>
      </c>
      <c r="P248" s="680">
        <v>130</v>
      </c>
      <c r="Q248" s="680">
        <v>5</v>
      </c>
      <c r="R248" s="675"/>
      <c r="S248" s="677" t="s">
        <v>8942</v>
      </c>
      <c r="T248" s="675"/>
      <c r="U248" s="688">
        <v>44371</v>
      </c>
      <c r="V248" s="688">
        <v>44371</v>
      </c>
      <c r="W248" s="660" t="s">
        <v>2199</v>
      </c>
      <c r="X248" s="674">
        <v>44376</v>
      </c>
      <c r="Y248" s="675"/>
      <c r="Z248" s="675"/>
      <c r="AA248" s="675"/>
      <c r="AB248" s="676"/>
      <c r="AC248" s="676" t="s">
        <v>7597</v>
      </c>
      <c r="AD248" s="675"/>
      <c r="AE248" s="675"/>
      <c r="AF248" s="675"/>
      <c r="AG248" s="675"/>
      <c r="AH248" s="675"/>
      <c r="AI248" s="675"/>
      <c r="AJ248" s="675"/>
      <c r="AK248" s="677" t="s">
        <v>8906</v>
      </c>
      <c r="AL248" s="677" t="s">
        <v>8943</v>
      </c>
      <c r="AM248" s="677" t="s">
        <v>8944</v>
      </c>
      <c r="AN248" s="675" t="s">
        <v>1086</v>
      </c>
      <c r="AO248" s="675" t="s">
        <v>1086</v>
      </c>
      <c r="AP248" s="675"/>
    </row>
    <row r="249" spans="1:42" s="230" customFormat="1" ht="13.5">
      <c r="A249" s="678" t="s">
        <v>20</v>
      </c>
      <c r="B249" s="678" t="s">
        <v>144</v>
      </c>
      <c r="C249" s="678" t="s">
        <v>287</v>
      </c>
      <c r="D249" s="678" t="s">
        <v>899</v>
      </c>
      <c r="E249" s="676" t="s">
        <v>37</v>
      </c>
      <c r="F249" s="678" t="s">
        <v>11</v>
      </c>
      <c r="G249" s="678" t="s">
        <v>19</v>
      </c>
      <c r="H249" s="676" t="s">
        <v>900</v>
      </c>
      <c r="I249" s="676" t="s">
        <v>760</v>
      </c>
      <c r="J249" s="678" t="s">
        <v>13</v>
      </c>
      <c r="K249" s="678" t="s">
        <v>17</v>
      </c>
      <c r="L249" s="687" t="s">
        <v>2197</v>
      </c>
      <c r="M249" s="679" t="s">
        <v>2200</v>
      </c>
      <c r="N249" s="675" t="s">
        <v>1120</v>
      </c>
      <c r="O249" s="675" t="s">
        <v>1104</v>
      </c>
      <c r="P249" s="680">
        <v>440</v>
      </c>
      <c r="Q249" s="680">
        <v>50</v>
      </c>
      <c r="R249" s="675"/>
      <c r="S249" s="677" t="s">
        <v>8942</v>
      </c>
      <c r="T249" s="675"/>
      <c r="U249" s="688">
        <v>44371</v>
      </c>
      <c r="V249" s="688">
        <v>44371</v>
      </c>
      <c r="W249" s="660" t="s">
        <v>2201</v>
      </c>
      <c r="X249" s="674">
        <v>44376</v>
      </c>
      <c r="Y249" s="675"/>
      <c r="Z249" s="675"/>
      <c r="AA249" s="675"/>
      <c r="AB249" s="676"/>
      <c r="AC249" s="676" t="s">
        <v>7597</v>
      </c>
      <c r="AD249" s="675"/>
      <c r="AE249" s="675"/>
      <c r="AF249" s="675"/>
      <c r="AG249" s="675"/>
      <c r="AH249" s="675"/>
      <c r="AI249" s="675"/>
      <c r="AJ249" s="675"/>
      <c r="AK249" s="677" t="s">
        <v>8906</v>
      </c>
      <c r="AL249" s="677" t="s">
        <v>8943</v>
      </c>
      <c r="AM249" s="677" t="s">
        <v>8944</v>
      </c>
      <c r="AN249" s="675" t="s">
        <v>1086</v>
      </c>
      <c r="AO249" s="675" t="s">
        <v>1086</v>
      </c>
      <c r="AP249" s="675"/>
    </row>
    <row r="250" spans="1:42" s="230" customFormat="1" ht="13.5">
      <c r="A250" s="678" t="s">
        <v>20</v>
      </c>
      <c r="B250" s="678" t="s">
        <v>144</v>
      </c>
      <c r="C250" s="678" t="s">
        <v>287</v>
      </c>
      <c r="D250" s="678" t="s">
        <v>308</v>
      </c>
      <c r="E250" s="676" t="s">
        <v>37</v>
      </c>
      <c r="F250" s="678" t="s">
        <v>18</v>
      </c>
      <c r="G250" s="678" t="s">
        <v>19</v>
      </c>
      <c r="H250" s="676" t="s">
        <v>331</v>
      </c>
      <c r="I250" s="676" t="s">
        <v>760</v>
      </c>
      <c r="J250" s="678" t="s">
        <v>13</v>
      </c>
      <c r="K250" s="678" t="s">
        <v>17</v>
      </c>
      <c r="L250" s="687" t="s">
        <v>2197</v>
      </c>
      <c r="M250" s="679" t="s">
        <v>2202</v>
      </c>
      <c r="N250" s="675" t="s">
        <v>1120</v>
      </c>
      <c r="O250" s="675" t="s">
        <v>1104</v>
      </c>
      <c r="P250" s="680">
        <v>80</v>
      </c>
      <c r="Q250" s="680">
        <v>50</v>
      </c>
      <c r="R250" s="675"/>
      <c r="S250" s="677" t="s">
        <v>8942</v>
      </c>
      <c r="T250" s="675"/>
      <c r="U250" s="688">
        <v>44371</v>
      </c>
      <c r="V250" s="688">
        <v>44371</v>
      </c>
      <c r="W250" s="660" t="s">
        <v>2203</v>
      </c>
      <c r="X250" s="674">
        <v>44376</v>
      </c>
      <c r="Y250" s="675"/>
      <c r="Z250" s="675"/>
      <c r="AA250" s="675"/>
      <c r="AB250" s="676"/>
      <c r="AC250" s="676" t="s">
        <v>7597</v>
      </c>
      <c r="AD250" s="675"/>
      <c r="AE250" s="675"/>
      <c r="AF250" s="675"/>
      <c r="AG250" s="675"/>
      <c r="AH250" s="675"/>
      <c r="AI250" s="675"/>
      <c r="AJ250" s="675"/>
      <c r="AK250" s="677" t="s">
        <v>8906</v>
      </c>
      <c r="AL250" s="677" t="s">
        <v>8943</v>
      </c>
      <c r="AM250" s="677" t="s">
        <v>8944</v>
      </c>
      <c r="AN250" s="675" t="s">
        <v>1086</v>
      </c>
      <c r="AO250" s="675" t="s">
        <v>1086</v>
      </c>
      <c r="AP250" s="675"/>
    </row>
    <row r="251" spans="1:42" s="230" customFormat="1" ht="13.5">
      <c r="A251" s="678" t="s">
        <v>20</v>
      </c>
      <c r="B251" s="678" t="s">
        <v>144</v>
      </c>
      <c r="C251" s="678" t="s">
        <v>287</v>
      </c>
      <c r="D251" s="678" t="s">
        <v>309</v>
      </c>
      <c r="E251" s="676" t="s">
        <v>37</v>
      </c>
      <c r="F251" s="678" t="s">
        <v>11</v>
      </c>
      <c r="G251" s="678" t="s">
        <v>19</v>
      </c>
      <c r="H251" s="676" t="s">
        <v>332</v>
      </c>
      <c r="I251" s="676" t="s">
        <v>760</v>
      </c>
      <c r="J251" s="678" t="s">
        <v>13</v>
      </c>
      <c r="K251" s="678" t="s">
        <v>17</v>
      </c>
      <c r="L251" s="687" t="s">
        <v>2204</v>
      </c>
      <c r="M251" s="679" t="s">
        <v>2205</v>
      </c>
      <c r="N251" s="675" t="s">
        <v>1120</v>
      </c>
      <c r="O251" s="675" t="s">
        <v>1104</v>
      </c>
      <c r="P251" s="680">
        <v>70</v>
      </c>
      <c r="Q251" s="680">
        <v>30</v>
      </c>
      <c r="R251" s="675"/>
      <c r="S251" s="677" t="s">
        <v>8942</v>
      </c>
      <c r="T251" s="675"/>
      <c r="U251" s="688">
        <v>44371</v>
      </c>
      <c r="V251" s="688">
        <v>44371</v>
      </c>
      <c r="W251" s="660" t="s">
        <v>2206</v>
      </c>
      <c r="X251" s="674">
        <v>44376</v>
      </c>
      <c r="Y251" s="675"/>
      <c r="Z251" s="675"/>
      <c r="AA251" s="675"/>
      <c r="AB251" s="676"/>
      <c r="AC251" s="676" t="s">
        <v>7597</v>
      </c>
      <c r="AD251" s="675"/>
      <c r="AE251" s="675"/>
      <c r="AF251" s="675"/>
      <c r="AG251" s="675"/>
      <c r="AH251" s="675"/>
      <c r="AI251" s="675"/>
      <c r="AJ251" s="675"/>
      <c r="AK251" s="677" t="s">
        <v>8906</v>
      </c>
      <c r="AL251" s="677" t="s">
        <v>8943</v>
      </c>
      <c r="AM251" s="677" t="s">
        <v>8944</v>
      </c>
      <c r="AN251" s="675" t="s">
        <v>1086</v>
      </c>
      <c r="AO251" s="675" t="s">
        <v>1086</v>
      </c>
      <c r="AP251" s="675"/>
    </row>
    <row r="252" spans="1:42" s="230" customFormat="1" ht="13.5">
      <c r="A252" s="678" t="s">
        <v>20</v>
      </c>
      <c r="B252" s="678" t="s">
        <v>144</v>
      </c>
      <c r="C252" s="678" t="s">
        <v>287</v>
      </c>
      <c r="D252" s="678" t="s">
        <v>309</v>
      </c>
      <c r="E252" s="676" t="s">
        <v>37</v>
      </c>
      <c r="F252" s="678" t="s">
        <v>11</v>
      </c>
      <c r="G252" s="678" t="s">
        <v>19</v>
      </c>
      <c r="H252" s="676" t="s">
        <v>333</v>
      </c>
      <c r="I252" s="676" t="s">
        <v>760</v>
      </c>
      <c r="J252" s="678" t="s">
        <v>13</v>
      </c>
      <c r="K252" s="678" t="s">
        <v>14</v>
      </c>
      <c r="L252" s="687" t="s">
        <v>2204</v>
      </c>
      <c r="M252" s="679" t="s">
        <v>2207</v>
      </c>
      <c r="N252" s="675" t="s">
        <v>1120</v>
      </c>
      <c r="O252" s="675" t="s">
        <v>1104</v>
      </c>
      <c r="P252" s="680">
        <v>70</v>
      </c>
      <c r="Q252" s="680">
        <v>25</v>
      </c>
      <c r="R252" s="675"/>
      <c r="S252" s="677" t="s">
        <v>8942</v>
      </c>
      <c r="T252" s="675"/>
      <c r="U252" s="688">
        <v>44371</v>
      </c>
      <c r="V252" s="688">
        <v>44371</v>
      </c>
      <c r="W252" s="660" t="s">
        <v>2208</v>
      </c>
      <c r="X252" s="674">
        <v>44376</v>
      </c>
      <c r="Y252" s="675"/>
      <c r="Z252" s="675"/>
      <c r="AA252" s="675"/>
      <c r="AB252" s="676"/>
      <c r="AC252" s="676" t="s">
        <v>7597</v>
      </c>
      <c r="AD252" s="675"/>
      <c r="AE252" s="675"/>
      <c r="AF252" s="675"/>
      <c r="AG252" s="675"/>
      <c r="AH252" s="675"/>
      <c r="AI252" s="675"/>
      <c r="AJ252" s="675"/>
      <c r="AK252" s="677" t="s">
        <v>8906</v>
      </c>
      <c r="AL252" s="677" t="s">
        <v>8943</v>
      </c>
      <c r="AM252" s="677" t="s">
        <v>8944</v>
      </c>
      <c r="AN252" s="675" t="s">
        <v>1086</v>
      </c>
      <c r="AO252" s="675" t="s">
        <v>1086</v>
      </c>
      <c r="AP252" s="675"/>
    </row>
    <row r="253" spans="1:42" s="230" customFormat="1" ht="13.5">
      <c r="A253" s="678" t="s">
        <v>20</v>
      </c>
      <c r="B253" s="678" t="s">
        <v>144</v>
      </c>
      <c r="C253" s="678" t="s">
        <v>287</v>
      </c>
      <c r="D253" s="678" t="s">
        <v>901</v>
      </c>
      <c r="E253" s="676" t="s">
        <v>37</v>
      </c>
      <c r="F253" s="678" t="s">
        <v>18</v>
      </c>
      <c r="G253" s="678" t="s">
        <v>19</v>
      </c>
      <c r="H253" s="676" t="s">
        <v>902</v>
      </c>
      <c r="I253" s="676" t="s">
        <v>760</v>
      </c>
      <c r="J253" s="678" t="s">
        <v>13</v>
      </c>
      <c r="K253" s="678" t="s">
        <v>17</v>
      </c>
      <c r="L253" s="687" t="s">
        <v>2204</v>
      </c>
      <c r="M253" s="679" t="s">
        <v>2209</v>
      </c>
      <c r="N253" s="675" t="s">
        <v>1262</v>
      </c>
      <c r="O253" s="675" t="s">
        <v>1104</v>
      </c>
      <c r="P253" s="680">
        <v>100</v>
      </c>
      <c r="Q253" s="680">
        <v>50</v>
      </c>
      <c r="R253" s="675"/>
      <c r="S253" s="677" t="s">
        <v>8942</v>
      </c>
      <c r="T253" s="675"/>
      <c r="U253" s="688">
        <v>44371</v>
      </c>
      <c r="V253" s="688">
        <v>44371</v>
      </c>
      <c r="W253" s="660" t="s">
        <v>2210</v>
      </c>
      <c r="X253" s="674">
        <v>44376</v>
      </c>
      <c r="Y253" s="675"/>
      <c r="Z253" s="675"/>
      <c r="AA253" s="675"/>
      <c r="AB253" s="676"/>
      <c r="AC253" s="676" t="s">
        <v>7597</v>
      </c>
      <c r="AD253" s="675"/>
      <c r="AE253" s="675"/>
      <c r="AF253" s="675"/>
      <c r="AG253" s="675"/>
      <c r="AH253" s="675"/>
      <c r="AI253" s="675"/>
      <c r="AJ253" s="675"/>
      <c r="AK253" s="677" t="s">
        <v>8906</v>
      </c>
      <c r="AL253" s="677" t="s">
        <v>8943</v>
      </c>
      <c r="AM253" s="677" t="s">
        <v>8944</v>
      </c>
      <c r="AN253" s="675" t="s">
        <v>1086</v>
      </c>
      <c r="AO253" s="675" t="s">
        <v>1086</v>
      </c>
      <c r="AP253" s="675"/>
    </row>
    <row r="254" spans="1:42" s="230" customFormat="1" ht="13.5">
      <c r="A254" s="678" t="s">
        <v>20</v>
      </c>
      <c r="B254" s="678" t="s">
        <v>144</v>
      </c>
      <c r="C254" s="678" t="s">
        <v>287</v>
      </c>
      <c r="D254" s="678" t="s">
        <v>288</v>
      </c>
      <c r="E254" s="676" t="s">
        <v>37</v>
      </c>
      <c r="F254" s="678" t="s">
        <v>11</v>
      </c>
      <c r="G254" s="678" t="s">
        <v>19</v>
      </c>
      <c r="H254" s="676" t="s">
        <v>283</v>
      </c>
      <c r="I254" s="676" t="s">
        <v>760</v>
      </c>
      <c r="J254" s="676" t="s">
        <v>13</v>
      </c>
      <c r="K254" s="689" t="s">
        <v>17</v>
      </c>
      <c r="L254" s="678" t="s">
        <v>2176</v>
      </c>
      <c r="M254" s="675" t="s">
        <v>2178</v>
      </c>
      <c r="N254" s="675" t="s">
        <v>1704</v>
      </c>
      <c r="O254" s="675" t="s">
        <v>1870</v>
      </c>
      <c r="P254" s="675">
        <v>70</v>
      </c>
      <c r="Q254" s="675">
        <v>8</v>
      </c>
      <c r="R254" s="675"/>
      <c r="S254" s="677" t="s">
        <v>8942</v>
      </c>
      <c r="T254" s="675"/>
      <c r="U254" s="690">
        <v>44362</v>
      </c>
      <c r="V254" s="690">
        <v>44362</v>
      </c>
      <c r="W254" s="660" t="s">
        <v>2246</v>
      </c>
      <c r="X254" s="674">
        <v>44376</v>
      </c>
      <c r="Y254" s="675"/>
      <c r="Z254" s="675"/>
      <c r="AA254" s="675"/>
      <c r="AB254" s="676"/>
      <c r="AC254" s="676" t="s">
        <v>7597</v>
      </c>
      <c r="AD254" s="675"/>
      <c r="AE254" s="675"/>
      <c r="AF254" s="675"/>
      <c r="AG254" s="675"/>
      <c r="AH254" s="675"/>
      <c r="AI254" s="675"/>
      <c r="AJ254" s="675"/>
      <c r="AK254" s="677" t="s">
        <v>8906</v>
      </c>
      <c r="AL254" s="677" t="s">
        <v>8943</v>
      </c>
      <c r="AM254" s="677" t="s">
        <v>8944</v>
      </c>
      <c r="AN254" s="675" t="s">
        <v>2263</v>
      </c>
      <c r="AO254" s="675" t="s">
        <v>2263</v>
      </c>
      <c r="AP254" s="675"/>
    </row>
    <row r="255" spans="1:42" s="230" customFormat="1" ht="13.5">
      <c r="A255" s="678" t="s">
        <v>20</v>
      </c>
      <c r="B255" s="678" t="s">
        <v>144</v>
      </c>
      <c r="C255" s="678" t="s">
        <v>287</v>
      </c>
      <c r="D255" s="691" t="s">
        <v>289</v>
      </c>
      <c r="E255" s="676" t="s">
        <v>37</v>
      </c>
      <c r="F255" s="678" t="s">
        <v>11</v>
      </c>
      <c r="G255" s="678" t="s">
        <v>19</v>
      </c>
      <c r="H255" s="676" t="s">
        <v>284</v>
      </c>
      <c r="I255" s="676" t="s">
        <v>760</v>
      </c>
      <c r="J255" s="676" t="s">
        <v>13</v>
      </c>
      <c r="K255" s="689" t="s">
        <v>14</v>
      </c>
      <c r="L255" s="678" t="s">
        <v>2176</v>
      </c>
      <c r="M255" s="675" t="s">
        <v>2179</v>
      </c>
      <c r="N255" s="675" t="s">
        <v>1704</v>
      </c>
      <c r="O255" s="675" t="s">
        <v>1870</v>
      </c>
      <c r="P255" s="675">
        <v>200</v>
      </c>
      <c r="Q255" s="675">
        <v>10</v>
      </c>
      <c r="R255" s="675"/>
      <c r="S255" s="677" t="s">
        <v>8942</v>
      </c>
      <c r="T255" s="675"/>
      <c r="U255" s="690">
        <v>44362</v>
      </c>
      <c r="V255" s="690">
        <v>44362</v>
      </c>
      <c r="W255" s="660" t="s">
        <v>2247</v>
      </c>
      <c r="X255" s="674">
        <v>44376</v>
      </c>
      <c r="Y255" s="675"/>
      <c r="Z255" s="675"/>
      <c r="AA255" s="675"/>
      <c r="AB255" s="676"/>
      <c r="AC255" s="676" t="s">
        <v>7597</v>
      </c>
      <c r="AD255" s="675"/>
      <c r="AE255" s="675"/>
      <c r="AF255" s="675"/>
      <c r="AG255" s="675"/>
      <c r="AH255" s="675"/>
      <c r="AI255" s="675"/>
      <c r="AJ255" s="675"/>
      <c r="AK255" s="677" t="s">
        <v>8906</v>
      </c>
      <c r="AL255" s="677" t="s">
        <v>8943</v>
      </c>
      <c r="AM255" s="677" t="s">
        <v>8944</v>
      </c>
      <c r="AN255" s="675" t="s">
        <v>2263</v>
      </c>
      <c r="AO255" s="675" t="s">
        <v>2263</v>
      </c>
      <c r="AP255" s="675"/>
    </row>
    <row r="256" spans="1:42" s="230" customFormat="1" ht="13.5">
      <c r="A256" s="678" t="s">
        <v>20</v>
      </c>
      <c r="B256" s="678" t="s">
        <v>144</v>
      </c>
      <c r="C256" s="678" t="s">
        <v>287</v>
      </c>
      <c r="D256" s="678" t="s">
        <v>290</v>
      </c>
      <c r="E256" s="676" t="s">
        <v>37</v>
      </c>
      <c r="F256" s="678" t="s">
        <v>11</v>
      </c>
      <c r="G256" s="678" t="s">
        <v>19</v>
      </c>
      <c r="H256" s="676" t="s">
        <v>285</v>
      </c>
      <c r="I256" s="676" t="s">
        <v>760</v>
      </c>
      <c r="J256" s="676" t="s">
        <v>13</v>
      </c>
      <c r="K256" s="689" t="s">
        <v>14</v>
      </c>
      <c r="L256" s="678" t="s">
        <v>2180</v>
      </c>
      <c r="M256" s="675" t="s">
        <v>2181</v>
      </c>
      <c r="N256" s="675" t="s">
        <v>1080</v>
      </c>
      <c r="O256" s="675" t="s">
        <v>1862</v>
      </c>
      <c r="P256" s="675">
        <v>250</v>
      </c>
      <c r="Q256" s="675">
        <v>20</v>
      </c>
      <c r="R256" s="675"/>
      <c r="S256" s="677" t="s">
        <v>8942</v>
      </c>
      <c r="T256" s="675"/>
      <c r="U256" s="690">
        <v>44362</v>
      </c>
      <c r="V256" s="690">
        <v>44362</v>
      </c>
      <c r="W256" s="660" t="s">
        <v>2248</v>
      </c>
      <c r="X256" s="674">
        <v>44376</v>
      </c>
      <c r="Y256" s="675"/>
      <c r="Z256" s="675"/>
      <c r="AA256" s="675"/>
      <c r="AB256" s="676"/>
      <c r="AC256" s="676" t="s">
        <v>7597</v>
      </c>
      <c r="AD256" s="675"/>
      <c r="AE256" s="675"/>
      <c r="AF256" s="675"/>
      <c r="AG256" s="675"/>
      <c r="AH256" s="675"/>
      <c r="AI256" s="675"/>
      <c r="AJ256" s="675"/>
      <c r="AK256" s="677" t="s">
        <v>8906</v>
      </c>
      <c r="AL256" s="677" t="s">
        <v>8943</v>
      </c>
      <c r="AM256" s="677" t="s">
        <v>8944</v>
      </c>
      <c r="AN256" s="675" t="s">
        <v>2263</v>
      </c>
      <c r="AO256" s="675" t="s">
        <v>2263</v>
      </c>
      <c r="AP256" s="675"/>
    </row>
    <row r="257" spans="1:42" s="230" customFormat="1" ht="13.5">
      <c r="A257" s="678" t="s">
        <v>20</v>
      </c>
      <c r="B257" s="678" t="s">
        <v>144</v>
      </c>
      <c r="C257" s="678" t="s">
        <v>287</v>
      </c>
      <c r="D257" s="667" t="s">
        <v>875</v>
      </c>
      <c r="E257" s="676" t="s">
        <v>37</v>
      </c>
      <c r="F257" s="678" t="s">
        <v>11</v>
      </c>
      <c r="G257" s="678" t="s">
        <v>19</v>
      </c>
      <c r="H257" s="676" t="s">
        <v>286</v>
      </c>
      <c r="I257" s="676" t="s">
        <v>760</v>
      </c>
      <c r="J257" s="678" t="s">
        <v>13</v>
      </c>
      <c r="K257" s="689" t="s">
        <v>14</v>
      </c>
      <c r="L257" s="678" t="s">
        <v>2180</v>
      </c>
      <c r="M257" s="675" t="s">
        <v>2182</v>
      </c>
      <c r="N257" s="675" t="s">
        <v>1080</v>
      </c>
      <c r="O257" s="675" t="s">
        <v>1862</v>
      </c>
      <c r="P257" s="675">
        <v>460</v>
      </c>
      <c r="Q257" s="675">
        <v>50</v>
      </c>
      <c r="R257" s="675"/>
      <c r="S257" s="677" t="s">
        <v>8942</v>
      </c>
      <c r="T257" s="675"/>
      <c r="U257" s="690">
        <v>44368</v>
      </c>
      <c r="V257" s="690">
        <v>44368</v>
      </c>
      <c r="W257" s="660" t="s">
        <v>2249</v>
      </c>
      <c r="X257" s="674">
        <v>44376</v>
      </c>
      <c r="Y257" s="675"/>
      <c r="Z257" s="675"/>
      <c r="AA257" s="675"/>
      <c r="AB257" s="676"/>
      <c r="AC257" s="676" t="s">
        <v>7597</v>
      </c>
      <c r="AD257" s="675"/>
      <c r="AE257" s="675"/>
      <c r="AF257" s="675"/>
      <c r="AG257" s="675"/>
      <c r="AH257" s="675"/>
      <c r="AI257" s="675"/>
      <c r="AJ257" s="675"/>
      <c r="AK257" s="677" t="s">
        <v>8906</v>
      </c>
      <c r="AL257" s="677" t="s">
        <v>8943</v>
      </c>
      <c r="AM257" s="677" t="s">
        <v>8944</v>
      </c>
      <c r="AN257" s="675" t="s">
        <v>2263</v>
      </c>
      <c r="AO257" s="675" t="s">
        <v>2263</v>
      </c>
      <c r="AP257" s="675"/>
    </row>
    <row r="258" spans="1:42" s="230" customFormat="1" ht="13.5">
      <c r="A258" s="678" t="s">
        <v>20</v>
      </c>
      <c r="B258" s="678" t="s">
        <v>144</v>
      </c>
      <c r="C258" s="678" t="s">
        <v>287</v>
      </c>
      <c r="D258" s="691" t="s">
        <v>291</v>
      </c>
      <c r="E258" s="676" t="s">
        <v>37</v>
      </c>
      <c r="F258" s="678" t="s">
        <v>15</v>
      </c>
      <c r="G258" s="678" t="s">
        <v>19</v>
      </c>
      <c r="H258" s="676" t="s">
        <v>313</v>
      </c>
      <c r="I258" s="676" t="s">
        <v>760</v>
      </c>
      <c r="J258" s="676" t="s">
        <v>13</v>
      </c>
      <c r="K258" s="689" t="s">
        <v>17</v>
      </c>
      <c r="L258" s="678" t="s">
        <v>2180</v>
      </c>
      <c r="M258" s="675" t="s">
        <v>2183</v>
      </c>
      <c r="N258" s="675" t="s">
        <v>1080</v>
      </c>
      <c r="O258" s="675" t="s">
        <v>1862</v>
      </c>
      <c r="P258" s="675">
        <v>90</v>
      </c>
      <c r="Q258" s="675">
        <v>20</v>
      </c>
      <c r="R258" s="675"/>
      <c r="S258" s="677" t="s">
        <v>8942</v>
      </c>
      <c r="T258" s="675"/>
      <c r="U258" s="690">
        <v>44368</v>
      </c>
      <c r="V258" s="690">
        <v>44368</v>
      </c>
      <c r="W258" s="660" t="s">
        <v>2250</v>
      </c>
      <c r="X258" s="674">
        <v>44376</v>
      </c>
      <c r="Y258" s="675"/>
      <c r="Z258" s="675"/>
      <c r="AA258" s="675"/>
      <c r="AB258" s="676"/>
      <c r="AC258" s="676" t="s">
        <v>7597</v>
      </c>
      <c r="AD258" s="675"/>
      <c r="AE258" s="675"/>
      <c r="AF258" s="675"/>
      <c r="AG258" s="675"/>
      <c r="AH258" s="675"/>
      <c r="AI258" s="675"/>
      <c r="AJ258" s="675"/>
      <c r="AK258" s="677" t="s">
        <v>8906</v>
      </c>
      <c r="AL258" s="677" t="s">
        <v>8943</v>
      </c>
      <c r="AM258" s="677" t="s">
        <v>8944</v>
      </c>
      <c r="AN258" s="675" t="s">
        <v>2263</v>
      </c>
      <c r="AO258" s="675" t="s">
        <v>2263</v>
      </c>
      <c r="AP258" s="675"/>
    </row>
    <row r="259" spans="1:42" s="230" customFormat="1" ht="13.5">
      <c r="A259" s="678" t="s">
        <v>20</v>
      </c>
      <c r="B259" s="678" t="s">
        <v>144</v>
      </c>
      <c r="C259" s="678" t="s">
        <v>287</v>
      </c>
      <c r="D259" s="678" t="s">
        <v>292</v>
      </c>
      <c r="E259" s="676" t="s">
        <v>37</v>
      </c>
      <c r="F259" s="678" t="s">
        <v>11</v>
      </c>
      <c r="G259" s="678" t="s">
        <v>19</v>
      </c>
      <c r="H259" s="676" t="s">
        <v>314</v>
      </c>
      <c r="I259" s="676" t="s">
        <v>760</v>
      </c>
      <c r="J259" s="676" t="s">
        <v>13</v>
      </c>
      <c r="K259" s="689" t="s">
        <v>17</v>
      </c>
      <c r="L259" s="678" t="s">
        <v>2180</v>
      </c>
      <c r="M259" s="675" t="s">
        <v>2184</v>
      </c>
      <c r="N259" s="675" t="s">
        <v>1080</v>
      </c>
      <c r="O259" s="675" t="s">
        <v>1862</v>
      </c>
      <c r="P259" s="675">
        <v>60</v>
      </c>
      <c r="Q259" s="675">
        <v>20</v>
      </c>
      <c r="R259" s="675"/>
      <c r="S259" s="677" t="s">
        <v>8942</v>
      </c>
      <c r="T259" s="675"/>
      <c r="U259" s="690">
        <v>44368</v>
      </c>
      <c r="V259" s="690">
        <v>44368</v>
      </c>
      <c r="W259" s="660" t="s">
        <v>2251</v>
      </c>
      <c r="X259" s="674">
        <v>44376</v>
      </c>
      <c r="Y259" s="675"/>
      <c r="Z259" s="675"/>
      <c r="AA259" s="675"/>
      <c r="AB259" s="676"/>
      <c r="AC259" s="676" t="s">
        <v>7597</v>
      </c>
      <c r="AD259" s="675"/>
      <c r="AE259" s="675"/>
      <c r="AF259" s="675"/>
      <c r="AG259" s="675"/>
      <c r="AH259" s="675"/>
      <c r="AI259" s="675"/>
      <c r="AJ259" s="675"/>
      <c r="AK259" s="677" t="s">
        <v>8906</v>
      </c>
      <c r="AL259" s="677" t="s">
        <v>8943</v>
      </c>
      <c r="AM259" s="677" t="s">
        <v>8944</v>
      </c>
      <c r="AN259" s="675" t="s">
        <v>2263</v>
      </c>
      <c r="AO259" s="675" t="s">
        <v>2263</v>
      </c>
      <c r="AP259" s="675"/>
    </row>
    <row r="260" spans="1:42" s="230" customFormat="1" ht="13.5">
      <c r="A260" s="678" t="s">
        <v>20</v>
      </c>
      <c r="B260" s="678" t="s">
        <v>144</v>
      </c>
      <c r="C260" s="678" t="s">
        <v>287</v>
      </c>
      <c r="D260" s="678" t="s">
        <v>293</v>
      </c>
      <c r="E260" s="676" t="s">
        <v>37</v>
      </c>
      <c r="F260" s="678" t="s">
        <v>11</v>
      </c>
      <c r="G260" s="678" t="s">
        <v>19</v>
      </c>
      <c r="H260" s="676" t="s">
        <v>876</v>
      </c>
      <c r="I260" s="676" t="s">
        <v>760</v>
      </c>
      <c r="J260" s="676" t="s">
        <v>13</v>
      </c>
      <c r="K260" s="689" t="s">
        <v>17</v>
      </c>
      <c r="L260" s="678" t="s">
        <v>2180</v>
      </c>
      <c r="M260" s="675" t="s">
        <v>2185</v>
      </c>
      <c r="N260" s="675" t="s">
        <v>1080</v>
      </c>
      <c r="O260" s="675" t="s">
        <v>1862</v>
      </c>
      <c r="P260" s="675">
        <v>60</v>
      </c>
      <c r="Q260" s="675">
        <v>50</v>
      </c>
      <c r="R260" s="675"/>
      <c r="S260" s="677" t="s">
        <v>8942</v>
      </c>
      <c r="T260" s="675"/>
      <c r="U260" s="690">
        <v>44368</v>
      </c>
      <c r="V260" s="690">
        <v>44368</v>
      </c>
      <c r="W260" s="660" t="s">
        <v>2252</v>
      </c>
      <c r="X260" s="674">
        <v>44376</v>
      </c>
      <c r="Y260" s="675"/>
      <c r="Z260" s="675"/>
      <c r="AA260" s="675"/>
      <c r="AB260" s="676"/>
      <c r="AC260" s="676" t="s">
        <v>7597</v>
      </c>
      <c r="AD260" s="675"/>
      <c r="AE260" s="675"/>
      <c r="AF260" s="675"/>
      <c r="AG260" s="675"/>
      <c r="AH260" s="675"/>
      <c r="AI260" s="675"/>
      <c r="AJ260" s="675"/>
      <c r="AK260" s="677" t="s">
        <v>8906</v>
      </c>
      <c r="AL260" s="677" t="s">
        <v>8943</v>
      </c>
      <c r="AM260" s="677" t="s">
        <v>8944</v>
      </c>
      <c r="AN260" s="675" t="s">
        <v>2263</v>
      </c>
      <c r="AO260" s="675" t="s">
        <v>2263</v>
      </c>
      <c r="AP260" s="675"/>
    </row>
    <row r="261" spans="1:42" s="230" customFormat="1" ht="13.5">
      <c r="A261" s="678" t="s">
        <v>20</v>
      </c>
      <c r="B261" s="678" t="s">
        <v>144</v>
      </c>
      <c r="C261" s="678" t="s">
        <v>287</v>
      </c>
      <c r="D261" s="678" t="s">
        <v>294</v>
      </c>
      <c r="E261" s="676" t="s">
        <v>37</v>
      </c>
      <c r="F261" s="678" t="s">
        <v>11</v>
      </c>
      <c r="G261" s="678" t="s">
        <v>19</v>
      </c>
      <c r="H261" s="676" t="s">
        <v>316</v>
      </c>
      <c r="I261" s="676" t="s">
        <v>760</v>
      </c>
      <c r="J261" s="678" t="s">
        <v>13</v>
      </c>
      <c r="K261" s="689" t="s">
        <v>14</v>
      </c>
      <c r="L261" s="678" t="s">
        <v>2180</v>
      </c>
      <c r="M261" s="675" t="s">
        <v>2186</v>
      </c>
      <c r="N261" s="675" t="s">
        <v>1080</v>
      </c>
      <c r="O261" s="675" t="s">
        <v>1862</v>
      </c>
      <c r="P261" s="675">
        <v>210</v>
      </c>
      <c r="Q261" s="675">
        <v>30</v>
      </c>
      <c r="R261" s="675"/>
      <c r="S261" s="677" t="s">
        <v>8942</v>
      </c>
      <c r="T261" s="675"/>
      <c r="U261" s="690">
        <v>44368</v>
      </c>
      <c r="V261" s="690">
        <v>44368</v>
      </c>
      <c r="W261" s="660" t="s">
        <v>2253</v>
      </c>
      <c r="X261" s="674">
        <v>44376</v>
      </c>
      <c r="Y261" s="675"/>
      <c r="Z261" s="675"/>
      <c r="AA261" s="675"/>
      <c r="AB261" s="676"/>
      <c r="AC261" s="676" t="s">
        <v>7597</v>
      </c>
      <c r="AD261" s="675"/>
      <c r="AE261" s="675"/>
      <c r="AF261" s="675"/>
      <c r="AG261" s="675"/>
      <c r="AH261" s="675"/>
      <c r="AI261" s="675"/>
      <c r="AJ261" s="675"/>
      <c r="AK261" s="677" t="s">
        <v>8906</v>
      </c>
      <c r="AL261" s="677" t="s">
        <v>8943</v>
      </c>
      <c r="AM261" s="677" t="s">
        <v>8944</v>
      </c>
      <c r="AN261" s="675" t="s">
        <v>2263</v>
      </c>
      <c r="AO261" s="675" t="s">
        <v>2263</v>
      </c>
      <c r="AP261" s="675"/>
    </row>
    <row r="262" spans="1:42" s="230" customFormat="1" ht="13.5">
      <c r="A262" s="678" t="s">
        <v>20</v>
      </c>
      <c r="B262" s="678" t="s">
        <v>144</v>
      </c>
      <c r="C262" s="678" t="s">
        <v>287</v>
      </c>
      <c r="D262" s="678" t="s">
        <v>294</v>
      </c>
      <c r="E262" s="676" t="s">
        <v>37</v>
      </c>
      <c r="F262" s="678" t="s">
        <v>18</v>
      </c>
      <c r="G262" s="678" t="s">
        <v>19</v>
      </c>
      <c r="H262" s="676" t="s">
        <v>317</v>
      </c>
      <c r="I262" s="676" t="s">
        <v>760</v>
      </c>
      <c r="J262" s="676" t="s">
        <v>13</v>
      </c>
      <c r="K262" s="689" t="s">
        <v>17</v>
      </c>
      <c r="L262" s="678" t="s">
        <v>2180</v>
      </c>
      <c r="M262" s="675" t="s">
        <v>2187</v>
      </c>
      <c r="N262" s="675" t="s">
        <v>1080</v>
      </c>
      <c r="O262" s="675" t="s">
        <v>1862</v>
      </c>
      <c r="P262" s="675">
        <v>120</v>
      </c>
      <c r="Q262" s="675">
        <v>20</v>
      </c>
      <c r="R262" s="675"/>
      <c r="S262" s="677" t="s">
        <v>8942</v>
      </c>
      <c r="T262" s="675"/>
      <c r="U262" s="690">
        <v>44368</v>
      </c>
      <c r="V262" s="690">
        <v>44368</v>
      </c>
      <c r="W262" s="660" t="s">
        <v>2254</v>
      </c>
      <c r="X262" s="674">
        <v>44376</v>
      </c>
      <c r="Y262" s="675"/>
      <c r="Z262" s="675"/>
      <c r="AA262" s="675"/>
      <c r="AB262" s="676"/>
      <c r="AC262" s="676" t="s">
        <v>7597</v>
      </c>
      <c r="AD262" s="675"/>
      <c r="AE262" s="675"/>
      <c r="AF262" s="675"/>
      <c r="AG262" s="675"/>
      <c r="AH262" s="675"/>
      <c r="AI262" s="675"/>
      <c r="AJ262" s="675"/>
      <c r="AK262" s="677" t="s">
        <v>8906</v>
      </c>
      <c r="AL262" s="677" t="s">
        <v>8943</v>
      </c>
      <c r="AM262" s="677" t="s">
        <v>8944</v>
      </c>
      <c r="AN262" s="675" t="s">
        <v>2263</v>
      </c>
      <c r="AO262" s="675" t="s">
        <v>2263</v>
      </c>
      <c r="AP262" s="675"/>
    </row>
    <row r="263" spans="1:42" s="230" customFormat="1" ht="13.5">
      <c r="A263" s="678" t="s">
        <v>20</v>
      </c>
      <c r="B263" s="678" t="s">
        <v>144</v>
      </c>
      <c r="C263" s="678" t="s">
        <v>287</v>
      </c>
      <c r="D263" s="678" t="s">
        <v>295</v>
      </c>
      <c r="E263" s="676" t="s">
        <v>37</v>
      </c>
      <c r="F263" s="678" t="s">
        <v>11</v>
      </c>
      <c r="G263" s="678" t="s">
        <v>19</v>
      </c>
      <c r="H263" s="676" t="s">
        <v>318</v>
      </c>
      <c r="I263" s="676" t="s">
        <v>760</v>
      </c>
      <c r="J263" s="676" t="s">
        <v>13</v>
      </c>
      <c r="K263" s="689" t="s">
        <v>17</v>
      </c>
      <c r="L263" s="678" t="s">
        <v>2180</v>
      </c>
      <c r="M263" s="675" t="s">
        <v>2188</v>
      </c>
      <c r="N263" s="675" t="s">
        <v>1080</v>
      </c>
      <c r="O263" s="675" t="s">
        <v>1862</v>
      </c>
      <c r="P263" s="675">
        <v>205</v>
      </c>
      <c r="Q263" s="675">
        <v>20</v>
      </c>
      <c r="R263" s="675"/>
      <c r="S263" s="677" t="s">
        <v>8942</v>
      </c>
      <c r="T263" s="675"/>
      <c r="U263" s="690">
        <v>44368</v>
      </c>
      <c r="V263" s="690">
        <v>44368</v>
      </c>
      <c r="W263" s="660" t="s">
        <v>2255</v>
      </c>
      <c r="X263" s="674">
        <v>44376</v>
      </c>
      <c r="Y263" s="675"/>
      <c r="Z263" s="675"/>
      <c r="AA263" s="675"/>
      <c r="AB263" s="676"/>
      <c r="AC263" s="676" t="s">
        <v>7597</v>
      </c>
      <c r="AD263" s="675"/>
      <c r="AE263" s="675"/>
      <c r="AF263" s="675"/>
      <c r="AG263" s="675"/>
      <c r="AH263" s="675"/>
      <c r="AI263" s="675"/>
      <c r="AJ263" s="675"/>
      <c r="AK263" s="677" t="s">
        <v>8906</v>
      </c>
      <c r="AL263" s="677" t="s">
        <v>8943</v>
      </c>
      <c r="AM263" s="677" t="s">
        <v>8944</v>
      </c>
      <c r="AN263" s="675" t="s">
        <v>2263</v>
      </c>
      <c r="AO263" s="675" t="s">
        <v>2263</v>
      </c>
      <c r="AP263" s="675"/>
    </row>
    <row r="264" spans="1:42" s="230" customFormat="1" ht="13.5">
      <c r="A264" s="678" t="s">
        <v>20</v>
      </c>
      <c r="B264" s="678" t="s">
        <v>144</v>
      </c>
      <c r="C264" s="678" t="s">
        <v>287</v>
      </c>
      <c r="D264" s="678" t="s">
        <v>877</v>
      </c>
      <c r="E264" s="676" t="s">
        <v>37</v>
      </c>
      <c r="F264" s="678" t="s">
        <v>11</v>
      </c>
      <c r="G264" s="678" t="s">
        <v>19</v>
      </c>
      <c r="H264" s="676" t="s">
        <v>319</v>
      </c>
      <c r="I264" s="676" t="s">
        <v>760</v>
      </c>
      <c r="J264" s="678" t="s">
        <v>13</v>
      </c>
      <c r="K264" s="689" t="s">
        <v>17</v>
      </c>
      <c r="L264" s="678" t="s">
        <v>2180</v>
      </c>
      <c r="M264" s="675" t="s">
        <v>2189</v>
      </c>
      <c r="N264" s="675" t="s">
        <v>1080</v>
      </c>
      <c r="O264" s="675" t="s">
        <v>1862</v>
      </c>
      <c r="P264" s="675">
        <v>140</v>
      </c>
      <c r="Q264" s="675">
        <v>30</v>
      </c>
      <c r="R264" s="675"/>
      <c r="S264" s="677" t="s">
        <v>8942</v>
      </c>
      <c r="T264" s="675"/>
      <c r="U264" s="690">
        <v>44368</v>
      </c>
      <c r="V264" s="690">
        <v>44368</v>
      </c>
      <c r="W264" s="660" t="s">
        <v>2256</v>
      </c>
      <c r="X264" s="674">
        <v>44376</v>
      </c>
      <c r="Y264" s="675"/>
      <c r="Z264" s="675"/>
      <c r="AA264" s="675"/>
      <c r="AB264" s="676"/>
      <c r="AC264" s="676" t="s">
        <v>7597</v>
      </c>
      <c r="AD264" s="675"/>
      <c r="AE264" s="675"/>
      <c r="AF264" s="675"/>
      <c r="AG264" s="675"/>
      <c r="AH264" s="675"/>
      <c r="AI264" s="675"/>
      <c r="AJ264" s="675"/>
      <c r="AK264" s="677" t="s">
        <v>8906</v>
      </c>
      <c r="AL264" s="677" t="s">
        <v>8943</v>
      </c>
      <c r="AM264" s="677" t="s">
        <v>8944</v>
      </c>
      <c r="AN264" s="675" t="s">
        <v>2263</v>
      </c>
      <c r="AO264" s="675" t="s">
        <v>2263</v>
      </c>
      <c r="AP264" s="675"/>
    </row>
    <row r="265" spans="1:42" s="230" customFormat="1" ht="13.5">
      <c r="A265" s="678" t="s">
        <v>20</v>
      </c>
      <c r="B265" s="678" t="s">
        <v>144</v>
      </c>
      <c r="C265" s="678" t="s">
        <v>287</v>
      </c>
      <c r="D265" s="678" t="s">
        <v>296</v>
      </c>
      <c r="E265" s="676" t="s">
        <v>37</v>
      </c>
      <c r="F265" s="678" t="s">
        <v>11</v>
      </c>
      <c r="G265" s="678" t="s">
        <v>19</v>
      </c>
      <c r="H265" s="676" t="s">
        <v>878</v>
      </c>
      <c r="I265" s="676" t="s">
        <v>760</v>
      </c>
      <c r="J265" s="676" t="s">
        <v>13</v>
      </c>
      <c r="K265" s="689" t="s">
        <v>17</v>
      </c>
      <c r="L265" s="678" t="s">
        <v>2180</v>
      </c>
      <c r="M265" s="675" t="s">
        <v>2190</v>
      </c>
      <c r="N265" s="675" t="s">
        <v>1080</v>
      </c>
      <c r="O265" s="675" t="s">
        <v>1862</v>
      </c>
      <c r="P265" s="675">
        <v>190</v>
      </c>
      <c r="Q265" s="675">
        <v>10</v>
      </c>
      <c r="R265" s="675"/>
      <c r="S265" s="677" t="s">
        <v>8942</v>
      </c>
      <c r="T265" s="675"/>
      <c r="U265" s="690">
        <v>44368</v>
      </c>
      <c r="V265" s="690">
        <v>44368</v>
      </c>
      <c r="W265" s="660" t="s">
        <v>2257</v>
      </c>
      <c r="X265" s="674">
        <v>44376</v>
      </c>
      <c r="Y265" s="675"/>
      <c r="Z265" s="675"/>
      <c r="AA265" s="675"/>
      <c r="AB265" s="676"/>
      <c r="AC265" s="676" t="s">
        <v>7597</v>
      </c>
      <c r="AD265" s="675"/>
      <c r="AE265" s="675"/>
      <c r="AF265" s="675"/>
      <c r="AG265" s="675"/>
      <c r="AH265" s="675"/>
      <c r="AI265" s="675"/>
      <c r="AJ265" s="675"/>
      <c r="AK265" s="677" t="s">
        <v>8906</v>
      </c>
      <c r="AL265" s="677" t="s">
        <v>8943</v>
      </c>
      <c r="AM265" s="677" t="s">
        <v>8944</v>
      </c>
      <c r="AN265" s="675" t="s">
        <v>2263</v>
      </c>
      <c r="AO265" s="675" t="s">
        <v>2263</v>
      </c>
      <c r="AP265" s="675"/>
    </row>
    <row r="266" spans="1:42" s="230" customFormat="1" ht="13.5">
      <c r="A266" s="678" t="s">
        <v>20</v>
      </c>
      <c r="B266" s="678" t="s">
        <v>144</v>
      </c>
      <c r="C266" s="678" t="s">
        <v>287</v>
      </c>
      <c r="D266" s="678" t="s">
        <v>297</v>
      </c>
      <c r="E266" s="676" t="s">
        <v>37</v>
      </c>
      <c r="F266" s="678" t="s">
        <v>11</v>
      </c>
      <c r="G266" s="678" t="s">
        <v>19</v>
      </c>
      <c r="H266" s="676" t="s">
        <v>320</v>
      </c>
      <c r="I266" s="676" t="s">
        <v>760</v>
      </c>
      <c r="J266" s="676" t="s">
        <v>13</v>
      </c>
      <c r="K266" s="689" t="s">
        <v>26</v>
      </c>
      <c r="L266" s="678" t="s">
        <v>2180</v>
      </c>
      <c r="M266" s="675" t="s">
        <v>2191</v>
      </c>
      <c r="N266" s="675" t="s">
        <v>1080</v>
      </c>
      <c r="O266" s="675" t="s">
        <v>1862</v>
      </c>
      <c r="P266" s="675">
        <v>140</v>
      </c>
      <c r="Q266" s="675">
        <v>20</v>
      </c>
      <c r="R266" s="675"/>
      <c r="S266" s="677" t="s">
        <v>8942</v>
      </c>
      <c r="T266" s="675"/>
      <c r="U266" s="690">
        <v>44368</v>
      </c>
      <c r="V266" s="690">
        <v>44368</v>
      </c>
      <c r="W266" s="660" t="s">
        <v>2258</v>
      </c>
      <c r="X266" s="674">
        <v>44376</v>
      </c>
      <c r="Y266" s="675"/>
      <c r="Z266" s="675"/>
      <c r="AA266" s="675"/>
      <c r="AB266" s="676"/>
      <c r="AC266" s="676" t="s">
        <v>7597</v>
      </c>
      <c r="AD266" s="675"/>
      <c r="AE266" s="675"/>
      <c r="AF266" s="675"/>
      <c r="AG266" s="675"/>
      <c r="AH266" s="675"/>
      <c r="AI266" s="675"/>
      <c r="AJ266" s="675"/>
      <c r="AK266" s="677" t="s">
        <v>8906</v>
      </c>
      <c r="AL266" s="677" t="s">
        <v>8943</v>
      </c>
      <c r="AM266" s="677" t="s">
        <v>8944</v>
      </c>
      <c r="AN266" s="675" t="s">
        <v>2263</v>
      </c>
      <c r="AO266" s="675" t="s">
        <v>2263</v>
      </c>
      <c r="AP266" s="675"/>
    </row>
    <row r="267" spans="1:42" s="230" customFormat="1" ht="13.5">
      <c r="A267" s="678" t="s">
        <v>20</v>
      </c>
      <c r="B267" s="678" t="s">
        <v>144</v>
      </c>
      <c r="C267" s="678" t="s">
        <v>287</v>
      </c>
      <c r="D267" s="678" t="s">
        <v>298</v>
      </c>
      <c r="E267" s="676" t="s">
        <v>37</v>
      </c>
      <c r="F267" s="678" t="s">
        <v>18</v>
      </c>
      <c r="G267" s="678" t="s">
        <v>19</v>
      </c>
      <c r="H267" s="676" t="s">
        <v>321</v>
      </c>
      <c r="I267" s="676" t="s">
        <v>760</v>
      </c>
      <c r="J267" s="676" t="s">
        <v>13</v>
      </c>
      <c r="K267" s="689" t="s">
        <v>17</v>
      </c>
      <c r="L267" s="678" t="s">
        <v>2180</v>
      </c>
      <c r="M267" s="675" t="s">
        <v>2192</v>
      </c>
      <c r="N267" s="675" t="s">
        <v>1080</v>
      </c>
      <c r="O267" s="675" t="s">
        <v>1862</v>
      </c>
      <c r="P267" s="675">
        <v>100</v>
      </c>
      <c r="Q267" s="675">
        <v>20</v>
      </c>
      <c r="R267" s="675"/>
      <c r="S267" s="677" t="s">
        <v>8942</v>
      </c>
      <c r="T267" s="675"/>
      <c r="U267" s="690">
        <v>44368</v>
      </c>
      <c r="V267" s="690">
        <v>44368</v>
      </c>
      <c r="W267" s="660" t="s">
        <v>2259</v>
      </c>
      <c r="X267" s="674">
        <v>44376</v>
      </c>
      <c r="Y267" s="675"/>
      <c r="Z267" s="675"/>
      <c r="AA267" s="675"/>
      <c r="AB267" s="676"/>
      <c r="AC267" s="676" t="s">
        <v>7597</v>
      </c>
      <c r="AD267" s="675"/>
      <c r="AE267" s="675"/>
      <c r="AF267" s="675"/>
      <c r="AG267" s="675"/>
      <c r="AH267" s="675"/>
      <c r="AI267" s="675"/>
      <c r="AJ267" s="675"/>
      <c r="AK267" s="677" t="s">
        <v>8906</v>
      </c>
      <c r="AL267" s="677" t="s">
        <v>8943</v>
      </c>
      <c r="AM267" s="677" t="s">
        <v>8944</v>
      </c>
      <c r="AN267" s="675" t="s">
        <v>2263</v>
      </c>
      <c r="AO267" s="675" t="s">
        <v>2263</v>
      </c>
      <c r="AP267" s="675"/>
    </row>
    <row r="268" spans="1:42" s="230" customFormat="1" ht="13.5">
      <c r="A268" s="678" t="s">
        <v>20</v>
      </c>
      <c r="B268" s="678" t="s">
        <v>144</v>
      </c>
      <c r="C268" s="678" t="s">
        <v>287</v>
      </c>
      <c r="D268" s="678" t="s">
        <v>299</v>
      </c>
      <c r="E268" s="676" t="s">
        <v>37</v>
      </c>
      <c r="F268" s="678" t="s">
        <v>11</v>
      </c>
      <c r="G268" s="678" t="s">
        <v>19</v>
      </c>
      <c r="H268" s="676" t="s">
        <v>879</v>
      </c>
      <c r="I268" s="676" t="s">
        <v>760</v>
      </c>
      <c r="J268" s="676" t="s">
        <v>13</v>
      </c>
      <c r="K268" s="689" t="s">
        <v>17</v>
      </c>
      <c r="L268" s="678" t="s">
        <v>2180</v>
      </c>
      <c r="M268" s="675" t="s">
        <v>2193</v>
      </c>
      <c r="N268" s="675" t="s">
        <v>1080</v>
      </c>
      <c r="O268" s="675" t="s">
        <v>1862</v>
      </c>
      <c r="P268" s="675">
        <v>50</v>
      </c>
      <c r="Q268" s="675">
        <v>10</v>
      </c>
      <c r="R268" s="675"/>
      <c r="S268" s="677" t="s">
        <v>8942</v>
      </c>
      <c r="T268" s="675"/>
      <c r="U268" s="690">
        <v>44368</v>
      </c>
      <c r="V268" s="690">
        <v>44368</v>
      </c>
      <c r="W268" s="660" t="s">
        <v>2260</v>
      </c>
      <c r="X268" s="674">
        <v>44376</v>
      </c>
      <c r="Y268" s="675"/>
      <c r="Z268" s="675"/>
      <c r="AA268" s="675"/>
      <c r="AB268" s="676"/>
      <c r="AC268" s="676" t="s">
        <v>7597</v>
      </c>
      <c r="AD268" s="675"/>
      <c r="AE268" s="675"/>
      <c r="AF268" s="675"/>
      <c r="AG268" s="675"/>
      <c r="AH268" s="675"/>
      <c r="AI268" s="675"/>
      <c r="AJ268" s="675"/>
      <c r="AK268" s="677" t="s">
        <v>8906</v>
      </c>
      <c r="AL268" s="677" t="s">
        <v>8943</v>
      </c>
      <c r="AM268" s="677" t="s">
        <v>8944</v>
      </c>
      <c r="AN268" s="675" t="s">
        <v>2263</v>
      </c>
      <c r="AO268" s="675" t="s">
        <v>2263</v>
      </c>
      <c r="AP268" s="675"/>
    </row>
    <row r="269" spans="1:42" s="230" customFormat="1" ht="13.5">
      <c r="A269" s="678" t="s">
        <v>20</v>
      </c>
      <c r="B269" s="678" t="s">
        <v>144</v>
      </c>
      <c r="C269" s="678" t="s">
        <v>71</v>
      </c>
      <c r="D269" s="678" t="s">
        <v>300</v>
      </c>
      <c r="E269" s="676" t="s">
        <v>37</v>
      </c>
      <c r="F269" s="678" t="s">
        <v>18</v>
      </c>
      <c r="G269" s="678" t="s">
        <v>19</v>
      </c>
      <c r="H269" s="676" t="s">
        <v>322</v>
      </c>
      <c r="I269" s="676" t="s">
        <v>760</v>
      </c>
      <c r="J269" s="676" t="s">
        <v>13</v>
      </c>
      <c r="K269" s="689" t="s">
        <v>17</v>
      </c>
      <c r="L269" s="678" t="s">
        <v>2194</v>
      </c>
      <c r="M269" s="675" t="s">
        <v>2195</v>
      </c>
      <c r="N269" s="675" t="s">
        <v>1704</v>
      </c>
      <c r="O269" s="675" t="s">
        <v>1870</v>
      </c>
      <c r="P269" s="675">
        <v>120</v>
      </c>
      <c r="Q269" s="675">
        <v>10</v>
      </c>
      <c r="R269" s="675"/>
      <c r="S269" s="677" t="s">
        <v>8942</v>
      </c>
      <c r="T269" s="675"/>
      <c r="U269" s="690">
        <v>44368</v>
      </c>
      <c r="V269" s="690">
        <v>44368</v>
      </c>
      <c r="W269" s="660" t="s">
        <v>2261</v>
      </c>
      <c r="X269" s="674">
        <v>44376</v>
      </c>
      <c r="Y269" s="675"/>
      <c r="Z269" s="675"/>
      <c r="AA269" s="675"/>
      <c r="AB269" s="676"/>
      <c r="AC269" s="676" t="s">
        <v>7597</v>
      </c>
      <c r="AD269" s="675"/>
      <c r="AE269" s="675"/>
      <c r="AF269" s="675"/>
      <c r="AG269" s="675"/>
      <c r="AH269" s="675"/>
      <c r="AI269" s="675"/>
      <c r="AJ269" s="675"/>
      <c r="AK269" s="677" t="s">
        <v>8906</v>
      </c>
      <c r="AL269" s="677" t="s">
        <v>8943</v>
      </c>
      <c r="AM269" s="677" t="s">
        <v>8944</v>
      </c>
      <c r="AN269" s="675" t="s">
        <v>2263</v>
      </c>
      <c r="AO269" s="675" t="s">
        <v>2263</v>
      </c>
      <c r="AP269" s="675"/>
    </row>
    <row r="270" spans="1:42" s="230" customFormat="1" ht="13.5">
      <c r="A270" s="678" t="s">
        <v>20</v>
      </c>
      <c r="B270" s="678" t="s">
        <v>144</v>
      </c>
      <c r="C270" s="678" t="s">
        <v>71</v>
      </c>
      <c r="D270" s="678" t="s">
        <v>301</v>
      </c>
      <c r="E270" s="676" t="s">
        <v>37</v>
      </c>
      <c r="F270" s="678" t="s">
        <v>11</v>
      </c>
      <c r="G270" s="678" t="s">
        <v>19</v>
      </c>
      <c r="H270" s="676" t="s">
        <v>323</v>
      </c>
      <c r="I270" s="676" t="s">
        <v>760</v>
      </c>
      <c r="J270" s="676" t="s">
        <v>13</v>
      </c>
      <c r="K270" s="689" t="s">
        <v>26</v>
      </c>
      <c r="L270" s="678" t="s">
        <v>2194</v>
      </c>
      <c r="M270" s="675" t="s">
        <v>2196</v>
      </c>
      <c r="N270" s="675" t="s">
        <v>1704</v>
      </c>
      <c r="O270" s="675" t="s">
        <v>1870</v>
      </c>
      <c r="P270" s="675">
        <v>140</v>
      </c>
      <c r="Q270" s="675">
        <v>20</v>
      </c>
      <c r="R270" s="675"/>
      <c r="S270" s="677" t="s">
        <v>8942</v>
      </c>
      <c r="T270" s="675"/>
      <c r="U270" s="690">
        <v>44368</v>
      </c>
      <c r="V270" s="690">
        <v>44368</v>
      </c>
      <c r="W270" s="660" t="s">
        <v>2262</v>
      </c>
      <c r="X270" s="674">
        <v>44376</v>
      </c>
      <c r="Y270" s="675"/>
      <c r="Z270" s="675"/>
      <c r="AA270" s="675"/>
      <c r="AB270" s="676"/>
      <c r="AC270" s="676" t="s">
        <v>7597</v>
      </c>
      <c r="AD270" s="675"/>
      <c r="AE270" s="675"/>
      <c r="AF270" s="675"/>
      <c r="AG270" s="675"/>
      <c r="AH270" s="675"/>
      <c r="AI270" s="675"/>
      <c r="AJ270" s="675"/>
      <c r="AK270" s="677" t="s">
        <v>8906</v>
      </c>
      <c r="AL270" s="677" t="s">
        <v>8943</v>
      </c>
      <c r="AM270" s="677" t="s">
        <v>8944</v>
      </c>
      <c r="AN270" s="675" t="s">
        <v>2263</v>
      </c>
      <c r="AO270" s="675" t="s">
        <v>2263</v>
      </c>
      <c r="AP270" s="675"/>
    </row>
    <row r="271" spans="1:42" s="230" customFormat="1" ht="13.5">
      <c r="A271" s="676" t="s">
        <v>979</v>
      </c>
      <c r="B271" s="676" t="s">
        <v>1945</v>
      </c>
      <c r="C271" s="676" t="s">
        <v>1946</v>
      </c>
      <c r="D271" s="676" t="s">
        <v>1947</v>
      </c>
      <c r="E271" s="676" t="s">
        <v>5726</v>
      </c>
      <c r="F271" s="676" t="s">
        <v>2471</v>
      </c>
      <c r="G271" s="676" t="s">
        <v>106</v>
      </c>
      <c r="H271" s="676" t="s">
        <v>1948</v>
      </c>
      <c r="I271" s="676" t="s">
        <v>1317</v>
      </c>
      <c r="J271" s="676" t="s">
        <v>104</v>
      </c>
      <c r="K271" s="676" t="s">
        <v>105</v>
      </c>
      <c r="L271" s="676" t="s">
        <v>1129</v>
      </c>
      <c r="M271" s="676" t="s">
        <v>1130</v>
      </c>
      <c r="N271" s="676" t="s">
        <v>1120</v>
      </c>
      <c r="O271" s="676" t="s">
        <v>1237</v>
      </c>
      <c r="P271" s="676">
        <v>180</v>
      </c>
      <c r="Q271" s="676">
        <v>25</v>
      </c>
      <c r="R271" s="676"/>
      <c r="S271" s="676" t="s">
        <v>8981</v>
      </c>
      <c r="T271" s="676"/>
      <c r="U271" s="674">
        <v>44328</v>
      </c>
      <c r="V271" s="674">
        <v>44328</v>
      </c>
      <c r="W271" s="676" t="s">
        <v>8982</v>
      </c>
      <c r="X271" s="681">
        <v>44377</v>
      </c>
      <c r="Y271" s="676"/>
      <c r="Z271" s="676"/>
      <c r="AA271" s="676"/>
      <c r="AB271" s="676"/>
      <c r="AC271" s="676" t="s">
        <v>1562</v>
      </c>
      <c r="AD271" s="676"/>
      <c r="AE271" s="676"/>
      <c r="AF271" s="676"/>
      <c r="AG271" s="676"/>
      <c r="AH271" s="676"/>
      <c r="AI271" s="676"/>
      <c r="AJ271" s="676"/>
      <c r="AK271" s="676" t="s">
        <v>1121</v>
      </c>
      <c r="AL271" s="676" t="s">
        <v>1122</v>
      </c>
      <c r="AM271" s="676" t="s">
        <v>1123</v>
      </c>
      <c r="AN271" s="676" t="s">
        <v>1086</v>
      </c>
      <c r="AO271" s="676" t="s">
        <v>1086</v>
      </c>
      <c r="AP271" s="676"/>
    </row>
    <row r="272" spans="1:42" s="230" customFormat="1" ht="13.5">
      <c r="A272" s="676" t="s">
        <v>979</v>
      </c>
      <c r="B272" s="676" t="s">
        <v>1945</v>
      </c>
      <c r="C272" s="676" t="s">
        <v>1946</v>
      </c>
      <c r="D272" s="676" t="s">
        <v>1947</v>
      </c>
      <c r="E272" s="676" t="s">
        <v>5726</v>
      </c>
      <c r="F272" s="676" t="s">
        <v>759</v>
      </c>
      <c r="G272" s="676" t="s">
        <v>106</v>
      </c>
      <c r="H272" s="676" t="s">
        <v>8983</v>
      </c>
      <c r="I272" s="676" t="s">
        <v>1317</v>
      </c>
      <c r="J272" s="676" t="s">
        <v>104</v>
      </c>
      <c r="K272" s="676" t="s">
        <v>105</v>
      </c>
      <c r="L272" s="676" t="s">
        <v>1129</v>
      </c>
      <c r="M272" s="676" t="s">
        <v>1131</v>
      </c>
      <c r="N272" s="676" t="s">
        <v>1120</v>
      </c>
      <c r="O272" s="676" t="s">
        <v>1245</v>
      </c>
      <c r="P272" s="676">
        <v>250</v>
      </c>
      <c r="Q272" s="676">
        <v>20</v>
      </c>
      <c r="R272" s="676"/>
      <c r="S272" s="676" t="s">
        <v>8981</v>
      </c>
      <c r="T272" s="676"/>
      <c r="U272" s="674">
        <v>44328</v>
      </c>
      <c r="V272" s="674">
        <v>44328</v>
      </c>
      <c r="W272" s="676" t="s">
        <v>8984</v>
      </c>
      <c r="X272" s="681">
        <v>44377</v>
      </c>
      <c r="Y272" s="676"/>
      <c r="Z272" s="676"/>
      <c r="AA272" s="676"/>
      <c r="AB272" s="676"/>
      <c r="AC272" s="676" t="s">
        <v>1562</v>
      </c>
      <c r="AD272" s="676"/>
      <c r="AE272" s="676"/>
      <c r="AF272" s="676"/>
      <c r="AG272" s="676"/>
      <c r="AH272" s="676"/>
      <c r="AI272" s="676"/>
      <c r="AJ272" s="676"/>
      <c r="AK272" s="676" t="s">
        <v>1121</v>
      </c>
      <c r="AL272" s="676" t="s">
        <v>1122</v>
      </c>
      <c r="AM272" s="676" t="s">
        <v>1123</v>
      </c>
      <c r="AN272" s="676" t="s">
        <v>1086</v>
      </c>
      <c r="AO272" s="676" t="s">
        <v>1086</v>
      </c>
      <c r="AP272" s="676"/>
    </row>
    <row r="273" spans="1:42" s="230" customFormat="1" ht="13.5">
      <c r="A273" s="675" t="s">
        <v>979</v>
      </c>
      <c r="B273" s="675" t="s">
        <v>1680</v>
      </c>
      <c r="C273" s="675" t="s">
        <v>1691</v>
      </c>
      <c r="D273" s="675" t="s">
        <v>1692</v>
      </c>
      <c r="E273" s="675" t="s">
        <v>35</v>
      </c>
      <c r="F273" s="675" t="s">
        <v>11</v>
      </c>
      <c r="G273" s="675" t="s">
        <v>19</v>
      </c>
      <c r="H273" s="676" t="s">
        <v>1693</v>
      </c>
      <c r="I273" s="675" t="s">
        <v>760</v>
      </c>
      <c r="J273" s="675" t="s">
        <v>13</v>
      </c>
      <c r="K273" s="692" t="s">
        <v>109</v>
      </c>
      <c r="L273" s="692" t="s">
        <v>1694</v>
      </c>
      <c r="M273" s="675">
        <v>213.92</v>
      </c>
      <c r="N273" s="675" t="s">
        <v>1218</v>
      </c>
      <c r="O273" s="692" t="s">
        <v>1080</v>
      </c>
      <c r="P273" s="692">
        <v>50</v>
      </c>
      <c r="Q273" s="675">
        <v>10</v>
      </c>
      <c r="R273" s="693"/>
      <c r="S273" s="675" t="s">
        <v>8985</v>
      </c>
      <c r="T273" s="693"/>
      <c r="U273" s="674">
        <v>44377</v>
      </c>
      <c r="V273" s="674">
        <v>44377</v>
      </c>
      <c r="W273" s="660" t="s">
        <v>1695</v>
      </c>
      <c r="X273" s="674">
        <v>44379</v>
      </c>
      <c r="Y273" s="693"/>
      <c r="Z273" s="693"/>
      <c r="AA273" s="693"/>
      <c r="AB273" s="693"/>
      <c r="AC273" s="693" t="s">
        <v>7597</v>
      </c>
      <c r="AD273" s="693"/>
      <c r="AE273" s="694"/>
      <c r="AF273" s="693"/>
      <c r="AG273" s="694"/>
      <c r="AH273" s="694"/>
      <c r="AI273" s="694"/>
      <c r="AJ273" s="694"/>
      <c r="AK273" s="675" t="s">
        <v>8986</v>
      </c>
      <c r="AL273" s="675" t="s">
        <v>8987</v>
      </c>
      <c r="AM273" s="677" t="s">
        <v>8988</v>
      </c>
      <c r="AN273" s="675" t="s">
        <v>1086</v>
      </c>
      <c r="AO273" s="675" t="s">
        <v>1086</v>
      </c>
      <c r="AP273" s="675" t="s">
        <v>1942</v>
      </c>
    </row>
    <row r="274" spans="1:42" s="230" customFormat="1" ht="13.5">
      <c r="A274" s="675" t="s">
        <v>979</v>
      </c>
      <c r="B274" s="675" t="s">
        <v>1680</v>
      </c>
      <c r="C274" s="675" t="s">
        <v>1696</v>
      </c>
      <c r="D274" s="675" t="s">
        <v>1697</v>
      </c>
      <c r="E274" s="675" t="s">
        <v>35</v>
      </c>
      <c r="F274" s="675" t="s">
        <v>11</v>
      </c>
      <c r="G274" s="675" t="s">
        <v>19</v>
      </c>
      <c r="H274" s="676" t="s">
        <v>1698</v>
      </c>
      <c r="I274" s="675" t="s">
        <v>760</v>
      </c>
      <c r="J274" s="675" t="s">
        <v>13</v>
      </c>
      <c r="K274" s="692" t="s">
        <v>109</v>
      </c>
      <c r="L274" s="692" t="s">
        <v>1694</v>
      </c>
      <c r="M274" s="675">
        <v>219.34</v>
      </c>
      <c r="N274" s="675" t="s">
        <v>1218</v>
      </c>
      <c r="O274" s="692" t="s">
        <v>1080</v>
      </c>
      <c r="P274" s="692">
        <v>50</v>
      </c>
      <c r="Q274" s="675">
        <v>15</v>
      </c>
      <c r="R274" s="693"/>
      <c r="S274" s="675" t="s">
        <v>8985</v>
      </c>
      <c r="T274" s="693"/>
      <c r="U274" s="674">
        <v>44377</v>
      </c>
      <c r="V274" s="674">
        <v>44377</v>
      </c>
      <c r="W274" s="660" t="s">
        <v>1699</v>
      </c>
      <c r="X274" s="674">
        <v>44379</v>
      </c>
      <c r="Y274" s="693"/>
      <c r="Z274" s="693"/>
      <c r="AA274" s="693"/>
      <c r="AB274" s="693"/>
      <c r="AC274" s="693" t="s">
        <v>7597</v>
      </c>
      <c r="AD274" s="693"/>
      <c r="AE274" s="694"/>
      <c r="AF274" s="693"/>
      <c r="AG274" s="694"/>
      <c r="AH274" s="694"/>
      <c r="AI274" s="694"/>
      <c r="AJ274" s="694"/>
      <c r="AK274" s="675" t="s">
        <v>8986</v>
      </c>
      <c r="AL274" s="675" t="s">
        <v>8987</v>
      </c>
      <c r="AM274" s="677" t="s">
        <v>8988</v>
      </c>
      <c r="AN274" s="675" t="s">
        <v>1086</v>
      </c>
      <c r="AO274" s="675" t="s">
        <v>1086</v>
      </c>
      <c r="AP274" s="675" t="s">
        <v>1942</v>
      </c>
    </row>
    <row r="275" spans="1:42" s="230" customFormat="1" ht="13.5">
      <c r="A275" s="675" t="s">
        <v>979</v>
      </c>
      <c r="B275" s="676" t="s">
        <v>27</v>
      </c>
      <c r="C275" s="676" t="s">
        <v>28</v>
      </c>
      <c r="D275" s="676" t="s">
        <v>335</v>
      </c>
      <c r="E275" s="676" t="s">
        <v>37</v>
      </c>
      <c r="F275" s="676" t="s">
        <v>11</v>
      </c>
      <c r="G275" s="676" t="s">
        <v>19</v>
      </c>
      <c r="H275" s="676" t="s">
        <v>1009</v>
      </c>
      <c r="I275" s="675" t="s">
        <v>760</v>
      </c>
      <c r="J275" s="676" t="s">
        <v>13</v>
      </c>
      <c r="K275" s="695" t="s">
        <v>26</v>
      </c>
      <c r="L275" s="676" t="s">
        <v>1235</v>
      </c>
      <c r="M275" s="675" t="s">
        <v>1236</v>
      </c>
      <c r="N275" s="675" t="s">
        <v>1120</v>
      </c>
      <c r="O275" s="675" t="s">
        <v>1237</v>
      </c>
      <c r="P275" s="675">
        <v>370</v>
      </c>
      <c r="Q275" s="675">
        <v>9</v>
      </c>
      <c r="R275" s="696"/>
      <c r="S275" s="675" t="s">
        <v>8989</v>
      </c>
      <c r="T275" s="675"/>
      <c r="U275" s="674">
        <v>44354</v>
      </c>
      <c r="V275" s="674">
        <v>44354</v>
      </c>
      <c r="W275" s="675">
        <v>4721000041</v>
      </c>
      <c r="X275" s="674">
        <v>44378</v>
      </c>
      <c r="Y275" s="675"/>
      <c r="Z275" s="675"/>
      <c r="AA275" s="675"/>
      <c r="AB275" s="675"/>
      <c r="AC275" s="675" t="s">
        <v>1562</v>
      </c>
      <c r="AD275" s="675"/>
      <c r="AE275" s="675"/>
      <c r="AF275" s="675"/>
      <c r="AG275" s="675"/>
      <c r="AH275" s="675"/>
      <c r="AI275" s="675"/>
      <c r="AJ275" s="675"/>
      <c r="AK275" s="675" t="s">
        <v>1121</v>
      </c>
      <c r="AL275" s="675" t="s">
        <v>1238</v>
      </c>
      <c r="AM275" s="675" t="s">
        <v>1239</v>
      </c>
      <c r="AN275" s="675" t="s">
        <v>1561</v>
      </c>
      <c r="AO275" s="675" t="s">
        <v>1548</v>
      </c>
      <c r="AP275" s="675" t="s">
        <v>8990</v>
      </c>
    </row>
    <row r="276" spans="1:42" s="230" customFormat="1" ht="13.5">
      <c r="A276" s="675" t="s">
        <v>979</v>
      </c>
      <c r="B276" s="676" t="s">
        <v>27</v>
      </c>
      <c r="C276" s="676" t="s">
        <v>28</v>
      </c>
      <c r="D276" s="676" t="s">
        <v>336</v>
      </c>
      <c r="E276" s="676" t="s">
        <v>37</v>
      </c>
      <c r="F276" s="676" t="s">
        <v>11</v>
      </c>
      <c r="G276" s="676" t="s">
        <v>19</v>
      </c>
      <c r="H276" s="676" t="s">
        <v>1010</v>
      </c>
      <c r="I276" s="675" t="s">
        <v>760</v>
      </c>
      <c r="J276" s="676" t="s">
        <v>13</v>
      </c>
      <c r="K276" s="695" t="s">
        <v>17</v>
      </c>
      <c r="L276" s="676" t="s">
        <v>1240</v>
      </c>
      <c r="M276" s="675" t="s">
        <v>1241</v>
      </c>
      <c r="N276" s="675" t="s">
        <v>1120</v>
      </c>
      <c r="O276" s="675" t="s">
        <v>1237</v>
      </c>
      <c r="P276" s="675">
        <v>90</v>
      </c>
      <c r="Q276" s="675">
        <v>9</v>
      </c>
      <c r="R276" s="696"/>
      <c r="S276" s="675" t="s">
        <v>8989</v>
      </c>
      <c r="T276" s="675"/>
      <c r="U276" s="674">
        <v>44354</v>
      </c>
      <c r="V276" s="674">
        <v>44354</v>
      </c>
      <c r="W276" s="675">
        <v>4721000042</v>
      </c>
      <c r="X276" s="674">
        <v>44378</v>
      </c>
      <c r="Y276" s="675"/>
      <c r="Z276" s="675"/>
      <c r="AA276" s="675"/>
      <c r="AB276" s="675"/>
      <c r="AC276" s="675" t="s">
        <v>1562</v>
      </c>
      <c r="AD276" s="675"/>
      <c r="AE276" s="675"/>
      <c r="AF276" s="675"/>
      <c r="AG276" s="675"/>
      <c r="AH276" s="675"/>
      <c r="AI276" s="675"/>
      <c r="AJ276" s="675"/>
      <c r="AK276" s="675" t="s">
        <v>1121</v>
      </c>
      <c r="AL276" s="675" t="s">
        <v>1238</v>
      </c>
      <c r="AM276" s="675" t="s">
        <v>1239</v>
      </c>
      <c r="AN276" s="675" t="s">
        <v>1561</v>
      </c>
      <c r="AO276" s="675" t="s">
        <v>1548</v>
      </c>
      <c r="AP276" s="675" t="s">
        <v>8990</v>
      </c>
    </row>
    <row r="277" spans="1:42" s="230" customFormat="1" ht="13.5">
      <c r="A277" s="675" t="s">
        <v>979</v>
      </c>
      <c r="B277" s="676" t="s">
        <v>27</v>
      </c>
      <c r="C277" s="676" t="s">
        <v>28</v>
      </c>
      <c r="D277" s="676" t="s">
        <v>337</v>
      </c>
      <c r="E277" s="676" t="s">
        <v>37</v>
      </c>
      <c r="F277" s="676" t="s">
        <v>11</v>
      </c>
      <c r="G277" s="676" t="s">
        <v>19</v>
      </c>
      <c r="H277" s="676" t="s">
        <v>1011</v>
      </c>
      <c r="I277" s="675" t="s">
        <v>760</v>
      </c>
      <c r="J277" s="676" t="s">
        <v>13</v>
      </c>
      <c r="K277" s="695" t="s">
        <v>26</v>
      </c>
      <c r="L277" s="676" t="s">
        <v>1240</v>
      </c>
      <c r="M277" s="675" t="s">
        <v>1242</v>
      </c>
      <c r="N277" s="675" t="s">
        <v>1120</v>
      </c>
      <c r="O277" s="675" t="s">
        <v>1237</v>
      </c>
      <c r="P277" s="675">
        <v>100</v>
      </c>
      <c r="Q277" s="675">
        <v>9</v>
      </c>
      <c r="R277" s="696"/>
      <c r="S277" s="675" t="s">
        <v>8989</v>
      </c>
      <c r="T277" s="675"/>
      <c r="U277" s="674">
        <v>44354</v>
      </c>
      <c r="V277" s="674">
        <v>44354</v>
      </c>
      <c r="W277" s="675">
        <v>4721000046</v>
      </c>
      <c r="X277" s="674">
        <v>44378</v>
      </c>
      <c r="Y277" s="675"/>
      <c r="Z277" s="675"/>
      <c r="AA277" s="675"/>
      <c r="AB277" s="675"/>
      <c r="AC277" s="675" t="s">
        <v>1562</v>
      </c>
      <c r="AD277" s="675"/>
      <c r="AE277" s="675"/>
      <c r="AF277" s="675"/>
      <c r="AG277" s="675"/>
      <c r="AH277" s="675"/>
      <c r="AI277" s="675"/>
      <c r="AJ277" s="675"/>
      <c r="AK277" s="675" t="s">
        <v>1121</v>
      </c>
      <c r="AL277" s="675" t="s">
        <v>1238</v>
      </c>
      <c r="AM277" s="675" t="s">
        <v>1239</v>
      </c>
      <c r="AN277" s="675" t="s">
        <v>1561</v>
      </c>
      <c r="AO277" s="675" t="s">
        <v>1548</v>
      </c>
      <c r="AP277" s="675" t="s">
        <v>8990</v>
      </c>
    </row>
    <row r="278" spans="1:42" s="230" customFormat="1" ht="13.5">
      <c r="A278" s="675" t="s">
        <v>979</v>
      </c>
      <c r="B278" s="676" t="s">
        <v>27</v>
      </c>
      <c r="C278" s="676" t="s">
        <v>28</v>
      </c>
      <c r="D278" s="676" t="s">
        <v>338</v>
      </c>
      <c r="E278" s="676" t="s">
        <v>37</v>
      </c>
      <c r="F278" s="676" t="s">
        <v>11</v>
      </c>
      <c r="G278" s="676" t="s">
        <v>19</v>
      </c>
      <c r="H278" s="676" t="s">
        <v>1012</v>
      </c>
      <c r="I278" s="675" t="s">
        <v>760</v>
      </c>
      <c r="J278" s="676" t="s">
        <v>13</v>
      </c>
      <c r="K278" s="695" t="s">
        <v>17</v>
      </c>
      <c r="L278" s="676" t="s">
        <v>1240</v>
      </c>
      <c r="M278" s="675" t="s">
        <v>1243</v>
      </c>
      <c r="N278" s="675" t="s">
        <v>1120</v>
      </c>
      <c r="O278" s="675" t="s">
        <v>1237</v>
      </c>
      <c r="P278" s="675">
        <v>130</v>
      </c>
      <c r="Q278" s="675">
        <v>20</v>
      </c>
      <c r="R278" s="696"/>
      <c r="S278" s="675" t="s">
        <v>8989</v>
      </c>
      <c r="T278" s="675"/>
      <c r="U278" s="674">
        <v>44354</v>
      </c>
      <c r="V278" s="674">
        <v>44354</v>
      </c>
      <c r="W278" s="675">
        <v>4721000047</v>
      </c>
      <c r="X278" s="674">
        <v>44378</v>
      </c>
      <c r="Y278" s="675"/>
      <c r="Z278" s="675"/>
      <c r="AA278" s="675"/>
      <c r="AB278" s="675"/>
      <c r="AC278" s="675" t="s">
        <v>1562</v>
      </c>
      <c r="AD278" s="675"/>
      <c r="AE278" s="675"/>
      <c r="AF278" s="675"/>
      <c r="AG278" s="675"/>
      <c r="AH278" s="675"/>
      <c r="AI278" s="675"/>
      <c r="AJ278" s="675"/>
      <c r="AK278" s="675" t="s">
        <v>1121</v>
      </c>
      <c r="AL278" s="675" t="s">
        <v>1238</v>
      </c>
      <c r="AM278" s="675" t="s">
        <v>1239</v>
      </c>
      <c r="AN278" s="675" t="s">
        <v>1561</v>
      </c>
      <c r="AO278" s="675" t="s">
        <v>1548</v>
      </c>
      <c r="AP278" s="675" t="s">
        <v>8990</v>
      </c>
    </row>
    <row r="279" spans="1:42" s="229" customFormat="1" ht="13.5">
      <c r="A279" s="675" t="s">
        <v>979</v>
      </c>
      <c r="B279" s="676" t="s">
        <v>27</v>
      </c>
      <c r="C279" s="676" t="s">
        <v>28</v>
      </c>
      <c r="D279" s="676" t="s">
        <v>339</v>
      </c>
      <c r="E279" s="676" t="s">
        <v>37</v>
      </c>
      <c r="F279" s="676" t="s">
        <v>11</v>
      </c>
      <c r="G279" s="676" t="s">
        <v>19</v>
      </c>
      <c r="H279" s="676" t="s">
        <v>1013</v>
      </c>
      <c r="I279" s="675" t="s">
        <v>760</v>
      </c>
      <c r="J279" s="676" t="s">
        <v>13</v>
      </c>
      <c r="K279" s="695" t="s">
        <v>26</v>
      </c>
      <c r="L279" s="676" t="s">
        <v>1240</v>
      </c>
      <c r="M279" s="675" t="s">
        <v>1244</v>
      </c>
      <c r="N279" s="675" t="s">
        <v>1120</v>
      </c>
      <c r="O279" s="675" t="s">
        <v>1245</v>
      </c>
      <c r="P279" s="675">
        <v>160</v>
      </c>
      <c r="Q279" s="675">
        <v>5</v>
      </c>
      <c r="R279" s="696"/>
      <c r="S279" s="675" t="s">
        <v>8989</v>
      </c>
      <c r="T279" s="675"/>
      <c r="U279" s="674">
        <v>44354</v>
      </c>
      <c r="V279" s="674">
        <v>44354</v>
      </c>
      <c r="W279" s="675">
        <v>4721000048</v>
      </c>
      <c r="X279" s="674">
        <v>44378</v>
      </c>
      <c r="Y279" s="675"/>
      <c r="Z279" s="675"/>
      <c r="AA279" s="675"/>
      <c r="AB279" s="675"/>
      <c r="AC279" s="675" t="s">
        <v>1562</v>
      </c>
      <c r="AD279" s="675"/>
      <c r="AE279" s="675"/>
      <c r="AF279" s="675"/>
      <c r="AG279" s="675"/>
      <c r="AH279" s="675"/>
      <c r="AI279" s="675"/>
      <c r="AJ279" s="675"/>
      <c r="AK279" s="675" t="s">
        <v>1121</v>
      </c>
      <c r="AL279" s="675" t="s">
        <v>1238</v>
      </c>
      <c r="AM279" s="675" t="s">
        <v>1239</v>
      </c>
      <c r="AN279" s="675" t="s">
        <v>1561</v>
      </c>
      <c r="AO279" s="675" t="s">
        <v>1548</v>
      </c>
      <c r="AP279" s="675" t="s">
        <v>8990</v>
      </c>
    </row>
    <row r="280" spans="1:42" s="235" customFormat="1">
      <c r="A280" s="675" t="s">
        <v>979</v>
      </c>
      <c r="B280" s="676" t="s">
        <v>27</v>
      </c>
      <c r="C280" s="676" t="s">
        <v>28</v>
      </c>
      <c r="D280" s="676" t="s">
        <v>340</v>
      </c>
      <c r="E280" s="676" t="s">
        <v>37</v>
      </c>
      <c r="F280" s="676" t="s">
        <v>11</v>
      </c>
      <c r="G280" s="676" t="s">
        <v>19</v>
      </c>
      <c r="H280" s="676" t="s">
        <v>1014</v>
      </c>
      <c r="I280" s="675" t="s">
        <v>760</v>
      </c>
      <c r="J280" s="676" t="s">
        <v>13</v>
      </c>
      <c r="K280" s="695" t="s">
        <v>17</v>
      </c>
      <c r="L280" s="676" t="s">
        <v>1246</v>
      </c>
      <c r="M280" s="675" t="s">
        <v>1247</v>
      </c>
      <c r="N280" s="675" t="s">
        <v>1120</v>
      </c>
      <c r="O280" s="675" t="s">
        <v>1237</v>
      </c>
      <c r="P280" s="675">
        <v>75</v>
      </c>
      <c r="Q280" s="675">
        <v>8</v>
      </c>
      <c r="R280" s="696"/>
      <c r="S280" s="675" t="s">
        <v>8989</v>
      </c>
      <c r="T280" s="675"/>
      <c r="U280" s="674">
        <v>44354</v>
      </c>
      <c r="V280" s="674">
        <v>44354</v>
      </c>
      <c r="W280" s="675">
        <v>4721000049</v>
      </c>
      <c r="X280" s="674">
        <v>44378</v>
      </c>
      <c r="Y280" s="675"/>
      <c r="Z280" s="675"/>
      <c r="AA280" s="675"/>
      <c r="AB280" s="675"/>
      <c r="AC280" s="675" t="s">
        <v>1562</v>
      </c>
      <c r="AD280" s="675"/>
      <c r="AE280" s="675"/>
      <c r="AF280" s="675"/>
      <c r="AG280" s="675"/>
      <c r="AH280" s="675"/>
      <c r="AI280" s="675"/>
      <c r="AJ280" s="675"/>
      <c r="AK280" s="675" t="s">
        <v>1121</v>
      </c>
      <c r="AL280" s="675" t="s">
        <v>1238</v>
      </c>
      <c r="AM280" s="675" t="s">
        <v>1239</v>
      </c>
      <c r="AN280" s="675" t="s">
        <v>1561</v>
      </c>
      <c r="AO280" s="675" t="s">
        <v>1548</v>
      </c>
      <c r="AP280" s="675" t="s">
        <v>8990</v>
      </c>
    </row>
    <row r="281" spans="1:42" s="235" customFormat="1">
      <c r="A281" s="675" t="s">
        <v>979</v>
      </c>
      <c r="B281" s="676" t="s">
        <v>27</v>
      </c>
      <c r="C281" s="676" t="s">
        <v>28</v>
      </c>
      <c r="D281" s="676" t="s">
        <v>341</v>
      </c>
      <c r="E281" s="676" t="s">
        <v>37</v>
      </c>
      <c r="F281" s="676" t="s">
        <v>11</v>
      </c>
      <c r="G281" s="676" t="s">
        <v>19</v>
      </c>
      <c r="H281" s="676" t="s">
        <v>1015</v>
      </c>
      <c r="I281" s="675" t="s">
        <v>760</v>
      </c>
      <c r="J281" s="676" t="s">
        <v>13</v>
      </c>
      <c r="K281" s="695" t="s">
        <v>26</v>
      </c>
      <c r="L281" s="676" t="s">
        <v>1246</v>
      </c>
      <c r="M281" s="675" t="s">
        <v>1248</v>
      </c>
      <c r="N281" s="675" t="s">
        <v>1120</v>
      </c>
      <c r="O281" s="675" t="s">
        <v>1237</v>
      </c>
      <c r="P281" s="675">
        <v>290</v>
      </c>
      <c r="Q281" s="675">
        <v>15</v>
      </c>
      <c r="R281" s="696"/>
      <c r="S281" s="675" t="s">
        <v>8989</v>
      </c>
      <c r="T281" s="675"/>
      <c r="U281" s="674">
        <v>44354</v>
      </c>
      <c r="V281" s="674">
        <v>44354</v>
      </c>
      <c r="W281" s="675">
        <v>4721000050</v>
      </c>
      <c r="X281" s="674">
        <v>44378</v>
      </c>
      <c r="Y281" s="675"/>
      <c r="Z281" s="675"/>
      <c r="AA281" s="675"/>
      <c r="AB281" s="675"/>
      <c r="AC281" s="675" t="s">
        <v>1562</v>
      </c>
      <c r="AD281" s="675"/>
      <c r="AE281" s="675"/>
      <c r="AF281" s="675"/>
      <c r="AG281" s="675"/>
      <c r="AH281" s="675"/>
      <c r="AI281" s="675"/>
      <c r="AJ281" s="675"/>
      <c r="AK281" s="675" t="s">
        <v>1121</v>
      </c>
      <c r="AL281" s="675" t="s">
        <v>1238</v>
      </c>
      <c r="AM281" s="675" t="s">
        <v>1239</v>
      </c>
      <c r="AN281" s="675" t="s">
        <v>1561</v>
      </c>
      <c r="AO281" s="675" t="s">
        <v>1548</v>
      </c>
      <c r="AP281" s="675" t="s">
        <v>8990</v>
      </c>
    </row>
    <row r="282" spans="1:42" s="235" customFormat="1">
      <c r="A282" s="675" t="s">
        <v>979</v>
      </c>
      <c r="B282" s="676" t="s">
        <v>27</v>
      </c>
      <c r="C282" s="676" t="s">
        <v>28</v>
      </c>
      <c r="D282" s="676" t="s">
        <v>342</v>
      </c>
      <c r="E282" s="676" t="s">
        <v>37</v>
      </c>
      <c r="F282" s="676" t="s">
        <v>11</v>
      </c>
      <c r="G282" s="676" t="s">
        <v>19</v>
      </c>
      <c r="H282" s="676" t="s">
        <v>1016</v>
      </c>
      <c r="I282" s="675" t="s">
        <v>760</v>
      </c>
      <c r="J282" s="676" t="s">
        <v>13</v>
      </c>
      <c r="K282" s="695" t="s">
        <v>17</v>
      </c>
      <c r="L282" s="676" t="s">
        <v>1246</v>
      </c>
      <c r="M282" s="675" t="s">
        <v>1249</v>
      </c>
      <c r="N282" s="675" t="s">
        <v>1120</v>
      </c>
      <c r="O282" s="675" t="s">
        <v>1237</v>
      </c>
      <c r="P282" s="675">
        <v>80</v>
      </c>
      <c r="Q282" s="675">
        <v>20</v>
      </c>
      <c r="R282" s="696"/>
      <c r="S282" s="675" t="s">
        <v>8989</v>
      </c>
      <c r="T282" s="675"/>
      <c r="U282" s="674">
        <v>44361</v>
      </c>
      <c r="V282" s="674">
        <v>44361</v>
      </c>
      <c r="W282" s="675">
        <v>4721000051</v>
      </c>
      <c r="X282" s="674">
        <v>44378</v>
      </c>
      <c r="Y282" s="675"/>
      <c r="Z282" s="675"/>
      <c r="AA282" s="675"/>
      <c r="AB282" s="675"/>
      <c r="AC282" s="675" t="s">
        <v>1562</v>
      </c>
      <c r="AD282" s="675"/>
      <c r="AE282" s="675"/>
      <c r="AF282" s="675"/>
      <c r="AG282" s="675"/>
      <c r="AH282" s="675"/>
      <c r="AI282" s="675"/>
      <c r="AJ282" s="675"/>
      <c r="AK282" s="675" t="s">
        <v>1121</v>
      </c>
      <c r="AL282" s="675" t="s">
        <v>1238</v>
      </c>
      <c r="AM282" s="675" t="s">
        <v>1239</v>
      </c>
      <c r="AN282" s="675" t="s">
        <v>1561</v>
      </c>
      <c r="AO282" s="675" t="s">
        <v>1548</v>
      </c>
      <c r="AP282" s="675" t="s">
        <v>8990</v>
      </c>
    </row>
    <row r="283" spans="1:42" s="230" customFormat="1" ht="13.5">
      <c r="A283" s="675" t="s">
        <v>979</v>
      </c>
      <c r="B283" s="676" t="s">
        <v>27</v>
      </c>
      <c r="C283" s="676" t="s">
        <v>343</v>
      </c>
      <c r="D283" s="676" t="s">
        <v>136</v>
      </c>
      <c r="E283" s="676" t="s">
        <v>37</v>
      </c>
      <c r="F283" s="676" t="s">
        <v>11</v>
      </c>
      <c r="G283" s="676" t="s">
        <v>19</v>
      </c>
      <c r="H283" s="676" t="s">
        <v>1017</v>
      </c>
      <c r="I283" s="675" t="s">
        <v>760</v>
      </c>
      <c r="J283" s="676" t="s">
        <v>13</v>
      </c>
      <c r="K283" s="695" t="s">
        <v>17</v>
      </c>
      <c r="L283" s="676" t="s">
        <v>1250</v>
      </c>
      <c r="M283" s="675" t="s">
        <v>1251</v>
      </c>
      <c r="N283" s="675" t="s">
        <v>1120</v>
      </c>
      <c r="O283" s="675" t="s">
        <v>1237</v>
      </c>
      <c r="P283" s="675">
        <v>300</v>
      </c>
      <c r="Q283" s="675">
        <v>15</v>
      </c>
      <c r="R283" s="696"/>
      <c r="S283" s="675" t="s">
        <v>8989</v>
      </c>
      <c r="T283" s="675"/>
      <c r="U283" s="674">
        <v>44361</v>
      </c>
      <c r="V283" s="674">
        <v>44361</v>
      </c>
      <c r="W283" s="675">
        <v>4721000052</v>
      </c>
      <c r="X283" s="674">
        <v>44378</v>
      </c>
      <c r="Y283" s="675"/>
      <c r="Z283" s="675"/>
      <c r="AA283" s="675"/>
      <c r="AB283" s="675"/>
      <c r="AC283" s="675" t="s">
        <v>1562</v>
      </c>
      <c r="AD283" s="675"/>
      <c r="AE283" s="675"/>
      <c r="AF283" s="675"/>
      <c r="AG283" s="675"/>
      <c r="AH283" s="675"/>
      <c r="AI283" s="675"/>
      <c r="AJ283" s="675"/>
      <c r="AK283" s="675" t="s">
        <v>1121</v>
      </c>
      <c r="AL283" s="675" t="s">
        <v>1238</v>
      </c>
      <c r="AM283" s="675" t="s">
        <v>1239</v>
      </c>
      <c r="AN283" s="675" t="s">
        <v>1561</v>
      </c>
      <c r="AO283" s="675" t="s">
        <v>1548</v>
      </c>
      <c r="AP283" s="675" t="s">
        <v>8990</v>
      </c>
    </row>
    <row r="284" spans="1:42" s="230" customFormat="1" ht="13.5">
      <c r="A284" s="675" t="s">
        <v>979</v>
      </c>
      <c r="B284" s="676" t="s">
        <v>27</v>
      </c>
      <c r="C284" s="676" t="s">
        <v>77</v>
      </c>
      <c r="D284" s="676" t="s">
        <v>344</v>
      </c>
      <c r="E284" s="676" t="s">
        <v>37</v>
      </c>
      <c r="F284" s="676" t="s">
        <v>11</v>
      </c>
      <c r="G284" s="676" t="s">
        <v>19</v>
      </c>
      <c r="H284" s="676" t="s">
        <v>1018</v>
      </c>
      <c r="I284" s="675" t="s">
        <v>760</v>
      </c>
      <c r="J284" s="676" t="s">
        <v>13</v>
      </c>
      <c r="K284" s="695" t="s">
        <v>17</v>
      </c>
      <c r="L284" s="676" t="s">
        <v>1250</v>
      </c>
      <c r="M284" s="675" t="s">
        <v>1252</v>
      </c>
      <c r="N284" s="675" t="s">
        <v>1120</v>
      </c>
      <c r="O284" s="675" t="s">
        <v>1237</v>
      </c>
      <c r="P284" s="675">
        <v>100</v>
      </c>
      <c r="Q284" s="675">
        <v>15</v>
      </c>
      <c r="R284" s="696"/>
      <c r="S284" s="675" t="s">
        <v>8989</v>
      </c>
      <c r="T284" s="675"/>
      <c r="U284" s="674">
        <v>44361</v>
      </c>
      <c r="V284" s="674">
        <v>44361</v>
      </c>
      <c r="W284" s="675">
        <v>4721000053</v>
      </c>
      <c r="X284" s="674">
        <v>44378</v>
      </c>
      <c r="Y284" s="675"/>
      <c r="Z284" s="675"/>
      <c r="AA284" s="675"/>
      <c r="AB284" s="675"/>
      <c r="AC284" s="675" t="s">
        <v>1562</v>
      </c>
      <c r="AD284" s="675"/>
      <c r="AE284" s="675"/>
      <c r="AF284" s="675"/>
      <c r="AG284" s="675"/>
      <c r="AH284" s="675"/>
      <c r="AI284" s="675"/>
      <c r="AJ284" s="675"/>
      <c r="AK284" s="675" t="s">
        <v>1121</v>
      </c>
      <c r="AL284" s="675" t="s">
        <v>1238</v>
      </c>
      <c r="AM284" s="675" t="s">
        <v>1239</v>
      </c>
      <c r="AN284" s="675" t="s">
        <v>1561</v>
      </c>
      <c r="AO284" s="675" t="s">
        <v>1548</v>
      </c>
      <c r="AP284" s="675" t="s">
        <v>8990</v>
      </c>
    </row>
    <row r="285" spans="1:42" s="230" customFormat="1" ht="13.5">
      <c r="A285" s="675" t="s">
        <v>979</v>
      </c>
      <c r="B285" s="676" t="s">
        <v>27</v>
      </c>
      <c r="C285" s="676" t="s">
        <v>77</v>
      </c>
      <c r="D285" s="676" t="s">
        <v>1019</v>
      </c>
      <c r="E285" s="676" t="s">
        <v>37</v>
      </c>
      <c r="F285" s="676" t="s">
        <v>11</v>
      </c>
      <c r="G285" s="676" t="s">
        <v>19</v>
      </c>
      <c r="H285" s="676" t="s">
        <v>1020</v>
      </c>
      <c r="I285" s="675" t="s">
        <v>760</v>
      </c>
      <c r="J285" s="676" t="s">
        <v>13</v>
      </c>
      <c r="K285" s="695" t="s">
        <v>17</v>
      </c>
      <c r="L285" s="676" t="s">
        <v>1250</v>
      </c>
      <c r="M285" s="675" t="s">
        <v>1253</v>
      </c>
      <c r="N285" s="675" t="s">
        <v>1120</v>
      </c>
      <c r="O285" s="675" t="s">
        <v>1237</v>
      </c>
      <c r="P285" s="675">
        <v>200</v>
      </c>
      <c r="Q285" s="675">
        <v>10</v>
      </c>
      <c r="R285" s="696"/>
      <c r="S285" s="675" t="s">
        <v>8989</v>
      </c>
      <c r="T285" s="675"/>
      <c r="U285" s="674">
        <v>44361</v>
      </c>
      <c r="V285" s="674">
        <v>44361</v>
      </c>
      <c r="W285" s="675">
        <v>4721000054</v>
      </c>
      <c r="X285" s="674">
        <v>44378</v>
      </c>
      <c r="Y285" s="675"/>
      <c r="Z285" s="675"/>
      <c r="AA285" s="675"/>
      <c r="AB285" s="675"/>
      <c r="AC285" s="675" t="s">
        <v>1562</v>
      </c>
      <c r="AD285" s="675"/>
      <c r="AE285" s="675"/>
      <c r="AF285" s="675"/>
      <c r="AG285" s="675"/>
      <c r="AH285" s="675"/>
      <c r="AI285" s="675"/>
      <c r="AJ285" s="675"/>
      <c r="AK285" s="675" t="s">
        <v>1121</v>
      </c>
      <c r="AL285" s="675" t="s">
        <v>1238</v>
      </c>
      <c r="AM285" s="675" t="s">
        <v>1239</v>
      </c>
      <c r="AN285" s="675" t="s">
        <v>1561</v>
      </c>
      <c r="AO285" s="675" t="s">
        <v>1548</v>
      </c>
      <c r="AP285" s="675" t="s">
        <v>8990</v>
      </c>
    </row>
    <row r="286" spans="1:42" s="230" customFormat="1" ht="13.5">
      <c r="A286" s="675" t="s">
        <v>979</v>
      </c>
      <c r="B286" s="676" t="s">
        <v>27</v>
      </c>
      <c r="C286" s="676" t="s">
        <v>77</v>
      </c>
      <c r="D286" s="676" t="s">
        <v>345</v>
      </c>
      <c r="E286" s="676" t="s">
        <v>37</v>
      </c>
      <c r="F286" s="676" t="s">
        <v>11</v>
      </c>
      <c r="G286" s="676" t="s">
        <v>19</v>
      </c>
      <c r="H286" s="676" t="s">
        <v>1021</v>
      </c>
      <c r="I286" s="675" t="s">
        <v>760</v>
      </c>
      <c r="J286" s="676" t="s">
        <v>13</v>
      </c>
      <c r="K286" s="695" t="s">
        <v>17</v>
      </c>
      <c r="L286" s="676" t="s">
        <v>1254</v>
      </c>
      <c r="M286" s="675" t="s">
        <v>1255</v>
      </c>
      <c r="N286" s="675" t="s">
        <v>1120</v>
      </c>
      <c r="O286" s="675" t="s">
        <v>1237</v>
      </c>
      <c r="P286" s="675">
        <v>225</v>
      </c>
      <c r="Q286" s="675">
        <v>10</v>
      </c>
      <c r="R286" s="696"/>
      <c r="S286" s="675" t="s">
        <v>8989</v>
      </c>
      <c r="T286" s="675"/>
      <c r="U286" s="674">
        <v>44361</v>
      </c>
      <c r="V286" s="674">
        <v>44361</v>
      </c>
      <c r="W286" s="675">
        <v>4721000055</v>
      </c>
      <c r="X286" s="674">
        <v>44378</v>
      </c>
      <c r="Y286" s="675"/>
      <c r="Z286" s="675"/>
      <c r="AA286" s="675"/>
      <c r="AB286" s="675"/>
      <c r="AC286" s="675" t="s">
        <v>1562</v>
      </c>
      <c r="AD286" s="675"/>
      <c r="AE286" s="675"/>
      <c r="AF286" s="675"/>
      <c r="AG286" s="675"/>
      <c r="AH286" s="675"/>
      <c r="AI286" s="675"/>
      <c r="AJ286" s="675"/>
      <c r="AK286" s="675" t="s">
        <v>1121</v>
      </c>
      <c r="AL286" s="675" t="s">
        <v>1238</v>
      </c>
      <c r="AM286" s="675" t="s">
        <v>1239</v>
      </c>
      <c r="AN286" s="675" t="s">
        <v>1561</v>
      </c>
      <c r="AO286" s="675" t="s">
        <v>1548</v>
      </c>
      <c r="AP286" s="675" t="s">
        <v>8990</v>
      </c>
    </row>
    <row r="287" spans="1:42" s="230" customFormat="1" ht="13.5">
      <c r="A287" s="675" t="s">
        <v>979</v>
      </c>
      <c r="B287" s="676" t="s">
        <v>27</v>
      </c>
      <c r="C287" s="676" t="s">
        <v>77</v>
      </c>
      <c r="D287" s="676" t="s">
        <v>1022</v>
      </c>
      <c r="E287" s="676" t="s">
        <v>37</v>
      </c>
      <c r="F287" s="676" t="s">
        <v>11</v>
      </c>
      <c r="G287" s="676" t="s">
        <v>19</v>
      </c>
      <c r="H287" s="676" t="s">
        <v>1023</v>
      </c>
      <c r="I287" s="675" t="s">
        <v>760</v>
      </c>
      <c r="J287" s="676" t="s">
        <v>13</v>
      </c>
      <c r="K287" s="695" t="s">
        <v>17</v>
      </c>
      <c r="L287" s="676" t="s">
        <v>1254</v>
      </c>
      <c r="M287" s="675" t="s">
        <v>1256</v>
      </c>
      <c r="N287" s="675" t="s">
        <v>1120</v>
      </c>
      <c r="O287" s="675" t="s">
        <v>1237</v>
      </c>
      <c r="P287" s="675">
        <v>100</v>
      </c>
      <c r="Q287" s="675">
        <v>6</v>
      </c>
      <c r="R287" s="696"/>
      <c r="S287" s="675" t="s">
        <v>8989</v>
      </c>
      <c r="T287" s="675"/>
      <c r="U287" s="674">
        <v>44361</v>
      </c>
      <c r="V287" s="674">
        <v>44361</v>
      </c>
      <c r="W287" s="675">
        <v>4721000056</v>
      </c>
      <c r="X287" s="674">
        <v>44378</v>
      </c>
      <c r="Y287" s="675"/>
      <c r="Z287" s="675"/>
      <c r="AA287" s="675"/>
      <c r="AB287" s="675"/>
      <c r="AC287" s="675" t="s">
        <v>1562</v>
      </c>
      <c r="AD287" s="675"/>
      <c r="AE287" s="675"/>
      <c r="AF287" s="675"/>
      <c r="AG287" s="675"/>
      <c r="AH287" s="675"/>
      <c r="AI287" s="675"/>
      <c r="AJ287" s="675"/>
      <c r="AK287" s="675" t="s">
        <v>1121</v>
      </c>
      <c r="AL287" s="675" t="s">
        <v>1238</v>
      </c>
      <c r="AM287" s="675" t="s">
        <v>1239</v>
      </c>
      <c r="AN287" s="675" t="s">
        <v>1561</v>
      </c>
      <c r="AO287" s="675" t="s">
        <v>1548</v>
      </c>
      <c r="AP287" s="675" t="s">
        <v>8990</v>
      </c>
    </row>
    <row r="288" spans="1:42" s="231" customFormat="1" ht="13.5">
      <c r="A288" s="675" t="s">
        <v>979</v>
      </c>
      <c r="B288" s="676" t="s">
        <v>27</v>
      </c>
      <c r="C288" s="676" t="s">
        <v>77</v>
      </c>
      <c r="D288" s="676" t="s">
        <v>346</v>
      </c>
      <c r="E288" s="676" t="s">
        <v>37</v>
      </c>
      <c r="F288" s="676" t="s">
        <v>11</v>
      </c>
      <c r="G288" s="676" t="s">
        <v>19</v>
      </c>
      <c r="H288" s="676" t="s">
        <v>1024</v>
      </c>
      <c r="I288" s="675" t="s">
        <v>760</v>
      </c>
      <c r="J288" s="676" t="s">
        <v>13</v>
      </c>
      <c r="K288" s="695" t="s">
        <v>17</v>
      </c>
      <c r="L288" s="676" t="s">
        <v>1254</v>
      </c>
      <c r="M288" s="675" t="s">
        <v>1257</v>
      </c>
      <c r="N288" s="675" t="s">
        <v>1120</v>
      </c>
      <c r="O288" s="675" t="s">
        <v>1237</v>
      </c>
      <c r="P288" s="675">
        <v>70</v>
      </c>
      <c r="Q288" s="675">
        <v>10</v>
      </c>
      <c r="R288" s="696"/>
      <c r="S288" s="675" t="s">
        <v>8989</v>
      </c>
      <c r="T288" s="675"/>
      <c r="U288" s="674">
        <v>44361</v>
      </c>
      <c r="V288" s="674">
        <v>44361</v>
      </c>
      <c r="W288" s="675">
        <v>4721000057</v>
      </c>
      <c r="X288" s="674">
        <v>44378</v>
      </c>
      <c r="Y288" s="675"/>
      <c r="Z288" s="675"/>
      <c r="AA288" s="675"/>
      <c r="AB288" s="675"/>
      <c r="AC288" s="675" t="s">
        <v>1562</v>
      </c>
      <c r="AD288" s="675"/>
      <c r="AE288" s="675"/>
      <c r="AF288" s="675"/>
      <c r="AG288" s="675"/>
      <c r="AH288" s="675"/>
      <c r="AI288" s="675"/>
      <c r="AJ288" s="675"/>
      <c r="AK288" s="675" t="s">
        <v>1121</v>
      </c>
      <c r="AL288" s="675" t="s">
        <v>1238</v>
      </c>
      <c r="AM288" s="675" t="s">
        <v>1239</v>
      </c>
      <c r="AN288" s="675" t="s">
        <v>1561</v>
      </c>
      <c r="AO288" s="675" t="s">
        <v>1548</v>
      </c>
      <c r="AP288" s="675" t="s">
        <v>8990</v>
      </c>
    </row>
    <row r="289" spans="1:42" s="230" customFormat="1" ht="13.5">
      <c r="A289" s="675" t="s">
        <v>979</v>
      </c>
      <c r="B289" s="676" t="s">
        <v>27</v>
      </c>
      <c r="C289" s="676" t="s">
        <v>77</v>
      </c>
      <c r="D289" s="676" t="s">
        <v>347</v>
      </c>
      <c r="E289" s="676" t="s">
        <v>37</v>
      </c>
      <c r="F289" s="676" t="s">
        <v>11</v>
      </c>
      <c r="G289" s="676" t="s">
        <v>19</v>
      </c>
      <c r="H289" s="676" t="s">
        <v>1025</v>
      </c>
      <c r="I289" s="675" t="s">
        <v>760</v>
      </c>
      <c r="J289" s="676" t="s">
        <v>13</v>
      </c>
      <c r="K289" s="695" t="s">
        <v>26</v>
      </c>
      <c r="L289" s="676" t="s">
        <v>1254</v>
      </c>
      <c r="M289" s="675" t="s">
        <v>1258</v>
      </c>
      <c r="N289" s="675" t="s">
        <v>1120</v>
      </c>
      <c r="O289" s="675" t="s">
        <v>1237</v>
      </c>
      <c r="P289" s="675">
        <v>25</v>
      </c>
      <c r="Q289" s="675">
        <v>7</v>
      </c>
      <c r="R289" s="696"/>
      <c r="S289" s="675" t="s">
        <v>8989</v>
      </c>
      <c r="T289" s="675"/>
      <c r="U289" s="674">
        <v>44361</v>
      </c>
      <c r="V289" s="674">
        <v>44361</v>
      </c>
      <c r="W289" s="675">
        <v>4721000058</v>
      </c>
      <c r="X289" s="674">
        <v>44378</v>
      </c>
      <c r="Y289" s="675"/>
      <c r="Z289" s="675"/>
      <c r="AA289" s="675"/>
      <c r="AB289" s="675"/>
      <c r="AC289" s="675" t="s">
        <v>1562</v>
      </c>
      <c r="AD289" s="675"/>
      <c r="AE289" s="675"/>
      <c r="AF289" s="675"/>
      <c r="AG289" s="675"/>
      <c r="AH289" s="675"/>
      <c r="AI289" s="675"/>
      <c r="AJ289" s="675"/>
      <c r="AK289" s="675" t="s">
        <v>1121</v>
      </c>
      <c r="AL289" s="675" t="s">
        <v>1238</v>
      </c>
      <c r="AM289" s="675" t="s">
        <v>1239</v>
      </c>
      <c r="AN289" s="675" t="s">
        <v>1561</v>
      </c>
      <c r="AO289" s="675" t="s">
        <v>1548</v>
      </c>
      <c r="AP289" s="675" t="s">
        <v>8990</v>
      </c>
    </row>
    <row r="290" spans="1:42" s="230" customFormat="1" ht="13.5">
      <c r="A290" s="675" t="s">
        <v>979</v>
      </c>
      <c r="B290" s="676" t="s">
        <v>27</v>
      </c>
      <c r="C290" s="676" t="s">
        <v>77</v>
      </c>
      <c r="D290" s="676" t="s">
        <v>348</v>
      </c>
      <c r="E290" s="676" t="s">
        <v>37</v>
      </c>
      <c r="F290" s="676" t="s">
        <v>11</v>
      </c>
      <c r="G290" s="676" t="s">
        <v>19</v>
      </c>
      <c r="H290" s="676" t="s">
        <v>1026</v>
      </c>
      <c r="I290" s="675" t="s">
        <v>760</v>
      </c>
      <c r="J290" s="676" t="s">
        <v>13</v>
      </c>
      <c r="K290" s="695" t="s">
        <v>26</v>
      </c>
      <c r="L290" s="676" t="s">
        <v>1254</v>
      </c>
      <c r="M290" s="675" t="s">
        <v>1259</v>
      </c>
      <c r="N290" s="675" t="s">
        <v>1120</v>
      </c>
      <c r="O290" s="675" t="s">
        <v>1237</v>
      </c>
      <c r="P290" s="675">
        <v>150</v>
      </c>
      <c r="Q290" s="675">
        <v>12</v>
      </c>
      <c r="R290" s="696"/>
      <c r="S290" s="675" t="s">
        <v>8989</v>
      </c>
      <c r="T290" s="675"/>
      <c r="U290" s="674">
        <v>44361</v>
      </c>
      <c r="V290" s="674">
        <v>44361</v>
      </c>
      <c r="W290" s="675">
        <v>4721000059</v>
      </c>
      <c r="X290" s="674">
        <v>44378</v>
      </c>
      <c r="Y290" s="675"/>
      <c r="Z290" s="675"/>
      <c r="AA290" s="675"/>
      <c r="AB290" s="675"/>
      <c r="AC290" s="675" t="s">
        <v>1562</v>
      </c>
      <c r="AD290" s="675"/>
      <c r="AE290" s="675"/>
      <c r="AF290" s="675"/>
      <c r="AG290" s="675"/>
      <c r="AH290" s="675"/>
      <c r="AI290" s="675"/>
      <c r="AJ290" s="675"/>
      <c r="AK290" s="675" t="s">
        <v>1121</v>
      </c>
      <c r="AL290" s="675" t="s">
        <v>1238</v>
      </c>
      <c r="AM290" s="675" t="s">
        <v>1239</v>
      </c>
      <c r="AN290" s="675" t="s">
        <v>1561</v>
      </c>
      <c r="AO290" s="675" t="s">
        <v>1548</v>
      </c>
      <c r="AP290" s="675" t="s">
        <v>8990</v>
      </c>
    </row>
    <row r="291" spans="1:42" s="230" customFormat="1" ht="13.5">
      <c r="A291" s="675" t="s">
        <v>979</v>
      </c>
      <c r="B291" s="675" t="s">
        <v>1680</v>
      </c>
      <c r="C291" s="675" t="s">
        <v>1681</v>
      </c>
      <c r="D291" s="675" t="s">
        <v>1682</v>
      </c>
      <c r="E291" s="675" t="s">
        <v>1683</v>
      </c>
      <c r="F291" s="675" t="s">
        <v>110</v>
      </c>
      <c r="G291" s="675" t="s">
        <v>675</v>
      </c>
      <c r="H291" s="676" t="s">
        <v>1684</v>
      </c>
      <c r="I291" s="675" t="s">
        <v>760</v>
      </c>
      <c r="J291" s="675" t="s">
        <v>13</v>
      </c>
      <c r="K291" s="692" t="s">
        <v>17</v>
      </c>
      <c r="L291" s="675" t="s">
        <v>1679</v>
      </c>
      <c r="M291" s="675">
        <v>172.17400000000001</v>
      </c>
      <c r="N291" s="675" t="s">
        <v>1218</v>
      </c>
      <c r="O291" s="675" t="s">
        <v>8212</v>
      </c>
      <c r="P291" s="675">
        <v>35</v>
      </c>
      <c r="Q291" s="675">
        <v>6</v>
      </c>
      <c r="R291" s="697"/>
      <c r="S291" s="675" t="s">
        <v>8985</v>
      </c>
      <c r="T291" s="698"/>
      <c r="U291" s="674">
        <v>44377</v>
      </c>
      <c r="V291" s="674">
        <v>44377</v>
      </c>
      <c r="W291" s="660" t="s">
        <v>1685</v>
      </c>
      <c r="X291" s="674">
        <v>44379</v>
      </c>
      <c r="Y291" s="697"/>
      <c r="Z291" s="697"/>
      <c r="AA291" s="697"/>
      <c r="AB291" s="697"/>
      <c r="AC291" s="693" t="s">
        <v>7597</v>
      </c>
      <c r="AD291" s="697"/>
      <c r="AE291" s="697"/>
      <c r="AF291" s="697"/>
      <c r="AG291" s="697"/>
      <c r="AH291" s="697"/>
      <c r="AI291" s="697"/>
      <c r="AJ291" s="697"/>
      <c r="AK291" s="675" t="s">
        <v>8986</v>
      </c>
      <c r="AL291" s="675" t="s">
        <v>8987</v>
      </c>
      <c r="AM291" s="677" t="s">
        <v>8988</v>
      </c>
      <c r="AN291" s="675" t="s">
        <v>1086</v>
      </c>
      <c r="AO291" s="675" t="s">
        <v>1086</v>
      </c>
      <c r="AP291" s="675" t="s">
        <v>1942</v>
      </c>
    </row>
    <row r="292" spans="1:42" s="230" customFormat="1" ht="13.5">
      <c r="A292" s="675" t="s">
        <v>979</v>
      </c>
      <c r="B292" s="675" t="s">
        <v>1680</v>
      </c>
      <c r="C292" s="675" t="s">
        <v>1686</v>
      </c>
      <c r="D292" s="675" t="s">
        <v>1687</v>
      </c>
      <c r="E292" s="675" t="s">
        <v>978</v>
      </c>
      <c r="F292" s="675" t="s">
        <v>11</v>
      </c>
      <c r="G292" s="675" t="s">
        <v>19</v>
      </c>
      <c r="H292" s="676" t="s">
        <v>1688</v>
      </c>
      <c r="I292" s="675" t="s">
        <v>760</v>
      </c>
      <c r="J292" s="675" t="s">
        <v>13</v>
      </c>
      <c r="K292" s="692" t="s">
        <v>17</v>
      </c>
      <c r="L292" s="675" t="s">
        <v>1689</v>
      </c>
      <c r="M292" s="675">
        <v>205.98500000000001</v>
      </c>
      <c r="N292" s="675" t="s">
        <v>1218</v>
      </c>
      <c r="O292" s="675" t="s">
        <v>1078</v>
      </c>
      <c r="P292" s="675">
        <v>170</v>
      </c>
      <c r="Q292" s="675">
        <v>27.2</v>
      </c>
      <c r="R292" s="697"/>
      <c r="S292" s="675" t="s">
        <v>8985</v>
      </c>
      <c r="T292" s="698"/>
      <c r="U292" s="674">
        <v>44377</v>
      </c>
      <c r="V292" s="674">
        <v>44377</v>
      </c>
      <c r="W292" s="660" t="s">
        <v>1690</v>
      </c>
      <c r="X292" s="674">
        <v>44379</v>
      </c>
      <c r="Y292" s="697"/>
      <c r="Z292" s="697"/>
      <c r="AA292" s="697"/>
      <c r="AB292" s="697"/>
      <c r="AC292" s="693" t="s">
        <v>7597</v>
      </c>
      <c r="AD292" s="697"/>
      <c r="AE292" s="697"/>
      <c r="AF292" s="697"/>
      <c r="AG292" s="697"/>
      <c r="AH292" s="697"/>
      <c r="AI292" s="697"/>
      <c r="AJ292" s="697"/>
      <c r="AK292" s="675" t="s">
        <v>8986</v>
      </c>
      <c r="AL292" s="675" t="s">
        <v>8987</v>
      </c>
      <c r="AM292" s="677" t="s">
        <v>8988</v>
      </c>
      <c r="AN292" s="675" t="s">
        <v>1086</v>
      </c>
      <c r="AO292" s="675" t="s">
        <v>1086</v>
      </c>
      <c r="AP292" s="675" t="s">
        <v>1942</v>
      </c>
    </row>
    <row r="293" spans="1:42" s="230" customFormat="1" ht="13.5">
      <c r="A293" s="675" t="s">
        <v>979</v>
      </c>
      <c r="B293" s="676" t="s">
        <v>27</v>
      </c>
      <c r="C293" s="676" t="s">
        <v>78</v>
      </c>
      <c r="D293" s="676" t="s">
        <v>449</v>
      </c>
      <c r="E293" s="676" t="s">
        <v>37</v>
      </c>
      <c r="F293" s="676" t="s">
        <v>11</v>
      </c>
      <c r="G293" s="676" t="s">
        <v>19</v>
      </c>
      <c r="H293" s="676" t="s">
        <v>554</v>
      </c>
      <c r="I293" s="675" t="s">
        <v>760</v>
      </c>
      <c r="J293" s="676" t="s">
        <v>13</v>
      </c>
      <c r="K293" s="695" t="s">
        <v>26</v>
      </c>
      <c r="L293" s="676" t="s">
        <v>2103</v>
      </c>
      <c r="M293" s="675" t="s">
        <v>2107</v>
      </c>
      <c r="N293" s="675" t="s">
        <v>1120</v>
      </c>
      <c r="O293" s="675" t="s">
        <v>1237</v>
      </c>
      <c r="P293" s="675">
        <v>60</v>
      </c>
      <c r="Q293" s="675">
        <v>5</v>
      </c>
      <c r="R293" s="696"/>
      <c r="S293" s="675" t="s">
        <v>8989</v>
      </c>
      <c r="T293" s="675"/>
      <c r="U293" s="674">
        <v>44354</v>
      </c>
      <c r="V293" s="674">
        <v>44354</v>
      </c>
      <c r="W293" s="682">
        <v>4721000061</v>
      </c>
      <c r="X293" s="674">
        <v>44372</v>
      </c>
      <c r="Y293" s="675"/>
      <c r="Z293" s="675"/>
      <c r="AA293" s="675"/>
      <c r="AB293" s="675"/>
      <c r="AC293" s="675" t="s">
        <v>1562</v>
      </c>
      <c r="AD293" s="675"/>
      <c r="AE293" s="675"/>
      <c r="AF293" s="675"/>
      <c r="AG293" s="675"/>
      <c r="AH293" s="675"/>
      <c r="AI293" s="675"/>
      <c r="AJ293" s="675"/>
      <c r="AK293" s="675" t="s">
        <v>1121</v>
      </c>
      <c r="AL293" s="675" t="s">
        <v>1238</v>
      </c>
      <c r="AM293" s="675" t="s">
        <v>1239</v>
      </c>
      <c r="AN293" s="675" t="s">
        <v>1548</v>
      </c>
      <c r="AO293" s="675" t="s">
        <v>1548</v>
      </c>
      <c r="AP293" s="675"/>
    </row>
    <row r="294" spans="1:42" s="230" customFormat="1" ht="13.5">
      <c r="A294" s="675" t="s">
        <v>979</v>
      </c>
      <c r="B294" s="676" t="s">
        <v>27</v>
      </c>
      <c r="C294" s="676" t="s">
        <v>78</v>
      </c>
      <c r="D294" s="676" t="s">
        <v>449</v>
      </c>
      <c r="E294" s="676" t="s">
        <v>37</v>
      </c>
      <c r="F294" s="676" t="s">
        <v>11</v>
      </c>
      <c r="G294" s="676" t="s">
        <v>19</v>
      </c>
      <c r="H294" s="676" t="s">
        <v>555</v>
      </c>
      <c r="I294" s="675" t="s">
        <v>760</v>
      </c>
      <c r="J294" s="676" t="s">
        <v>13</v>
      </c>
      <c r="K294" s="695" t="s">
        <v>26</v>
      </c>
      <c r="L294" s="676" t="s">
        <v>2103</v>
      </c>
      <c r="M294" s="675" t="s">
        <v>2107</v>
      </c>
      <c r="N294" s="675" t="s">
        <v>1120</v>
      </c>
      <c r="O294" s="675" t="s">
        <v>1245</v>
      </c>
      <c r="P294" s="675">
        <v>60</v>
      </c>
      <c r="Q294" s="675">
        <v>8</v>
      </c>
      <c r="R294" s="696"/>
      <c r="S294" s="675" t="s">
        <v>8989</v>
      </c>
      <c r="T294" s="675"/>
      <c r="U294" s="674">
        <v>44354</v>
      </c>
      <c r="V294" s="674">
        <v>44354</v>
      </c>
      <c r="W294" s="682">
        <v>4721000062</v>
      </c>
      <c r="X294" s="674">
        <v>44372</v>
      </c>
      <c r="Y294" s="675"/>
      <c r="Z294" s="675"/>
      <c r="AA294" s="675"/>
      <c r="AB294" s="675"/>
      <c r="AC294" s="675" t="s">
        <v>1562</v>
      </c>
      <c r="AD294" s="675"/>
      <c r="AE294" s="675"/>
      <c r="AF294" s="675"/>
      <c r="AG294" s="675"/>
      <c r="AH294" s="675"/>
      <c r="AI294" s="675"/>
      <c r="AJ294" s="675"/>
      <c r="AK294" s="675" t="s">
        <v>1121</v>
      </c>
      <c r="AL294" s="675" t="s">
        <v>1238</v>
      </c>
      <c r="AM294" s="675" t="s">
        <v>1239</v>
      </c>
      <c r="AN294" s="675" t="s">
        <v>1548</v>
      </c>
      <c r="AO294" s="675" t="s">
        <v>1548</v>
      </c>
      <c r="AP294" s="675"/>
    </row>
    <row r="295" spans="1:42" s="230" customFormat="1" ht="13.5">
      <c r="A295" s="675" t="s">
        <v>979</v>
      </c>
      <c r="B295" s="676" t="s">
        <v>27</v>
      </c>
      <c r="C295" s="676" t="s">
        <v>78</v>
      </c>
      <c r="D295" s="676" t="s">
        <v>450</v>
      </c>
      <c r="E295" s="676" t="s">
        <v>37</v>
      </c>
      <c r="F295" s="676" t="s">
        <v>11</v>
      </c>
      <c r="G295" s="676" t="s">
        <v>19</v>
      </c>
      <c r="H295" s="676" t="s">
        <v>556</v>
      </c>
      <c r="I295" s="675" t="s">
        <v>760</v>
      </c>
      <c r="J295" s="676" t="s">
        <v>13</v>
      </c>
      <c r="K295" s="695" t="s">
        <v>17</v>
      </c>
      <c r="L295" s="676" t="s">
        <v>2103</v>
      </c>
      <c r="M295" s="675" t="s">
        <v>2108</v>
      </c>
      <c r="N295" s="675" t="s">
        <v>1120</v>
      </c>
      <c r="O295" s="675" t="s">
        <v>1245</v>
      </c>
      <c r="P295" s="675">
        <v>300</v>
      </c>
      <c r="Q295" s="675">
        <v>16</v>
      </c>
      <c r="R295" s="696"/>
      <c r="S295" s="675" t="s">
        <v>8989</v>
      </c>
      <c r="T295" s="675"/>
      <c r="U295" s="674">
        <v>44354</v>
      </c>
      <c r="V295" s="674">
        <v>44354</v>
      </c>
      <c r="W295" s="682">
        <v>4721000063</v>
      </c>
      <c r="X295" s="674">
        <v>44372</v>
      </c>
      <c r="Y295" s="675"/>
      <c r="Z295" s="675"/>
      <c r="AA295" s="675"/>
      <c r="AB295" s="675"/>
      <c r="AC295" s="675" t="s">
        <v>1562</v>
      </c>
      <c r="AD295" s="675"/>
      <c r="AE295" s="675"/>
      <c r="AF295" s="675"/>
      <c r="AG295" s="675"/>
      <c r="AH295" s="675"/>
      <c r="AI295" s="675"/>
      <c r="AJ295" s="675"/>
      <c r="AK295" s="675" t="s">
        <v>1121</v>
      </c>
      <c r="AL295" s="675" t="s">
        <v>1238</v>
      </c>
      <c r="AM295" s="675" t="s">
        <v>1239</v>
      </c>
      <c r="AN295" s="675" t="s">
        <v>1548</v>
      </c>
      <c r="AO295" s="675" t="s">
        <v>1548</v>
      </c>
      <c r="AP295" s="675"/>
    </row>
    <row r="296" spans="1:42" s="230" customFormat="1" ht="13.5">
      <c r="A296" s="675" t="s">
        <v>979</v>
      </c>
      <c r="B296" s="676" t="s">
        <v>27</v>
      </c>
      <c r="C296" s="676" t="s">
        <v>78</v>
      </c>
      <c r="D296" s="676" t="s">
        <v>451</v>
      </c>
      <c r="E296" s="676" t="s">
        <v>37</v>
      </c>
      <c r="F296" s="676" t="s">
        <v>11</v>
      </c>
      <c r="G296" s="676" t="s">
        <v>19</v>
      </c>
      <c r="H296" s="676" t="s">
        <v>557</v>
      </c>
      <c r="I296" s="675" t="s">
        <v>760</v>
      </c>
      <c r="J296" s="676" t="s">
        <v>13</v>
      </c>
      <c r="K296" s="695" t="s">
        <v>17</v>
      </c>
      <c r="L296" s="676" t="s">
        <v>2103</v>
      </c>
      <c r="M296" s="675" t="s">
        <v>2109</v>
      </c>
      <c r="N296" s="675" t="s">
        <v>1120</v>
      </c>
      <c r="O296" s="675" t="s">
        <v>1245</v>
      </c>
      <c r="P296" s="675">
        <v>50</v>
      </c>
      <c r="Q296" s="675">
        <v>10</v>
      </c>
      <c r="R296" s="696"/>
      <c r="S296" s="675" t="s">
        <v>8989</v>
      </c>
      <c r="T296" s="675"/>
      <c r="U296" s="674">
        <v>44354</v>
      </c>
      <c r="V296" s="674">
        <v>44354</v>
      </c>
      <c r="W296" s="682">
        <v>4721000066</v>
      </c>
      <c r="X296" s="674">
        <v>44372</v>
      </c>
      <c r="Y296" s="675"/>
      <c r="Z296" s="675"/>
      <c r="AA296" s="675"/>
      <c r="AB296" s="675"/>
      <c r="AC296" s="675" t="s">
        <v>1562</v>
      </c>
      <c r="AD296" s="675"/>
      <c r="AE296" s="675"/>
      <c r="AF296" s="675"/>
      <c r="AG296" s="675"/>
      <c r="AH296" s="675"/>
      <c r="AI296" s="675"/>
      <c r="AJ296" s="675"/>
      <c r="AK296" s="675" t="s">
        <v>1121</v>
      </c>
      <c r="AL296" s="675" t="s">
        <v>1238</v>
      </c>
      <c r="AM296" s="675" t="s">
        <v>1239</v>
      </c>
      <c r="AN296" s="675" t="s">
        <v>1548</v>
      </c>
      <c r="AO296" s="675" t="s">
        <v>1548</v>
      </c>
      <c r="AP296" s="675"/>
    </row>
    <row r="297" spans="1:42" s="230" customFormat="1" ht="13.5">
      <c r="A297" s="675" t="s">
        <v>979</v>
      </c>
      <c r="B297" s="676" t="s">
        <v>27</v>
      </c>
      <c r="C297" s="676" t="s">
        <v>78</v>
      </c>
      <c r="D297" s="676" t="s">
        <v>451</v>
      </c>
      <c r="E297" s="676" t="s">
        <v>37</v>
      </c>
      <c r="F297" s="676" t="s">
        <v>11</v>
      </c>
      <c r="G297" s="676" t="s">
        <v>19</v>
      </c>
      <c r="H297" s="676" t="s">
        <v>558</v>
      </c>
      <c r="I297" s="675" t="s">
        <v>760</v>
      </c>
      <c r="J297" s="676" t="s">
        <v>13</v>
      </c>
      <c r="K297" s="695" t="s">
        <v>17</v>
      </c>
      <c r="L297" s="676" t="s">
        <v>2103</v>
      </c>
      <c r="M297" s="675" t="s">
        <v>2110</v>
      </c>
      <c r="N297" s="675" t="s">
        <v>1120</v>
      </c>
      <c r="O297" s="675" t="s">
        <v>1245</v>
      </c>
      <c r="P297" s="675">
        <v>60</v>
      </c>
      <c r="Q297" s="675">
        <v>12</v>
      </c>
      <c r="R297" s="696"/>
      <c r="S297" s="675" t="s">
        <v>8989</v>
      </c>
      <c r="T297" s="675"/>
      <c r="U297" s="674">
        <v>44354</v>
      </c>
      <c r="V297" s="674">
        <v>44354</v>
      </c>
      <c r="W297" s="682">
        <v>4721000111</v>
      </c>
      <c r="X297" s="674">
        <v>44372</v>
      </c>
      <c r="Y297" s="675"/>
      <c r="Z297" s="675"/>
      <c r="AA297" s="675"/>
      <c r="AB297" s="675"/>
      <c r="AC297" s="675" t="s">
        <v>1562</v>
      </c>
      <c r="AD297" s="675"/>
      <c r="AE297" s="675"/>
      <c r="AF297" s="675"/>
      <c r="AG297" s="675"/>
      <c r="AH297" s="675"/>
      <c r="AI297" s="675"/>
      <c r="AJ297" s="675"/>
      <c r="AK297" s="675" t="s">
        <v>1121</v>
      </c>
      <c r="AL297" s="675" t="s">
        <v>1238</v>
      </c>
      <c r="AM297" s="675" t="s">
        <v>1239</v>
      </c>
      <c r="AN297" s="675" t="s">
        <v>1548</v>
      </c>
      <c r="AO297" s="675" t="s">
        <v>1548</v>
      </c>
      <c r="AP297" s="675"/>
    </row>
    <row r="298" spans="1:42" s="230" customFormat="1" ht="13.5">
      <c r="A298" s="675" t="s">
        <v>979</v>
      </c>
      <c r="B298" s="676" t="s">
        <v>27</v>
      </c>
      <c r="C298" s="676" t="s">
        <v>78</v>
      </c>
      <c r="D298" s="676" t="s">
        <v>452</v>
      </c>
      <c r="E298" s="676" t="s">
        <v>37</v>
      </c>
      <c r="F298" s="676" t="s">
        <v>11</v>
      </c>
      <c r="G298" s="676" t="s">
        <v>19</v>
      </c>
      <c r="H298" s="676" t="s">
        <v>559</v>
      </c>
      <c r="I298" s="675" t="s">
        <v>760</v>
      </c>
      <c r="J298" s="676" t="s">
        <v>13</v>
      </c>
      <c r="K298" s="695" t="s">
        <v>17</v>
      </c>
      <c r="L298" s="676" t="s">
        <v>2103</v>
      </c>
      <c r="M298" s="675" t="s">
        <v>2111</v>
      </c>
      <c r="N298" s="675" t="s">
        <v>1120</v>
      </c>
      <c r="O298" s="675" t="s">
        <v>1245</v>
      </c>
      <c r="P298" s="675">
        <v>40</v>
      </c>
      <c r="Q298" s="675">
        <v>13</v>
      </c>
      <c r="R298" s="696"/>
      <c r="S298" s="675" t="s">
        <v>8989</v>
      </c>
      <c r="T298" s="675"/>
      <c r="U298" s="674">
        <v>44354</v>
      </c>
      <c r="V298" s="674">
        <v>44354</v>
      </c>
      <c r="W298" s="682">
        <v>4721000070</v>
      </c>
      <c r="X298" s="674">
        <v>44372</v>
      </c>
      <c r="Y298" s="675"/>
      <c r="Z298" s="675"/>
      <c r="AA298" s="675"/>
      <c r="AB298" s="675"/>
      <c r="AC298" s="675" t="s">
        <v>1562</v>
      </c>
      <c r="AD298" s="675"/>
      <c r="AE298" s="675"/>
      <c r="AF298" s="675"/>
      <c r="AG298" s="675"/>
      <c r="AH298" s="675"/>
      <c r="AI298" s="675"/>
      <c r="AJ298" s="675"/>
      <c r="AK298" s="675" t="s">
        <v>1121</v>
      </c>
      <c r="AL298" s="675" t="s">
        <v>1238</v>
      </c>
      <c r="AM298" s="675" t="s">
        <v>1239</v>
      </c>
      <c r="AN298" s="675" t="s">
        <v>1548</v>
      </c>
      <c r="AO298" s="675" t="s">
        <v>1548</v>
      </c>
      <c r="AP298" s="675"/>
    </row>
    <row r="299" spans="1:42" s="230" customFormat="1" ht="13.5">
      <c r="A299" s="675" t="s">
        <v>979</v>
      </c>
      <c r="B299" s="676" t="s">
        <v>27</v>
      </c>
      <c r="C299" s="676" t="s">
        <v>78</v>
      </c>
      <c r="D299" s="676" t="s">
        <v>453</v>
      </c>
      <c r="E299" s="676" t="s">
        <v>37</v>
      </c>
      <c r="F299" s="676" t="s">
        <v>11</v>
      </c>
      <c r="G299" s="676" t="s">
        <v>19</v>
      </c>
      <c r="H299" s="676" t="s">
        <v>560</v>
      </c>
      <c r="I299" s="675" t="s">
        <v>760</v>
      </c>
      <c r="J299" s="676" t="s">
        <v>13</v>
      </c>
      <c r="K299" s="695" t="s">
        <v>17</v>
      </c>
      <c r="L299" s="676" t="s">
        <v>2103</v>
      </c>
      <c r="M299" s="675" t="s">
        <v>2112</v>
      </c>
      <c r="N299" s="675" t="s">
        <v>1120</v>
      </c>
      <c r="O299" s="675" t="s">
        <v>1245</v>
      </c>
      <c r="P299" s="675">
        <v>110</v>
      </c>
      <c r="Q299" s="675">
        <v>8</v>
      </c>
      <c r="R299" s="696"/>
      <c r="S299" s="675" t="s">
        <v>8989</v>
      </c>
      <c r="T299" s="675"/>
      <c r="U299" s="674">
        <v>44354</v>
      </c>
      <c r="V299" s="674">
        <v>44354</v>
      </c>
      <c r="W299" s="682">
        <v>4721000071</v>
      </c>
      <c r="X299" s="674">
        <v>44372</v>
      </c>
      <c r="Y299" s="675"/>
      <c r="Z299" s="675"/>
      <c r="AA299" s="675"/>
      <c r="AB299" s="675"/>
      <c r="AC299" s="675" t="s">
        <v>1562</v>
      </c>
      <c r="AD299" s="675"/>
      <c r="AE299" s="675"/>
      <c r="AF299" s="675"/>
      <c r="AG299" s="675"/>
      <c r="AH299" s="675"/>
      <c r="AI299" s="675"/>
      <c r="AJ299" s="675"/>
      <c r="AK299" s="675" t="s">
        <v>1121</v>
      </c>
      <c r="AL299" s="675" t="s">
        <v>1238</v>
      </c>
      <c r="AM299" s="675" t="s">
        <v>1239</v>
      </c>
      <c r="AN299" s="675" t="s">
        <v>1548</v>
      </c>
      <c r="AO299" s="675" t="s">
        <v>1548</v>
      </c>
      <c r="AP299" s="675"/>
    </row>
    <row r="300" spans="1:42" s="230" customFormat="1" ht="13.5">
      <c r="A300" s="675" t="s">
        <v>979</v>
      </c>
      <c r="B300" s="676" t="s">
        <v>27</v>
      </c>
      <c r="C300" s="676" t="s">
        <v>78</v>
      </c>
      <c r="D300" s="676" t="s">
        <v>454</v>
      </c>
      <c r="E300" s="676" t="s">
        <v>37</v>
      </c>
      <c r="F300" s="676" t="s">
        <v>11</v>
      </c>
      <c r="G300" s="676" t="s">
        <v>19</v>
      </c>
      <c r="H300" s="676" t="s">
        <v>561</v>
      </c>
      <c r="I300" s="675" t="s">
        <v>760</v>
      </c>
      <c r="J300" s="676" t="s">
        <v>13</v>
      </c>
      <c r="K300" s="695" t="s">
        <v>17</v>
      </c>
      <c r="L300" s="676" t="s">
        <v>2103</v>
      </c>
      <c r="M300" s="675" t="s">
        <v>2113</v>
      </c>
      <c r="N300" s="675" t="s">
        <v>1120</v>
      </c>
      <c r="O300" s="675" t="s">
        <v>1237</v>
      </c>
      <c r="P300" s="675">
        <v>220</v>
      </c>
      <c r="Q300" s="675">
        <v>7</v>
      </c>
      <c r="R300" s="696"/>
      <c r="S300" s="675" t="s">
        <v>8989</v>
      </c>
      <c r="T300" s="675"/>
      <c r="U300" s="674">
        <v>44354</v>
      </c>
      <c r="V300" s="674">
        <v>44354</v>
      </c>
      <c r="W300" s="682">
        <v>4721000072</v>
      </c>
      <c r="X300" s="674">
        <v>44372</v>
      </c>
      <c r="Y300" s="675"/>
      <c r="Z300" s="675"/>
      <c r="AA300" s="675"/>
      <c r="AB300" s="675"/>
      <c r="AC300" s="675" t="s">
        <v>1562</v>
      </c>
      <c r="AD300" s="675"/>
      <c r="AE300" s="675"/>
      <c r="AF300" s="675"/>
      <c r="AG300" s="675"/>
      <c r="AH300" s="675"/>
      <c r="AI300" s="675"/>
      <c r="AJ300" s="675"/>
      <c r="AK300" s="675" t="s">
        <v>1121</v>
      </c>
      <c r="AL300" s="675" t="s">
        <v>1238</v>
      </c>
      <c r="AM300" s="675" t="s">
        <v>1239</v>
      </c>
      <c r="AN300" s="675" t="s">
        <v>1548</v>
      </c>
      <c r="AO300" s="675" t="s">
        <v>1548</v>
      </c>
      <c r="AP300" s="675"/>
    </row>
    <row r="301" spans="1:42" s="230" customFormat="1" ht="13.5">
      <c r="A301" s="675" t="s">
        <v>979</v>
      </c>
      <c r="B301" s="676" t="s">
        <v>27</v>
      </c>
      <c r="C301" s="676" t="s">
        <v>78</v>
      </c>
      <c r="D301" s="676" t="s">
        <v>454</v>
      </c>
      <c r="E301" s="676" t="s">
        <v>37</v>
      </c>
      <c r="F301" s="676" t="s">
        <v>11</v>
      </c>
      <c r="G301" s="676" t="s">
        <v>19</v>
      </c>
      <c r="H301" s="676" t="s">
        <v>562</v>
      </c>
      <c r="I301" s="675" t="s">
        <v>760</v>
      </c>
      <c r="J301" s="676" t="s">
        <v>13</v>
      </c>
      <c r="K301" s="695" t="s">
        <v>26</v>
      </c>
      <c r="L301" s="676" t="s">
        <v>2103</v>
      </c>
      <c r="M301" s="675" t="s">
        <v>2113</v>
      </c>
      <c r="N301" s="675" t="s">
        <v>1120</v>
      </c>
      <c r="O301" s="675" t="s">
        <v>1245</v>
      </c>
      <c r="P301" s="675">
        <v>220</v>
      </c>
      <c r="Q301" s="675">
        <v>15</v>
      </c>
      <c r="R301" s="696"/>
      <c r="S301" s="675" t="s">
        <v>8989</v>
      </c>
      <c r="T301" s="675"/>
      <c r="U301" s="674">
        <v>44354</v>
      </c>
      <c r="V301" s="674">
        <v>44354</v>
      </c>
      <c r="W301" s="682">
        <v>4721000073</v>
      </c>
      <c r="X301" s="674">
        <v>44372</v>
      </c>
      <c r="Y301" s="675"/>
      <c r="Z301" s="675"/>
      <c r="AA301" s="675"/>
      <c r="AB301" s="675"/>
      <c r="AC301" s="675" t="s">
        <v>1562</v>
      </c>
      <c r="AD301" s="675"/>
      <c r="AE301" s="675"/>
      <c r="AF301" s="675"/>
      <c r="AG301" s="675"/>
      <c r="AH301" s="675"/>
      <c r="AI301" s="675"/>
      <c r="AJ301" s="675"/>
      <c r="AK301" s="675" t="s">
        <v>1121</v>
      </c>
      <c r="AL301" s="675" t="s">
        <v>1238</v>
      </c>
      <c r="AM301" s="675" t="s">
        <v>1239</v>
      </c>
      <c r="AN301" s="675" t="s">
        <v>1548</v>
      </c>
      <c r="AO301" s="675" t="s">
        <v>1548</v>
      </c>
      <c r="AP301" s="675"/>
    </row>
    <row r="302" spans="1:42" s="230" customFormat="1" ht="13.5">
      <c r="A302" s="675" t="s">
        <v>979</v>
      </c>
      <c r="B302" s="676" t="s">
        <v>27</v>
      </c>
      <c r="C302" s="676" t="s">
        <v>78</v>
      </c>
      <c r="D302" s="676" t="s">
        <v>455</v>
      </c>
      <c r="E302" s="676" t="s">
        <v>37</v>
      </c>
      <c r="F302" s="676" t="s">
        <v>11</v>
      </c>
      <c r="G302" s="676" t="s">
        <v>19</v>
      </c>
      <c r="H302" s="676" t="s">
        <v>563</v>
      </c>
      <c r="I302" s="675" t="s">
        <v>760</v>
      </c>
      <c r="J302" s="676" t="s">
        <v>13</v>
      </c>
      <c r="K302" s="695" t="s">
        <v>17</v>
      </c>
      <c r="L302" s="676" t="s">
        <v>2103</v>
      </c>
      <c r="M302" s="675" t="s">
        <v>2114</v>
      </c>
      <c r="N302" s="675" t="s">
        <v>1120</v>
      </c>
      <c r="O302" s="675" t="s">
        <v>1237</v>
      </c>
      <c r="P302" s="675">
        <v>80</v>
      </c>
      <c r="Q302" s="675">
        <v>5</v>
      </c>
      <c r="R302" s="696"/>
      <c r="S302" s="675" t="s">
        <v>8989</v>
      </c>
      <c r="T302" s="675"/>
      <c r="U302" s="674">
        <v>44354</v>
      </c>
      <c r="V302" s="674">
        <v>44354</v>
      </c>
      <c r="W302" s="682">
        <v>4721000074</v>
      </c>
      <c r="X302" s="674">
        <v>44372</v>
      </c>
      <c r="Y302" s="675"/>
      <c r="Z302" s="675"/>
      <c r="AA302" s="675"/>
      <c r="AB302" s="675"/>
      <c r="AC302" s="675" t="s">
        <v>1562</v>
      </c>
      <c r="AD302" s="675"/>
      <c r="AE302" s="675"/>
      <c r="AF302" s="675"/>
      <c r="AG302" s="675"/>
      <c r="AH302" s="675"/>
      <c r="AI302" s="675"/>
      <c r="AJ302" s="675"/>
      <c r="AK302" s="675" t="s">
        <v>1121</v>
      </c>
      <c r="AL302" s="675" t="s">
        <v>1238</v>
      </c>
      <c r="AM302" s="675" t="s">
        <v>1239</v>
      </c>
      <c r="AN302" s="675" t="s">
        <v>1548</v>
      </c>
      <c r="AO302" s="675" t="s">
        <v>1548</v>
      </c>
      <c r="AP302" s="675"/>
    </row>
    <row r="303" spans="1:42" s="230" customFormat="1" ht="13.5">
      <c r="A303" s="675" t="s">
        <v>979</v>
      </c>
      <c r="B303" s="676" t="s">
        <v>27</v>
      </c>
      <c r="C303" s="676" t="s">
        <v>78</v>
      </c>
      <c r="D303" s="676" t="s">
        <v>456</v>
      </c>
      <c r="E303" s="676" t="s">
        <v>37</v>
      </c>
      <c r="F303" s="676" t="s">
        <v>11</v>
      </c>
      <c r="G303" s="676" t="s">
        <v>19</v>
      </c>
      <c r="H303" s="676" t="s">
        <v>564</v>
      </c>
      <c r="I303" s="675" t="s">
        <v>760</v>
      </c>
      <c r="J303" s="676" t="s">
        <v>13</v>
      </c>
      <c r="K303" s="695" t="s">
        <v>17</v>
      </c>
      <c r="L303" s="676" t="s">
        <v>2103</v>
      </c>
      <c r="M303" s="675" t="s">
        <v>2115</v>
      </c>
      <c r="N303" s="675" t="s">
        <v>1120</v>
      </c>
      <c r="O303" s="675" t="s">
        <v>1245</v>
      </c>
      <c r="P303" s="675">
        <v>260</v>
      </c>
      <c r="Q303" s="675">
        <v>16</v>
      </c>
      <c r="R303" s="696"/>
      <c r="S303" s="675" t="s">
        <v>8989</v>
      </c>
      <c r="T303" s="675"/>
      <c r="U303" s="674">
        <v>44354</v>
      </c>
      <c r="V303" s="674">
        <v>44354</v>
      </c>
      <c r="W303" s="682">
        <v>4721000076</v>
      </c>
      <c r="X303" s="674">
        <v>44372</v>
      </c>
      <c r="Y303" s="675"/>
      <c r="Z303" s="675"/>
      <c r="AA303" s="675"/>
      <c r="AB303" s="675"/>
      <c r="AC303" s="675" t="s">
        <v>1562</v>
      </c>
      <c r="AD303" s="675"/>
      <c r="AE303" s="675"/>
      <c r="AF303" s="675"/>
      <c r="AG303" s="675"/>
      <c r="AH303" s="675"/>
      <c r="AI303" s="675"/>
      <c r="AJ303" s="675"/>
      <c r="AK303" s="675" t="s">
        <v>1121</v>
      </c>
      <c r="AL303" s="675" t="s">
        <v>1238</v>
      </c>
      <c r="AM303" s="675" t="s">
        <v>1239</v>
      </c>
      <c r="AN303" s="675" t="s">
        <v>1548</v>
      </c>
      <c r="AO303" s="675" t="s">
        <v>1548</v>
      </c>
      <c r="AP303" s="675"/>
    </row>
    <row r="304" spans="1:42" s="230" customFormat="1" ht="13.5">
      <c r="A304" s="675" t="s">
        <v>979</v>
      </c>
      <c r="B304" s="676" t="s">
        <v>27</v>
      </c>
      <c r="C304" s="676" t="s">
        <v>78</v>
      </c>
      <c r="D304" s="676" t="s">
        <v>457</v>
      </c>
      <c r="E304" s="676" t="s">
        <v>37</v>
      </c>
      <c r="F304" s="676" t="s">
        <v>11</v>
      </c>
      <c r="G304" s="676" t="s">
        <v>19</v>
      </c>
      <c r="H304" s="676" t="s">
        <v>565</v>
      </c>
      <c r="I304" s="675" t="s">
        <v>760</v>
      </c>
      <c r="J304" s="676" t="s">
        <v>13</v>
      </c>
      <c r="K304" s="695" t="s">
        <v>17</v>
      </c>
      <c r="L304" s="676" t="s">
        <v>2103</v>
      </c>
      <c r="M304" s="675" t="s">
        <v>2116</v>
      </c>
      <c r="N304" s="675" t="s">
        <v>1120</v>
      </c>
      <c r="O304" s="675" t="s">
        <v>1245</v>
      </c>
      <c r="P304" s="675">
        <v>100</v>
      </c>
      <c r="Q304" s="675">
        <v>15</v>
      </c>
      <c r="R304" s="696"/>
      <c r="S304" s="675" t="s">
        <v>8989</v>
      </c>
      <c r="T304" s="675"/>
      <c r="U304" s="674">
        <v>44354</v>
      </c>
      <c r="V304" s="674">
        <v>44354</v>
      </c>
      <c r="W304" s="682">
        <v>4721000077</v>
      </c>
      <c r="X304" s="674">
        <v>44372</v>
      </c>
      <c r="Y304" s="675"/>
      <c r="Z304" s="675"/>
      <c r="AA304" s="675"/>
      <c r="AB304" s="675"/>
      <c r="AC304" s="675" t="s">
        <v>1562</v>
      </c>
      <c r="AD304" s="675"/>
      <c r="AE304" s="675"/>
      <c r="AF304" s="675"/>
      <c r="AG304" s="675"/>
      <c r="AH304" s="675"/>
      <c r="AI304" s="675"/>
      <c r="AJ304" s="675"/>
      <c r="AK304" s="675" t="s">
        <v>1121</v>
      </c>
      <c r="AL304" s="675" t="s">
        <v>1238</v>
      </c>
      <c r="AM304" s="675" t="s">
        <v>1239</v>
      </c>
      <c r="AN304" s="675" t="s">
        <v>1548</v>
      </c>
      <c r="AO304" s="675" t="s">
        <v>1548</v>
      </c>
      <c r="AP304" s="675"/>
    </row>
    <row r="305" spans="1:42" s="230" customFormat="1" ht="13.5">
      <c r="A305" s="675" t="s">
        <v>979</v>
      </c>
      <c r="B305" s="676" t="s">
        <v>27</v>
      </c>
      <c r="C305" s="676" t="s">
        <v>78</v>
      </c>
      <c r="D305" s="676" t="s">
        <v>458</v>
      </c>
      <c r="E305" s="676" t="s">
        <v>37</v>
      </c>
      <c r="F305" s="676" t="s">
        <v>11</v>
      </c>
      <c r="G305" s="676" t="s">
        <v>19</v>
      </c>
      <c r="H305" s="676" t="s">
        <v>566</v>
      </c>
      <c r="I305" s="675" t="s">
        <v>760</v>
      </c>
      <c r="J305" s="676" t="s">
        <v>13</v>
      </c>
      <c r="K305" s="695" t="s">
        <v>17</v>
      </c>
      <c r="L305" s="676" t="s">
        <v>2103</v>
      </c>
      <c r="M305" s="675" t="s">
        <v>2117</v>
      </c>
      <c r="N305" s="675" t="s">
        <v>1120</v>
      </c>
      <c r="O305" s="675" t="s">
        <v>1245</v>
      </c>
      <c r="P305" s="675">
        <v>40</v>
      </c>
      <c r="Q305" s="675">
        <v>16</v>
      </c>
      <c r="R305" s="696"/>
      <c r="S305" s="675" t="s">
        <v>8989</v>
      </c>
      <c r="T305" s="675"/>
      <c r="U305" s="674">
        <v>44354</v>
      </c>
      <c r="V305" s="674">
        <v>44354</v>
      </c>
      <c r="W305" s="682">
        <v>4721000078</v>
      </c>
      <c r="X305" s="674">
        <v>44372</v>
      </c>
      <c r="Y305" s="675"/>
      <c r="Z305" s="675"/>
      <c r="AA305" s="675"/>
      <c r="AB305" s="675"/>
      <c r="AC305" s="675" t="s">
        <v>1562</v>
      </c>
      <c r="AD305" s="675"/>
      <c r="AE305" s="675"/>
      <c r="AF305" s="675"/>
      <c r="AG305" s="675"/>
      <c r="AH305" s="675"/>
      <c r="AI305" s="675"/>
      <c r="AJ305" s="675"/>
      <c r="AK305" s="675" t="s">
        <v>1121</v>
      </c>
      <c r="AL305" s="675" t="s">
        <v>1238</v>
      </c>
      <c r="AM305" s="675" t="s">
        <v>1239</v>
      </c>
      <c r="AN305" s="675" t="s">
        <v>1548</v>
      </c>
      <c r="AO305" s="675" t="s">
        <v>1548</v>
      </c>
      <c r="AP305" s="675"/>
    </row>
    <row r="306" spans="1:42" s="230" customFormat="1" ht="13.5">
      <c r="A306" s="675" t="s">
        <v>979</v>
      </c>
      <c r="B306" s="676" t="s">
        <v>27</v>
      </c>
      <c r="C306" s="676" t="s">
        <v>78</v>
      </c>
      <c r="D306" s="676" t="s">
        <v>459</v>
      </c>
      <c r="E306" s="676" t="s">
        <v>37</v>
      </c>
      <c r="F306" s="676" t="s">
        <v>11</v>
      </c>
      <c r="G306" s="676" t="s">
        <v>19</v>
      </c>
      <c r="H306" s="676" t="s">
        <v>567</v>
      </c>
      <c r="I306" s="675" t="s">
        <v>760</v>
      </c>
      <c r="J306" s="676" t="s">
        <v>13</v>
      </c>
      <c r="K306" s="695" t="s">
        <v>17</v>
      </c>
      <c r="L306" s="676" t="s">
        <v>2103</v>
      </c>
      <c r="M306" s="675" t="s">
        <v>2118</v>
      </c>
      <c r="N306" s="675" t="s">
        <v>1120</v>
      </c>
      <c r="O306" s="675" t="s">
        <v>1237</v>
      </c>
      <c r="P306" s="675">
        <v>35</v>
      </c>
      <c r="Q306" s="675">
        <v>12</v>
      </c>
      <c r="R306" s="696"/>
      <c r="S306" s="675" t="s">
        <v>8989</v>
      </c>
      <c r="T306" s="675"/>
      <c r="U306" s="674">
        <v>44354</v>
      </c>
      <c r="V306" s="674">
        <v>44354</v>
      </c>
      <c r="W306" s="682">
        <v>4721000079</v>
      </c>
      <c r="X306" s="674">
        <v>44372</v>
      </c>
      <c r="Y306" s="675"/>
      <c r="Z306" s="675"/>
      <c r="AA306" s="675"/>
      <c r="AB306" s="675"/>
      <c r="AC306" s="675" t="s">
        <v>1562</v>
      </c>
      <c r="AD306" s="675"/>
      <c r="AE306" s="675"/>
      <c r="AF306" s="675"/>
      <c r="AG306" s="675"/>
      <c r="AH306" s="675"/>
      <c r="AI306" s="675"/>
      <c r="AJ306" s="675"/>
      <c r="AK306" s="675" t="s">
        <v>1121</v>
      </c>
      <c r="AL306" s="675" t="s">
        <v>1238</v>
      </c>
      <c r="AM306" s="675" t="s">
        <v>1239</v>
      </c>
      <c r="AN306" s="675" t="s">
        <v>1548</v>
      </c>
      <c r="AO306" s="675" t="s">
        <v>1548</v>
      </c>
      <c r="AP306" s="675"/>
    </row>
    <row r="307" spans="1:42" s="229" customFormat="1" ht="13.5">
      <c r="A307" s="675" t="s">
        <v>979</v>
      </c>
      <c r="B307" s="676" t="s">
        <v>27</v>
      </c>
      <c r="C307" s="676" t="s">
        <v>78</v>
      </c>
      <c r="D307" s="676" t="s">
        <v>460</v>
      </c>
      <c r="E307" s="676" t="s">
        <v>37</v>
      </c>
      <c r="F307" s="676" t="s">
        <v>11</v>
      </c>
      <c r="G307" s="676" t="s">
        <v>19</v>
      </c>
      <c r="H307" s="676" t="s">
        <v>568</v>
      </c>
      <c r="I307" s="675" t="s">
        <v>760</v>
      </c>
      <c r="J307" s="676" t="s">
        <v>13</v>
      </c>
      <c r="K307" s="695" t="s">
        <v>17</v>
      </c>
      <c r="L307" s="676" t="s">
        <v>2103</v>
      </c>
      <c r="M307" s="675" t="s">
        <v>2119</v>
      </c>
      <c r="N307" s="675" t="s">
        <v>1120</v>
      </c>
      <c r="O307" s="675" t="s">
        <v>1237</v>
      </c>
      <c r="P307" s="675">
        <v>200</v>
      </c>
      <c r="Q307" s="675">
        <v>20</v>
      </c>
      <c r="R307" s="696"/>
      <c r="S307" s="675" t="s">
        <v>8989</v>
      </c>
      <c r="T307" s="675"/>
      <c r="U307" s="674">
        <v>44354</v>
      </c>
      <c r="V307" s="674">
        <v>44354</v>
      </c>
      <c r="W307" s="682">
        <v>4721000080</v>
      </c>
      <c r="X307" s="674">
        <v>44372</v>
      </c>
      <c r="Y307" s="675"/>
      <c r="Z307" s="675"/>
      <c r="AA307" s="675"/>
      <c r="AB307" s="675"/>
      <c r="AC307" s="675" t="s">
        <v>1562</v>
      </c>
      <c r="AD307" s="675"/>
      <c r="AE307" s="675"/>
      <c r="AF307" s="675"/>
      <c r="AG307" s="675"/>
      <c r="AH307" s="675"/>
      <c r="AI307" s="675"/>
      <c r="AJ307" s="675"/>
      <c r="AK307" s="675" t="s">
        <v>1121</v>
      </c>
      <c r="AL307" s="675" t="s">
        <v>1238</v>
      </c>
      <c r="AM307" s="675" t="s">
        <v>1239</v>
      </c>
      <c r="AN307" s="675" t="s">
        <v>1548</v>
      </c>
      <c r="AO307" s="675" t="s">
        <v>1548</v>
      </c>
      <c r="AP307" s="675"/>
    </row>
    <row r="308" spans="1:42" s="229" customFormat="1" ht="13.5">
      <c r="A308" s="675" t="s">
        <v>979</v>
      </c>
      <c r="B308" s="676" t="s">
        <v>27</v>
      </c>
      <c r="C308" s="676" t="s">
        <v>343</v>
      </c>
      <c r="D308" s="676" t="s">
        <v>461</v>
      </c>
      <c r="E308" s="676" t="s">
        <v>37</v>
      </c>
      <c r="F308" s="676" t="s">
        <v>11</v>
      </c>
      <c r="G308" s="676" t="s">
        <v>19</v>
      </c>
      <c r="H308" s="676" t="s">
        <v>569</v>
      </c>
      <c r="I308" s="675" t="s">
        <v>760</v>
      </c>
      <c r="J308" s="676" t="s">
        <v>13</v>
      </c>
      <c r="K308" s="695" t="s">
        <v>17</v>
      </c>
      <c r="L308" s="676" t="s">
        <v>2103</v>
      </c>
      <c r="M308" s="675" t="s">
        <v>2120</v>
      </c>
      <c r="N308" s="675" t="s">
        <v>1120</v>
      </c>
      <c r="O308" s="675" t="s">
        <v>1245</v>
      </c>
      <c r="P308" s="675">
        <v>120</v>
      </c>
      <c r="Q308" s="675">
        <v>3</v>
      </c>
      <c r="R308" s="696"/>
      <c r="S308" s="675" t="s">
        <v>8989</v>
      </c>
      <c r="T308" s="675"/>
      <c r="U308" s="674">
        <v>44354</v>
      </c>
      <c r="V308" s="674">
        <v>44354</v>
      </c>
      <c r="W308" s="682">
        <v>4721000081</v>
      </c>
      <c r="X308" s="674">
        <v>44372</v>
      </c>
      <c r="Y308" s="675"/>
      <c r="Z308" s="675"/>
      <c r="AA308" s="675"/>
      <c r="AB308" s="675"/>
      <c r="AC308" s="675" t="s">
        <v>1562</v>
      </c>
      <c r="AD308" s="675"/>
      <c r="AE308" s="675"/>
      <c r="AF308" s="675"/>
      <c r="AG308" s="675"/>
      <c r="AH308" s="675"/>
      <c r="AI308" s="675"/>
      <c r="AJ308" s="675"/>
      <c r="AK308" s="675" t="s">
        <v>1121</v>
      </c>
      <c r="AL308" s="675" t="s">
        <v>1238</v>
      </c>
      <c r="AM308" s="675" t="s">
        <v>1239</v>
      </c>
      <c r="AN308" s="675" t="s">
        <v>1548</v>
      </c>
      <c r="AO308" s="675" t="s">
        <v>1548</v>
      </c>
      <c r="AP308" s="675" t="s">
        <v>2121</v>
      </c>
    </row>
    <row r="309" spans="1:42" s="229" customFormat="1" ht="13.5">
      <c r="A309" s="675" t="s">
        <v>979</v>
      </c>
      <c r="B309" s="676" t="s">
        <v>27</v>
      </c>
      <c r="C309" s="676" t="s">
        <v>343</v>
      </c>
      <c r="D309" s="676" t="s">
        <v>461</v>
      </c>
      <c r="E309" s="676" t="s">
        <v>37</v>
      </c>
      <c r="F309" s="676" t="s">
        <v>11</v>
      </c>
      <c r="G309" s="676" t="s">
        <v>19</v>
      </c>
      <c r="H309" s="676" t="s">
        <v>570</v>
      </c>
      <c r="I309" s="675" t="s">
        <v>760</v>
      </c>
      <c r="J309" s="676" t="s">
        <v>13</v>
      </c>
      <c r="K309" s="695" t="s">
        <v>17</v>
      </c>
      <c r="L309" s="676" t="s">
        <v>2103</v>
      </c>
      <c r="M309" s="675" t="s">
        <v>2122</v>
      </c>
      <c r="N309" s="675" t="s">
        <v>1120</v>
      </c>
      <c r="O309" s="675" t="s">
        <v>1237</v>
      </c>
      <c r="P309" s="675">
        <v>170</v>
      </c>
      <c r="Q309" s="675">
        <v>10</v>
      </c>
      <c r="R309" s="696"/>
      <c r="S309" s="675" t="s">
        <v>8989</v>
      </c>
      <c r="T309" s="675"/>
      <c r="U309" s="674">
        <v>44354</v>
      </c>
      <c r="V309" s="674">
        <v>44354</v>
      </c>
      <c r="W309" s="682">
        <v>4721000082</v>
      </c>
      <c r="X309" s="674">
        <v>44372</v>
      </c>
      <c r="Y309" s="675"/>
      <c r="Z309" s="675"/>
      <c r="AA309" s="675"/>
      <c r="AB309" s="675"/>
      <c r="AC309" s="675" t="s">
        <v>1562</v>
      </c>
      <c r="AD309" s="675"/>
      <c r="AE309" s="675"/>
      <c r="AF309" s="675"/>
      <c r="AG309" s="675"/>
      <c r="AH309" s="675"/>
      <c r="AI309" s="675"/>
      <c r="AJ309" s="675"/>
      <c r="AK309" s="675" t="s">
        <v>1121</v>
      </c>
      <c r="AL309" s="675" t="s">
        <v>1238</v>
      </c>
      <c r="AM309" s="675" t="s">
        <v>1239</v>
      </c>
      <c r="AN309" s="675" t="s">
        <v>1548</v>
      </c>
      <c r="AO309" s="675" t="s">
        <v>1548</v>
      </c>
      <c r="AP309" s="675"/>
    </row>
    <row r="310" spans="1:42" s="229" customFormat="1" ht="13.5">
      <c r="A310" s="676" t="s">
        <v>976</v>
      </c>
      <c r="B310" s="676" t="s">
        <v>8991</v>
      </c>
      <c r="C310" s="676" t="s">
        <v>8992</v>
      </c>
      <c r="D310" s="676" t="s">
        <v>8993</v>
      </c>
      <c r="E310" s="676" t="s">
        <v>5726</v>
      </c>
      <c r="F310" s="676" t="s">
        <v>759</v>
      </c>
      <c r="G310" s="676" t="s">
        <v>106</v>
      </c>
      <c r="H310" s="676" t="s">
        <v>8994</v>
      </c>
      <c r="I310" s="676" t="s">
        <v>1987</v>
      </c>
      <c r="J310" s="676" t="s">
        <v>104</v>
      </c>
      <c r="K310" s="676" t="s">
        <v>761</v>
      </c>
      <c r="L310" s="676" t="s">
        <v>1158</v>
      </c>
      <c r="M310" s="676" t="s">
        <v>1159</v>
      </c>
      <c r="N310" s="676" t="s">
        <v>1120</v>
      </c>
      <c r="O310" s="676" t="s">
        <v>1245</v>
      </c>
      <c r="P310" s="676">
        <v>80</v>
      </c>
      <c r="Q310" s="676">
        <v>10</v>
      </c>
      <c r="R310" s="676"/>
      <c r="S310" s="676" t="s">
        <v>8995</v>
      </c>
      <c r="T310" s="676"/>
      <c r="U310" s="674">
        <v>44328</v>
      </c>
      <c r="V310" s="674">
        <v>44328</v>
      </c>
      <c r="W310" s="676" t="s">
        <v>8996</v>
      </c>
      <c r="X310" s="688">
        <v>44376</v>
      </c>
      <c r="Y310" s="676"/>
      <c r="Z310" s="676"/>
      <c r="AA310" s="676"/>
      <c r="AB310" s="676"/>
      <c r="AC310" s="676" t="s">
        <v>1562</v>
      </c>
      <c r="AD310" s="676"/>
      <c r="AE310" s="676"/>
      <c r="AF310" s="676"/>
      <c r="AG310" s="676"/>
      <c r="AH310" s="676"/>
      <c r="AI310" s="676"/>
      <c r="AJ310" s="676"/>
      <c r="AK310" s="676" t="s">
        <v>1121</v>
      </c>
      <c r="AL310" s="676" t="s">
        <v>8997</v>
      </c>
      <c r="AM310" s="676" t="s">
        <v>8998</v>
      </c>
      <c r="AN310" s="676" t="s">
        <v>1086</v>
      </c>
      <c r="AO310" s="676" t="s">
        <v>1086</v>
      </c>
      <c r="AP310" s="676"/>
    </row>
    <row r="311" spans="1:42" s="229" customFormat="1" ht="13.5">
      <c r="A311" s="676" t="s">
        <v>976</v>
      </c>
      <c r="B311" s="676" t="s">
        <v>8991</v>
      </c>
      <c r="C311" s="676" t="s">
        <v>8992</v>
      </c>
      <c r="D311" s="676" t="s">
        <v>8993</v>
      </c>
      <c r="E311" s="676" t="s">
        <v>5726</v>
      </c>
      <c r="F311" s="676" t="s">
        <v>759</v>
      </c>
      <c r="G311" s="676" t="s">
        <v>106</v>
      </c>
      <c r="H311" s="676" t="s">
        <v>8999</v>
      </c>
      <c r="I311" s="676" t="s">
        <v>1987</v>
      </c>
      <c r="J311" s="676" t="s">
        <v>104</v>
      </c>
      <c r="K311" s="676" t="s">
        <v>761</v>
      </c>
      <c r="L311" s="676" t="s">
        <v>1160</v>
      </c>
      <c r="M311" s="676" t="s">
        <v>1161</v>
      </c>
      <c r="N311" s="676" t="s">
        <v>1120</v>
      </c>
      <c r="O311" s="676" t="s">
        <v>1245</v>
      </c>
      <c r="P311" s="676">
        <v>150</v>
      </c>
      <c r="Q311" s="676">
        <v>20</v>
      </c>
      <c r="R311" s="676"/>
      <c r="S311" s="676" t="s">
        <v>8995</v>
      </c>
      <c r="T311" s="676"/>
      <c r="U311" s="674">
        <v>44328</v>
      </c>
      <c r="V311" s="674">
        <v>44328</v>
      </c>
      <c r="W311" s="676" t="s">
        <v>9000</v>
      </c>
      <c r="X311" s="688">
        <v>44376</v>
      </c>
      <c r="Y311" s="676"/>
      <c r="Z311" s="676"/>
      <c r="AA311" s="676"/>
      <c r="AB311" s="676"/>
      <c r="AC311" s="676" t="s">
        <v>1562</v>
      </c>
      <c r="AD311" s="676"/>
      <c r="AE311" s="676"/>
      <c r="AF311" s="676"/>
      <c r="AG311" s="676"/>
      <c r="AH311" s="676"/>
      <c r="AI311" s="676"/>
      <c r="AJ311" s="676"/>
      <c r="AK311" s="676" t="s">
        <v>1121</v>
      </c>
      <c r="AL311" s="676" t="s">
        <v>8997</v>
      </c>
      <c r="AM311" s="676" t="s">
        <v>8998</v>
      </c>
      <c r="AN311" s="676" t="s">
        <v>1086</v>
      </c>
      <c r="AO311" s="676" t="s">
        <v>1086</v>
      </c>
      <c r="AP311" s="676"/>
    </row>
    <row r="312" spans="1:42" s="229" customFormat="1" ht="13.5">
      <c r="A312" s="676" t="s">
        <v>976</v>
      </c>
      <c r="B312" s="676" t="s">
        <v>8991</v>
      </c>
      <c r="C312" s="676" t="s">
        <v>8992</v>
      </c>
      <c r="D312" s="676" t="s">
        <v>9001</v>
      </c>
      <c r="E312" s="676" t="s">
        <v>5726</v>
      </c>
      <c r="F312" s="676" t="s">
        <v>759</v>
      </c>
      <c r="G312" s="676" t="s">
        <v>106</v>
      </c>
      <c r="H312" s="676" t="s">
        <v>9002</v>
      </c>
      <c r="I312" s="676" t="s">
        <v>1987</v>
      </c>
      <c r="J312" s="676" t="s">
        <v>104</v>
      </c>
      <c r="K312" s="676" t="s">
        <v>761</v>
      </c>
      <c r="L312" s="676" t="s">
        <v>1160</v>
      </c>
      <c r="M312" s="676" t="s">
        <v>1163</v>
      </c>
      <c r="N312" s="676" t="s">
        <v>1120</v>
      </c>
      <c r="O312" s="676" t="s">
        <v>1245</v>
      </c>
      <c r="P312" s="676">
        <v>130</v>
      </c>
      <c r="Q312" s="676">
        <v>10</v>
      </c>
      <c r="R312" s="676"/>
      <c r="S312" s="676" t="s">
        <v>8995</v>
      </c>
      <c r="T312" s="676"/>
      <c r="U312" s="674">
        <v>44328</v>
      </c>
      <c r="V312" s="674">
        <v>44328</v>
      </c>
      <c r="W312" s="676" t="s">
        <v>9003</v>
      </c>
      <c r="X312" s="688">
        <v>44376</v>
      </c>
      <c r="Y312" s="676"/>
      <c r="Z312" s="676"/>
      <c r="AA312" s="676"/>
      <c r="AB312" s="676"/>
      <c r="AC312" s="676" t="s">
        <v>1562</v>
      </c>
      <c r="AD312" s="676"/>
      <c r="AE312" s="676"/>
      <c r="AF312" s="676"/>
      <c r="AG312" s="676"/>
      <c r="AH312" s="676"/>
      <c r="AI312" s="676"/>
      <c r="AJ312" s="676"/>
      <c r="AK312" s="676" t="s">
        <v>1121</v>
      </c>
      <c r="AL312" s="676" t="s">
        <v>8997</v>
      </c>
      <c r="AM312" s="676" t="s">
        <v>8998</v>
      </c>
      <c r="AN312" s="676" t="s">
        <v>1086</v>
      </c>
      <c r="AO312" s="676" t="s">
        <v>1086</v>
      </c>
      <c r="AP312" s="676"/>
    </row>
    <row r="313" spans="1:42" s="229" customFormat="1" ht="13.5">
      <c r="A313" s="676" t="s">
        <v>976</v>
      </c>
      <c r="B313" s="676" t="s">
        <v>8991</v>
      </c>
      <c r="C313" s="676" t="s">
        <v>9004</v>
      </c>
      <c r="D313" s="676" t="s">
        <v>9005</v>
      </c>
      <c r="E313" s="676" t="s">
        <v>5726</v>
      </c>
      <c r="F313" s="676" t="s">
        <v>759</v>
      </c>
      <c r="G313" s="676" t="s">
        <v>106</v>
      </c>
      <c r="H313" s="676" t="s">
        <v>1990</v>
      </c>
      <c r="I313" s="676" t="s">
        <v>1987</v>
      </c>
      <c r="J313" s="676" t="s">
        <v>104</v>
      </c>
      <c r="K313" s="676" t="s">
        <v>761</v>
      </c>
      <c r="L313" s="676" t="s">
        <v>1201</v>
      </c>
      <c r="M313" s="676" t="s">
        <v>1202</v>
      </c>
      <c r="N313" s="676" t="s">
        <v>1096</v>
      </c>
      <c r="O313" s="676" t="s">
        <v>1245</v>
      </c>
      <c r="P313" s="676">
        <v>100</v>
      </c>
      <c r="Q313" s="676">
        <v>20</v>
      </c>
      <c r="R313" s="676"/>
      <c r="S313" s="676" t="s">
        <v>8995</v>
      </c>
      <c r="T313" s="676"/>
      <c r="U313" s="674">
        <v>44328</v>
      </c>
      <c r="V313" s="674">
        <v>44328</v>
      </c>
      <c r="W313" s="676" t="s">
        <v>9006</v>
      </c>
      <c r="X313" s="688">
        <v>44376</v>
      </c>
      <c r="Y313" s="676"/>
      <c r="Z313" s="676"/>
      <c r="AA313" s="676"/>
      <c r="AB313" s="676"/>
      <c r="AC313" s="676" t="s">
        <v>1562</v>
      </c>
      <c r="AD313" s="676"/>
      <c r="AE313" s="676"/>
      <c r="AF313" s="676"/>
      <c r="AG313" s="676"/>
      <c r="AH313" s="676"/>
      <c r="AI313" s="676"/>
      <c r="AJ313" s="676"/>
      <c r="AK313" s="676" t="s">
        <v>1121</v>
      </c>
      <c r="AL313" s="676" t="s">
        <v>8997</v>
      </c>
      <c r="AM313" s="676" t="s">
        <v>8998</v>
      </c>
      <c r="AN313" s="676" t="s">
        <v>1086</v>
      </c>
      <c r="AO313" s="676" t="s">
        <v>1086</v>
      </c>
      <c r="AP313" s="676"/>
    </row>
    <row r="314" spans="1:42" s="229" customFormat="1" ht="13.5">
      <c r="A314" s="676" t="s">
        <v>976</v>
      </c>
      <c r="B314" s="676" t="s">
        <v>8991</v>
      </c>
      <c r="C314" s="676" t="s">
        <v>9004</v>
      </c>
      <c r="D314" s="676" t="s">
        <v>9007</v>
      </c>
      <c r="E314" s="676" t="s">
        <v>5726</v>
      </c>
      <c r="F314" s="676" t="s">
        <v>759</v>
      </c>
      <c r="G314" s="676" t="s">
        <v>106</v>
      </c>
      <c r="H314" s="676" t="s">
        <v>1991</v>
      </c>
      <c r="I314" s="676" t="s">
        <v>1987</v>
      </c>
      <c r="J314" s="676" t="s">
        <v>104</v>
      </c>
      <c r="K314" s="676" t="s">
        <v>105</v>
      </c>
      <c r="L314" s="676" t="s">
        <v>1201</v>
      </c>
      <c r="M314" s="676" t="s">
        <v>1203</v>
      </c>
      <c r="N314" s="676" t="s">
        <v>1103</v>
      </c>
      <c r="O314" s="676" t="s">
        <v>1245</v>
      </c>
      <c r="P314" s="676">
        <v>240</v>
      </c>
      <c r="Q314" s="676">
        <v>30</v>
      </c>
      <c r="R314" s="676"/>
      <c r="S314" s="676" t="s">
        <v>8995</v>
      </c>
      <c r="T314" s="676"/>
      <c r="U314" s="674">
        <v>44328</v>
      </c>
      <c r="V314" s="674">
        <v>44328</v>
      </c>
      <c r="W314" s="676" t="s">
        <v>9008</v>
      </c>
      <c r="X314" s="688">
        <v>44376</v>
      </c>
      <c r="Y314" s="676"/>
      <c r="Z314" s="676"/>
      <c r="AA314" s="676"/>
      <c r="AB314" s="676"/>
      <c r="AC314" s="676" t="s">
        <v>1562</v>
      </c>
      <c r="AD314" s="676"/>
      <c r="AE314" s="676"/>
      <c r="AF314" s="676"/>
      <c r="AG314" s="676"/>
      <c r="AH314" s="676"/>
      <c r="AI314" s="676"/>
      <c r="AJ314" s="676"/>
      <c r="AK314" s="676" t="s">
        <v>1121</v>
      </c>
      <c r="AL314" s="676" t="s">
        <v>8997</v>
      </c>
      <c r="AM314" s="676" t="s">
        <v>8998</v>
      </c>
      <c r="AN314" s="676" t="s">
        <v>1086</v>
      </c>
      <c r="AO314" s="676" t="s">
        <v>1086</v>
      </c>
      <c r="AP314" s="676"/>
    </row>
    <row r="315" spans="1:42" s="229" customFormat="1" ht="13.5">
      <c r="A315" s="676" t="s">
        <v>976</v>
      </c>
      <c r="B315" s="676" t="s">
        <v>8991</v>
      </c>
      <c r="C315" s="676" t="s">
        <v>9004</v>
      </c>
      <c r="D315" s="676" t="s">
        <v>9009</v>
      </c>
      <c r="E315" s="676" t="s">
        <v>5726</v>
      </c>
      <c r="F315" s="676" t="s">
        <v>759</v>
      </c>
      <c r="G315" s="676" t="s">
        <v>106</v>
      </c>
      <c r="H315" s="676" t="s">
        <v>1992</v>
      </c>
      <c r="I315" s="676" t="s">
        <v>1987</v>
      </c>
      <c r="J315" s="676" t="s">
        <v>104</v>
      </c>
      <c r="K315" s="676" t="s">
        <v>105</v>
      </c>
      <c r="L315" s="676" t="s">
        <v>1201</v>
      </c>
      <c r="M315" s="676" t="s">
        <v>1204</v>
      </c>
      <c r="N315" s="676" t="s">
        <v>1103</v>
      </c>
      <c r="O315" s="676" t="s">
        <v>1245</v>
      </c>
      <c r="P315" s="676">
        <v>230</v>
      </c>
      <c r="Q315" s="676">
        <v>25</v>
      </c>
      <c r="R315" s="676"/>
      <c r="S315" s="676" t="s">
        <v>8995</v>
      </c>
      <c r="T315" s="676"/>
      <c r="U315" s="674">
        <v>44328</v>
      </c>
      <c r="V315" s="674">
        <v>44328</v>
      </c>
      <c r="W315" s="676" t="s">
        <v>9010</v>
      </c>
      <c r="X315" s="688">
        <v>44376</v>
      </c>
      <c r="Y315" s="676"/>
      <c r="Z315" s="676"/>
      <c r="AA315" s="676"/>
      <c r="AB315" s="676"/>
      <c r="AC315" s="676" t="s">
        <v>1562</v>
      </c>
      <c r="AD315" s="676"/>
      <c r="AE315" s="676"/>
      <c r="AF315" s="676"/>
      <c r="AG315" s="676"/>
      <c r="AH315" s="676"/>
      <c r="AI315" s="676"/>
      <c r="AJ315" s="676"/>
      <c r="AK315" s="676" t="s">
        <v>1121</v>
      </c>
      <c r="AL315" s="676" t="s">
        <v>8997</v>
      </c>
      <c r="AM315" s="676" t="s">
        <v>8998</v>
      </c>
      <c r="AN315" s="676" t="s">
        <v>1086</v>
      </c>
      <c r="AO315" s="676" t="s">
        <v>1086</v>
      </c>
      <c r="AP315" s="676"/>
    </row>
    <row r="316" spans="1:42" s="229" customFormat="1" ht="13.5">
      <c r="A316" s="676" t="s">
        <v>976</v>
      </c>
      <c r="B316" s="676" t="s">
        <v>8991</v>
      </c>
      <c r="C316" s="676" t="s">
        <v>9004</v>
      </c>
      <c r="D316" s="676" t="s">
        <v>9011</v>
      </c>
      <c r="E316" s="676" t="s">
        <v>5726</v>
      </c>
      <c r="F316" s="676" t="s">
        <v>759</v>
      </c>
      <c r="G316" s="676" t="s">
        <v>106</v>
      </c>
      <c r="H316" s="676" t="s">
        <v>1993</v>
      </c>
      <c r="I316" s="676" t="s">
        <v>1987</v>
      </c>
      <c r="J316" s="676" t="s">
        <v>104</v>
      </c>
      <c r="K316" s="676" t="s">
        <v>105</v>
      </c>
      <c r="L316" s="676" t="s">
        <v>1201</v>
      </c>
      <c r="M316" s="676" t="s">
        <v>1205</v>
      </c>
      <c r="N316" s="676" t="s">
        <v>1103</v>
      </c>
      <c r="O316" s="676" t="s">
        <v>1245</v>
      </c>
      <c r="P316" s="676">
        <v>300</v>
      </c>
      <c r="Q316" s="676">
        <v>12</v>
      </c>
      <c r="R316" s="676"/>
      <c r="S316" s="676" t="s">
        <v>8995</v>
      </c>
      <c r="T316" s="676"/>
      <c r="U316" s="674">
        <v>44328</v>
      </c>
      <c r="V316" s="674">
        <v>44328</v>
      </c>
      <c r="W316" s="676" t="s">
        <v>9012</v>
      </c>
      <c r="X316" s="688">
        <v>44376</v>
      </c>
      <c r="Y316" s="676"/>
      <c r="Z316" s="676"/>
      <c r="AA316" s="676"/>
      <c r="AB316" s="676"/>
      <c r="AC316" s="676" t="s">
        <v>1562</v>
      </c>
      <c r="AD316" s="676"/>
      <c r="AE316" s="676"/>
      <c r="AF316" s="676"/>
      <c r="AG316" s="676"/>
      <c r="AH316" s="676"/>
      <c r="AI316" s="676"/>
      <c r="AJ316" s="676"/>
      <c r="AK316" s="676" t="s">
        <v>1121</v>
      </c>
      <c r="AL316" s="676" t="s">
        <v>8997</v>
      </c>
      <c r="AM316" s="676" t="s">
        <v>8998</v>
      </c>
      <c r="AN316" s="676" t="s">
        <v>1086</v>
      </c>
      <c r="AO316" s="676" t="s">
        <v>1086</v>
      </c>
      <c r="AP316" s="676"/>
    </row>
    <row r="317" spans="1:42" s="229" customFormat="1" ht="13.5">
      <c r="A317" s="676" t="s">
        <v>976</v>
      </c>
      <c r="B317" s="676" t="s">
        <v>8991</v>
      </c>
      <c r="C317" s="676" t="s">
        <v>9013</v>
      </c>
      <c r="D317" s="676" t="s">
        <v>9014</v>
      </c>
      <c r="E317" s="676" t="s">
        <v>5726</v>
      </c>
      <c r="F317" s="676" t="s">
        <v>39</v>
      </c>
      <c r="G317" s="676" t="s">
        <v>106</v>
      </c>
      <c r="H317" s="676" t="s">
        <v>1994</v>
      </c>
      <c r="I317" s="676" t="s">
        <v>1987</v>
      </c>
      <c r="J317" s="676" t="s">
        <v>104</v>
      </c>
      <c r="K317" s="676" t="s">
        <v>761</v>
      </c>
      <c r="L317" s="676" t="s">
        <v>1206</v>
      </c>
      <c r="M317" s="676" t="s">
        <v>1207</v>
      </c>
      <c r="N317" s="676" t="s">
        <v>1103</v>
      </c>
      <c r="O317" s="676" t="s">
        <v>1245</v>
      </c>
      <c r="P317" s="676">
        <v>210</v>
      </c>
      <c r="Q317" s="676">
        <v>25</v>
      </c>
      <c r="R317" s="676"/>
      <c r="S317" s="676" t="s">
        <v>8995</v>
      </c>
      <c r="T317" s="676"/>
      <c r="U317" s="674">
        <v>44328</v>
      </c>
      <c r="V317" s="674">
        <v>44328</v>
      </c>
      <c r="W317" s="676" t="s">
        <v>9015</v>
      </c>
      <c r="X317" s="681">
        <v>44378</v>
      </c>
      <c r="Y317" s="676"/>
      <c r="Z317" s="676"/>
      <c r="AA317" s="676"/>
      <c r="AB317" s="676"/>
      <c r="AC317" s="675" t="s">
        <v>1562</v>
      </c>
      <c r="AD317" s="676"/>
      <c r="AE317" s="676"/>
      <c r="AF317" s="676"/>
      <c r="AG317" s="676"/>
      <c r="AH317" s="676"/>
      <c r="AI317" s="676"/>
      <c r="AJ317" s="676"/>
      <c r="AK317" s="676" t="s">
        <v>1121</v>
      </c>
      <c r="AL317" s="676" t="s">
        <v>8997</v>
      </c>
      <c r="AM317" s="676" t="s">
        <v>8998</v>
      </c>
      <c r="AN317" s="676" t="s">
        <v>1209</v>
      </c>
      <c r="AO317" s="676" t="s">
        <v>1086</v>
      </c>
      <c r="AP317" s="676" t="s">
        <v>9016</v>
      </c>
    </row>
    <row r="318" spans="1:42" s="229" customFormat="1" ht="13.5">
      <c r="A318" s="676" t="s">
        <v>976</v>
      </c>
      <c r="B318" s="676" t="s">
        <v>8991</v>
      </c>
      <c r="C318" s="676" t="s">
        <v>9017</v>
      </c>
      <c r="D318" s="676" t="s">
        <v>9018</v>
      </c>
      <c r="E318" s="676" t="s">
        <v>5726</v>
      </c>
      <c r="F318" s="676" t="s">
        <v>759</v>
      </c>
      <c r="G318" s="676" t="s">
        <v>106</v>
      </c>
      <c r="H318" s="676" t="s">
        <v>9019</v>
      </c>
      <c r="I318" s="676" t="s">
        <v>1987</v>
      </c>
      <c r="J318" s="676" t="s">
        <v>104</v>
      </c>
      <c r="K318" s="676" t="s">
        <v>761</v>
      </c>
      <c r="L318" s="676" t="s">
        <v>1206</v>
      </c>
      <c r="M318" s="676" t="s">
        <v>1208</v>
      </c>
      <c r="N318" s="676" t="s">
        <v>1103</v>
      </c>
      <c r="O318" s="676" t="s">
        <v>1245</v>
      </c>
      <c r="P318" s="676">
        <v>570</v>
      </c>
      <c r="Q318" s="676">
        <v>8</v>
      </c>
      <c r="R318" s="676"/>
      <c r="S318" s="676" t="s">
        <v>8995</v>
      </c>
      <c r="T318" s="676"/>
      <c r="U318" s="674">
        <v>44328</v>
      </c>
      <c r="V318" s="674">
        <v>44328</v>
      </c>
      <c r="W318" s="676" t="s">
        <v>9020</v>
      </c>
      <c r="X318" s="681">
        <v>44378</v>
      </c>
      <c r="Y318" s="676"/>
      <c r="Z318" s="676"/>
      <c r="AA318" s="676"/>
      <c r="AB318" s="676"/>
      <c r="AC318" s="675" t="s">
        <v>1562</v>
      </c>
      <c r="AD318" s="676"/>
      <c r="AE318" s="676"/>
      <c r="AF318" s="676"/>
      <c r="AG318" s="676"/>
      <c r="AH318" s="676"/>
      <c r="AI318" s="676"/>
      <c r="AJ318" s="676"/>
      <c r="AK318" s="676" t="s">
        <v>1121</v>
      </c>
      <c r="AL318" s="676" t="s">
        <v>8997</v>
      </c>
      <c r="AM318" s="676" t="s">
        <v>8998</v>
      </c>
      <c r="AN318" s="676" t="s">
        <v>1209</v>
      </c>
      <c r="AO318" s="676" t="s">
        <v>1209</v>
      </c>
      <c r="AP318" s="676" t="s">
        <v>9016</v>
      </c>
    </row>
    <row r="319" spans="1:42" s="229" customFormat="1" ht="13.5">
      <c r="A319" s="676" t="s">
        <v>976</v>
      </c>
      <c r="B319" s="676" t="s">
        <v>8991</v>
      </c>
      <c r="C319" s="676" t="s">
        <v>9017</v>
      </c>
      <c r="D319" s="676" t="s">
        <v>9021</v>
      </c>
      <c r="E319" s="676" t="s">
        <v>5726</v>
      </c>
      <c r="F319" s="676" t="s">
        <v>759</v>
      </c>
      <c r="G319" s="676" t="s">
        <v>2470</v>
      </c>
      <c r="H319" s="676" t="s">
        <v>9022</v>
      </c>
      <c r="I319" s="676" t="s">
        <v>1987</v>
      </c>
      <c r="J319" s="676" t="s">
        <v>104</v>
      </c>
      <c r="K319" s="676" t="s">
        <v>105</v>
      </c>
      <c r="L319" s="676" t="s">
        <v>1206</v>
      </c>
      <c r="M319" s="676" t="s">
        <v>1210</v>
      </c>
      <c r="N319" s="676" t="s">
        <v>1103</v>
      </c>
      <c r="O319" s="676" t="s">
        <v>1245</v>
      </c>
      <c r="P319" s="676">
        <v>330</v>
      </c>
      <c r="Q319" s="676">
        <v>12</v>
      </c>
      <c r="R319" s="676"/>
      <c r="S319" s="676" t="s">
        <v>8995</v>
      </c>
      <c r="T319" s="676"/>
      <c r="U319" s="674">
        <v>44328</v>
      </c>
      <c r="V319" s="674">
        <v>44328</v>
      </c>
      <c r="W319" s="676" t="s">
        <v>9023</v>
      </c>
      <c r="X319" s="688">
        <v>44376</v>
      </c>
      <c r="Y319" s="676"/>
      <c r="Z319" s="676"/>
      <c r="AA319" s="676"/>
      <c r="AB319" s="676"/>
      <c r="AC319" s="676" t="s">
        <v>1562</v>
      </c>
      <c r="AD319" s="676"/>
      <c r="AE319" s="676"/>
      <c r="AF319" s="676"/>
      <c r="AG319" s="676"/>
      <c r="AH319" s="676"/>
      <c r="AI319" s="676"/>
      <c r="AJ319" s="676"/>
      <c r="AK319" s="676" t="s">
        <v>1121</v>
      </c>
      <c r="AL319" s="676" t="s">
        <v>8997</v>
      </c>
      <c r="AM319" s="676" t="s">
        <v>8998</v>
      </c>
      <c r="AN319" s="676" t="s">
        <v>1086</v>
      </c>
      <c r="AO319" s="676" t="s">
        <v>1086</v>
      </c>
      <c r="AP319" s="676"/>
    </row>
    <row r="320" spans="1:42" s="229" customFormat="1" ht="13.5">
      <c r="A320" s="676" t="s">
        <v>976</v>
      </c>
      <c r="B320" s="676" t="s">
        <v>8991</v>
      </c>
      <c r="C320" s="676" t="s">
        <v>9024</v>
      </c>
      <c r="D320" s="676" t="s">
        <v>9025</v>
      </c>
      <c r="E320" s="676" t="s">
        <v>5726</v>
      </c>
      <c r="F320" s="676" t="s">
        <v>759</v>
      </c>
      <c r="G320" s="676" t="s">
        <v>106</v>
      </c>
      <c r="H320" s="676" t="s">
        <v>9026</v>
      </c>
      <c r="I320" s="676" t="s">
        <v>1987</v>
      </c>
      <c r="J320" s="676" t="s">
        <v>104</v>
      </c>
      <c r="K320" s="676" t="s">
        <v>761</v>
      </c>
      <c r="L320" s="676" t="s">
        <v>1214</v>
      </c>
      <c r="M320" s="676" t="s">
        <v>1215</v>
      </c>
      <c r="N320" s="676" t="s">
        <v>1089</v>
      </c>
      <c r="O320" s="676" t="s">
        <v>8213</v>
      </c>
      <c r="P320" s="676">
        <v>570</v>
      </c>
      <c r="Q320" s="676">
        <v>8</v>
      </c>
      <c r="R320" s="676"/>
      <c r="S320" s="676" t="s">
        <v>8995</v>
      </c>
      <c r="T320" s="676"/>
      <c r="U320" s="674">
        <v>44328</v>
      </c>
      <c r="V320" s="674">
        <v>44328</v>
      </c>
      <c r="W320" s="676" t="s">
        <v>9027</v>
      </c>
      <c r="X320" s="688">
        <v>44376</v>
      </c>
      <c r="Y320" s="676"/>
      <c r="Z320" s="676"/>
      <c r="AA320" s="676"/>
      <c r="AB320" s="676"/>
      <c r="AC320" s="676" t="s">
        <v>1562</v>
      </c>
      <c r="AD320" s="676"/>
      <c r="AE320" s="676"/>
      <c r="AF320" s="676"/>
      <c r="AG320" s="676"/>
      <c r="AH320" s="676"/>
      <c r="AI320" s="676"/>
      <c r="AJ320" s="676"/>
      <c r="AK320" s="676" t="s">
        <v>1121</v>
      </c>
      <c r="AL320" s="676" t="s">
        <v>8997</v>
      </c>
      <c r="AM320" s="676" t="s">
        <v>8998</v>
      </c>
      <c r="AN320" s="676" t="s">
        <v>1086</v>
      </c>
      <c r="AO320" s="676" t="s">
        <v>1086</v>
      </c>
      <c r="AP320" s="676"/>
    </row>
    <row r="321" spans="1:42" s="229" customFormat="1" ht="13.5">
      <c r="A321" s="675" t="s">
        <v>58</v>
      </c>
      <c r="B321" s="675" t="s">
        <v>1895</v>
      </c>
      <c r="C321" s="675" t="s">
        <v>1896</v>
      </c>
      <c r="D321" s="675" t="s">
        <v>1897</v>
      </c>
      <c r="E321" s="675" t="s">
        <v>666</v>
      </c>
      <c r="F321" s="675" t="s">
        <v>714</v>
      </c>
      <c r="G321" s="675" t="s">
        <v>1074</v>
      </c>
      <c r="H321" s="675" t="s">
        <v>1898</v>
      </c>
      <c r="I321" s="675" t="s">
        <v>1859</v>
      </c>
      <c r="J321" s="675" t="s">
        <v>669</v>
      </c>
      <c r="K321" s="675" t="s">
        <v>653</v>
      </c>
      <c r="L321" s="675" t="s">
        <v>1860</v>
      </c>
      <c r="M321" s="675" t="s">
        <v>1899</v>
      </c>
      <c r="N321" s="675" t="s">
        <v>1940</v>
      </c>
      <c r="O321" s="699" t="s">
        <v>8212</v>
      </c>
      <c r="P321" s="675">
        <v>136</v>
      </c>
      <c r="Q321" s="675">
        <v>27.5</v>
      </c>
      <c r="R321" s="675"/>
      <c r="S321" s="677" t="s">
        <v>8898</v>
      </c>
      <c r="T321" s="675"/>
      <c r="U321" s="688">
        <v>44362</v>
      </c>
      <c r="V321" s="688">
        <v>44362</v>
      </c>
      <c r="W321" s="675">
        <v>4315000280</v>
      </c>
      <c r="X321" s="688">
        <v>44376</v>
      </c>
      <c r="Y321" s="675"/>
      <c r="Z321" s="675"/>
      <c r="AA321" s="675"/>
      <c r="AB321" s="675"/>
      <c r="AC321" s="676" t="s">
        <v>1562</v>
      </c>
      <c r="AD321" s="676"/>
      <c r="AE321" s="675"/>
      <c r="AF321" s="675"/>
      <c r="AG321" s="675"/>
      <c r="AH321" s="675"/>
      <c r="AI321" s="675"/>
      <c r="AJ321" s="675"/>
      <c r="AK321" s="675" t="s">
        <v>9028</v>
      </c>
      <c r="AL321" s="675" t="s">
        <v>9029</v>
      </c>
      <c r="AM321" s="675" t="s">
        <v>9030</v>
      </c>
      <c r="AN321" s="675" t="s">
        <v>1086</v>
      </c>
      <c r="AO321" s="675" t="s">
        <v>1086</v>
      </c>
      <c r="AP321" s="675" t="s">
        <v>1941</v>
      </c>
    </row>
    <row r="322" spans="1:42" s="229" customFormat="1" ht="13.5">
      <c r="A322" s="675" t="s">
        <v>58</v>
      </c>
      <c r="B322" s="675" t="s">
        <v>1895</v>
      </c>
      <c r="C322" s="675" t="s">
        <v>1900</v>
      </c>
      <c r="D322" s="675" t="s">
        <v>1901</v>
      </c>
      <c r="E322" s="675" t="s">
        <v>666</v>
      </c>
      <c r="F322" s="675" t="s">
        <v>714</v>
      </c>
      <c r="G322" s="675" t="s">
        <v>1074</v>
      </c>
      <c r="H322" s="675" t="s">
        <v>1902</v>
      </c>
      <c r="I322" s="675" t="s">
        <v>1859</v>
      </c>
      <c r="J322" s="675" t="s">
        <v>669</v>
      </c>
      <c r="K322" s="675" t="s">
        <v>653</v>
      </c>
      <c r="L322" s="675" t="s">
        <v>1860</v>
      </c>
      <c r="M322" s="675" t="s">
        <v>1903</v>
      </c>
      <c r="N322" s="675" t="s">
        <v>1940</v>
      </c>
      <c r="O322" s="699" t="s">
        <v>8212</v>
      </c>
      <c r="P322" s="675">
        <v>34.6</v>
      </c>
      <c r="Q322" s="675">
        <v>10.3</v>
      </c>
      <c r="R322" s="675"/>
      <c r="S322" s="677" t="s">
        <v>8898</v>
      </c>
      <c r="T322" s="675"/>
      <c r="U322" s="688">
        <v>44363</v>
      </c>
      <c r="V322" s="688">
        <v>44363</v>
      </c>
      <c r="W322" s="675">
        <v>4315000281</v>
      </c>
      <c r="X322" s="688">
        <v>44376</v>
      </c>
      <c r="Y322" s="675"/>
      <c r="Z322" s="675"/>
      <c r="AA322" s="675"/>
      <c r="AB322" s="675"/>
      <c r="AC322" s="676" t="s">
        <v>1562</v>
      </c>
      <c r="AD322" s="676"/>
      <c r="AE322" s="675"/>
      <c r="AF322" s="675"/>
      <c r="AG322" s="675"/>
      <c r="AH322" s="675"/>
      <c r="AI322" s="675"/>
      <c r="AJ322" s="675"/>
      <c r="AK322" s="675" t="s">
        <v>9028</v>
      </c>
      <c r="AL322" s="675" t="s">
        <v>9029</v>
      </c>
      <c r="AM322" s="675" t="s">
        <v>9030</v>
      </c>
      <c r="AN322" s="675" t="s">
        <v>1086</v>
      </c>
      <c r="AO322" s="675" t="s">
        <v>1086</v>
      </c>
      <c r="AP322" s="675" t="s">
        <v>1941</v>
      </c>
    </row>
    <row r="323" spans="1:42" s="229" customFormat="1" ht="13.5">
      <c r="A323" s="675" t="s">
        <v>58</v>
      </c>
      <c r="B323" s="675" t="s">
        <v>1895</v>
      </c>
      <c r="C323" s="675" t="s">
        <v>1904</v>
      </c>
      <c r="D323" s="675" t="s">
        <v>1905</v>
      </c>
      <c r="E323" s="675" t="s">
        <v>666</v>
      </c>
      <c r="F323" s="675" t="s">
        <v>717</v>
      </c>
      <c r="G323" s="675" t="s">
        <v>1074</v>
      </c>
      <c r="H323" s="675" t="s">
        <v>1906</v>
      </c>
      <c r="I323" s="675" t="s">
        <v>1859</v>
      </c>
      <c r="J323" s="675" t="s">
        <v>669</v>
      </c>
      <c r="K323" s="675" t="s">
        <v>653</v>
      </c>
      <c r="L323" s="675" t="s">
        <v>1860</v>
      </c>
      <c r="M323" s="675" t="s">
        <v>1907</v>
      </c>
      <c r="N323" s="675" t="s">
        <v>1940</v>
      </c>
      <c r="O323" s="675" t="s">
        <v>1862</v>
      </c>
      <c r="P323" s="675">
        <v>82</v>
      </c>
      <c r="Q323" s="675">
        <v>11</v>
      </c>
      <c r="R323" s="675"/>
      <c r="S323" s="677" t="s">
        <v>8898</v>
      </c>
      <c r="T323" s="675"/>
      <c r="U323" s="688">
        <v>44363</v>
      </c>
      <c r="V323" s="688">
        <v>44363</v>
      </c>
      <c r="W323" s="675">
        <v>4315000282</v>
      </c>
      <c r="X323" s="688">
        <v>44376</v>
      </c>
      <c r="Y323" s="675"/>
      <c r="Z323" s="675"/>
      <c r="AA323" s="675"/>
      <c r="AB323" s="675"/>
      <c r="AC323" s="676" t="s">
        <v>1562</v>
      </c>
      <c r="AD323" s="676"/>
      <c r="AE323" s="675"/>
      <c r="AF323" s="675"/>
      <c r="AG323" s="675"/>
      <c r="AH323" s="675"/>
      <c r="AI323" s="675"/>
      <c r="AJ323" s="675"/>
      <c r="AK323" s="675" t="s">
        <v>9028</v>
      </c>
      <c r="AL323" s="675" t="s">
        <v>9029</v>
      </c>
      <c r="AM323" s="675" t="s">
        <v>9030</v>
      </c>
      <c r="AN323" s="675" t="s">
        <v>1086</v>
      </c>
      <c r="AO323" s="675" t="s">
        <v>1086</v>
      </c>
      <c r="AP323" s="675" t="s">
        <v>1941</v>
      </c>
    </row>
    <row r="324" spans="1:42" s="229" customFormat="1" ht="13.5">
      <c r="A324" s="675" t="s">
        <v>58</v>
      </c>
      <c r="B324" s="675" t="s">
        <v>1895</v>
      </c>
      <c r="C324" s="675" t="s">
        <v>1904</v>
      </c>
      <c r="D324" s="675" t="s">
        <v>1908</v>
      </c>
      <c r="E324" s="675" t="s">
        <v>666</v>
      </c>
      <c r="F324" s="675" t="s">
        <v>717</v>
      </c>
      <c r="G324" s="675" t="s">
        <v>1074</v>
      </c>
      <c r="H324" s="675" t="s">
        <v>1909</v>
      </c>
      <c r="I324" s="675" t="s">
        <v>1859</v>
      </c>
      <c r="J324" s="675" t="s">
        <v>669</v>
      </c>
      <c r="K324" s="675" t="s">
        <v>653</v>
      </c>
      <c r="L324" s="675" t="s">
        <v>1860</v>
      </c>
      <c r="M324" s="675" t="s">
        <v>1910</v>
      </c>
      <c r="N324" s="675" t="s">
        <v>1940</v>
      </c>
      <c r="O324" s="699" t="s">
        <v>8212</v>
      </c>
      <c r="P324" s="675">
        <v>33</v>
      </c>
      <c r="Q324" s="675">
        <v>16</v>
      </c>
      <c r="R324" s="675"/>
      <c r="S324" s="677" t="s">
        <v>8898</v>
      </c>
      <c r="T324" s="675"/>
      <c r="U324" s="688">
        <v>44363</v>
      </c>
      <c r="V324" s="688">
        <v>44363</v>
      </c>
      <c r="W324" s="675">
        <v>4315000283</v>
      </c>
      <c r="X324" s="688">
        <v>44376</v>
      </c>
      <c r="Y324" s="675"/>
      <c r="Z324" s="675"/>
      <c r="AA324" s="675"/>
      <c r="AB324" s="675"/>
      <c r="AC324" s="676" t="s">
        <v>1562</v>
      </c>
      <c r="AD324" s="676"/>
      <c r="AE324" s="675"/>
      <c r="AF324" s="675"/>
      <c r="AG324" s="675"/>
      <c r="AH324" s="675"/>
      <c r="AI324" s="675"/>
      <c r="AJ324" s="675"/>
      <c r="AK324" s="675" t="s">
        <v>9028</v>
      </c>
      <c r="AL324" s="675" t="s">
        <v>9029</v>
      </c>
      <c r="AM324" s="675" t="s">
        <v>9030</v>
      </c>
      <c r="AN324" s="675" t="s">
        <v>1086</v>
      </c>
      <c r="AO324" s="675" t="s">
        <v>1086</v>
      </c>
      <c r="AP324" s="675" t="s">
        <v>1941</v>
      </c>
    </row>
    <row r="325" spans="1:42" s="229" customFormat="1" ht="13.5">
      <c r="A325" s="675" t="s">
        <v>58</v>
      </c>
      <c r="B325" s="675" t="s">
        <v>1895</v>
      </c>
      <c r="C325" s="675" t="s">
        <v>1904</v>
      </c>
      <c r="D325" s="675" t="s">
        <v>1911</v>
      </c>
      <c r="E325" s="675" t="s">
        <v>666</v>
      </c>
      <c r="F325" s="675" t="s">
        <v>717</v>
      </c>
      <c r="G325" s="675" t="s">
        <v>717</v>
      </c>
      <c r="H325" s="675" t="s">
        <v>1912</v>
      </c>
      <c r="I325" s="675" t="s">
        <v>1859</v>
      </c>
      <c r="J325" s="675" t="s">
        <v>669</v>
      </c>
      <c r="K325" s="675" t="s">
        <v>653</v>
      </c>
      <c r="L325" s="675" t="s">
        <v>1860</v>
      </c>
      <c r="M325" s="675" t="s">
        <v>1913</v>
      </c>
      <c r="N325" s="675" t="s">
        <v>1940</v>
      </c>
      <c r="O325" s="699" t="s">
        <v>8212</v>
      </c>
      <c r="P325" s="675">
        <v>28</v>
      </c>
      <c r="Q325" s="675">
        <v>14</v>
      </c>
      <c r="R325" s="675"/>
      <c r="S325" s="677" t="s">
        <v>8898</v>
      </c>
      <c r="T325" s="675"/>
      <c r="U325" s="688">
        <v>44363</v>
      </c>
      <c r="V325" s="688">
        <v>44363</v>
      </c>
      <c r="W325" s="675">
        <v>4315000287</v>
      </c>
      <c r="X325" s="688">
        <v>44376</v>
      </c>
      <c r="Y325" s="675"/>
      <c r="Z325" s="675"/>
      <c r="AA325" s="675"/>
      <c r="AB325" s="675"/>
      <c r="AC325" s="676" t="s">
        <v>1562</v>
      </c>
      <c r="AD325" s="676"/>
      <c r="AE325" s="675"/>
      <c r="AF325" s="675"/>
      <c r="AG325" s="675"/>
      <c r="AH325" s="675"/>
      <c r="AI325" s="675"/>
      <c r="AJ325" s="675"/>
      <c r="AK325" s="675" t="s">
        <v>9028</v>
      </c>
      <c r="AL325" s="675" t="s">
        <v>9029</v>
      </c>
      <c r="AM325" s="675" t="s">
        <v>9030</v>
      </c>
      <c r="AN325" s="675" t="s">
        <v>1086</v>
      </c>
      <c r="AO325" s="675" t="s">
        <v>1086</v>
      </c>
      <c r="AP325" s="675" t="s">
        <v>1941</v>
      </c>
    </row>
    <row r="326" spans="1:42" s="233" customFormat="1" ht="13.5">
      <c r="A326" s="675" t="s">
        <v>58</v>
      </c>
      <c r="B326" s="675" t="s">
        <v>1895</v>
      </c>
      <c r="C326" s="675" t="s">
        <v>1914</v>
      </c>
      <c r="D326" s="675" t="s">
        <v>1915</v>
      </c>
      <c r="E326" s="675" t="s">
        <v>660</v>
      </c>
      <c r="F326" s="675" t="s">
        <v>717</v>
      </c>
      <c r="G326" s="675" t="s">
        <v>1074</v>
      </c>
      <c r="H326" s="675" t="s">
        <v>1916</v>
      </c>
      <c r="I326" s="675" t="s">
        <v>1859</v>
      </c>
      <c r="J326" s="675" t="s">
        <v>669</v>
      </c>
      <c r="K326" s="675" t="s">
        <v>653</v>
      </c>
      <c r="L326" s="675" t="s">
        <v>1860</v>
      </c>
      <c r="M326" s="675">
        <v>134.60599999999999</v>
      </c>
      <c r="N326" s="675" t="s">
        <v>1940</v>
      </c>
      <c r="O326" s="699" t="s">
        <v>8212</v>
      </c>
      <c r="P326" s="675">
        <v>21</v>
      </c>
      <c r="Q326" s="675">
        <v>12</v>
      </c>
      <c r="R326" s="675"/>
      <c r="S326" s="677" t="s">
        <v>8898</v>
      </c>
      <c r="T326" s="675"/>
      <c r="U326" s="688">
        <v>44363</v>
      </c>
      <c r="V326" s="688">
        <v>44363</v>
      </c>
      <c r="W326" s="675">
        <v>4315000288</v>
      </c>
      <c r="X326" s="688">
        <v>44376</v>
      </c>
      <c r="Y326" s="675"/>
      <c r="Z326" s="675"/>
      <c r="AA326" s="675"/>
      <c r="AB326" s="675"/>
      <c r="AC326" s="676" t="s">
        <v>1562</v>
      </c>
      <c r="AD326" s="676"/>
      <c r="AE326" s="675"/>
      <c r="AF326" s="675"/>
      <c r="AG326" s="675"/>
      <c r="AH326" s="675"/>
      <c r="AI326" s="675"/>
      <c r="AJ326" s="675"/>
      <c r="AK326" s="675" t="s">
        <v>9028</v>
      </c>
      <c r="AL326" s="675" t="s">
        <v>9029</v>
      </c>
      <c r="AM326" s="675" t="s">
        <v>9030</v>
      </c>
      <c r="AN326" s="675" t="s">
        <v>1086</v>
      </c>
      <c r="AO326" s="675" t="s">
        <v>1086</v>
      </c>
      <c r="AP326" s="675" t="s">
        <v>1941</v>
      </c>
    </row>
    <row r="327" spans="1:42" s="233" customFormat="1" ht="13.5">
      <c r="A327" s="675" t="s">
        <v>58</v>
      </c>
      <c r="B327" s="675" t="s">
        <v>1895</v>
      </c>
      <c r="C327" s="675" t="s">
        <v>1917</v>
      </c>
      <c r="D327" s="675" t="s">
        <v>1918</v>
      </c>
      <c r="E327" s="675" t="s">
        <v>660</v>
      </c>
      <c r="F327" s="675" t="s">
        <v>717</v>
      </c>
      <c r="G327" s="675" t="s">
        <v>1074</v>
      </c>
      <c r="H327" s="675" t="s">
        <v>1919</v>
      </c>
      <c r="I327" s="675" t="s">
        <v>1859</v>
      </c>
      <c r="J327" s="675" t="s">
        <v>669</v>
      </c>
      <c r="K327" s="675" t="s">
        <v>653</v>
      </c>
      <c r="L327" s="675" t="s">
        <v>1860</v>
      </c>
      <c r="M327" s="675">
        <v>136.489</v>
      </c>
      <c r="N327" s="675" t="s">
        <v>1940</v>
      </c>
      <c r="O327" s="699" t="s">
        <v>8212</v>
      </c>
      <c r="P327" s="675">
        <v>21</v>
      </c>
      <c r="Q327" s="675">
        <v>13</v>
      </c>
      <c r="R327" s="675"/>
      <c r="S327" s="677" t="s">
        <v>8898</v>
      </c>
      <c r="T327" s="675"/>
      <c r="U327" s="688">
        <v>44363</v>
      </c>
      <c r="V327" s="688">
        <v>44363</v>
      </c>
      <c r="W327" s="675">
        <v>4315000290</v>
      </c>
      <c r="X327" s="688">
        <v>44376</v>
      </c>
      <c r="Y327" s="675"/>
      <c r="Z327" s="675"/>
      <c r="AA327" s="675"/>
      <c r="AB327" s="675"/>
      <c r="AC327" s="676" t="s">
        <v>1562</v>
      </c>
      <c r="AD327" s="676"/>
      <c r="AE327" s="675"/>
      <c r="AF327" s="675"/>
      <c r="AG327" s="675"/>
      <c r="AH327" s="675"/>
      <c r="AI327" s="675"/>
      <c r="AJ327" s="675"/>
      <c r="AK327" s="675" t="s">
        <v>9028</v>
      </c>
      <c r="AL327" s="675" t="s">
        <v>9029</v>
      </c>
      <c r="AM327" s="675" t="s">
        <v>9030</v>
      </c>
      <c r="AN327" s="675" t="s">
        <v>1086</v>
      </c>
      <c r="AO327" s="675" t="s">
        <v>1086</v>
      </c>
      <c r="AP327" s="675" t="s">
        <v>1941</v>
      </c>
    </row>
    <row r="328" spans="1:42" s="229" customFormat="1" ht="13.5">
      <c r="A328" s="675" t="s">
        <v>58</v>
      </c>
      <c r="B328" s="675" t="s">
        <v>1895</v>
      </c>
      <c r="C328" s="675" t="s">
        <v>1920</v>
      </c>
      <c r="D328" s="675" t="s">
        <v>1921</v>
      </c>
      <c r="E328" s="675" t="s">
        <v>666</v>
      </c>
      <c r="F328" s="675" t="s">
        <v>717</v>
      </c>
      <c r="G328" s="675" t="s">
        <v>1074</v>
      </c>
      <c r="H328" s="675" t="s">
        <v>1922</v>
      </c>
      <c r="I328" s="675" t="s">
        <v>1859</v>
      </c>
      <c r="J328" s="675" t="s">
        <v>669</v>
      </c>
      <c r="K328" s="675" t="s">
        <v>653</v>
      </c>
      <c r="L328" s="675" t="s">
        <v>1860</v>
      </c>
      <c r="M328" s="675" t="s">
        <v>1923</v>
      </c>
      <c r="N328" s="675" t="s">
        <v>1940</v>
      </c>
      <c r="O328" s="699" t="s">
        <v>8212</v>
      </c>
      <c r="P328" s="675">
        <v>20</v>
      </c>
      <c r="Q328" s="675">
        <v>7</v>
      </c>
      <c r="R328" s="675"/>
      <c r="S328" s="677" t="s">
        <v>8898</v>
      </c>
      <c r="T328" s="675"/>
      <c r="U328" s="688">
        <v>44363</v>
      </c>
      <c r="V328" s="688">
        <v>44363</v>
      </c>
      <c r="W328" s="675">
        <v>4315000291</v>
      </c>
      <c r="X328" s="688">
        <v>44376</v>
      </c>
      <c r="Y328" s="675"/>
      <c r="Z328" s="675"/>
      <c r="AA328" s="675"/>
      <c r="AB328" s="675"/>
      <c r="AC328" s="676" t="s">
        <v>1562</v>
      </c>
      <c r="AD328" s="676"/>
      <c r="AE328" s="675"/>
      <c r="AF328" s="675"/>
      <c r="AG328" s="675"/>
      <c r="AH328" s="675"/>
      <c r="AI328" s="675"/>
      <c r="AJ328" s="675"/>
      <c r="AK328" s="675" t="s">
        <v>9028</v>
      </c>
      <c r="AL328" s="675" t="s">
        <v>9029</v>
      </c>
      <c r="AM328" s="675" t="s">
        <v>9030</v>
      </c>
      <c r="AN328" s="675" t="s">
        <v>1086</v>
      </c>
      <c r="AO328" s="675" t="s">
        <v>1086</v>
      </c>
      <c r="AP328" s="675" t="s">
        <v>1941</v>
      </c>
    </row>
    <row r="329" spans="1:42" s="229" customFormat="1" ht="13.5">
      <c r="A329" s="675" t="s">
        <v>58</v>
      </c>
      <c r="B329" s="675" t="s">
        <v>1895</v>
      </c>
      <c r="C329" s="675" t="s">
        <v>1920</v>
      </c>
      <c r="D329" s="675" t="s">
        <v>1924</v>
      </c>
      <c r="E329" s="675" t="s">
        <v>666</v>
      </c>
      <c r="F329" s="675" t="s">
        <v>717</v>
      </c>
      <c r="G329" s="675" t="s">
        <v>1074</v>
      </c>
      <c r="H329" s="675" t="s">
        <v>1925</v>
      </c>
      <c r="I329" s="675" t="s">
        <v>1859</v>
      </c>
      <c r="J329" s="675" t="s">
        <v>669</v>
      </c>
      <c r="K329" s="675" t="s">
        <v>653</v>
      </c>
      <c r="L329" s="675" t="s">
        <v>1860</v>
      </c>
      <c r="M329" s="675" t="s">
        <v>1926</v>
      </c>
      <c r="N329" s="675" t="s">
        <v>1940</v>
      </c>
      <c r="O329" s="675" t="s">
        <v>1870</v>
      </c>
      <c r="P329" s="675">
        <v>30</v>
      </c>
      <c r="Q329" s="675">
        <v>20</v>
      </c>
      <c r="R329" s="675"/>
      <c r="S329" s="677" t="s">
        <v>8898</v>
      </c>
      <c r="T329" s="675"/>
      <c r="U329" s="688">
        <v>44363</v>
      </c>
      <c r="V329" s="688">
        <v>44363</v>
      </c>
      <c r="W329" s="675">
        <v>4315000292</v>
      </c>
      <c r="X329" s="688">
        <v>44376</v>
      </c>
      <c r="Y329" s="675"/>
      <c r="Z329" s="675"/>
      <c r="AA329" s="675"/>
      <c r="AB329" s="675"/>
      <c r="AC329" s="676" t="s">
        <v>1562</v>
      </c>
      <c r="AD329" s="676"/>
      <c r="AE329" s="675"/>
      <c r="AF329" s="675"/>
      <c r="AG329" s="675"/>
      <c r="AH329" s="675"/>
      <c r="AI329" s="675"/>
      <c r="AJ329" s="675"/>
      <c r="AK329" s="675" t="s">
        <v>9028</v>
      </c>
      <c r="AL329" s="675" t="s">
        <v>9029</v>
      </c>
      <c r="AM329" s="675" t="s">
        <v>9030</v>
      </c>
      <c r="AN329" s="675" t="s">
        <v>1086</v>
      </c>
      <c r="AO329" s="675" t="s">
        <v>1086</v>
      </c>
      <c r="AP329" s="675" t="s">
        <v>1941</v>
      </c>
    </row>
    <row r="330" spans="1:42" s="229" customFormat="1" ht="13.5">
      <c r="A330" s="675" t="s">
        <v>58</v>
      </c>
      <c r="B330" s="675" t="s">
        <v>1895</v>
      </c>
      <c r="C330" s="675" t="s">
        <v>1927</v>
      </c>
      <c r="D330" s="675" t="s">
        <v>1928</v>
      </c>
      <c r="E330" s="675" t="s">
        <v>666</v>
      </c>
      <c r="F330" s="675" t="s">
        <v>713</v>
      </c>
      <c r="G330" s="675" t="s">
        <v>1074</v>
      </c>
      <c r="H330" s="675" t="s">
        <v>1929</v>
      </c>
      <c r="I330" s="675" t="s">
        <v>1859</v>
      </c>
      <c r="J330" s="675" t="s">
        <v>669</v>
      </c>
      <c r="K330" s="675" t="s">
        <v>653</v>
      </c>
      <c r="L330" s="675" t="s">
        <v>1860</v>
      </c>
      <c r="M330" s="675" t="s">
        <v>1930</v>
      </c>
      <c r="N330" s="675" t="s">
        <v>1940</v>
      </c>
      <c r="O330" s="699" t="s">
        <v>8212</v>
      </c>
      <c r="P330" s="675">
        <v>13</v>
      </c>
      <c r="Q330" s="675">
        <v>11</v>
      </c>
      <c r="R330" s="675"/>
      <c r="S330" s="677" t="s">
        <v>8898</v>
      </c>
      <c r="T330" s="675"/>
      <c r="U330" s="688">
        <v>44363</v>
      </c>
      <c r="V330" s="688">
        <v>44363</v>
      </c>
      <c r="W330" s="675">
        <v>4315000284</v>
      </c>
      <c r="X330" s="688">
        <v>44376</v>
      </c>
      <c r="Y330" s="675"/>
      <c r="Z330" s="675"/>
      <c r="AA330" s="675"/>
      <c r="AB330" s="675"/>
      <c r="AC330" s="676" t="s">
        <v>1562</v>
      </c>
      <c r="AD330" s="676"/>
      <c r="AE330" s="675"/>
      <c r="AF330" s="675"/>
      <c r="AG330" s="675"/>
      <c r="AH330" s="675"/>
      <c r="AI330" s="675"/>
      <c r="AJ330" s="675"/>
      <c r="AK330" s="675" t="s">
        <v>9028</v>
      </c>
      <c r="AL330" s="675" t="s">
        <v>9029</v>
      </c>
      <c r="AM330" s="675" t="s">
        <v>9030</v>
      </c>
      <c r="AN330" s="675" t="s">
        <v>1086</v>
      </c>
      <c r="AO330" s="675" t="s">
        <v>1086</v>
      </c>
      <c r="AP330" s="675" t="s">
        <v>1941</v>
      </c>
    </row>
    <row r="331" spans="1:42" s="229" customFormat="1" ht="13.5">
      <c r="A331" s="675" t="s">
        <v>58</v>
      </c>
      <c r="B331" s="675" t="s">
        <v>1895</v>
      </c>
      <c r="C331" s="675" t="s">
        <v>1927</v>
      </c>
      <c r="D331" s="675" t="s">
        <v>1931</v>
      </c>
      <c r="E331" s="675" t="s">
        <v>666</v>
      </c>
      <c r="F331" s="675" t="s">
        <v>713</v>
      </c>
      <c r="G331" s="675" t="s">
        <v>1074</v>
      </c>
      <c r="H331" s="675" t="s">
        <v>1932</v>
      </c>
      <c r="I331" s="675" t="s">
        <v>1859</v>
      </c>
      <c r="J331" s="675" t="s">
        <v>669</v>
      </c>
      <c r="K331" s="675" t="s">
        <v>653</v>
      </c>
      <c r="L331" s="675" t="s">
        <v>1860</v>
      </c>
      <c r="M331" s="675" t="s">
        <v>1933</v>
      </c>
      <c r="N331" s="675" t="s">
        <v>1940</v>
      </c>
      <c r="O331" s="699" t="s">
        <v>8212</v>
      </c>
      <c r="P331" s="675">
        <v>13</v>
      </c>
      <c r="Q331" s="675">
        <v>11</v>
      </c>
      <c r="R331" s="675"/>
      <c r="S331" s="677" t="s">
        <v>8898</v>
      </c>
      <c r="T331" s="675"/>
      <c r="U331" s="688">
        <v>44363</v>
      </c>
      <c r="V331" s="688">
        <v>44363</v>
      </c>
      <c r="W331" s="675">
        <v>4315000285</v>
      </c>
      <c r="X331" s="688">
        <v>44376</v>
      </c>
      <c r="Y331" s="675"/>
      <c r="Z331" s="675"/>
      <c r="AA331" s="675"/>
      <c r="AB331" s="675"/>
      <c r="AC331" s="676" t="s">
        <v>1562</v>
      </c>
      <c r="AD331" s="676"/>
      <c r="AE331" s="675"/>
      <c r="AF331" s="675"/>
      <c r="AG331" s="675"/>
      <c r="AH331" s="675"/>
      <c r="AI331" s="675"/>
      <c r="AJ331" s="675"/>
      <c r="AK331" s="675" t="s">
        <v>9028</v>
      </c>
      <c r="AL331" s="675" t="s">
        <v>9029</v>
      </c>
      <c r="AM331" s="675" t="s">
        <v>9030</v>
      </c>
      <c r="AN331" s="675" t="s">
        <v>1086</v>
      </c>
      <c r="AO331" s="675" t="s">
        <v>1086</v>
      </c>
      <c r="AP331" s="675" t="s">
        <v>1941</v>
      </c>
    </row>
    <row r="332" spans="1:42" s="229" customFormat="1" ht="13.5">
      <c r="A332" s="675" t="s">
        <v>58</v>
      </c>
      <c r="B332" s="675" t="s">
        <v>1895</v>
      </c>
      <c r="C332" s="675" t="s">
        <v>1914</v>
      </c>
      <c r="D332" s="675" t="s">
        <v>1915</v>
      </c>
      <c r="E332" s="675" t="s">
        <v>660</v>
      </c>
      <c r="F332" s="675" t="s">
        <v>717</v>
      </c>
      <c r="G332" s="675" t="s">
        <v>1074</v>
      </c>
      <c r="H332" s="675" t="s">
        <v>1934</v>
      </c>
      <c r="I332" s="675" t="s">
        <v>1859</v>
      </c>
      <c r="J332" s="675" t="s">
        <v>669</v>
      </c>
      <c r="K332" s="675" t="s">
        <v>653</v>
      </c>
      <c r="L332" s="675" t="s">
        <v>1860</v>
      </c>
      <c r="M332" s="675">
        <v>111.896</v>
      </c>
      <c r="N332" s="675" t="s">
        <v>1940</v>
      </c>
      <c r="O332" s="699" t="s">
        <v>8212</v>
      </c>
      <c r="P332" s="675">
        <v>28</v>
      </c>
      <c r="Q332" s="675">
        <v>20</v>
      </c>
      <c r="R332" s="675"/>
      <c r="S332" s="677" t="s">
        <v>8898</v>
      </c>
      <c r="T332" s="675"/>
      <c r="U332" s="688">
        <v>44363</v>
      </c>
      <c r="V332" s="688">
        <v>44363</v>
      </c>
      <c r="W332" s="675">
        <v>4315000286</v>
      </c>
      <c r="X332" s="688">
        <v>44376</v>
      </c>
      <c r="Y332" s="675"/>
      <c r="Z332" s="675"/>
      <c r="AA332" s="675"/>
      <c r="AB332" s="675"/>
      <c r="AC332" s="676" t="s">
        <v>1562</v>
      </c>
      <c r="AD332" s="676"/>
      <c r="AE332" s="675"/>
      <c r="AF332" s="675"/>
      <c r="AG332" s="675"/>
      <c r="AH332" s="675"/>
      <c r="AI332" s="675"/>
      <c r="AJ332" s="675"/>
      <c r="AK332" s="675" t="s">
        <v>9028</v>
      </c>
      <c r="AL332" s="675" t="s">
        <v>9029</v>
      </c>
      <c r="AM332" s="675" t="s">
        <v>9030</v>
      </c>
      <c r="AN332" s="675" t="s">
        <v>1086</v>
      </c>
      <c r="AO332" s="675" t="s">
        <v>1086</v>
      </c>
      <c r="AP332" s="675" t="s">
        <v>1941</v>
      </c>
    </row>
    <row r="333" spans="1:42" s="229" customFormat="1" ht="13.5">
      <c r="A333" s="675" t="s">
        <v>58</v>
      </c>
      <c r="B333" s="675" t="s">
        <v>1895</v>
      </c>
      <c r="C333" s="675" t="s">
        <v>1914</v>
      </c>
      <c r="D333" s="675" t="s">
        <v>1935</v>
      </c>
      <c r="E333" s="675" t="s">
        <v>666</v>
      </c>
      <c r="F333" s="675" t="s">
        <v>714</v>
      </c>
      <c r="G333" s="675" t="s">
        <v>1074</v>
      </c>
      <c r="H333" s="675" t="s">
        <v>1936</v>
      </c>
      <c r="I333" s="675" t="s">
        <v>1859</v>
      </c>
      <c r="J333" s="675" t="s">
        <v>669</v>
      </c>
      <c r="K333" s="675" t="s">
        <v>653</v>
      </c>
      <c r="L333" s="675" t="s">
        <v>1860</v>
      </c>
      <c r="M333" s="675" t="s">
        <v>1937</v>
      </c>
      <c r="N333" s="675" t="s">
        <v>1940</v>
      </c>
      <c r="O333" s="675" t="s">
        <v>1870</v>
      </c>
      <c r="P333" s="675">
        <v>217</v>
      </c>
      <c r="Q333" s="675">
        <v>20</v>
      </c>
      <c r="R333" s="675"/>
      <c r="S333" s="677" t="s">
        <v>8898</v>
      </c>
      <c r="T333" s="675"/>
      <c r="U333" s="688">
        <v>44363</v>
      </c>
      <c r="V333" s="688">
        <v>44363</v>
      </c>
      <c r="W333" s="675">
        <v>4315000289</v>
      </c>
      <c r="X333" s="688">
        <v>44376</v>
      </c>
      <c r="Y333" s="675"/>
      <c r="Z333" s="675"/>
      <c r="AA333" s="675"/>
      <c r="AB333" s="675"/>
      <c r="AC333" s="676" t="s">
        <v>1562</v>
      </c>
      <c r="AD333" s="676"/>
      <c r="AE333" s="675"/>
      <c r="AF333" s="675"/>
      <c r="AG333" s="675"/>
      <c r="AH333" s="675"/>
      <c r="AI333" s="675"/>
      <c r="AJ333" s="675"/>
      <c r="AK333" s="675" t="s">
        <v>9028</v>
      </c>
      <c r="AL333" s="675" t="s">
        <v>9029</v>
      </c>
      <c r="AM333" s="675" t="s">
        <v>9030</v>
      </c>
      <c r="AN333" s="675" t="s">
        <v>1086</v>
      </c>
      <c r="AO333" s="675" t="s">
        <v>1086</v>
      </c>
      <c r="AP333" s="675" t="s">
        <v>1941</v>
      </c>
    </row>
    <row r="334" spans="1:42" s="229" customFormat="1" ht="13.5">
      <c r="A334" s="676" t="s">
        <v>976</v>
      </c>
      <c r="B334" s="676" t="s">
        <v>8991</v>
      </c>
      <c r="C334" s="676" t="s">
        <v>8992</v>
      </c>
      <c r="D334" s="676" t="s">
        <v>9001</v>
      </c>
      <c r="E334" s="676" t="s">
        <v>5726</v>
      </c>
      <c r="F334" s="676" t="s">
        <v>759</v>
      </c>
      <c r="G334" s="676" t="s">
        <v>106</v>
      </c>
      <c r="H334" s="676" t="s">
        <v>9031</v>
      </c>
      <c r="I334" s="676" t="s">
        <v>1317</v>
      </c>
      <c r="J334" s="676" t="s">
        <v>104</v>
      </c>
      <c r="K334" s="676" t="s">
        <v>108</v>
      </c>
      <c r="L334" s="676" t="s">
        <v>1160</v>
      </c>
      <c r="M334" s="676" t="s">
        <v>1162</v>
      </c>
      <c r="N334" s="676" t="s">
        <v>1120</v>
      </c>
      <c r="O334" s="676" t="s">
        <v>1237</v>
      </c>
      <c r="P334" s="676">
        <v>150</v>
      </c>
      <c r="Q334" s="676">
        <v>10</v>
      </c>
      <c r="R334" s="676"/>
      <c r="S334" s="676" t="s">
        <v>8995</v>
      </c>
      <c r="T334" s="676"/>
      <c r="U334" s="674">
        <v>44328</v>
      </c>
      <c r="V334" s="674">
        <v>44328</v>
      </c>
      <c r="W334" s="676" t="s">
        <v>9032</v>
      </c>
      <c r="X334" s="688">
        <v>44376</v>
      </c>
      <c r="Y334" s="676"/>
      <c r="Z334" s="676"/>
      <c r="AA334" s="676"/>
      <c r="AB334" s="676"/>
      <c r="AC334" s="676" t="s">
        <v>1562</v>
      </c>
      <c r="AD334" s="676"/>
      <c r="AE334" s="676"/>
      <c r="AF334" s="676"/>
      <c r="AG334" s="676"/>
      <c r="AH334" s="676"/>
      <c r="AI334" s="676"/>
      <c r="AJ334" s="676"/>
      <c r="AK334" s="676" t="s">
        <v>1121</v>
      </c>
      <c r="AL334" s="676" t="s">
        <v>8997</v>
      </c>
      <c r="AM334" s="676" t="s">
        <v>8998</v>
      </c>
      <c r="AN334" s="676" t="s">
        <v>1086</v>
      </c>
      <c r="AO334" s="676" t="s">
        <v>1086</v>
      </c>
      <c r="AP334" s="676"/>
    </row>
    <row r="335" spans="1:42" s="229" customFormat="1" ht="13.5">
      <c r="A335" s="676" t="s">
        <v>976</v>
      </c>
      <c r="B335" s="676" t="s">
        <v>8991</v>
      </c>
      <c r="C335" s="676" t="s">
        <v>9033</v>
      </c>
      <c r="D335" s="676" t="s">
        <v>9034</v>
      </c>
      <c r="E335" s="676" t="s">
        <v>5726</v>
      </c>
      <c r="F335" s="676" t="s">
        <v>759</v>
      </c>
      <c r="G335" s="676" t="s">
        <v>2470</v>
      </c>
      <c r="H335" s="676" t="s">
        <v>9035</v>
      </c>
      <c r="I335" s="676" t="s">
        <v>1317</v>
      </c>
      <c r="J335" s="676" t="s">
        <v>104</v>
      </c>
      <c r="K335" s="676" t="s">
        <v>108</v>
      </c>
      <c r="L335" s="676" t="s">
        <v>1206</v>
      </c>
      <c r="M335" s="676" t="s">
        <v>1211</v>
      </c>
      <c r="N335" s="676" t="s">
        <v>1103</v>
      </c>
      <c r="O335" s="676" t="s">
        <v>1245</v>
      </c>
      <c r="P335" s="676">
        <v>100</v>
      </c>
      <c r="Q335" s="676">
        <v>20</v>
      </c>
      <c r="R335" s="676"/>
      <c r="S335" s="676" t="s">
        <v>8995</v>
      </c>
      <c r="T335" s="676"/>
      <c r="U335" s="674">
        <v>44328</v>
      </c>
      <c r="V335" s="674">
        <v>44328</v>
      </c>
      <c r="W335" s="676" t="s">
        <v>9036</v>
      </c>
      <c r="X335" s="688">
        <v>44376</v>
      </c>
      <c r="Y335" s="676"/>
      <c r="Z335" s="676"/>
      <c r="AA335" s="676"/>
      <c r="AB335" s="676"/>
      <c r="AC335" s="676" t="s">
        <v>1562</v>
      </c>
      <c r="AD335" s="676"/>
      <c r="AE335" s="676"/>
      <c r="AF335" s="676"/>
      <c r="AG335" s="676"/>
      <c r="AH335" s="676"/>
      <c r="AI335" s="676"/>
      <c r="AJ335" s="676"/>
      <c r="AK335" s="676" t="s">
        <v>1121</v>
      </c>
      <c r="AL335" s="676" t="s">
        <v>8997</v>
      </c>
      <c r="AM335" s="676" t="s">
        <v>8998</v>
      </c>
      <c r="AN335" s="676" t="s">
        <v>1086</v>
      </c>
      <c r="AO335" s="676" t="s">
        <v>1086</v>
      </c>
      <c r="AP335" s="676"/>
    </row>
    <row r="336" spans="1:42" s="229" customFormat="1" ht="13.5">
      <c r="A336" s="676" t="s">
        <v>976</v>
      </c>
      <c r="B336" s="676" t="s">
        <v>8991</v>
      </c>
      <c r="C336" s="676" t="s">
        <v>9033</v>
      </c>
      <c r="D336" s="676" t="s">
        <v>9037</v>
      </c>
      <c r="E336" s="676" t="s">
        <v>5726</v>
      </c>
      <c r="F336" s="676" t="s">
        <v>759</v>
      </c>
      <c r="G336" s="676" t="s">
        <v>106</v>
      </c>
      <c r="H336" s="676" t="s">
        <v>9038</v>
      </c>
      <c r="I336" s="676" t="s">
        <v>1317</v>
      </c>
      <c r="J336" s="676" t="s">
        <v>104</v>
      </c>
      <c r="K336" s="676" t="s">
        <v>105</v>
      </c>
      <c r="L336" s="676" t="s">
        <v>1212</v>
      </c>
      <c r="M336" s="676" t="s">
        <v>1213</v>
      </c>
      <c r="N336" s="676" t="s">
        <v>1103</v>
      </c>
      <c r="O336" s="676" t="s">
        <v>1245</v>
      </c>
      <c r="P336" s="676">
        <v>300</v>
      </c>
      <c r="Q336" s="676">
        <v>20</v>
      </c>
      <c r="R336" s="676"/>
      <c r="S336" s="676" t="s">
        <v>8995</v>
      </c>
      <c r="T336" s="676"/>
      <c r="U336" s="674">
        <v>44328</v>
      </c>
      <c r="V336" s="674">
        <v>44328</v>
      </c>
      <c r="W336" s="676" t="s">
        <v>9039</v>
      </c>
      <c r="X336" s="688">
        <v>44376</v>
      </c>
      <c r="Y336" s="676"/>
      <c r="Z336" s="676"/>
      <c r="AA336" s="676"/>
      <c r="AB336" s="676"/>
      <c r="AC336" s="676" t="s">
        <v>1562</v>
      </c>
      <c r="AD336" s="676"/>
      <c r="AE336" s="676"/>
      <c r="AF336" s="676"/>
      <c r="AG336" s="676"/>
      <c r="AH336" s="676"/>
      <c r="AI336" s="676"/>
      <c r="AJ336" s="676"/>
      <c r="AK336" s="676" t="s">
        <v>1121</v>
      </c>
      <c r="AL336" s="676" t="s">
        <v>8997</v>
      </c>
      <c r="AM336" s="676" t="s">
        <v>8998</v>
      </c>
      <c r="AN336" s="676" t="s">
        <v>1086</v>
      </c>
      <c r="AO336" s="676" t="s">
        <v>1086</v>
      </c>
      <c r="AP336" s="676"/>
    </row>
    <row r="337" spans="1:42" s="229" customFormat="1" ht="13.5">
      <c r="A337" s="678" t="s">
        <v>20</v>
      </c>
      <c r="B337" s="678" t="s">
        <v>139</v>
      </c>
      <c r="C337" s="678" t="s">
        <v>157</v>
      </c>
      <c r="D337" s="678" t="s">
        <v>837</v>
      </c>
      <c r="E337" s="676" t="s">
        <v>37</v>
      </c>
      <c r="F337" s="678" t="s">
        <v>11</v>
      </c>
      <c r="G337" s="678" t="s">
        <v>19</v>
      </c>
      <c r="H337" s="676" t="s">
        <v>270</v>
      </c>
      <c r="I337" s="676" t="s">
        <v>760</v>
      </c>
      <c r="J337" s="676" t="s">
        <v>13</v>
      </c>
      <c r="K337" s="678" t="s">
        <v>17</v>
      </c>
      <c r="L337" s="687" t="s">
        <v>1625</v>
      </c>
      <c r="M337" s="679" t="s">
        <v>1626</v>
      </c>
      <c r="N337" s="675" t="s">
        <v>1120</v>
      </c>
      <c r="O337" s="675" t="s">
        <v>1104</v>
      </c>
      <c r="P337" s="680">
        <v>160</v>
      </c>
      <c r="Q337" s="680">
        <v>5</v>
      </c>
      <c r="R337" s="700"/>
      <c r="S337" s="700" t="s">
        <v>8942</v>
      </c>
      <c r="T337" s="675"/>
      <c r="U337" s="674">
        <v>44357</v>
      </c>
      <c r="V337" s="674">
        <v>44357</v>
      </c>
      <c r="W337" s="675">
        <v>4275000265</v>
      </c>
      <c r="X337" s="674">
        <v>44376</v>
      </c>
      <c r="Y337" s="675"/>
      <c r="Z337" s="675"/>
      <c r="AA337" s="675"/>
      <c r="AB337" s="675"/>
      <c r="AC337" s="675" t="s">
        <v>7597</v>
      </c>
      <c r="AD337" s="675"/>
      <c r="AE337" s="675"/>
      <c r="AF337" s="675"/>
      <c r="AG337" s="675"/>
      <c r="AH337" s="675"/>
      <c r="AI337" s="675"/>
      <c r="AJ337" s="675"/>
      <c r="AK337" s="677" t="s">
        <v>1085</v>
      </c>
      <c r="AL337" s="677" t="s">
        <v>1156</v>
      </c>
      <c r="AM337" s="677" t="s">
        <v>1157</v>
      </c>
      <c r="AN337" s="675" t="s">
        <v>1086</v>
      </c>
      <c r="AO337" s="675" t="s">
        <v>1086</v>
      </c>
      <c r="AP337" s="675"/>
    </row>
    <row r="338" spans="1:42" s="229" customFormat="1" ht="13.5">
      <c r="A338" s="676" t="s">
        <v>20</v>
      </c>
      <c r="B338" s="676" t="s">
        <v>139</v>
      </c>
      <c r="C338" s="676" t="s">
        <v>21</v>
      </c>
      <c r="D338" s="676" t="s">
        <v>817</v>
      </c>
      <c r="E338" s="676" t="s">
        <v>37</v>
      </c>
      <c r="F338" s="676" t="s">
        <v>11</v>
      </c>
      <c r="G338" s="676" t="s">
        <v>19</v>
      </c>
      <c r="H338" s="676" t="s">
        <v>818</v>
      </c>
      <c r="I338" s="676" t="s">
        <v>760</v>
      </c>
      <c r="J338" s="676" t="s">
        <v>13</v>
      </c>
      <c r="K338" s="695" t="s">
        <v>17</v>
      </c>
      <c r="L338" s="676" t="s">
        <v>2137</v>
      </c>
      <c r="M338" s="675" t="s">
        <v>2138</v>
      </c>
      <c r="N338" s="675" t="s">
        <v>1940</v>
      </c>
      <c r="O338" s="675" t="s">
        <v>1704</v>
      </c>
      <c r="P338" s="675">
        <v>147</v>
      </c>
      <c r="Q338" s="675">
        <v>10</v>
      </c>
      <c r="R338" s="700"/>
      <c r="S338" s="700" t="s">
        <v>8942</v>
      </c>
      <c r="T338" s="675"/>
      <c r="U338" s="690">
        <v>44357</v>
      </c>
      <c r="V338" s="690">
        <v>44357</v>
      </c>
      <c r="W338" s="675" t="s">
        <v>2211</v>
      </c>
      <c r="X338" s="674">
        <v>44376</v>
      </c>
      <c r="Y338" s="675"/>
      <c r="Z338" s="675"/>
      <c r="AA338" s="675"/>
      <c r="AB338" s="675"/>
      <c r="AC338" s="675" t="s">
        <v>7597</v>
      </c>
      <c r="AD338" s="675"/>
      <c r="AE338" s="675"/>
      <c r="AF338" s="675"/>
      <c r="AG338" s="675"/>
      <c r="AH338" s="675"/>
      <c r="AI338" s="675"/>
      <c r="AJ338" s="675"/>
      <c r="AK338" s="677" t="s">
        <v>1085</v>
      </c>
      <c r="AL338" s="677" t="s">
        <v>1156</v>
      </c>
      <c r="AM338" s="677" t="s">
        <v>1157</v>
      </c>
      <c r="AN338" s="675" t="s">
        <v>2263</v>
      </c>
      <c r="AO338" s="675" t="s">
        <v>2263</v>
      </c>
      <c r="AP338" s="675"/>
    </row>
    <row r="339" spans="1:42" s="229" customFormat="1" ht="13.5">
      <c r="A339" s="676" t="s">
        <v>20</v>
      </c>
      <c r="B339" s="676" t="s">
        <v>139</v>
      </c>
      <c r="C339" s="676" t="s">
        <v>21</v>
      </c>
      <c r="D339" s="676" t="s">
        <v>819</v>
      </c>
      <c r="E339" s="676" t="s">
        <v>37</v>
      </c>
      <c r="F339" s="676" t="s">
        <v>11</v>
      </c>
      <c r="G339" s="676" t="s">
        <v>19</v>
      </c>
      <c r="H339" s="676" t="s">
        <v>820</v>
      </c>
      <c r="I339" s="676" t="s">
        <v>760</v>
      </c>
      <c r="J339" s="676" t="s">
        <v>13</v>
      </c>
      <c r="K339" s="695" t="s">
        <v>26</v>
      </c>
      <c r="L339" s="676" t="s">
        <v>2137</v>
      </c>
      <c r="M339" s="675" t="s">
        <v>2139</v>
      </c>
      <c r="N339" s="675" t="s">
        <v>1120</v>
      </c>
      <c r="O339" s="675" t="s">
        <v>1080</v>
      </c>
      <c r="P339" s="675">
        <v>110</v>
      </c>
      <c r="Q339" s="675">
        <v>15</v>
      </c>
      <c r="R339" s="700"/>
      <c r="S339" s="700" t="s">
        <v>8942</v>
      </c>
      <c r="T339" s="675"/>
      <c r="U339" s="690">
        <v>44357</v>
      </c>
      <c r="V339" s="690">
        <v>44357</v>
      </c>
      <c r="W339" s="675" t="s">
        <v>2212</v>
      </c>
      <c r="X339" s="674">
        <v>44376</v>
      </c>
      <c r="Y339" s="675"/>
      <c r="Z339" s="675"/>
      <c r="AA339" s="675"/>
      <c r="AB339" s="675"/>
      <c r="AC339" s="675" t="s">
        <v>7597</v>
      </c>
      <c r="AD339" s="675"/>
      <c r="AE339" s="675"/>
      <c r="AF339" s="675"/>
      <c r="AG339" s="675"/>
      <c r="AH339" s="675"/>
      <c r="AI339" s="675"/>
      <c r="AJ339" s="675"/>
      <c r="AK339" s="677" t="s">
        <v>1085</v>
      </c>
      <c r="AL339" s="677" t="s">
        <v>1156</v>
      </c>
      <c r="AM339" s="677" t="s">
        <v>1157</v>
      </c>
      <c r="AN339" s="675" t="s">
        <v>2263</v>
      </c>
      <c r="AO339" s="675" t="s">
        <v>2263</v>
      </c>
      <c r="AP339" s="675"/>
    </row>
    <row r="340" spans="1:42" s="229" customFormat="1" ht="13.5">
      <c r="A340" s="676" t="s">
        <v>20</v>
      </c>
      <c r="B340" s="676" t="s">
        <v>139</v>
      </c>
      <c r="C340" s="676" t="s">
        <v>21</v>
      </c>
      <c r="D340" s="676" t="s">
        <v>821</v>
      </c>
      <c r="E340" s="676" t="s">
        <v>37</v>
      </c>
      <c r="F340" s="676" t="s">
        <v>11</v>
      </c>
      <c r="G340" s="676" t="s">
        <v>19</v>
      </c>
      <c r="H340" s="676" t="s">
        <v>822</v>
      </c>
      <c r="I340" s="676" t="s">
        <v>760</v>
      </c>
      <c r="J340" s="676" t="s">
        <v>13</v>
      </c>
      <c r="K340" s="695" t="s">
        <v>26</v>
      </c>
      <c r="L340" s="676" t="s">
        <v>2140</v>
      </c>
      <c r="M340" s="675" t="s">
        <v>2141</v>
      </c>
      <c r="N340" s="675" t="s">
        <v>1120</v>
      </c>
      <c r="O340" s="675" t="s">
        <v>1080</v>
      </c>
      <c r="P340" s="675">
        <v>80</v>
      </c>
      <c r="Q340" s="675">
        <v>10</v>
      </c>
      <c r="R340" s="700"/>
      <c r="S340" s="700" t="s">
        <v>8942</v>
      </c>
      <c r="T340" s="675"/>
      <c r="U340" s="690">
        <v>44357</v>
      </c>
      <c r="V340" s="690">
        <v>44357</v>
      </c>
      <c r="W340" s="675" t="s">
        <v>2213</v>
      </c>
      <c r="X340" s="674">
        <v>44376</v>
      </c>
      <c r="Y340" s="675"/>
      <c r="Z340" s="675"/>
      <c r="AA340" s="675"/>
      <c r="AB340" s="675"/>
      <c r="AC340" s="675" t="s">
        <v>7597</v>
      </c>
      <c r="AD340" s="675"/>
      <c r="AE340" s="675"/>
      <c r="AF340" s="675"/>
      <c r="AG340" s="675"/>
      <c r="AH340" s="675"/>
      <c r="AI340" s="675"/>
      <c r="AJ340" s="675"/>
      <c r="AK340" s="677" t="s">
        <v>1085</v>
      </c>
      <c r="AL340" s="677" t="s">
        <v>1156</v>
      </c>
      <c r="AM340" s="677" t="s">
        <v>1157</v>
      </c>
      <c r="AN340" s="675" t="s">
        <v>2263</v>
      </c>
      <c r="AO340" s="675" t="s">
        <v>2263</v>
      </c>
      <c r="AP340" s="675"/>
    </row>
    <row r="341" spans="1:42" s="230" customFormat="1" ht="13.5">
      <c r="A341" s="676" t="s">
        <v>20</v>
      </c>
      <c r="B341" s="676" t="s">
        <v>139</v>
      </c>
      <c r="C341" s="676" t="s">
        <v>21</v>
      </c>
      <c r="D341" s="676" t="s">
        <v>823</v>
      </c>
      <c r="E341" s="676" t="s">
        <v>37</v>
      </c>
      <c r="F341" s="676" t="s">
        <v>11</v>
      </c>
      <c r="G341" s="676" t="s">
        <v>19</v>
      </c>
      <c r="H341" s="676" t="s">
        <v>824</v>
      </c>
      <c r="I341" s="676" t="s">
        <v>760</v>
      </c>
      <c r="J341" s="676" t="s">
        <v>13</v>
      </c>
      <c r="K341" s="695" t="s">
        <v>17</v>
      </c>
      <c r="L341" s="676" t="s">
        <v>2140</v>
      </c>
      <c r="M341" s="675" t="s">
        <v>2142</v>
      </c>
      <c r="N341" s="675" t="s">
        <v>1120</v>
      </c>
      <c r="O341" s="675" t="s">
        <v>1080</v>
      </c>
      <c r="P341" s="675">
        <v>110</v>
      </c>
      <c r="Q341" s="675">
        <v>15</v>
      </c>
      <c r="R341" s="700"/>
      <c r="S341" s="700" t="s">
        <v>8942</v>
      </c>
      <c r="T341" s="675"/>
      <c r="U341" s="690">
        <v>44357</v>
      </c>
      <c r="V341" s="690">
        <v>44357</v>
      </c>
      <c r="W341" s="675" t="s">
        <v>2214</v>
      </c>
      <c r="X341" s="674">
        <v>44376</v>
      </c>
      <c r="Y341" s="675"/>
      <c r="Z341" s="675"/>
      <c r="AA341" s="675"/>
      <c r="AB341" s="675"/>
      <c r="AC341" s="675" t="s">
        <v>7597</v>
      </c>
      <c r="AD341" s="675"/>
      <c r="AE341" s="675"/>
      <c r="AF341" s="675"/>
      <c r="AG341" s="675"/>
      <c r="AH341" s="675"/>
      <c r="AI341" s="675"/>
      <c r="AJ341" s="675"/>
      <c r="AK341" s="677" t="s">
        <v>1085</v>
      </c>
      <c r="AL341" s="677" t="s">
        <v>1156</v>
      </c>
      <c r="AM341" s="677" t="s">
        <v>1157</v>
      </c>
      <c r="AN341" s="675" t="s">
        <v>2263</v>
      </c>
      <c r="AO341" s="675" t="s">
        <v>2263</v>
      </c>
      <c r="AP341" s="675"/>
    </row>
    <row r="342" spans="1:42" s="236" customFormat="1" ht="13.5">
      <c r="A342" s="678" t="s">
        <v>20</v>
      </c>
      <c r="B342" s="678" t="s">
        <v>139</v>
      </c>
      <c r="C342" s="678" t="s">
        <v>140</v>
      </c>
      <c r="D342" s="678" t="s">
        <v>243</v>
      </c>
      <c r="E342" s="676" t="s">
        <v>37</v>
      </c>
      <c r="F342" s="678" t="s">
        <v>15</v>
      </c>
      <c r="G342" s="678" t="s">
        <v>19</v>
      </c>
      <c r="H342" s="676" t="s">
        <v>251</v>
      </c>
      <c r="I342" s="676" t="s">
        <v>760</v>
      </c>
      <c r="J342" s="676" t="s">
        <v>13</v>
      </c>
      <c r="K342" s="689" t="s">
        <v>17</v>
      </c>
      <c r="L342" s="676" t="s">
        <v>2140</v>
      </c>
      <c r="M342" s="675" t="s">
        <v>2143</v>
      </c>
      <c r="N342" s="675" t="s">
        <v>1120</v>
      </c>
      <c r="O342" s="675" t="s">
        <v>1080</v>
      </c>
      <c r="P342" s="675">
        <v>190</v>
      </c>
      <c r="Q342" s="675">
        <v>20</v>
      </c>
      <c r="R342" s="700"/>
      <c r="S342" s="700" t="s">
        <v>8942</v>
      </c>
      <c r="T342" s="675"/>
      <c r="U342" s="690">
        <v>44357</v>
      </c>
      <c r="V342" s="690">
        <v>44357</v>
      </c>
      <c r="W342" s="675" t="s">
        <v>2215</v>
      </c>
      <c r="X342" s="674">
        <v>44376</v>
      </c>
      <c r="Y342" s="675"/>
      <c r="Z342" s="675"/>
      <c r="AA342" s="675"/>
      <c r="AB342" s="675"/>
      <c r="AC342" s="675" t="s">
        <v>7597</v>
      </c>
      <c r="AD342" s="675"/>
      <c r="AE342" s="675"/>
      <c r="AF342" s="675"/>
      <c r="AG342" s="675"/>
      <c r="AH342" s="675"/>
      <c r="AI342" s="675"/>
      <c r="AJ342" s="675"/>
      <c r="AK342" s="677" t="s">
        <v>1085</v>
      </c>
      <c r="AL342" s="677" t="s">
        <v>1156</v>
      </c>
      <c r="AM342" s="677" t="s">
        <v>1157</v>
      </c>
      <c r="AN342" s="675" t="s">
        <v>2263</v>
      </c>
      <c r="AO342" s="675" t="s">
        <v>2263</v>
      </c>
      <c r="AP342" s="675"/>
    </row>
    <row r="343" spans="1:42" s="230" customFormat="1" ht="13.5">
      <c r="A343" s="678" t="s">
        <v>20</v>
      </c>
      <c r="B343" s="678" t="s">
        <v>139</v>
      </c>
      <c r="C343" s="678" t="s">
        <v>71</v>
      </c>
      <c r="D343" s="678" t="s">
        <v>825</v>
      </c>
      <c r="E343" s="676" t="s">
        <v>37</v>
      </c>
      <c r="F343" s="678" t="s">
        <v>15</v>
      </c>
      <c r="G343" s="678" t="s">
        <v>19</v>
      </c>
      <c r="H343" s="676" t="s">
        <v>252</v>
      </c>
      <c r="I343" s="676" t="s">
        <v>760</v>
      </c>
      <c r="J343" s="676" t="s">
        <v>13</v>
      </c>
      <c r="K343" s="689" t="s">
        <v>17</v>
      </c>
      <c r="L343" s="676" t="s">
        <v>2140</v>
      </c>
      <c r="M343" s="675" t="s">
        <v>2144</v>
      </c>
      <c r="N343" s="675" t="s">
        <v>1120</v>
      </c>
      <c r="O343" s="675" t="s">
        <v>1080</v>
      </c>
      <c r="P343" s="675">
        <v>170</v>
      </c>
      <c r="Q343" s="675">
        <v>20</v>
      </c>
      <c r="R343" s="700"/>
      <c r="S343" s="700" t="s">
        <v>8942</v>
      </c>
      <c r="T343" s="675"/>
      <c r="U343" s="690">
        <v>44357</v>
      </c>
      <c r="V343" s="690">
        <v>44357</v>
      </c>
      <c r="W343" s="675" t="s">
        <v>2216</v>
      </c>
      <c r="X343" s="674">
        <v>44376</v>
      </c>
      <c r="Y343" s="675"/>
      <c r="Z343" s="675"/>
      <c r="AA343" s="675"/>
      <c r="AB343" s="675"/>
      <c r="AC343" s="675" t="s">
        <v>7597</v>
      </c>
      <c r="AD343" s="675"/>
      <c r="AE343" s="675"/>
      <c r="AF343" s="675"/>
      <c r="AG343" s="675"/>
      <c r="AH343" s="675"/>
      <c r="AI343" s="675"/>
      <c r="AJ343" s="675"/>
      <c r="AK343" s="677" t="s">
        <v>1085</v>
      </c>
      <c r="AL343" s="677" t="s">
        <v>1156</v>
      </c>
      <c r="AM343" s="677" t="s">
        <v>1157</v>
      </c>
      <c r="AN343" s="675" t="s">
        <v>2263</v>
      </c>
      <c r="AO343" s="675" t="s">
        <v>2263</v>
      </c>
      <c r="AP343" s="675"/>
    </row>
    <row r="344" spans="1:42" s="229" customFormat="1" ht="13.5">
      <c r="A344" s="678" t="s">
        <v>20</v>
      </c>
      <c r="B344" s="678" t="s">
        <v>139</v>
      </c>
      <c r="C344" s="678" t="s">
        <v>71</v>
      </c>
      <c r="D344" s="678" t="s">
        <v>826</v>
      </c>
      <c r="E344" s="676" t="s">
        <v>37</v>
      </c>
      <c r="F344" s="678" t="s">
        <v>15</v>
      </c>
      <c r="G344" s="678" t="s">
        <v>19</v>
      </c>
      <c r="H344" s="676" t="s">
        <v>253</v>
      </c>
      <c r="I344" s="676" t="s">
        <v>760</v>
      </c>
      <c r="J344" s="676" t="s">
        <v>13</v>
      </c>
      <c r="K344" s="689" t="s">
        <v>17</v>
      </c>
      <c r="L344" s="676" t="s">
        <v>2140</v>
      </c>
      <c r="M344" s="675" t="s">
        <v>2145</v>
      </c>
      <c r="N344" s="675" t="s">
        <v>1120</v>
      </c>
      <c r="O344" s="675" t="s">
        <v>1080</v>
      </c>
      <c r="P344" s="675">
        <v>80</v>
      </c>
      <c r="Q344" s="675">
        <v>10</v>
      </c>
      <c r="R344" s="700"/>
      <c r="S344" s="700" t="s">
        <v>8942</v>
      </c>
      <c r="T344" s="675"/>
      <c r="U344" s="690">
        <v>44357</v>
      </c>
      <c r="V344" s="690">
        <v>44357</v>
      </c>
      <c r="W344" s="675" t="s">
        <v>2217</v>
      </c>
      <c r="X344" s="674">
        <v>44376</v>
      </c>
      <c r="Y344" s="675"/>
      <c r="Z344" s="675"/>
      <c r="AA344" s="675"/>
      <c r="AB344" s="675"/>
      <c r="AC344" s="675" t="s">
        <v>7597</v>
      </c>
      <c r="AD344" s="675"/>
      <c r="AE344" s="675"/>
      <c r="AF344" s="675"/>
      <c r="AG344" s="675"/>
      <c r="AH344" s="675"/>
      <c r="AI344" s="675"/>
      <c r="AJ344" s="675"/>
      <c r="AK344" s="677" t="s">
        <v>1085</v>
      </c>
      <c r="AL344" s="677" t="s">
        <v>1156</v>
      </c>
      <c r="AM344" s="677" t="s">
        <v>1157</v>
      </c>
      <c r="AN344" s="675" t="s">
        <v>2263</v>
      </c>
      <c r="AO344" s="675" t="s">
        <v>2263</v>
      </c>
      <c r="AP344" s="675"/>
    </row>
    <row r="345" spans="1:42" s="229" customFormat="1" ht="13.5">
      <c r="A345" s="678" t="s">
        <v>20</v>
      </c>
      <c r="B345" s="678" t="s">
        <v>139</v>
      </c>
      <c r="C345" s="678" t="s">
        <v>71</v>
      </c>
      <c r="D345" s="678" t="s">
        <v>827</v>
      </c>
      <c r="E345" s="676" t="s">
        <v>37</v>
      </c>
      <c r="F345" s="678" t="s">
        <v>15</v>
      </c>
      <c r="G345" s="678" t="s">
        <v>19</v>
      </c>
      <c r="H345" s="676" t="s">
        <v>254</v>
      </c>
      <c r="I345" s="676" t="s">
        <v>760</v>
      </c>
      <c r="J345" s="676" t="s">
        <v>13</v>
      </c>
      <c r="K345" s="689" t="s">
        <v>14</v>
      </c>
      <c r="L345" s="676" t="s">
        <v>2140</v>
      </c>
      <c r="M345" s="675" t="s">
        <v>2146</v>
      </c>
      <c r="N345" s="675" t="s">
        <v>1120</v>
      </c>
      <c r="O345" s="675" t="s">
        <v>1080</v>
      </c>
      <c r="P345" s="675">
        <v>120</v>
      </c>
      <c r="Q345" s="675">
        <v>15</v>
      </c>
      <c r="R345" s="700"/>
      <c r="S345" s="700" t="s">
        <v>8942</v>
      </c>
      <c r="T345" s="675"/>
      <c r="U345" s="690">
        <v>44357</v>
      </c>
      <c r="V345" s="690">
        <v>44357</v>
      </c>
      <c r="W345" s="675" t="s">
        <v>2218</v>
      </c>
      <c r="X345" s="674">
        <v>44376</v>
      </c>
      <c r="Y345" s="675"/>
      <c r="Z345" s="675"/>
      <c r="AA345" s="675"/>
      <c r="AB345" s="675"/>
      <c r="AC345" s="675" t="s">
        <v>7597</v>
      </c>
      <c r="AD345" s="675"/>
      <c r="AE345" s="675"/>
      <c r="AF345" s="675"/>
      <c r="AG345" s="675"/>
      <c r="AH345" s="675"/>
      <c r="AI345" s="675"/>
      <c r="AJ345" s="675"/>
      <c r="AK345" s="677" t="s">
        <v>1085</v>
      </c>
      <c r="AL345" s="677" t="s">
        <v>1156</v>
      </c>
      <c r="AM345" s="677" t="s">
        <v>1157</v>
      </c>
      <c r="AN345" s="675" t="s">
        <v>2263</v>
      </c>
      <c r="AO345" s="675" t="s">
        <v>2263</v>
      </c>
      <c r="AP345" s="675"/>
    </row>
    <row r="346" spans="1:42" s="229" customFormat="1" ht="27">
      <c r="A346" s="678" t="s">
        <v>20</v>
      </c>
      <c r="B346" s="678" t="s">
        <v>139</v>
      </c>
      <c r="C346" s="678" t="s">
        <v>71</v>
      </c>
      <c r="D346" s="678" t="s">
        <v>244</v>
      </c>
      <c r="E346" s="676" t="s">
        <v>37</v>
      </c>
      <c r="F346" s="678" t="s">
        <v>11</v>
      </c>
      <c r="G346" s="678" t="s">
        <v>19</v>
      </c>
      <c r="H346" s="676" t="s">
        <v>255</v>
      </c>
      <c r="I346" s="676" t="s">
        <v>760</v>
      </c>
      <c r="J346" s="676" t="s">
        <v>13</v>
      </c>
      <c r="K346" s="689" t="s">
        <v>14</v>
      </c>
      <c r="L346" s="676" t="s">
        <v>2140</v>
      </c>
      <c r="M346" s="675" t="s">
        <v>2147</v>
      </c>
      <c r="N346" s="675" t="s">
        <v>1120</v>
      </c>
      <c r="O346" s="675" t="s">
        <v>1080</v>
      </c>
      <c r="P346" s="675">
        <v>150</v>
      </c>
      <c r="Q346" s="675">
        <v>10</v>
      </c>
      <c r="R346" s="677" t="s">
        <v>8913</v>
      </c>
      <c r="S346" s="675" t="s">
        <v>9040</v>
      </c>
      <c r="T346" s="676" t="s">
        <v>8915</v>
      </c>
      <c r="U346" s="701" t="s">
        <v>9041</v>
      </c>
      <c r="V346" s="701" t="s">
        <v>9041</v>
      </c>
      <c r="W346" s="675">
        <v>4275000249</v>
      </c>
      <c r="X346" s="674">
        <v>44376</v>
      </c>
      <c r="Y346" s="675"/>
      <c r="Z346" s="675"/>
      <c r="AA346" s="675"/>
      <c r="AB346" s="675"/>
      <c r="AC346" s="676" t="s">
        <v>8903</v>
      </c>
      <c r="AD346" s="675"/>
      <c r="AE346" s="675" t="s">
        <v>9042</v>
      </c>
      <c r="AF346" s="675"/>
      <c r="AG346" s="675"/>
      <c r="AH346" s="675"/>
      <c r="AI346" s="675"/>
      <c r="AJ346" s="675"/>
      <c r="AK346" s="677" t="s">
        <v>1085</v>
      </c>
      <c r="AL346" s="677" t="s">
        <v>1156</v>
      </c>
      <c r="AM346" s="677" t="s">
        <v>1157</v>
      </c>
      <c r="AN346" s="675" t="s">
        <v>2263</v>
      </c>
      <c r="AO346" s="675" t="s">
        <v>2263</v>
      </c>
      <c r="AP346" s="675" t="s">
        <v>9043</v>
      </c>
    </row>
    <row r="347" spans="1:42" s="229" customFormat="1" ht="13.5">
      <c r="A347" s="678" t="s">
        <v>20</v>
      </c>
      <c r="B347" s="678" t="s">
        <v>139</v>
      </c>
      <c r="C347" s="678" t="s">
        <v>71</v>
      </c>
      <c r="D347" s="678" t="s">
        <v>828</v>
      </c>
      <c r="E347" s="676" t="s">
        <v>37</v>
      </c>
      <c r="F347" s="678" t="s">
        <v>15</v>
      </c>
      <c r="G347" s="678" t="s">
        <v>19</v>
      </c>
      <c r="H347" s="676" t="s">
        <v>256</v>
      </c>
      <c r="I347" s="676" t="s">
        <v>760</v>
      </c>
      <c r="J347" s="676" t="s">
        <v>13</v>
      </c>
      <c r="K347" s="689" t="s">
        <v>17</v>
      </c>
      <c r="L347" s="676" t="s">
        <v>2140</v>
      </c>
      <c r="M347" s="675" t="s">
        <v>2148</v>
      </c>
      <c r="N347" s="675" t="s">
        <v>1120</v>
      </c>
      <c r="O347" s="675" t="s">
        <v>1080</v>
      </c>
      <c r="P347" s="675">
        <v>50</v>
      </c>
      <c r="Q347" s="675">
        <v>10</v>
      </c>
      <c r="R347" s="700"/>
      <c r="S347" s="700" t="s">
        <v>8942</v>
      </c>
      <c r="T347" s="675"/>
      <c r="U347" s="690">
        <v>44357</v>
      </c>
      <c r="V347" s="690">
        <v>44357</v>
      </c>
      <c r="W347" s="675" t="s">
        <v>2219</v>
      </c>
      <c r="X347" s="674">
        <v>44376</v>
      </c>
      <c r="Y347" s="675"/>
      <c r="Z347" s="675"/>
      <c r="AA347" s="675"/>
      <c r="AB347" s="675"/>
      <c r="AC347" s="675" t="s">
        <v>7597</v>
      </c>
      <c r="AD347" s="675"/>
      <c r="AE347" s="675"/>
      <c r="AF347" s="675"/>
      <c r="AG347" s="675"/>
      <c r="AH347" s="675"/>
      <c r="AI347" s="675"/>
      <c r="AJ347" s="675"/>
      <c r="AK347" s="677" t="s">
        <v>1085</v>
      </c>
      <c r="AL347" s="677" t="s">
        <v>1156</v>
      </c>
      <c r="AM347" s="677" t="s">
        <v>1157</v>
      </c>
      <c r="AN347" s="675" t="s">
        <v>2263</v>
      </c>
      <c r="AO347" s="675" t="s">
        <v>2263</v>
      </c>
      <c r="AP347" s="675"/>
    </row>
    <row r="348" spans="1:42" s="229" customFormat="1" ht="13.5">
      <c r="A348" s="678" t="s">
        <v>20</v>
      </c>
      <c r="B348" s="678" t="s">
        <v>139</v>
      </c>
      <c r="C348" s="678" t="s">
        <v>71</v>
      </c>
      <c r="D348" s="678" t="s">
        <v>829</v>
      </c>
      <c r="E348" s="676" t="s">
        <v>37</v>
      </c>
      <c r="F348" s="678" t="s">
        <v>15</v>
      </c>
      <c r="G348" s="678" t="s">
        <v>19</v>
      </c>
      <c r="H348" s="676" t="s">
        <v>257</v>
      </c>
      <c r="I348" s="676" t="s">
        <v>760</v>
      </c>
      <c r="J348" s="676" t="s">
        <v>13</v>
      </c>
      <c r="K348" s="689" t="s">
        <v>17</v>
      </c>
      <c r="L348" s="676" t="s">
        <v>2140</v>
      </c>
      <c r="M348" s="675" t="s">
        <v>2149</v>
      </c>
      <c r="N348" s="675" t="s">
        <v>1120</v>
      </c>
      <c r="O348" s="675" t="s">
        <v>1080</v>
      </c>
      <c r="P348" s="675">
        <v>50</v>
      </c>
      <c r="Q348" s="675">
        <v>5</v>
      </c>
      <c r="R348" s="700"/>
      <c r="S348" s="700" t="s">
        <v>8942</v>
      </c>
      <c r="T348" s="675"/>
      <c r="U348" s="690">
        <v>44357</v>
      </c>
      <c r="V348" s="690">
        <v>44357</v>
      </c>
      <c r="W348" s="675" t="s">
        <v>2220</v>
      </c>
      <c r="X348" s="674">
        <v>44376</v>
      </c>
      <c r="Y348" s="675"/>
      <c r="Z348" s="675"/>
      <c r="AA348" s="675"/>
      <c r="AB348" s="675"/>
      <c r="AC348" s="675" t="s">
        <v>7597</v>
      </c>
      <c r="AD348" s="675"/>
      <c r="AE348" s="675"/>
      <c r="AF348" s="675"/>
      <c r="AG348" s="675"/>
      <c r="AH348" s="675"/>
      <c r="AI348" s="675"/>
      <c r="AJ348" s="675"/>
      <c r="AK348" s="677" t="s">
        <v>1085</v>
      </c>
      <c r="AL348" s="677" t="s">
        <v>1156</v>
      </c>
      <c r="AM348" s="677" t="s">
        <v>1157</v>
      </c>
      <c r="AN348" s="675" t="s">
        <v>2263</v>
      </c>
      <c r="AO348" s="675" t="s">
        <v>2263</v>
      </c>
      <c r="AP348" s="675"/>
    </row>
    <row r="349" spans="1:42" s="229" customFormat="1" ht="13.5">
      <c r="A349" s="678" t="s">
        <v>20</v>
      </c>
      <c r="B349" s="678" t="s">
        <v>139</v>
      </c>
      <c r="C349" s="678" t="s">
        <v>71</v>
      </c>
      <c r="D349" s="678" t="s">
        <v>829</v>
      </c>
      <c r="E349" s="676" t="s">
        <v>37</v>
      </c>
      <c r="F349" s="678" t="s">
        <v>15</v>
      </c>
      <c r="G349" s="678" t="s">
        <v>19</v>
      </c>
      <c r="H349" s="676" t="s">
        <v>258</v>
      </c>
      <c r="I349" s="676" t="s">
        <v>760</v>
      </c>
      <c r="J349" s="676" t="s">
        <v>13</v>
      </c>
      <c r="K349" s="689" t="s">
        <v>17</v>
      </c>
      <c r="L349" s="676" t="s">
        <v>2140</v>
      </c>
      <c r="M349" s="675" t="s">
        <v>2150</v>
      </c>
      <c r="N349" s="675" t="s">
        <v>1120</v>
      </c>
      <c r="O349" s="675" t="s">
        <v>1080</v>
      </c>
      <c r="P349" s="675">
        <v>30</v>
      </c>
      <c r="Q349" s="675">
        <v>7</v>
      </c>
      <c r="R349" s="700"/>
      <c r="S349" s="700" t="s">
        <v>8942</v>
      </c>
      <c r="T349" s="675"/>
      <c r="U349" s="690">
        <v>44357</v>
      </c>
      <c r="V349" s="690">
        <v>44357</v>
      </c>
      <c r="W349" s="675" t="s">
        <v>2221</v>
      </c>
      <c r="X349" s="674">
        <v>44376</v>
      </c>
      <c r="Y349" s="675"/>
      <c r="Z349" s="675"/>
      <c r="AA349" s="675"/>
      <c r="AB349" s="675"/>
      <c r="AC349" s="675" t="s">
        <v>7597</v>
      </c>
      <c r="AD349" s="675"/>
      <c r="AE349" s="675"/>
      <c r="AF349" s="675"/>
      <c r="AG349" s="675"/>
      <c r="AH349" s="675"/>
      <c r="AI349" s="675"/>
      <c r="AJ349" s="675"/>
      <c r="AK349" s="677" t="s">
        <v>1085</v>
      </c>
      <c r="AL349" s="677" t="s">
        <v>1156</v>
      </c>
      <c r="AM349" s="677" t="s">
        <v>1157</v>
      </c>
      <c r="AN349" s="675" t="s">
        <v>2263</v>
      </c>
      <c r="AO349" s="675" t="s">
        <v>2263</v>
      </c>
      <c r="AP349" s="675"/>
    </row>
    <row r="350" spans="1:42" s="229" customFormat="1" ht="13.5">
      <c r="A350" s="678" t="s">
        <v>20</v>
      </c>
      <c r="B350" s="678" t="s">
        <v>139</v>
      </c>
      <c r="C350" s="678" t="s">
        <v>71</v>
      </c>
      <c r="D350" s="678" t="s">
        <v>830</v>
      </c>
      <c r="E350" s="676" t="s">
        <v>37</v>
      </c>
      <c r="F350" s="678" t="s">
        <v>15</v>
      </c>
      <c r="G350" s="678" t="s">
        <v>19</v>
      </c>
      <c r="H350" s="676" t="s">
        <v>259</v>
      </c>
      <c r="I350" s="676" t="s">
        <v>760</v>
      </c>
      <c r="J350" s="676" t="s">
        <v>13</v>
      </c>
      <c r="K350" s="689" t="s">
        <v>17</v>
      </c>
      <c r="L350" s="676" t="s">
        <v>2140</v>
      </c>
      <c r="M350" s="675" t="s">
        <v>2151</v>
      </c>
      <c r="N350" s="675" t="s">
        <v>1120</v>
      </c>
      <c r="O350" s="675" t="s">
        <v>1080</v>
      </c>
      <c r="P350" s="675">
        <v>30</v>
      </c>
      <c r="Q350" s="675">
        <v>6</v>
      </c>
      <c r="R350" s="700"/>
      <c r="S350" s="700" t="s">
        <v>8942</v>
      </c>
      <c r="T350" s="675"/>
      <c r="U350" s="690">
        <v>44357</v>
      </c>
      <c r="V350" s="690">
        <v>44357</v>
      </c>
      <c r="W350" s="675" t="s">
        <v>2222</v>
      </c>
      <c r="X350" s="674">
        <v>44376</v>
      </c>
      <c r="Y350" s="675"/>
      <c r="Z350" s="675"/>
      <c r="AA350" s="675"/>
      <c r="AB350" s="675"/>
      <c r="AC350" s="675" t="s">
        <v>7597</v>
      </c>
      <c r="AD350" s="675"/>
      <c r="AE350" s="675"/>
      <c r="AF350" s="675"/>
      <c r="AG350" s="675"/>
      <c r="AH350" s="675"/>
      <c r="AI350" s="675"/>
      <c r="AJ350" s="675"/>
      <c r="AK350" s="677" t="s">
        <v>1085</v>
      </c>
      <c r="AL350" s="677" t="s">
        <v>1156</v>
      </c>
      <c r="AM350" s="677" t="s">
        <v>1157</v>
      </c>
      <c r="AN350" s="675" t="s">
        <v>2263</v>
      </c>
      <c r="AO350" s="675" t="s">
        <v>2263</v>
      </c>
      <c r="AP350" s="675"/>
    </row>
    <row r="351" spans="1:42" s="229" customFormat="1" ht="13.5">
      <c r="A351" s="678" t="s">
        <v>20</v>
      </c>
      <c r="B351" s="678" t="s">
        <v>139</v>
      </c>
      <c r="C351" s="678" t="s">
        <v>71</v>
      </c>
      <c r="D351" s="678" t="s">
        <v>830</v>
      </c>
      <c r="E351" s="676" t="s">
        <v>37</v>
      </c>
      <c r="F351" s="678" t="s">
        <v>11</v>
      </c>
      <c r="G351" s="678" t="s">
        <v>19</v>
      </c>
      <c r="H351" s="676" t="s">
        <v>260</v>
      </c>
      <c r="I351" s="676" t="s">
        <v>760</v>
      </c>
      <c r="J351" s="676" t="s">
        <v>13</v>
      </c>
      <c r="K351" s="689" t="s">
        <v>17</v>
      </c>
      <c r="L351" s="676" t="s">
        <v>2140</v>
      </c>
      <c r="M351" s="675" t="s">
        <v>2152</v>
      </c>
      <c r="N351" s="675" t="s">
        <v>1120</v>
      </c>
      <c r="O351" s="675" t="s">
        <v>1080</v>
      </c>
      <c r="P351" s="675">
        <v>30</v>
      </c>
      <c r="Q351" s="675">
        <v>6</v>
      </c>
      <c r="R351" s="700"/>
      <c r="S351" s="700" t="s">
        <v>8942</v>
      </c>
      <c r="T351" s="675"/>
      <c r="U351" s="690">
        <v>44357</v>
      </c>
      <c r="V351" s="690">
        <v>44357</v>
      </c>
      <c r="W351" s="675" t="s">
        <v>2223</v>
      </c>
      <c r="X351" s="674">
        <v>44376</v>
      </c>
      <c r="Y351" s="675"/>
      <c r="Z351" s="675"/>
      <c r="AA351" s="675"/>
      <c r="AB351" s="675"/>
      <c r="AC351" s="675" t="s">
        <v>7597</v>
      </c>
      <c r="AD351" s="675"/>
      <c r="AE351" s="675"/>
      <c r="AF351" s="675"/>
      <c r="AG351" s="675"/>
      <c r="AH351" s="675"/>
      <c r="AI351" s="675"/>
      <c r="AJ351" s="675"/>
      <c r="AK351" s="677" t="s">
        <v>1085</v>
      </c>
      <c r="AL351" s="677" t="s">
        <v>1156</v>
      </c>
      <c r="AM351" s="677" t="s">
        <v>1157</v>
      </c>
      <c r="AN351" s="675" t="s">
        <v>2263</v>
      </c>
      <c r="AO351" s="675" t="s">
        <v>2263</v>
      </c>
      <c r="AP351" s="675"/>
    </row>
    <row r="352" spans="1:42" s="229" customFormat="1" ht="13.5">
      <c r="A352" s="678" t="s">
        <v>20</v>
      </c>
      <c r="B352" s="678" t="s">
        <v>139</v>
      </c>
      <c r="C352" s="678" t="s">
        <v>71</v>
      </c>
      <c r="D352" s="678" t="s">
        <v>830</v>
      </c>
      <c r="E352" s="676" t="s">
        <v>37</v>
      </c>
      <c r="F352" s="678" t="s">
        <v>15</v>
      </c>
      <c r="G352" s="678" t="s">
        <v>19</v>
      </c>
      <c r="H352" s="676" t="s">
        <v>261</v>
      </c>
      <c r="I352" s="676" t="s">
        <v>760</v>
      </c>
      <c r="J352" s="676" t="s">
        <v>13</v>
      </c>
      <c r="K352" s="689" t="s">
        <v>17</v>
      </c>
      <c r="L352" s="676" t="s">
        <v>2140</v>
      </c>
      <c r="M352" s="675" t="s">
        <v>2153</v>
      </c>
      <c r="N352" s="675" t="s">
        <v>1120</v>
      </c>
      <c r="O352" s="675" t="s">
        <v>1080</v>
      </c>
      <c r="P352" s="675">
        <v>70</v>
      </c>
      <c r="Q352" s="675">
        <v>10</v>
      </c>
      <c r="R352" s="700"/>
      <c r="S352" s="700" t="s">
        <v>8942</v>
      </c>
      <c r="T352" s="675"/>
      <c r="U352" s="690">
        <v>44357</v>
      </c>
      <c r="V352" s="690">
        <v>44357</v>
      </c>
      <c r="W352" s="675" t="s">
        <v>2224</v>
      </c>
      <c r="X352" s="674">
        <v>44376</v>
      </c>
      <c r="Y352" s="675"/>
      <c r="Z352" s="675"/>
      <c r="AA352" s="675"/>
      <c r="AB352" s="675"/>
      <c r="AC352" s="675" t="s">
        <v>7597</v>
      </c>
      <c r="AD352" s="675"/>
      <c r="AE352" s="675"/>
      <c r="AF352" s="675"/>
      <c r="AG352" s="675"/>
      <c r="AH352" s="675"/>
      <c r="AI352" s="675"/>
      <c r="AJ352" s="675"/>
      <c r="AK352" s="677" t="s">
        <v>1085</v>
      </c>
      <c r="AL352" s="677" t="s">
        <v>1156</v>
      </c>
      <c r="AM352" s="677" t="s">
        <v>1157</v>
      </c>
      <c r="AN352" s="675" t="s">
        <v>2263</v>
      </c>
      <c r="AO352" s="675" t="s">
        <v>2263</v>
      </c>
      <c r="AP352" s="675"/>
    </row>
    <row r="353" spans="1:42" s="229" customFormat="1" ht="13.5">
      <c r="A353" s="678" t="s">
        <v>20</v>
      </c>
      <c r="B353" s="678" t="s">
        <v>139</v>
      </c>
      <c r="C353" s="678" t="s">
        <v>71</v>
      </c>
      <c r="D353" s="678" t="s">
        <v>831</v>
      </c>
      <c r="E353" s="676" t="s">
        <v>37</v>
      </c>
      <c r="F353" s="678" t="s">
        <v>15</v>
      </c>
      <c r="G353" s="678" t="s">
        <v>19</v>
      </c>
      <c r="H353" s="676" t="s">
        <v>262</v>
      </c>
      <c r="I353" s="676" t="s">
        <v>760</v>
      </c>
      <c r="J353" s="676" t="s">
        <v>13</v>
      </c>
      <c r="K353" s="689" t="s">
        <v>17</v>
      </c>
      <c r="L353" s="676" t="s">
        <v>2140</v>
      </c>
      <c r="M353" s="675" t="s">
        <v>2154</v>
      </c>
      <c r="N353" s="675" t="s">
        <v>1120</v>
      </c>
      <c r="O353" s="675" t="s">
        <v>1080</v>
      </c>
      <c r="P353" s="675">
        <v>50</v>
      </c>
      <c r="Q353" s="675">
        <v>14</v>
      </c>
      <c r="R353" s="700"/>
      <c r="S353" s="700" t="s">
        <v>8942</v>
      </c>
      <c r="T353" s="675"/>
      <c r="U353" s="690">
        <v>44357</v>
      </c>
      <c r="V353" s="690">
        <v>44357</v>
      </c>
      <c r="W353" s="675" t="s">
        <v>2225</v>
      </c>
      <c r="X353" s="674">
        <v>44376</v>
      </c>
      <c r="Y353" s="675"/>
      <c r="Z353" s="675"/>
      <c r="AA353" s="675"/>
      <c r="AB353" s="675"/>
      <c r="AC353" s="675" t="s">
        <v>7597</v>
      </c>
      <c r="AD353" s="675"/>
      <c r="AE353" s="675"/>
      <c r="AF353" s="675"/>
      <c r="AG353" s="675"/>
      <c r="AH353" s="675"/>
      <c r="AI353" s="675"/>
      <c r="AJ353" s="675"/>
      <c r="AK353" s="677" t="s">
        <v>1085</v>
      </c>
      <c r="AL353" s="677" t="s">
        <v>1156</v>
      </c>
      <c r="AM353" s="677" t="s">
        <v>1157</v>
      </c>
      <c r="AN353" s="675" t="s">
        <v>2263</v>
      </c>
      <c r="AO353" s="675" t="s">
        <v>2263</v>
      </c>
      <c r="AP353" s="675"/>
    </row>
    <row r="354" spans="1:42" s="229" customFormat="1" ht="13.5">
      <c r="A354" s="676" t="s">
        <v>20</v>
      </c>
      <c r="B354" s="676" t="s">
        <v>139</v>
      </c>
      <c r="C354" s="676" t="s">
        <v>71</v>
      </c>
      <c r="D354" s="676" t="s">
        <v>832</v>
      </c>
      <c r="E354" s="676" t="s">
        <v>37</v>
      </c>
      <c r="F354" s="678" t="s">
        <v>15</v>
      </c>
      <c r="G354" s="678" t="s">
        <v>19</v>
      </c>
      <c r="H354" s="676" t="s">
        <v>263</v>
      </c>
      <c r="I354" s="676" t="s">
        <v>760</v>
      </c>
      <c r="J354" s="676" t="s">
        <v>13</v>
      </c>
      <c r="K354" s="689" t="s">
        <v>14</v>
      </c>
      <c r="L354" s="678" t="s">
        <v>2155</v>
      </c>
      <c r="M354" s="675" t="s">
        <v>2156</v>
      </c>
      <c r="N354" s="675" t="s">
        <v>1120</v>
      </c>
      <c r="O354" s="675" t="s">
        <v>1080</v>
      </c>
      <c r="P354" s="675">
        <v>120</v>
      </c>
      <c r="Q354" s="675">
        <v>30</v>
      </c>
      <c r="R354" s="700"/>
      <c r="S354" s="700" t="s">
        <v>8942</v>
      </c>
      <c r="T354" s="675"/>
      <c r="U354" s="690">
        <v>44357</v>
      </c>
      <c r="V354" s="690">
        <v>44357</v>
      </c>
      <c r="W354" s="675" t="s">
        <v>2226</v>
      </c>
      <c r="X354" s="674">
        <v>44376</v>
      </c>
      <c r="Y354" s="675"/>
      <c r="Z354" s="675"/>
      <c r="AA354" s="675"/>
      <c r="AB354" s="675"/>
      <c r="AC354" s="675" t="s">
        <v>7597</v>
      </c>
      <c r="AD354" s="675"/>
      <c r="AE354" s="675"/>
      <c r="AF354" s="675"/>
      <c r="AG354" s="675"/>
      <c r="AH354" s="675"/>
      <c r="AI354" s="675"/>
      <c r="AJ354" s="675"/>
      <c r="AK354" s="677" t="s">
        <v>1085</v>
      </c>
      <c r="AL354" s="677" t="s">
        <v>1156</v>
      </c>
      <c r="AM354" s="677" t="s">
        <v>1157</v>
      </c>
      <c r="AN354" s="675" t="s">
        <v>2263</v>
      </c>
      <c r="AO354" s="675" t="s">
        <v>2263</v>
      </c>
      <c r="AP354" s="675"/>
    </row>
    <row r="355" spans="1:42" s="229" customFormat="1" ht="13.5">
      <c r="A355" s="678" t="s">
        <v>20</v>
      </c>
      <c r="B355" s="678" t="s">
        <v>139</v>
      </c>
      <c r="C355" s="678" t="s">
        <v>71</v>
      </c>
      <c r="D355" s="678" t="s">
        <v>245</v>
      </c>
      <c r="E355" s="676" t="s">
        <v>37</v>
      </c>
      <c r="F355" s="678" t="s">
        <v>15</v>
      </c>
      <c r="G355" s="678" t="s">
        <v>19</v>
      </c>
      <c r="H355" s="676" t="s">
        <v>264</v>
      </c>
      <c r="I355" s="676" t="s">
        <v>760</v>
      </c>
      <c r="J355" s="676" t="s">
        <v>13</v>
      </c>
      <c r="K355" s="689" t="s">
        <v>14</v>
      </c>
      <c r="L355" s="678" t="s">
        <v>2155</v>
      </c>
      <c r="M355" s="675" t="s">
        <v>2157</v>
      </c>
      <c r="N355" s="675" t="s">
        <v>1120</v>
      </c>
      <c r="O355" s="675" t="s">
        <v>1080</v>
      </c>
      <c r="P355" s="675">
        <v>70</v>
      </c>
      <c r="Q355" s="675">
        <v>12</v>
      </c>
      <c r="R355" s="700"/>
      <c r="S355" s="700" t="s">
        <v>8942</v>
      </c>
      <c r="T355" s="675"/>
      <c r="U355" s="690">
        <v>44357</v>
      </c>
      <c r="V355" s="690">
        <v>44357</v>
      </c>
      <c r="W355" s="675" t="s">
        <v>2227</v>
      </c>
      <c r="X355" s="674">
        <v>44376</v>
      </c>
      <c r="Y355" s="675"/>
      <c r="Z355" s="675"/>
      <c r="AA355" s="675"/>
      <c r="AB355" s="675"/>
      <c r="AC355" s="675" t="s">
        <v>7597</v>
      </c>
      <c r="AD355" s="675"/>
      <c r="AE355" s="675"/>
      <c r="AF355" s="675"/>
      <c r="AG355" s="675"/>
      <c r="AH355" s="675"/>
      <c r="AI355" s="675"/>
      <c r="AJ355" s="675"/>
      <c r="AK355" s="677" t="s">
        <v>1085</v>
      </c>
      <c r="AL355" s="677" t="s">
        <v>1156</v>
      </c>
      <c r="AM355" s="677" t="s">
        <v>1157</v>
      </c>
      <c r="AN355" s="675" t="s">
        <v>2263</v>
      </c>
      <c r="AO355" s="675" t="s">
        <v>2263</v>
      </c>
      <c r="AP355" s="675"/>
    </row>
    <row r="356" spans="1:42" s="229" customFormat="1" ht="13.5">
      <c r="A356" s="678" t="s">
        <v>20</v>
      </c>
      <c r="B356" s="678" t="s">
        <v>139</v>
      </c>
      <c r="C356" s="678" t="s">
        <v>71</v>
      </c>
      <c r="D356" s="678" t="s">
        <v>245</v>
      </c>
      <c r="E356" s="676" t="s">
        <v>37</v>
      </c>
      <c r="F356" s="678" t="s">
        <v>15</v>
      </c>
      <c r="G356" s="678" t="s">
        <v>19</v>
      </c>
      <c r="H356" s="676" t="s">
        <v>265</v>
      </c>
      <c r="I356" s="676" t="s">
        <v>760</v>
      </c>
      <c r="J356" s="676" t="s">
        <v>13</v>
      </c>
      <c r="K356" s="689" t="s">
        <v>14</v>
      </c>
      <c r="L356" s="678" t="s">
        <v>2155</v>
      </c>
      <c r="M356" s="675" t="s">
        <v>2157</v>
      </c>
      <c r="N356" s="675" t="s">
        <v>1120</v>
      </c>
      <c r="O356" s="675" t="s">
        <v>1704</v>
      </c>
      <c r="P356" s="675">
        <v>70</v>
      </c>
      <c r="Q356" s="675">
        <v>12</v>
      </c>
      <c r="R356" s="700"/>
      <c r="S356" s="700" t="s">
        <v>8942</v>
      </c>
      <c r="T356" s="675"/>
      <c r="U356" s="690">
        <v>44357</v>
      </c>
      <c r="V356" s="690">
        <v>44357</v>
      </c>
      <c r="W356" s="675" t="s">
        <v>2228</v>
      </c>
      <c r="X356" s="674">
        <v>44376</v>
      </c>
      <c r="Y356" s="675"/>
      <c r="Z356" s="675"/>
      <c r="AA356" s="675"/>
      <c r="AB356" s="675"/>
      <c r="AC356" s="675" t="s">
        <v>7597</v>
      </c>
      <c r="AD356" s="675"/>
      <c r="AE356" s="675"/>
      <c r="AF356" s="675"/>
      <c r="AG356" s="675"/>
      <c r="AH356" s="675"/>
      <c r="AI356" s="675"/>
      <c r="AJ356" s="675"/>
      <c r="AK356" s="677" t="s">
        <v>1085</v>
      </c>
      <c r="AL356" s="677" t="s">
        <v>1156</v>
      </c>
      <c r="AM356" s="677" t="s">
        <v>1157</v>
      </c>
      <c r="AN356" s="675" t="s">
        <v>2263</v>
      </c>
      <c r="AO356" s="675" t="s">
        <v>2263</v>
      </c>
      <c r="AP356" s="675"/>
    </row>
    <row r="357" spans="1:42" s="229" customFormat="1" ht="13.5">
      <c r="A357" s="678" t="s">
        <v>20</v>
      </c>
      <c r="B357" s="678" t="s">
        <v>139</v>
      </c>
      <c r="C357" s="678" t="s">
        <v>71</v>
      </c>
      <c r="D357" s="678" t="s">
        <v>833</v>
      </c>
      <c r="E357" s="676" t="s">
        <v>37</v>
      </c>
      <c r="F357" s="678" t="s">
        <v>11</v>
      </c>
      <c r="G357" s="678" t="s">
        <v>19</v>
      </c>
      <c r="H357" s="676" t="s">
        <v>266</v>
      </c>
      <c r="I357" s="676" t="s">
        <v>760</v>
      </c>
      <c r="J357" s="676" t="s">
        <v>13</v>
      </c>
      <c r="K357" s="689" t="s">
        <v>17</v>
      </c>
      <c r="L357" s="678" t="s">
        <v>2155</v>
      </c>
      <c r="M357" s="675" t="s">
        <v>2158</v>
      </c>
      <c r="N357" s="675" t="s">
        <v>1120</v>
      </c>
      <c r="O357" s="675" t="s">
        <v>1080</v>
      </c>
      <c r="P357" s="675">
        <v>100</v>
      </c>
      <c r="Q357" s="675">
        <v>20</v>
      </c>
      <c r="R357" s="700"/>
      <c r="S357" s="700" t="s">
        <v>8942</v>
      </c>
      <c r="T357" s="675"/>
      <c r="U357" s="690">
        <v>44357</v>
      </c>
      <c r="V357" s="690">
        <v>44357</v>
      </c>
      <c r="W357" s="675" t="s">
        <v>2229</v>
      </c>
      <c r="X357" s="674">
        <v>44376</v>
      </c>
      <c r="Y357" s="675"/>
      <c r="Z357" s="675"/>
      <c r="AA357" s="675"/>
      <c r="AB357" s="675"/>
      <c r="AC357" s="675" t="s">
        <v>7597</v>
      </c>
      <c r="AD357" s="675"/>
      <c r="AE357" s="675"/>
      <c r="AF357" s="675"/>
      <c r="AG357" s="675"/>
      <c r="AH357" s="675"/>
      <c r="AI357" s="675"/>
      <c r="AJ357" s="675"/>
      <c r="AK357" s="677" t="s">
        <v>1085</v>
      </c>
      <c r="AL357" s="677" t="s">
        <v>1156</v>
      </c>
      <c r="AM357" s="677" t="s">
        <v>1157</v>
      </c>
      <c r="AN357" s="675" t="s">
        <v>2263</v>
      </c>
      <c r="AO357" s="675" t="s">
        <v>2263</v>
      </c>
      <c r="AP357" s="675"/>
    </row>
    <row r="358" spans="1:42" s="229" customFormat="1" ht="13.5">
      <c r="A358" s="678" t="s">
        <v>20</v>
      </c>
      <c r="B358" s="678" t="s">
        <v>139</v>
      </c>
      <c r="C358" s="678" t="s">
        <v>71</v>
      </c>
      <c r="D358" s="678" t="s">
        <v>832</v>
      </c>
      <c r="E358" s="676" t="s">
        <v>37</v>
      </c>
      <c r="F358" s="678" t="s">
        <v>15</v>
      </c>
      <c r="G358" s="678" t="s">
        <v>19</v>
      </c>
      <c r="H358" s="676" t="s">
        <v>834</v>
      </c>
      <c r="I358" s="676" t="s">
        <v>760</v>
      </c>
      <c r="J358" s="676" t="s">
        <v>13</v>
      </c>
      <c r="K358" s="689" t="s">
        <v>17</v>
      </c>
      <c r="L358" s="678" t="s">
        <v>2155</v>
      </c>
      <c r="M358" s="675" t="s">
        <v>2159</v>
      </c>
      <c r="N358" s="675" t="s">
        <v>1120</v>
      </c>
      <c r="O358" s="675" t="s">
        <v>1704</v>
      </c>
      <c r="P358" s="675">
        <v>100</v>
      </c>
      <c r="Q358" s="675">
        <v>6</v>
      </c>
      <c r="R358" s="700"/>
      <c r="S358" s="700" t="s">
        <v>8942</v>
      </c>
      <c r="T358" s="675"/>
      <c r="U358" s="690">
        <v>44357</v>
      </c>
      <c r="V358" s="690">
        <v>44357</v>
      </c>
      <c r="W358" s="675" t="s">
        <v>2230</v>
      </c>
      <c r="X358" s="674">
        <v>44376</v>
      </c>
      <c r="Y358" s="675"/>
      <c r="Z358" s="675"/>
      <c r="AA358" s="675"/>
      <c r="AB358" s="675"/>
      <c r="AC358" s="675" t="s">
        <v>7597</v>
      </c>
      <c r="AD358" s="675"/>
      <c r="AE358" s="675"/>
      <c r="AF358" s="675"/>
      <c r="AG358" s="675"/>
      <c r="AH358" s="675"/>
      <c r="AI358" s="675"/>
      <c r="AJ358" s="675"/>
      <c r="AK358" s="677" t="s">
        <v>1085</v>
      </c>
      <c r="AL358" s="677" t="s">
        <v>1156</v>
      </c>
      <c r="AM358" s="677" t="s">
        <v>1157</v>
      </c>
      <c r="AN358" s="675" t="s">
        <v>2263</v>
      </c>
      <c r="AO358" s="675" t="s">
        <v>2263</v>
      </c>
      <c r="AP358" s="675"/>
    </row>
    <row r="359" spans="1:42" s="229" customFormat="1" ht="13.5">
      <c r="A359" s="678" t="s">
        <v>20</v>
      </c>
      <c r="B359" s="678" t="s">
        <v>139</v>
      </c>
      <c r="C359" s="678" t="s">
        <v>71</v>
      </c>
      <c r="D359" s="678" t="s">
        <v>835</v>
      </c>
      <c r="E359" s="676" t="s">
        <v>37</v>
      </c>
      <c r="F359" s="678" t="s">
        <v>11</v>
      </c>
      <c r="G359" s="678" t="s">
        <v>19</v>
      </c>
      <c r="H359" s="676" t="s">
        <v>267</v>
      </c>
      <c r="I359" s="676" t="s">
        <v>760</v>
      </c>
      <c r="J359" s="676" t="s">
        <v>13</v>
      </c>
      <c r="K359" s="689" t="s">
        <v>17</v>
      </c>
      <c r="L359" s="678" t="s">
        <v>2155</v>
      </c>
      <c r="M359" s="675" t="s">
        <v>2160</v>
      </c>
      <c r="N359" s="675" t="s">
        <v>1120</v>
      </c>
      <c r="O359" s="675" t="s">
        <v>1704</v>
      </c>
      <c r="P359" s="675">
        <v>40</v>
      </c>
      <c r="Q359" s="675">
        <v>10</v>
      </c>
      <c r="R359" s="700"/>
      <c r="S359" s="700" t="s">
        <v>8942</v>
      </c>
      <c r="T359" s="675"/>
      <c r="U359" s="690">
        <v>44357</v>
      </c>
      <c r="V359" s="690">
        <v>44357</v>
      </c>
      <c r="W359" s="675" t="s">
        <v>2231</v>
      </c>
      <c r="X359" s="674">
        <v>44376</v>
      </c>
      <c r="Y359" s="675"/>
      <c r="Z359" s="675"/>
      <c r="AA359" s="675"/>
      <c r="AB359" s="675"/>
      <c r="AC359" s="675" t="s">
        <v>7597</v>
      </c>
      <c r="AD359" s="675"/>
      <c r="AE359" s="675"/>
      <c r="AF359" s="675"/>
      <c r="AG359" s="675"/>
      <c r="AH359" s="675"/>
      <c r="AI359" s="675"/>
      <c r="AJ359" s="675"/>
      <c r="AK359" s="677" t="s">
        <v>1085</v>
      </c>
      <c r="AL359" s="677" t="s">
        <v>1156</v>
      </c>
      <c r="AM359" s="677" t="s">
        <v>1157</v>
      </c>
      <c r="AN359" s="675" t="s">
        <v>2263</v>
      </c>
      <c r="AO359" s="675" t="s">
        <v>2263</v>
      </c>
      <c r="AP359" s="675"/>
    </row>
    <row r="360" spans="1:42" s="229" customFormat="1" ht="13.5">
      <c r="A360" s="678" t="s">
        <v>20</v>
      </c>
      <c r="B360" s="678" t="s">
        <v>139</v>
      </c>
      <c r="C360" s="678" t="s">
        <v>71</v>
      </c>
      <c r="D360" s="678" t="s">
        <v>836</v>
      </c>
      <c r="E360" s="676" t="s">
        <v>37</v>
      </c>
      <c r="F360" s="678" t="s">
        <v>15</v>
      </c>
      <c r="G360" s="678" t="s">
        <v>19</v>
      </c>
      <c r="H360" s="676" t="s">
        <v>268</v>
      </c>
      <c r="I360" s="676" t="s">
        <v>760</v>
      </c>
      <c r="J360" s="676" t="s">
        <v>13</v>
      </c>
      <c r="K360" s="689" t="s">
        <v>17</v>
      </c>
      <c r="L360" s="678" t="s">
        <v>2155</v>
      </c>
      <c r="M360" s="675" t="s">
        <v>2161</v>
      </c>
      <c r="N360" s="675" t="s">
        <v>1120</v>
      </c>
      <c r="O360" s="675" t="s">
        <v>1704</v>
      </c>
      <c r="P360" s="675">
        <v>50</v>
      </c>
      <c r="Q360" s="675">
        <v>10</v>
      </c>
      <c r="R360" s="700"/>
      <c r="S360" s="700" t="s">
        <v>8942</v>
      </c>
      <c r="T360" s="675"/>
      <c r="U360" s="690">
        <v>44357</v>
      </c>
      <c r="V360" s="690">
        <v>44357</v>
      </c>
      <c r="W360" s="675" t="s">
        <v>2232</v>
      </c>
      <c r="X360" s="674">
        <v>44376</v>
      </c>
      <c r="Y360" s="675"/>
      <c r="Z360" s="675"/>
      <c r="AA360" s="675"/>
      <c r="AB360" s="675"/>
      <c r="AC360" s="675" t="s">
        <v>7597</v>
      </c>
      <c r="AD360" s="675"/>
      <c r="AE360" s="675"/>
      <c r="AF360" s="675"/>
      <c r="AG360" s="675"/>
      <c r="AH360" s="675"/>
      <c r="AI360" s="675"/>
      <c r="AJ360" s="675"/>
      <c r="AK360" s="677" t="s">
        <v>1085</v>
      </c>
      <c r="AL360" s="677" t="s">
        <v>1156</v>
      </c>
      <c r="AM360" s="677" t="s">
        <v>1157</v>
      </c>
      <c r="AN360" s="675" t="s">
        <v>2263</v>
      </c>
      <c r="AO360" s="675" t="s">
        <v>2263</v>
      </c>
      <c r="AP360" s="675"/>
    </row>
    <row r="361" spans="1:42" s="229" customFormat="1" ht="13.5">
      <c r="A361" s="678" t="s">
        <v>20</v>
      </c>
      <c r="B361" s="678" t="s">
        <v>139</v>
      </c>
      <c r="C361" s="678" t="s">
        <v>157</v>
      </c>
      <c r="D361" s="678" t="s">
        <v>246</v>
      </c>
      <c r="E361" s="676" t="s">
        <v>37</v>
      </c>
      <c r="F361" s="678" t="s">
        <v>11</v>
      </c>
      <c r="G361" s="678" t="s">
        <v>19</v>
      </c>
      <c r="H361" s="676" t="s">
        <v>269</v>
      </c>
      <c r="I361" s="676" t="s">
        <v>760</v>
      </c>
      <c r="J361" s="676" t="s">
        <v>13</v>
      </c>
      <c r="K361" s="689" t="s">
        <v>17</v>
      </c>
      <c r="L361" s="678" t="s">
        <v>2162</v>
      </c>
      <c r="M361" s="675" t="s">
        <v>2163</v>
      </c>
      <c r="N361" s="675" t="s">
        <v>1120</v>
      </c>
      <c r="O361" s="675" t="s">
        <v>1704</v>
      </c>
      <c r="P361" s="675">
        <v>40</v>
      </c>
      <c r="Q361" s="675">
        <v>30</v>
      </c>
      <c r="R361" s="700"/>
      <c r="S361" s="700" t="s">
        <v>8942</v>
      </c>
      <c r="T361" s="675"/>
      <c r="U361" s="690">
        <v>44357</v>
      </c>
      <c r="V361" s="690">
        <v>44357</v>
      </c>
      <c r="W361" s="675" t="s">
        <v>2233</v>
      </c>
      <c r="X361" s="674">
        <v>44376</v>
      </c>
      <c r="Y361" s="675"/>
      <c r="Z361" s="675"/>
      <c r="AA361" s="675"/>
      <c r="AB361" s="675"/>
      <c r="AC361" s="675" t="s">
        <v>7597</v>
      </c>
      <c r="AD361" s="675"/>
      <c r="AE361" s="675"/>
      <c r="AF361" s="675"/>
      <c r="AG361" s="675"/>
      <c r="AH361" s="675"/>
      <c r="AI361" s="675"/>
      <c r="AJ361" s="675"/>
      <c r="AK361" s="677" t="s">
        <v>1085</v>
      </c>
      <c r="AL361" s="677" t="s">
        <v>1156</v>
      </c>
      <c r="AM361" s="677" t="s">
        <v>1157</v>
      </c>
      <c r="AN361" s="675" t="s">
        <v>2263</v>
      </c>
      <c r="AO361" s="675" t="s">
        <v>2263</v>
      </c>
      <c r="AP361" s="675"/>
    </row>
    <row r="362" spans="1:42" s="229" customFormat="1" ht="13.5">
      <c r="A362" s="678" t="s">
        <v>20</v>
      </c>
      <c r="B362" s="678" t="s">
        <v>139</v>
      </c>
      <c r="C362" s="678" t="s">
        <v>157</v>
      </c>
      <c r="D362" s="678" t="s">
        <v>247</v>
      </c>
      <c r="E362" s="676" t="s">
        <v>37</v>
      </c>
      <c r="F362" s="678" t="s">
        <v>11</v>
      </c>
      <c r="G362" s="678" t="s">
        <v>19</v>
      </c>
      <c r="H362" s="676" t="s">
        <v>271</v>
      </c>
      <c r="I362" s="676" t="s">
        <v>760</v>
      </c>
      <c r="J362" s="676" t="s">
        <v>13</v>
      </c>
      <c r="K362" s="689" t="s">
        <v>17</v>
      </c>
      <c r="L362" s="678" t="s">
        <v>2162</v>
      </c>
      <c r="M362" s="675" t="s">
        <v>2164</v>
      </c>
      <c r="N362" s="675" t="s">
        <v>1120</v>
      </c>
      <c r="O362" s="675" t="s">
        <v>1080</v>
      </c>
      <c r="P362" s="675">
        <v>40</v>
      </c>
      <c r="Q362" s="675">
        <v>5</v>
      </c>
      <c r="R362" s="700"/>
      <c r="S362" s="700" t="s">
        <v>8942</v>
      </c>
      <c r="T362" s="675"/>
      <c r="U362" s="690">
        <v>44357</v>
      </c>
      <c r="V362" s="690">
        <v>44357</v>
      </c>
      <c r="W362" s="675" t="s">
        <v>2234</v>
      </c>
      <c r="X362" s="674">
        <v>44376</v>
      </c>
      <c r="Y362" s="675"/>
      <c r="Z362" s="675"/>
      <c r="AA362" s="675"/>
      <c r="AB362" s="675"/>
      <c r="AC362" s="675" t="s">
        <v>7597</v>
      </c>
      <c r="AD362" s="675"/>
      <c r="AE362" s="675"/>
      <c r="AF362" s="675"/>
      <c r="AG362" s="675"/>
      <c r="AH362" s="675"/>
      <c r="AI362" s="675"/>
      <c r="AJ362" s="675"/>
      <c r="AK362" s="677" t="s">
        <v>1085</v>
      </c>
      <c r="AL362" s="677" t="s">
        <v>1156</v>
      </c>
      <c r="AM362" s="677" t="s">
        <v>1157</v>
      </c>
      <c r="AN362" s="675" t="s">
        <v>2263</v>
      </c>
      <c r="AO362" s="675" t="s">
        <v>2263</v>
      </c>
      <c r="AP362" s="675"/>
    </row>
    <row r="363" spans="1:42" s="229" customFormat="1" ht="13.5">
      <c r="A363" s="678" t="s">
        <v>20</v>
      </c>
      <c r="B363" s="678" t="s">
        <v>139</v>
      </c>
      <c r="C363" s="678" t="s">
        <v>157</v>
      </c>
      <c r="D363" s="678" t="s">
        <v>838</v>
      </c>
      <c r="E363" s="676" t="s">
        <v>37</v>
      </c>
      <c r="F363" s="678" t="s">
        <v>16</v>
      </c>
      <c r="G363" s="678" t="s">
        <v>19</v>
      </c>
      <c r="H363" s="676" t="s">
        <v>272</v>
      </c>
      <c r="I363" s="676" t="s">
        <v>760</v>
      </c>
      <c r="J363" s="676" t="s">
        <v>13</v>
      </c>
      <c r="K363" s="689" t="s">
        <v>26</v>
      </c>
      <c r="L363" s="678" t="s">
        <v>2165</v>
      </c>
      <c r="M363" s="675" t="s">
        <v>2166</v>
      </c>
      <c r="N363" s="675" t="s">
        <v>1120</v>
      </c>
      <c r="O363" s="675" t="s">
        <v>1080</v>
      </c>
      <c r="P363" s="675">
        <v>105</v>
      </c>
      <c r="Q363" s="675">
        <v>10</v>
      </c>
      <c r="R363" s="700"/>
      <c r="S363" s="700" t="s">
        <v>8942</v>
      </c>
      <c r="T363" s="675"/>
      <c r="U363" s="674">
        <v>44362</v>
      </c>
      <c r="V363" s="674">
        <v>44362</v>
      </c>
      <c r="W363" s="675" t="s">
        <v>2235</v>
      </c>
      <c r="X363" s="674">
        <v>44376</v>
      </c>
      <c r="Y363" s="675"/>
      <c r="Z363" s="675"/>
      <c r="AA363" s="675"/>
      <c r="AB363" s="675"/>
      <c r="AC363" s="675" t="s">
        <v>7597</v>
      </c>
      <c r="AD363" s="675"/>
      <c r="AE363" s="675"/>
      <c r="AF363" s="675"/>
      <c r="AG363" s="675"/>
      <c r="AH363" s="675"/>
      <c r="AI363" s="675"/>
      <c r="AJ363" s="675"/>
      <c r="AK363" s="677" t="s">
        <v>1085</v>
      </c>
      <c r="AL363" s="677" t="s">
        <v>1156</v>
      </c>
      <c r="AM363" s="677" t="s">
        <v>1157</v>
      </c>
      <c r="AN363" s="675" t="s">
        <v>2263</v>
      </c>
      <c r="AO363" s="675" t="s">
        <v>2263</v>
      </c>
      <c r="AP363" s="675"/>
    </row>
    <row r="364" spans="1:42" s="229" customFormat="1" ht="13.5">
      <c r="A364" s="678" t="s">
        <v>20</v>
      </c>
      <c r="B364" s="678" t="s">
        <v>139</v>
      </c>
      <c r="C364" s="678" t="s">
        <v>157</v>
      </c>
      <c r="D364" s="678" t="s">
        <v>839</v>
      </c>
      <c r="E364" s="676" t="s">
        <v>37</v>
      </c>
      <c r="F364" s="678" t="s">
        <v>11</v>
      </c>
      <c r="G364" s="678" t="s">
        <v>19</v>
      </c>
      <c r="H364" s="676" t="s">
        <v>273</v>
      </c>
      <c r="I364" s="676" t="s">
        <v>760</v>
      </c>
      <c r="J364" s="676" t="s">
        <v>13</v>
      </c>
      <c r="K364" s="689" t="s">
        <v>26</v>
      </c>
      <c r="L364" s="678" t="s">
        <v>2165</v>
      </c>
      <c r="M364" s="675" t="s">
        <v>2167</v>
      </c>
      <c r="N364" s="675" t="s">
        <v>1120</v>
      </c>
      <c r="O364" s="675" t="s">
        <v>1080</v>
      </c>
      <c r="P364" s="675">
        <v>160</v>
      </c>
      <c r="Q364" s="675">
        <v>6</v>
      </c>
      <c r="R364" s="700"/>
      <c r="S364" s="700" t="s">
        <v>8942</v>
      </c>
      <c r="T364" s="675"/>
      <c r="U364" s="674">
        <v>44362</v>
      </c>
      <c r="V364" s="674">
        <v>44362</v>
      </c>
      <c r="W364" s="675" t="s">
        <v>2236</v>
      </c>
      <c r="X364" s="674">
        <v>44376</v>
      </c>
      <c r="Y364" s="675"/>
      <c r="Z364" s="675"/>
      <c r="AA364" s="675"/>
      <c r="AB364" s="675"/>
      <c r="AC364" s="675" t="s">
        <v>7597</v>
      </c>
      <c r="AD364" s="675"/>
      <c r="AE364" s="675"/>
      <c r="AF364" s="675"/>
      <c r="AG364" s="675"/>
      <c r="AH364" s="675"/>
      <c r="AI364" s="675"/>
      <c r="AJ364" s="675"/>
      <c r="AK364" s="677" t="s">
        <v>1085</v>
      </c>
      <c r="AL364" s="677" t="s">
        <v>1156</v>
      </c>
      <c r="AM364" s="677" t="s">
        <v>1157</v>
      </c>
      <c r="AN364" s="675" t="s">
        <v>2263</v>
      </c>
      <c r="AO364" s="675" t="s">
        <v>2263</v>
      </c>
      <c r="AP364" s="675"/>
    </row>
    <row r="365" spans="1:42" s="229" customFormat="1" ht="13.5">
      <c r="A365" s="678" t="s">
        <v>20</v>
      </c>
      <c r="B365" s="678" t="s">
        <v>139</v>
      </c>
      <c r="C365" s="678" t="s">
        <v>157</v>
      </c>
      <c r="D365" s="678" t="s">
        <v>248</v>
      </c>
      <c r="E365" s="676" t="s">
        <v>37</v>
      </c>
      <c r="F365" s="678" t="s">
        <v>11</v>
      </c>
      <c r="G365" s="678" t="s">
        <v>19</v>
      </c>
      <c r="H365" s="676" t="s">
        <v>274</v>
      </c>
      <c r="I365" s="676" t="s">
        <v>760</v>
      </c>
      <c r="J365" s="676" t="s">
        <v>13</v>
      </c>
      <c r="K365" s="689" t="s">
        <v>26</v>
      </c>
      <c r="L365" s="678" t="s">
        <v>2165</v>
      </c>
      <c r="M365" s="675" t="s">
        <v>2168</v>
      </c>
      <c r="N365" s="675" t="s">
        <v>1120</v>
      </c>
      <c r="O365" s="675" t="s">
        <v>1080</v>
      </c>
      <c r="P365" s="675">
        <v>120</v>
      </c>
      <c r="Q365" s="675">
        <v>5</v>
      </c>
      <c r="R365" s="700"/>
      <c r="S365" s="700" t="s">
        <v>8942</v>
      </c>
      <c r="T365" s="675"/>
      <c r="U365" s="674">
        <v>44362</v>
      </c>
      <c r="V365" s="674">
        <v>44362</v>
      </c>
      <c r="W365" s="675" t="s">
        <v>2237</v>
      </c>
      <c r="X365" s="674">
        <v>44376</v>
      </c>
      <c r="Y365" s="675"/>
      <c r="Z365" s="675"/>
      <c r="AA365" s="675"/>
      <c r="AB365" s="675"/>
      <c r="AC365" s="675" t="s">
        <v>7597</v>
      </c>
      <c r="AD365" s="675"/>
      <c r="AE365" s="675"/>
      <c r="AF365" s="675"/>
      <c r="AG365" s="675"/>
      <c r="AH365" s="675"/>
      <c r="AI365" s="675"/>
      <c r="AJ365" s="675"/>
      <c r="AK365" s="677" t="s">
        <v>1085</v>
      </c>
      <c r="AL365" s="677" t="s">
        <v>1156</v>
      </c>
      <c r="AM365" s="677" t="s">
        <v>1157</v>
      </c>
      <c r="AN365" s="675" t="s">
        <v>2263</v>
      </c>
      <c r="AO365" s="675" t="s">
        <v>2263</v>
      </c>
      <c r="AP365" s="675"/>
    </row>
    <row r="366" spans="1:42" s="229" customFormat="1" ht="13.5">
      <c r="A366" s="678" t="s">
        <v>20</v>
      </c>
      <c r="B366" s="678" t="s">
        <v>139</v>
      </c>
      <c r="C366" s="678" t="s">
        <v>157</v>
      </c>
      <c r="D366" s="678" t="s">
        <v>248</v>
      </c>
      <c r="E366" s="676" t="s">
        <v>37</v>
      </c>
      <c r="F366" s="678" t="s">
        <v>11</v>
      </c>
      <c r="G366" s="678" t="s">
        <v>19</v>
      </c>
      <c r="H366" s="676" t="s">
        <v>275</v>
      </c>
      <c r="I366" s="676" t="s">
        <v>760</v>
      </c>
      <c r="J366" s="676" t="s">
        <v>13</v>
      </c>
      <c r="K366" s="689" t="s">
        <v>26</v>
      </c>
      <c r="L366" s="678" t="s">
        <v>2165</v>
      </c>
      <c r="M366" s="675" t="s">
        <v>2168</v>
      </c>
      <c r="N366" s="675" t="s">
        <v>1120</v>
      </c>
      <c r="O366" s="675" t="s">
        <v>1704</v>
      </c>
      <c r="P366" s="675">
        <v>120</v>
      </c>
      <c r="Q366" s="675">
        <v>5</v>
      </c>
      <c r="R366" s="700"/>
      <c r="S366" s="700" t="s">
        <v>8942</v>
      </c>
      <c r="T366" s="675"/>
      <c r="U366" s="674">
        <v>44362</v>
      </c>
      <c r="V366" s="674">
        <v>44362</v>
      </c>
      <c r="W366" s="675" t="s">
        <v>2238</v>
      </c>
      <c r="X366" s="674">
        <v>44376</v>
      </c>
      <c r="Y366" s="675"/>
      <c r="Z366" s="675"/>
      <c r="AA366" s="675"/>
      <c r="AB366" s="675"/>
      <c r="AC366" s="675" t="s">
        <v>7597</v>
      </c>
      <c r="AD366" s="675"/>
      <c r="AE366" s="675"/>
      <c r="AF366" s="675"/>
      <c r="AG366" s="675"/>
      <c r="AH366" s="675"/>
      <c r="AI366" s="675"/>
      <c r="AJ366" s="675"/>
      <c r="AK366" s="677" t="s">
        <v>1085</v>
      </c>
      <c r="AL366" s="677" t="s">
        <v>1156</v>
      </c>
      <c r="AM366" s="677" t="s">
        <v>1157</v>
      </c>
      <c r="AN366" s="675" t="s">
        <v>2263</v>
      </c>
      <c r="AO366" s="675" t="s">
        <v>2263</v>
      </c>
      <c r="AP366" s="675"/>
    </row>
    <row r="367" spans="1:42" s="229" customFormat="1" ht="13.5">
      <c r="A367" s="678" t="s">
        <v>20</v>
      </c>
      <c r="B367" s="678" t="s">
        <v>139</v>
      </c>
      <c r="C367" s="678" t="s">
        <v>157</v>
      </c>
      <c r="D367" s="678" t="s">
        <v>840</v>
      </c>
      <c r="E367" s="676" t="s">
        <v>37</v>
      </c>
      <c r="F367" s="678" t="s">
        <v>11</v>
      </c>
      <c r="G367" s="678" t="s">
        <v>19</v>
      </c>
      <c r="H367" s="676" t="s">
        <v>276</v>
      </c>
      <c r="I367" s="676" t="s">
        <v>760</v>
      </c>
      <c r="J367" s="676" t="s">
        <v>13</v>
      </c>
      <c r="K367" s="689" t="s">
        <v>26</v>
      </c>
      <c r="L367" s="678" t="s">
        <v>2165</v>
      </c>
      <c r="M367" s="675" t="s">
        <v>2169</v>
      </c>
      <c r="N367" s="675" t="s">
        <v>1120</v>
      </c>
      <c r="O367" s="675" t="s">
        <v>1080</v>
      </c>
      <c r="P367" s="675">
        <v>235</v>
      </c>
      <c r="Q367" s="675">
        <v>15</v>
      </c>
      <c r="R367" s="700"/>
      <c r="S367" s="700" t="s">
        <v>8942</v>
      </c>
      <c r="T367" s="675"/>
      <c r="U367" s="674">
        <v>44362</v>
      </c>
      <c r="V367" s="674">
        <v>44362</v>
      </c>
      <c r="W367" s="675" t="s">
        <v>2239</v>
      </c>
      <c r="X367" s="674">
        <v>44376</v>
      </c>
      <c r="Y367" s="675"/>
      <c r="Z367" s="675"/>
      <c r="AA367" s="675"/>
      <c r="AB367" s="675"/>
      <c r="AC367" s="675" t="s">
        <v>7597</v>
      </c>
      <c r="AD367" s="675"/>
      <c r="AE367" s="675"/>
      <c r="AF367" s="675"/>
      <c r="AG367" s="675"/>
      <c r="AH367" s="675"/>
      <c r="AI367" s="675"/>
      <c r="AJ367" s="675"/>
      <c r="AK367" s="677" t="s">
        <v>1085</v>
      </c>
      <c r="AL367" s="677" t="s">
        <v>1156</v>
      </c>
      <c r="AM367" s="677" t="s">
        <v>1157</v>
      </c>
      <c r="AN367" s="675" t="s">
        <v>2263</v>
      </c>
      <c r="AO367" s="675" t="s">
        <v>2263</v>
      </c>
      <c r="AP367" s="675"/>
    </row>
    <row r="368" spans="1:42" s="229" customFormat="1" ht="13.5">
      <c r="A368" s="678" t="s">
        <v>20</v>
      </c>
      <c r="B368" s="678" t="s">
        <v>139</v>
      </c>
      <c r="C368" s="678" t="s">
        <v>157</v>
      </c>
      <c r="D368" s="678" t="s">
        <v>841</v>
      </c>
      <c r="E368" s="676" t="s">
        <v>37</v>
      </c>
      <c r="F368" s="678" t="s">
        <v>11</v>
      </c>
      <c r="G368" s="678" t="s">
        <v>19</v>
      </c>
      <c r="H368" s="676" t="s">
        <v>277</v>
      </c>
      <c r="I368" s="676" t="s">
        <v>760</v>
      </c>
      <c r="J368" s="676" t="s">
        <v>13</v>
      </c>
      <c r="K368" s="689" t="s">
        <v>17</v>
      </c>
      <c r="L368" s="678" t="s">
        <v>2170</v>
      </c>
      <c r="M368" s="675" t="s">
        <v>2171</v>
      </c>
      <c r="N368" s="675" t="s">
        <v>1120</v>
      </c>
      <c r="O368" s="675" t="s">
        <v>1080</v>
      </c>
      <c r="P368" s="675">
        <v>130</v>
      </c>
      <c r="Q368" s="675">
        <v>6</v>
      </c>
      <c r="R368" s="700"/>
      <c r="S368" s="700" t="s">
        <v>8942</v>
      </c>
      <c r="T368" s="675"/>
      <c r="U368" s="674">
        <v>44362</v>
      </c>
      <c r="V368" s="674">
        <v>44362</v>
      </c>
      <c r="W368" s="675" t="s">
        <v>2240</v>
      </c>
      <c r="X368" s="674">
        <v>44376</v>
      </c>
      <c r="Y368" s="675"/>
      <c r="Z368" s="675"/>
      <c r="AA368" s="675"/>
      <c r="AB368" s="675"/>
      <c r="AC368" s="675" t="s">
        <v>7597</v>
      </c>
      <c r="AD368" s="675"/>
      <c r="AE368" s="675"/>
      <c r="AF368" s="675"/>
      <c r="AG368" s="675"/>
      <c r="AH368" s="675"/>
      <c r="AI368" s="675"/>
      <c r="AJ368" s="675"/>
      <c r="AK368" s="677" t="s">
        <v>1085</v>
      </c>
      <c r="AL368" s="677" t="s">
        <v>1156</v>
      </c>
      <c r="AM368" s="677" t="s">
        <v>1157</v>
      </c>
      <c r="AN368" s="675" t="s">
        <v>2263</v>
      </c>
      <c r="AO368" s="675" t="s">
        <v>2263</v>
      </c>
      <c r="AP368" s="675"/>
    </row>
    <row r="369" spans="1:42" s="229" customFormat="1" ht="13.5">
      <c r="A369" s="678" t="s">
        <v>20</v>
      </c>
      <c r="B369" s="678" t="s">
        <v>139</v>
      </c>
      <c r="C369" s="678" t="s">
        <v>80</v>
      </c>
      <c r="D369" s="678" t="s">
        <v>249</v>
      </c>
      <c r="E369" s="676" t="s">
        <v>37</v>
      </c>
      <c r="F369" s="678" t="s">
        <v>11</v>
      </c>
      <c r="G369" s="678" t="s">
        <v>19</v>
      </c>
      <c r="H369" s="676" t="s">
        <v>278</v>
      </c>
      <c r="I369" s="676" t="s">
        <v>760</v>
      </c>
      <c r="J369" s="676" t="s">
        <v>13</v>
      </c>
      <c r="K369" s="689" t="s">
        <v>17</v>
      </c>
      <c r="L369" s="678" t="s">
        <v>2170</v>
      </c>
      <c r="M369" s="675" t="s">
        <v>2172</v>
      </c>
      <c r="N369" s="675" t="s">
        <v>1120</v>
      </c>
      <c r="O369" s="675" t="s">
        <v>1080</v>
      </c>
      <c r="P369" s="675">
        <v>250</v>
      </c>
      <c r="Q369" s="675">
        <v>15</v>
      </c>
      <c r="R369" s="700"/>
      <c r="S369" s="700" t="s">
        <v>8942</v>
      </c>
      <c r="T369" s="675"/>
      <c r="U369" s="674">
        <v>44362</v>
      </c>
      <c r="V369" s="674">
        <v>44362</v>
      </c>
      <c r="W369" s="675" t="s">
        <v>2241</v>
      </c>
      <c r="X369" s="674">
        <v>44376</v>
      </c>
      <c r="Y369" s="675"/>
      <c r="Z369" s="675"/>
      <c r="AA369" s="675"/>
      <c r="AB369" s="675"/>
      <c r="AC369" s="675" t="s">
        <v>7597</v>
      </c>
      <c r="AD369" s="675"/>
      <c r="AE369" s="675"/>
      <c r="AF369" s="675"/>
      <c r="AG369" s="675"/>
      <c r="AH369" s="675"/>
      <c r="AI369" s="675"/>
      <c r="AJ369" s="675"/>
      <c r="AK369" s="677" t="s">
        <v>1085</v>
      </c>
      <c r="AL369" s="677" t="s">
        <v>1156</v>
      </c>
      <c r="AM369" s="677" t="s">
        <v>1157</v>
      </c>
      <c r="AN369" s="675" t="s">
        <v>2263</v>
      </c>
      <c r="AO369" s="675" t="s">
        <v>2263</v>
      </c>
      <c r="AP369" s="675"/>
    </row>
    <row r="370" spans="1:42" s="229" customFormat="1" ht="13.5">
      <c r="A370" s="678" t="s">
        <v>20</v>
      </c>
      <c r="B370" s="678" t="s">
        <v>139</v>
      </c>
      <c r="C370" s="678" t="s">
        <v>80</v>
      </c>
      <c r="D370" s="678" t="s">
        <v>842</v>
      </c>
      <c r="E370" s="676" t="s">
        <v>37</v>
      </c>
      <c r="F370" s="678" t="s">
        <v>11</v>
      </c>
      <c r="G370" s="678" t="s">
        <v>19</v>
      </c>
      <c r="H370" s="676" t="s">
        <v>279</v>
      </c>
      <c r="I370" s="676" t="s">
        <v>760</v>
      </c>
      <c r="J370" s="676" t="s">
        <v>13</v>
      </c>
      <c r="K370" s="689" t="s">
        <v>17</v>
      </c>
      <c r="L370" s="678" t="s">
        <v>2170</v>
      </c>
      <c r="M370" s="675" t="s">
        <v>2173</v>
      </c>
      <c r="N370" s="675" t="s">
        <v>1120</v>
      </c>
      <c r="O370" s="675" t="s">
        <v>1080</v>
      </c>
      <c r="P370" s="675">
        <v>50</v>
      </c>
      <c r="Q370" s="675">
        <v>15</v>
      </c>
      <c r="R370" s="700"/>
      <c r="S370" s="700" t="s">
        <v>8942</v>
      </c>
      <c r="T370" s="675"/>
      <c r="U370" s="674">
        <v>44362</v>
      </c>
      <c r="V370" s="674">
        <v>44362</v>
      </c>
      <c r="W370" s="675" t="s">
        <v>2242</v>
      </c>
      <c r="X370" s="674">
        <v>44376</v>
      </c>
      <c r="Y370" s="675"/>
      <c r="Z370" s="675"/>
      <c r="AA370" s="675"/>
      <c r="AB370" s="675"/>
      <c r="AC370" s="675" t="s">
        <v>7597</v>
      </c>
      <c r="AD370" s="675"/>
      <c r="AE370" s="675"/>
      <c r="AF370" s="675"/>
      <c r="AG370" s="675"/>
      <c r="AH370" s="675"/>
      <c r="AI370" s="675"/>
      <c r="AJ370" s="675"/>
      <c r="AK370" s="677" t="s">
        <v>1085</v>
      </c>
      <c r="AL370" s="677" t="s">
        <v>1156</v>
      </c>
      <c r="AM370" s="677" t="s">
        <v>1157</v>
      </c>
      <c r="AN370" s="675" t="s">
        <v>2263</v>
      </c>
      <c r="AO370" s="675" t="s">
        <v>2263</v>
      </c>
      <c r="AP370" s="675"/>
    </row>
    <row r="371" spans="1:42" s="229" customFormat="1" ht="13.5">
      <c r="A371" s="678" t="s">
        <v>20</v>
      </c>
      <c r="B371" s="678" t="s">
        <v>139</v>
      </c>
      <c r="C371" s="678" t="s">
        <v>80</v>
      </c>
      <c r="D371" s="678" t="s">
        <v>843</v>
      </c>
      <c r="E371" s="676" t="s">
        <v>37</v>
      </c>
      <c r="F371" s="678" t="s">
        <v>11</v>
      </c>
      <c r="G371" s="678" t="s">
        <v>19</v>
      </c>
      <c r="H371" s="676" t="s">
        <v>280</v>
      </c>
      <c r="I371" s="676" t="s">
        <v>760</v>
      </c>
      <c r="J371" s="676" t="s">
        <v>13</v>
      </c>
      <c r="K371" s="689" t="s">
        <v>26</v>
      </c>
      <c r="L371" s="678" t="s">
        <v>2170</v>
      </c>
      <c r="M371" s="675" t="s">
        <v>2174</v>
      </c>
      <c r="N371" s="675" t="s">
        <v>1120</v>
      </c>
      <c r="O371" s="675" t="s">
        <v>1704</v>
      </c>
      <c r="P371" s="675">
        <v>100</v>
      </c>
      <c r="Q371" s="675">
        <v>10</v>
      </c>
      <c r="R371" s="700"/>
      <c r="S371" s="700" t="s">
        <v>8942</v>
      </c>
      <c r="T371" s="675"/>
      <c r="U371" s="674">
        <v>44362</v>
      </c>
      <c r="V371" s="674">
        <v>44362</v>
      </c>
      <c r="W371" s="675" t="s">
        <v>2243</v>
      </c>
      <c r="X371" s="674">
        <v>44376</v>
      </c>
      <c r="Y371" s="675"/>
      <c r="Z371" s="675"/>
      <c r="AA371" s="675"/>
      <c r="AB371" s="675"/>
      <c r="AC371" s="675" t="s">
        <v>7597</v>
      </c>
      <c r="AD371" s="675"/>
      <c r="AE371" s="675"/>
      <c r="AF371" s="675"/>
      <c r="AG371" s="675"/>
      <c r="AH371" s="675"/>
      <c r="AI371" s="675"/>
      <c r="AJ371" s="675"/>
      <c r="AK371" s="677" t="s">
        <v>1085</v>
      </c>
      <c r="AL371" s="677" t="s">
        <v>1156</v>
      </c>
      <c r="AM371" s="677" t="s">
        <v>1157</v>
      </c>
      <c r="AN371" s="675" t="s">
        <v>2263</v>
      </c>
      <c r="AO371" s="675" t="s">
        <v>2263</v>
      </c>
      <c r="AP371" s="675"/>
    </row>
    <row r="372" spans="1:42" s="229" customFormat="1" ht="13.5">
      <c r="A372" s="678" t="s">
        <v>20</v>
      </c>
      <c r="B372" s="678" t="s">
        <v>139</v>
      </c>
      <c r="C372" s="678" t="s">
        <v>80</v>
      </c>
      <c r="D372" s="678" t="s">
        <v>844</v>
      </c>
      <c r="E372" s="676" t="s">
        <v>37</v>
      </c>
      <c r="F372" s="678" t="s">
        <v>11</v>
      </c>
      <c r="G372" s="678" t="s">
        <v>19</v>
      </c>
      <c r="H372" s="676" t="s">
        <v>281</v>
      </c>
      <c r="I372" s="676" t="s">
        <v>760</v>
      </c>
      <c r="J372" s="676" t="s">
        <v>13</v>
      </c>
      <c r="K372" s="689" t="s">
        <v>17</v>
      </c>
      <c r="L372" s="678" t="s">
        <v>2170</v>
      </c>
      <c r="M372" s="675" t="s">
        <v>2175</v>
      </c>
      <c r="N372" s="675" t="s">
        <v>1120</v>
      </c>
      <c r="O372" s="675" t="s">
        <v>1704</v>
      </c>
      <c r="P372" s="675">
        <v>100</v>
      </c>
      <c r="Q372" s="675">
        <v>5</v>
      </c>
      <c r="R372" s="700"/>
      <c r="S372" s="700" t="s">
        <v>8942</v>
      </c>
      <c r="T372" s="675"/>
      <c r="U372" s="674">
        <v>44362</v>
      </c>
      <c r="V372" s="674">
        <v>44362</v>
      </c>
      <c r="W372" s="675" t="s">
        <v>2244</v>
      </c>
      <c r="X372" s="674">
        <v>44376</v>
      </c>
      <c r="Y372" s="675"/>
      <c r="Z372" s="675"/>
      <c r="AA372" s="675"/>
      <c r="AB372" s="675"/>
      <c r="AC372" s="675" t="s">
        <v>7597</v>
      </c>
      <c r="AD372" s="675"/>
      <c r="AE372" s="675"/>
      <c r="AF372" s="675"/>
      <c r="AG372" s="675"/>
      <c r="AH372" s="675"/>
      <c r="AI372" s="675"/>
      <c r="AJ372" s="675"/>
      <c r="AK372" s="677" t="s">
        <v>1085</v>
      </c>
      <c r="AL372" s="677" t="s">
        <v>1156</v>
      </c>
      <c r="AM372" s="677" t="s">
        <v>1157</v>
      </c>
      <c r="AN372" s="675" t="s">
        <v>2263</v>
      </c>
      <c r="AO372" s="675" t="s">
        <v>2263</v>
      </c>
      <c r="AP372" s="675"/>
    </row>
    <row r="373" spans="1:42" s="229" customFormat="1" ht="13.5">
      <c r="A373" s="678" t="s">
        <v>20</v>
      </c>
      <c r="B373" s="678" t="s">
        <v>139</v>
      </c>
      <c r="C373" s="678" t="s">
        <v>80</v>
      </c>
      <c r="D373" s="678" t="s">
        <v>250</v>
      </c>
      <c r="E373" s="676" t="s">
        <v>37</v>
      </c>
      <c r="F373" s="678" t="s">
        <v>11</v>
      </c>
      <c r="G373" s="678" t="s">
        <v>19</v>
      </c>
      <c r="H373" s="676" t="s">
        <v>282</v>
      </c>
      <c r="I373" s="676" t="s">
        <v>760</v>
      </c>
      <c r="J373" s="676" t="s">
        <v>13</v>
      </c>
      <c r="K373" s="689" t="s">
        <v>17</v>
      </c>
      <c r="L373" s="678" t="s">
        <v>2176</v>
      </c>
      <c r="M373" s="675" t="s">
        <v>2177</v>
      </c>
      <c r="N373" s="675" t="s">
        <v>1120</v>
      </c>
      <c r="O373" s="675" t="s">
        <v>1704</v>
      </c>
      <c r="P373" s="675">
        <v>140</v>
      </c>
      <c r="Q373" s="675">
        <v>6</v>
      </c>
      <c r="R373" s="700"/>
      <c r="S373" s="700" t="s">
        <v>8942</v>
      </c>
      <c r="T373" s="675"/>
      <c r="U373" s="674">
        <v>44362</v>
      </c>
      <c r="V373" s="674">
        <v>44362</v>
      </c>
      <c r="W373" s="675" t="s">
        <v>2245</v>
      </c>
      <c r="X373" s="674">
        <v>44376</v>
      </c>
      <c r="Y373" s="675"/>
      <c r="Z373" s="675"/>
      <c r="AA373" s="675"/>
      <c r="AB373" s="675"/>
      <c r="AC373" s="675" t="s">
        <v>7597</v>
      </c>
      <c r="AD373" s="675"/>
      <c r="AE373" s="675"/>
      <c r="AF373" s="675"/>
      <c r="AG373" s="675"/>
      <c r="AH373" s="675"/>
      <c r="AI373" s="675"/>
      <c r="AJ373" s="675"/>
      <c r="AK373" s="677" t="s">
        <v>1085</v>
      </c>
      <c r="AL373" s="677" t="s">
        <v>1156</v>
      </c>
      <c r="AM373" s="677" t="s">
        <v>1157</v>
      </c>
      <c r="AN373" s="675" t="s">
        <v>2263</v>
      </c>
      <c r="AO373" s="675" t="s">
        <v>2263</v>
      </c>
      <c r="AP373" s="675"/>
    </row>
    <row r="374" spans="1:42" s="229" customFormat="1" ht="13.5">
      <c r="A374" s="702" t="s">
        <v>795</v>
      </c>
      <c r="B374" s="702" t="s">
        <v>911</v>
      </c>
      <c r="C374" s="702" t="s">
        <v>1342</v>
      </c>
      <c r="D374" s="702" t="s">
        <v>1343</v>
      </c>
      <c r="E374" s="702" t="s">
        <v>37</v>
      </c>
      <c r="F374" s="680" t="s">
        <v>15</v>
      </c>
      <c r="G374" s="702" t="s">
        <v>19</v>
      </c>
      <c r="H374" s="702" t="s">
        <v>1344</v>
      </c>
      <c r="I374" s="680" t="s">
        <v>1317</v>
      </c>
      <c r="J374" s="702" t="s">
        <v>104</v>
      </c>
      <c r="K374" s="702" t="s">
        <v>761</v>
      </c>
      <c r="L374" s="675" t="s">
        <v>2007</v>
      </c>
      <c r="M374" s="679" t="s">
        <v>2022</v>
      </c>
      <c r="N374" s="675" t="s">
        <v>1120</v>
      </c>
      <c r="O374" s="675" t="s">
        <v>1104</v>
      </c>
      <c r="P374" s="702">
        <v>27</v>
      </c>
      <c r="Q374" s="702">
        <v>10</v>
      </c>
      <c r="R374" s="703"/>
      <c r="S374" s="644" t="s">
        <v>8910</v>
      </c>
      <c r="T374" s="675"/>
      <c r="U374" s="704">
        <v>44377</v>
      </c>
      <c r="V374" s="704">
        <v>44377</v>
      </c>
      <c r="W374" s="660" t="s">
        <v>2017</v>
      </c>
      <c r="X374" s="704">
        <v>44377</v>
      </c>
      <c r="Y374" s="703"/>
      <c r="Z374" s="703"/>
      <c r="AA374" s="703"/>
      <c r="AB374" s="703"/>
      <c r="AC374" s="703" t="s">
        <v>7597</v>
      </c>
      <c r="AD374" s="703"/>
      <c r="AE374" s="703"/>
      <c r="AF374" s="703"/>
      <c r="AG374" s="703"/>
      <c r="AH374" s="703"/>
      <c r="AI374" s="703"/>
      <c r="AJ374" s="703"/>
      <c r="AK374" s="644" t="s">
        <v>8906</v>
      </c>
      <c r="AL374" s="644" t="s">
        <v>8911</v>
      </c>
      <c r="AM374" s="644" t="s">
        <v>8912</v>
      </c>
      <c r="AN374" s="703" t="s">
        <v>1086</v>
      </c>
      <c r="AO374" s="703" t="s">
        <v>1086</v>
      </c>
      <c r="AP374" s="703"/>
    </row>
    <row r="375" spans="1:42" s="230" customFormat="1" ht="13.5">
      <c r="A375" s="702" t="s">
        <v>20</v>
      </c>
      <c r="B375" s="702" t="s">
        <v>30</v>
      </c>
      <c r="C375" s="702" t="s">
        <v>153</v>
      </c>
      <c r="D375" s="702" t="s">
        <v>160</v>
      </c>
      <c r="E375" s="702" t="s">
        <v>37</v>
      </c>
      <c r="F375" s="705" t="s">
        <v>16</v>
      </c>
      <c r="G375" s="676" t="s">
        <v>12</v>
      </c>
      <c r="H375" s="702" t="s">
        <v>689</v>
      </c>
      <c r="I375" s="676" t="s">
        <v>760</v>
      </c>
      <c r="J375" s="702" t="s">
        <v>13</v>
      </c>
      <c r="K375" s="705" t="s">
        <v>26</v>
      </c>
      <c r="L375" s="687" t="s">
        <v>1648</v>
      </c>
      <c r="M375" s="679" t="s">
        <v>1649</v>
      </c>
      <c r="N375" s="675" t="s">
        <v>1262</v>
      </c>
      <c r="O375" s="675" t="s">
        <v>1097</v>
      </c>
      <c r="P375" s="687">
        <v>90</v>
      </c>
      <c r="Q375" s="687">
        <v>25</v>
      </c>
      <c r="R375" s="675"/>
      <c r="S375" s="675" t="s">
        <v>8905</v>
      </c>
      <c r="T375" s="675"/>
      <c r="U375" s="674">
        <v>44375</v>
      </c>
      <c r="V375" s="674">
        <v>44375</v>
      </c>
      <c r="W375" s="660" t="s">
        <v>1650</v>
      </c>
      <c r="X375" s="643">
        <v>44379</v>
      </c>
      <c r="Y375" s="625"/>
      <c r="Z375" s="625"/>
      <c r="AA375" s="625"/>
      <c r="AB375" s="625"/>
      <c r="AC375" s="625" t="s">
        <v>7597</v>
      </c>
      <c r="AD375" s="625"/>
      <c r="AE375" s="625"/>
      <c r="AF375" s="625"/>
      <c r="AG375" s="625"/>
      <c r="AH375" s="625"/>
      <c r="AI375" s="625"/>
      <c r="AJ375" s="625"/>
      <c r="AK375" s="623" t="s">
        <v>8906</v>
      </c>
      <c r="AL375" s="623" t="s">
        <v>8907</v>
      </c>
      <c r="AM375" s="623" t="s">
        <v>8908</v>
      </c>
      <c r="AN375" s="625" t="s">
        <v>1086</v>
      </c>
      <c r="AO375" s="625" t="s">
        <v>1086</v>
      </c>
      <c r="AP375" s="625"/>
    </row>
    <row r="376" spans="1:42" s="230" customFormat="1" ht="13.5">
      <c r="A376" s="655" t="s">
        <v>20</v>
      </c>
      <c r="B376" s="655" t="s">
        <v>30</v>
      </c>
      <c r="C376" s="655" t="s">
        <v>153</v>
      </c>
      <c r="D376" s="655" t="s">
        <v>160</v>
      </c>
      <c r="E376" s="655" t="s">
        <v>37</v>
      </c>
      <c r="F376" s="656" t="s">
        <v>11</v>
      </c>
      <c r="G376" s="656" t="s">
        <v>19</v>
      </c>
      <c r="H376" s="655" t="s">
        <v>906</v>
      </c>
      <c r="I376" s="623" t="s">
        <v>760</v>
      </c>
      <c r="J376" s="655" t="s">
        <v>13</v>
      </c>
      <c r="K376" s="656" t="s">
        <v>26</v>
      </c>
      <c r="L376" s="657" t="s">
        <v>1648</v>
      </c>
      <c r="M376" s="626" t="s">
        <v>1651</v>
      </c>
      <c r="N376" s="625" t="s">
        <v>1218</v>
      </c>
      <c r="O376" s="625" t="s">
        <v>1104</v>
      </c>
      <c r="P376" s="657">
        <v>205</v>
      </c>
      <c r="Q376" s="657">
        <v>30</v>
      </c>
      <c r="R376" s="625"/>
      <c r="S376" s="625" t="s">
        <v>8905</v>
      </c>
      <c r="T376" s="625"/>
      <c r="U376" s="643">
        <v>44375</v>
      </c>
      <c r="V376" s="643">
        <v>44375</v>
      </c>
      <c r="W376" s="660" t="s">
        <v>1652</v>
      </c>
      <c r="X376" s="643">
        <v>44379</v>
      </c>
      <c r="Y376" s="625"/>
      <c r="Z376" s="625"/>
      <c r="AA376" s="625"/>
      <c r="AB376" s="625"/>
      <c r="AC376" s="625" t="s">
        <v>7597</v>
      </c>
      <c r="AD376" s="625"/>
      <c r="AE376" s="625"/>
      <c r="AF376" s="625"/>
      <c r="AG376" s="625"/>
      <c r="AH376" s="625"/>
      <c r="AI376" s="625"/>
      <c r="AJ376" s="625"/>
      <c r="AK376" s="623" t="s">
        <v>8906</v>
      </c>
      <c r="AL376" s="623" t="s">
        <v>8907</v>
      </c>
      <c r="AM376" s="623" t="s">
        <v>8908</v>
      </c>
      <c r="AN376" s="625" t="s">
        <v>1086</v>
      </c>
      <c r="AO376" s="625" t="s">
        <v>1086</v>
      </c>
      <c r="AP376" s="625"/>
    </row>
    <row r="377" spans="1:42" s="230" customFormat="1" ht="13.5">
      <c r="A377" s="655" t="s">
        <v>20</v>
      </c>
      <c r="B377" s="655" t="s">
        <v>30</v>
      </c>
      <c r="C377" s="655" t="s">
        <v>159</v>
      </c>
      <c r="D377" s="655" t="s">
        <v>170</v>
      </c>
      <c r="E377" s="655" t="s">
        <v>37</v>
      </c>
      <c r="F377" s="656" t="s">
        <v>16</v>
      </c>
      <c r="G377" s="623" t="s">
        <v>12</v>
      </c>
      <c r="H377" s="655" t="s">
        <v>711</v>
      </c>
      <c r="I377" s="623" t="s">
        <v>760</v>
      </c>
      <c r="J377" s="655" t="s">
        <v>13</v>
      </c>
      <c r="K377" s="656" t="s">
        <v>17</v>
      </c>
      <c r="L377" s="657" t="s">
        <v>1629</v>
      </c>
      <c r="M377" s="626" t="s">
        <v>1630</v>
      </c>
      <c r="N377" s="625" t="s">
        <v>1120</v>
      </c>
      <c r="O377" s="625" t="s">
        <v>1104</v>
      </c>
      <c r="P377" s="658">
        <v>75</v>
      </c>
      <c r="Q377" s="659">
        <v>80</v>
      </c>
      <c r="R377" s="625"/>
      <c r="S377" s="625" t="s">
        <v>8905</v>
      </c>
      <c r="T377" s="625"/>
      <c r="U377" s="643">
        <v>44377</v>
      </c>
      <c r="V377" s="643">
        <v>44377</v>
      </c>
      <c r="W377" s="660" t="s">
        <v>1631</v>
      </c>
      <c r="X377" s="643">
        <v>44379</v>
      </c>
      <c r="Y377" s="625"/>
      <c r="Z377" s="625"/>
      <c r="AA377" s="625"/>
      <c r="AB377" s="625"/>
      <c r="AC377" s="625" t="s">
        <v>7597</v>
      </c>
      <c r="AD377" s="625"/>
      <c r="AE377" s="625"/>
      <c r="AF377" s="625"/>
      <c r="AG377" s="625"/>
      <c r="AH377" s="625"/>
      <c r="AI377" s="625"/>
      <c r="AJ377" s="625"/>
      <c r="AK377" s="623" t="s">
        <v>8906</v>
      </c>
      <c r="AL377" s="623" t="s">
        <v>8907</v>
      </c>
      <c r="AM377" s="623" t="s">
        <v>8908</v>
      </c>
      <c r="AN377" s="625" t="s">
        <v>1086</v>
      </c>
      <c r="AO377" s="625" t="s">
        <v>1086</v>
      </c>
      <c r="AP377" s="625"/>
    </row>
    <row r="378" spans="1:42" s="230" customFormat="1" ht="13.5">
      <c r="A378" s="655" t="s">
        <v>20</v>
      </c>
      <c r="B378" s="655" t="s">
        <v>30</v>
      </c>
      <c r="C378" s="655" t="s">
        <v>159</v>
      </c>
      <c r="D378" s="655" t="s">
        <v>170</v>
      </c>
      <c r="E378" s="655" t="s">
        <v>37</v>
      </c>
      <c r="F378" s="628" t="s">
        <v>15</v>
      </c>
      <c r="G378" s="656" t="s">
        <v>19</v>
      </c>
      <c r="H378" s="655" t="s">
        <v>903</v>
      </c>
      <c r="I378" s="623" t="s">
        <v>760</v>
      </c>
      <c r="J378" s="655" t="s">
        <v>13</v>
      </c>
      <c r="K378" s="655" t="s">
        <v>14</v>
      </c>
      <c r="L378" s="657" t="s">
        <v>1632</v>
      </c>
      <c r="M378" s="626" t="s">
        <v>1633</v>
      </c>
      <c r="N378" s="625" t="s">
        <v>1120</v>
      </c>
      <c r="O378" s="625" t="s">
        <v>1104</v>
      </c>
      <c r="P378" s="658">
        <v>200</v>
      </c>
      <c r="Q378" s="659">
        <v>10</v>
      </c>
      <c r="R378" s="625"/>
      <c r="S378" s="625" t="s">
        <v>8905</v>
      </c>
      <c r="T378" s="625"/>
      <c r="U378" s="643">
        <v>44377</v>
      </c>
      <c r="V378" s="643">
        <v>44377</v>
      </c>
      <c r="W378" s="660" t="s">
        <v>1634</v>
      </c>
      <c r="X378" s="643">
        <v>44379</v>
      </c>
      <c r="Y378" s="625"/>
      <c r="Z378" s="625"/>
      <c r="AA378" s="625"/>
      <c r="AB378" s="625"/>
      <c r="AC378" s="625" t="s">
        <v>7597</v>
      </c>
      <c r="AD378" s="625"/>
      <c r="AE378" s="625"/>
      <c r="AF378" s="625"/>
      <c r="AG378" s="625"/>
      <c r="AH378" s="625"/>
      <c r="AI378" s="625"/>
      <c r="AJ378" s="625"/>
      <c r="AK378" s="623" t="s">
        <v>8906</v>
      </c>
      <c r="AL378" s="623" t="s">
        <v>8907</v>
      </c>
      <c r="AM378" s="623" t="s">
        <v>8908</v>
      </c>
      <c r="AN378" s="625" t="s">
        <v>1086</v>
      </c>
      <c r="AO378" s="625" t="s">
        <v>1086</v>
      </c>
      <c r="AP378" s="625"/>
    </row>
    <row r="379" spans="1:42" s="230" customFormat="1" ht="13.5">
      <c r="A379" s="655" t="s">
        <v>20</v>
      </c>
      <c r="B379" s="655" t="s">
        <v>30</v>
      </c>
      <c r="C379" s="655" t="s">
        <v>151</v>
      </c>
      <c r="D379" s="655" t="s">
        <v>904</v>
      </c>
      <c r="E379" s="655" t="s">
        <v>37</v>
      </c>
      <c r="F379" s="656" t="s">
        <v>16</v>
      </c>
      <c r="G379" s="656" t="s">
        <v>19</v>
      </c>
      <c r="H379" s="655" t="s">
        <v>905</v>
      </c>
      <c r="I379" s="623" t="s">
        <v>760</v>
      </c>
      <c r="J379" s="655" t="s">
        <v>13</v>
      </c>
      <c r="K379" s="655" t="s">
        <v>17</v>
      </c>
      <c r="L379" s="657" t="s">
        <v>1632</v>
      </c>
      <c r="M379" s="626" t="s">
        <v>1635</v>
      </c>
      <c r="N379" s="625" t="s">
        <v>1120</v>
      </c>
      <c r="O379" s="625" t="s">
        <v>1104</v>
      </c>
      <c r="P379" s="658">
        <v>178</v>
      </c>
      <c r="Q379" s="659">
        <v>100</v>
      </c>
      <c r="R379" s="625"/>
      <c r="S379" s="625" t="s">
        <v>8905</v>
      </c>
      <c r="T379" s="625"/>
      <c r="U379" s="643">
        <v>44377</v>
      </c>
      <c r="V379" s="643">
        <v>44377</v>
      </c>
      <c r="W379" s="660" t="s">
        <v>1636</v>
      </c>
      <c r="X379" s="643">
        <v>44379</v>
      </c>
      <c r="Y379" s="625"/>
      <c r="Z379" s="625"/>
      <c r="AA379" s="625"/>
      <c r="AB379" s="625"/>
      <c r="AC379" s="625" t="s">
        <v>7597</v>
      </c>
      <c r="AD379" s="625"/>
      <c r="AE379" s="625"/>
      <c r="AF379" s="625"/>
      <c r="AG379" s="625"/>
      <c r="AH379" s="625"/>
      <c r="AI379" s="625"/>
      <c r="AJ379" s="625"/>
      <c r="AK379" s="623" t="s">
        <v>8906</v>
      </c>
      <c r="AL379" s="623" t="s">
        <v>8907</v>
      </c>
      <c r="AM379" s="623" t="s">
        <v>8908</v>
      </c>
      <c r="AN379" s="625" t="s">
        <v>1086</v>
      </c>
      <c r="AO379" s="625" t="s">
        <v>1086</v>
      </c>
      <c r="AP379" s="625"/>
    </row>
    <row r="380" spans="1:42" s="230" customFormat="1" ht="13.5">
      <c r="A380" s="706" t="s">
        <v>20</v>
      </c>
      <c r="B380" s="706" t="s">
        <v>30</v>
      </c>
      <c r="C380" s="706" t="s">
        <v>151</v>
      </c>
      <c r="D380" s="706" t="s">
        <v>171</v>
      </c>
      <c r="E380" s="706" t="s">
        <v>37</v>
      </c>
      <c r="F380" s="707" t="s">
        <v>16</v>
      </c>
      <c r="G380" s="671" t="s">
        <v>12</v>
      </c>
      <c r="H380" s="706" t="s">
        <v>712</v>
      </c>
      <c r="I380" s="671" t="s">
        <v>760</v>
      </c>
      <c r="J380" s="706" t="s">
        <v>13</v>
      </c>
      <c r="K380" s="707" t="s">
        <v>14</v>
      </c>
      <c r="L380" s="657" t="s">
        <v>1632</v>
      </c>
      <c r="M380" s="626" t="s">
        <v>1637</v>
      </c>
      <c r="N380" s="625" t="s">
        <v>1120</v>
      </c>
      <c r="O380" s="625" t="s">
        <v>1104</v>
      </c>
      <c r="P380" s="658">
        <v>17</v>
      </c>
      <c r="Q380" s="659">
        <v>60</v>
      </c>
      <c r="R380" s="672"/>
      <c r="S380" s="625" t="s">
        <v>8905</v>
      </c>
      <c r="T380" s="672"/>
      <c r="U380" s="643">
        <v>44377</v>
      </c>
      <c r="V380" s="643">
        <v>44377</v>
      </c>
      <c r="W380" s="660" t="s">
        <v>1638</v>
      </c>
      <c r="X380" s="643">
        <v>44379</v>
      </c>
      <c r="Y380" s="672"/>
      <c r="Z380" s="672"/>
      <c r="AA380" s="672"/>
      <c r="AB380" s="672"/>
      <c r="AC380" s="625" t="s">
        <v>7597</v>
      </c>
      <c r="AD380" s="672"/>
      <c r="AE380" s="672"/>
      <c r="AF380" s="672"/>
      <c r="AG380" s="672"/>
      <c r="AH380" s="672"/>
      <c r="AI380" s="672"/>
      <c r="AJ380" s="672"/>
      <c r="AK380" s="623" t="s">
        <v>8906</v>
      </c>
      <c r="AL380" s="623" t="s">
        <v>8907</v>
      </c>
      <c r="AM380" s="623" t="s">
        <v>8908</v>
      </c>
      <c r="AN380" s="625" t="s">
        <v>1086</v>
      </c>
      <c r="AO380" s="625" t="s">
        <v>1086</v>
      </c>
      <c r="AP380" s="672"/>
    </row>
    <row r="381" spans="1:42" s="230" customFormat="1" ht="13.5">
      <c r="A381" s="655" t="s">
        <v>20</v>
      </c>
      <c r="B381" s="655" t="s">
        <v>30</v>
      </c>
      <c r="C381" s="655" t="s">
        <v>152</v>
      </c>
      <c r="D381" s="655" t="s">
        <v>165</v>
      </c>
      <c r="E381" s="655" t="s">
        <v>37</v>
      </c>
      <c r="F381" s="656" t="s">
        <v>11</v>
      </c>
      <c r="G381" s="656" t="s">
        <v>19</v>
      </c>
      <c r="H381" s="655" t="s">
        <v>703</v>
      </c>
      <c r="I381" s="623" t="s">
        <v>760</v>
      </c>
      <c r="J381" s="655" t="s">
        <v>13</v>
      </c>
      <c r="K381" s="656" t="s">
        <v>14</v>
      </c>
      <c r="L381" s="657" t="s">
        <v>2007</v>
      </c>
      <c r="M381" s="626" t="s">
        <v>2265</v>
      </c>
      <c r="N381" s="625" t="s">
        <v>1120</v>
      </c>
      <c r="O381" s="625" t="s">
        <v>1097</v>
      </c>
      <c r="P381" s="658">
        <v>40</v>
      </c>
      <c r="Q381" s="659">
        <v>10</v>
      </c>
      <c r="R381" s="625"/>
      <c r="S381" s="625" t="s">
        <v>8905</v>
      </c>
      <c r="T381" s="625"/>
      <c r="U381" s="643">
        <v>44377</v>
      </c>
      <c r="V381" s="643">
        <v>44377</v>
      </c>
      <c r="W381" s="660" t="s">
        <v>2266</v>
      </c>
      <c r="X381" s="643">
        <v>44379</v>
      </c>
      <c r="Y381" s="625"/>
      <c r="Z381" s="625"/>
      <c r="AA381" s="625"/>
      <c r="AB381" s="625"/>
      <c r="AC381" s="625" t="s">
        <v>7597</v>
      </c>
      <c r="AD381" s="625"/>
      <c r="AE381" s="625"/>
      <c r="AF381" s="625"/>
      <c r="AG381" s="625"/>
      <c r="AH381" s="625"/>
      <c r="AI381" s="625"/>
      <c r="AJ381" s="625"/>
      <c r="AK381" s="623" t="s">
        <v>8906</v>
      </c>
      <c r="AL381" s="623" t="s">
        <v>8907</v>
      </c>
      <c r="AM381" s="623" t="s">
        <v>8908</v>
      </c>
      <c r="AN381" s="625" t="s">
        <v>1086</v>
      </c>
      <c r="AO381" s="625" t="s">
        <v>1086</v>
      </c>
      <c r="AP381" s="625"/>
    </row>
    <row r="382" spans="1:42" s="230" customFormat="1" ht="13.5">
      <c r="A382" s="655" t="s">
        <v>20</v>
      </c>
      <c r="B382" s="655" t="s">
        <v>30</v>
      </c>
      <c r="C382" s="655" t="s">
        <v>152</v>
      </c>
      <c r="D382" s="655" t="s">
        <v>166</v>
      </c>
      <c r="E382" s="655" t="s">
        <v>37</v>
      </c>
      <c r="F382" s="656" t="s">
        <v>16</v>
      </c>
      <c r="G382" s="656" t="s">
        <v>19</v>
      </c>
      <c r="H382" s="655" t="s">
        <v>704</v>
      </c>
      <c r="I382" s="623" t="s">
        <v>760</v>
      </c>
      <c r="J382" s="655" t="s">
        <v>13</v>
      </c>
      <c r="K382" s="656" t="s">
        <v>17</v>
      </c>
      <c r="L382" s="657" t="s">
        <v>2007</v>
      </c>
      <c r="M382" s="626" t="s">
        <v>2267</v>
      </c>
      <c r="N382" s="625" t="s">
        <v>1120</v>
      </c>
      <c r="O382" s="625" t="s">
        <v>1097</v>
      </c>
      <c r="P382" s="658">
        <v>27</v>
      </c>
      <c r="Q382" s="659">
        <v>45</v>
      </c>
      <c r="R382" s="625"/>
      <c r="S382" s="625" t="s">
        <v>8905</v>
      </c>
      <c r="T382" s="625"/>
      <c r="U382" s="643">
        <v>44377</v>
      </c>
      <c r="V382" s="643">
        <v>44377</v>
      </c>
      <c r="W382" s="660" t="s">
        <v>2268</v>
      </c>
      <c r="X382" s="643">
        <v>44379</v>
      </c>
      <c r="Y382" s="625"/>
      <c r="Z382" s="625"/>
      <c r="AA382" s="625"/>
      <c r="AB382" s="625"/>
      <c r="AC382" s="625" t="s">
        <v>7597</v>
      </c>
      <c r="AD382" s="625"/>
      <c r="AE382" s="625"/>
      <c r="AF382" s="625"/>
      <c r="AG382" s="625"/>
      <c r="AH382" s="625"/>
      <c r="AI382" s="625"/>
      <c r="AJ382" s="625"/>
      <c r="AK382" s="623" t="s">
        <v>8906</v>
      </c>
      <c r="AL382" s="623" t="s">
        <v>8907</v>
      </c>
      <c r="AM382" s="623" t="s">
        <v>8908</v>
      </c>
      <c r="AN382" s="625" t="s">
        <v>1086</v>
      </c>
      <c r="AO382" s="625" t="s">
        <v>1086</v>
      </c>
      <c r="AP382" s="625"/>
    </row>
    <row r="383" spans="1:42" s="230" customFormat="1" ht="13.5">
      <c r="A383" s="655" t="s">
        <v>20</v>
      </c>
      <c r="B383" s="655" t="s">
        <v>30</v>
      </c>
      <c r="C383" s="655" t="s">
        <v>152</v>
      </c>
      <c r="D383" s="655">
        <v>202</v>
      </c>
      <c r="E383" s="655" t="s">
        <v>37</v>
      </c>
      <c r="F383" s="628" t="s">
        <v>15</v>
      </c>
      <c r="G383" s="623" t="s">
        <v>12</v>
      </c>
      <c r="H383" s="655" t="s">
        <v>705</v>
      </c>
      <c r="I383" s="623" t="s">
        <v>760</v>
      </c>
      <c r="J383" s="655" t="s">
        <v>13</v>
      </c>
      <c r="K383" s="656" t="s">
        <v>17</v>
      </c>
      <c r="L383" s="657" t="s">
        <v>2007</v>
      </c>
      <c r="M383" s="626" t="s">
        <v>2269</v>
      </c>
      <c r="N383" s="625" t="s">
        <v>1262</v>
      </c>
      <c r="O383" s="625" t="s">
        <v>1097</v>
      </c>
      <c r="P383" s="658">
        <v>23</v>
      </c>
      <c r="Q383" s="659">
        <v>25</v>
      </c>
      <c r="R383" s="625"/>
      <c r="S383" s="625" t="s">
        <v>8905</v>
      </c>
      <c r="T383" s="625"/>
      <c r="U383" s="643">
        <v>44377</v>
      </c>
      <c r="V383" s="643">
        <v>44377</v>
      </c>
      <c r="W383" s="660" t="s">
        <v>2270</v>
      </c>
      <c r="X383" s="643">
        <v>44379</v>
      </c>
      <c r="Y383" s="625"/>
      <c r="Z383" s="625"/>
      <c r="AA383" s="625"/>
      <c r="AB383" s="625"/>
      <c r="AC383" s="625" t="s">
        <v>7597</v>
      </c>
      <c r="AD383" s="625"/>
      <c r="AE383" s="625"/>
      <c r="AF383" s="625"/>
      <c r="AG383" s="625"/>
      <c r="AH383" s="625"/>
      <c r="AI383" s="625"/>
      <c r="AJ383" s="625"/>
      <c r="AK383" s="623" t="s">
        <v>8906</v>
      </c>
      <c r="AL383" s="623" t="s">
        <v>8907</v>
      </c>
      <c r="AM383" s="623" t="s">
        <v>8908</v>
      </c>
      <c r="AN383" s="625" t="s">
        <v>1086</v>
      </c>
      <c r="AO383" s="625" t="s">
        <v>1086</v>
      </c>
      <c r="AP383" s="625"/>
    </row>
    <row r="384" spans="1:42" s="230" customFormat="1" ht="13.5">
      <c r="A384" s="655" t="s">
        <v>20</v>
      </c>
      <c r="B384" s="655" t="s">
        <v>30</v>
      </c>
      <c r="C384" s="655" t="s">
        <v>152</v>
      </c>
      <c r="D384" s="655" t="s">
        <v>167</v>
      </c>
      <c r="E384" s="655" t="s">
        <v>37</v>
      </c>
      <c r="F384" s="628" t="s">
        <v>15</v>
      </c>
      <c r="G384" s="623" t="s">
        <v>12</v>
      </c>
      <c r="H384" s="655" t="s">
        <v>706</v>
      </c>
      <c r="I384" s="623" t="s">
        <v>760</v>
      </c>
      <c r="J384" s="655" t="s">
        <v>13</v>
      </c>
      <c r="K384" s="656" t="s">
        <v>17</v>
      </c>
      <c r="L384" s="657" t="s">
        <v>2007</v>
      </c>
      <c r="M384" s="626" t="s">
        <v>2271</v>
      </c>
      <c r="N384" s="625" t="s">
        <v>1120</v>
      </c>
      <c r="O384" s="625" t="s">
        <v>1097</v>
      </c>
      <c r="P384" s="658">
        <v>34</v>
      </c>
      <c r="Q384" s="659">
        <v>85</v>
      </c>
      <c r="R384" s="625"/>
      <c r="S384" s="625" t="s">
        <v>8905</v>
      </c>
      <c r="T384" s="625"/>
      <c r="U384" s="643">
        <v>44377</v>
      </c>
      <c r="V384" s="643">
        <v>44377</v>
      </c>
      <c r="W384" s="660" t="s">
        <v>2272</v>
      </c>
      <c r="X384" s="643">
        <v>44379</v>
      </c>
      <c r="Y384" s="625"/>
      <c r="Z384" s="625"/>
      <c r="AA384" s="625"/>
      <c r="AB384" s="625"/>
      <c r="AC384" s="625" t="s">
        <v>7597</v>
      </c>
      <c r="AD384" s="625"/>
      <c r="AE384" s="625"/>
      <c r="AF384" s="625"/>
      <c r="AG384" s="625"/>
      <c r="AH384" s="625"/>
      <c r="AI384" s="625"/>
      <c r="AJ384" s="625"/>
      <c r="AK384" s="623" t="s">
        <v>8906</v>
      </c>
      <c r="AL384" s="623" t="s">
        <v>8907</v>
      </c>
      <c r="AM384" s="623" t="s">
        <v>8908</v>
      </c>
      <c r="AN384" s="625" t="s">
        <v>1086</v>
      </c>
      <c r="AO384" s="625" t="s">
        <v>1086</v>
      </c>
      <c r="AP384" s="625"/>
    </row>
    <row r="385" spans="1:42" s="230" customFormat="1" ht="13.5">
      <c r="A385" s="655" t="s">
        <v>20</v>
      </c>
      <c r="B385" s="655" t="s">
        <v>30</v>
      </c>
      <c r="C385" s="655" t="s">
        <v>152</v>
      </c>
      <c r="D385" s="655" t="s">
        <v>168</v>
      </c>
      <c r="E385" s="655" t="s">
        <v>37</v>
      </c>
      <c r="F385" s="656" t="s">
        <v>11</v>
      </c>
      <c r="G385" s="623" t="s">
        <v>12</v>
      </c>
      <c r="H385" s="655" t="s">
        <v>707</v>
      </c>
      <c r="I385" s="623" t="s">
        <v>760</v>
      </c>
      <c r="J385" s="655" t="s">
        <v>13</v>
      </c>
      <c r="K385" s="656" t="s">
        <v>17</v>
      </c>
      <c r="L385" s="657" t="s">
        <v>2273</v>
      </c>
      <c r="M385" s="626" t="s">
        <v>2274</v>
      </c>
      <c r="N385" s="625" t="s">
        <v>1120</v>
      </c>
      <c r="O385" s="625" t="s">
        <v>1097</v>
      </c>
      <c r="P385" s="658">
        <v>200</v>
      </c>
      <c r="Q385" s="659">
        <v>25</v>
      </c>
      <c r="R385" s="625"/>
      <c r="S385" s="625" t="s">
        <v>8905</v>
      </c>
      <c r="T385" s="625"/>
      <c r="U385" s="643">
        <v>44377</v>
      </c>
      <c r="V385" s="643">
        <v>44377</v>
      </c>
      <c r="W385" s="660" t="s">
        <v>2275</v>
      </c>
      <c r="X385" s="643">
        <v>44379</v>
      </c>
      <c r="Y385" s="625"/>
      <c r="Z385" s="625"/>
      <c r="AA385" s="625"/>
      <c r="AB385" s="625"/>
      <c r="AC385" s="625" t="s">
        <v>7597</v>
      </c>
      <c r="AD385" s="625"/>
      <c r="AE385" s="625"/>
      <c r="AF385" s="625"/>
      <c r="AG385" s="625"/>
      <c r="AH385" s="625"/>
      <c r="AI385" s="625"/>
      <c r="AJ385" s="625"/>
      <c r="AK385" s="623" t="s">
        <v>8906</v>
      </c>
      <c r="AL385" s="623" t="s">
        <v>8907</v>
      </c>
      <c r="AM385" s="623" t="s">
        <v>8908</v>
      </c>
      <c r="AN385" s="625" t="s">
        <v>1086</v>
      </c>
      <c r="AO385" s="625" t="s">
        <v>1086</v>
      </c>
      <c r="AP385" s="625"/>
    </row>
    <row r="386" spans="1:42" s="230" customFormat="1" ht="13.5">
      <c r="A386" s="655" t="s">
        <v>20</v>
      </c>
      <c r="B386" s="655" t="s">
        <v>30</v>
      </c>
      <c r="C386" s="655" t="s">
        <v>152</v>
      </c>
      <c r="D386" s="655" t="s">
        <v>168</v>
      </c>
      <c r="E386" s="655" t="s">
        <v>37</v>
      </c>
      <c r="F386" s="628" t="s">
        <v>15</v>
      </c>
      <c r="G386" s="623" t="s">
        <v>12</v>
      </c>
      <c r="H386" s="655" t="s">
        <v>708</v>
      </c>
      <c r="I386" s="623" t="s">
        <v>760</v>
      </c>
      <c r="J386" s="655" t="s">
        <v>13</v>
      </c>
      <c r="K386" s="656" t="s">
        <v>17</v>
      </c>
      <c r="L386" s="657" t="s">
        <v>2273</v>
      </c>
      <c r="M386" s="626" t="s">
        <v>2276</v>
      </c>
      <c r="N386" s="625" t="s">
        <v>1120</v>
      </c>
      <c r="O386" s="625" t="s">
        <v>1104</v>
      </c>
      <c r="P386" s="658">
        <v>30</v>
      </c>
      <c r="Q386" s="659">
        <v>20</v>
      </c>
      <c r="R386" s="625"/>
      <c r="S386" s="625" t="s">
        <v>8905</v>
      </c>
      <c r="T386" s="625"/>
      <c r="U386" s="643">
        <v>44377</v>
      </c>
      <c r="V386" s="643">
        <v>44377</v>
      </c>
      <c r="W386" s="660" t="s">
        <v>2277</v>
      </c>
      <c r="X386" s="643">
        <v>44379</v>
      </c>
      <c r="Y386" s="625"/>
      <c r="Z386" s="625"/>
      <c r="AA386" s="625"/>
      <c r="AB386" s="625"/>
      <c r="AC386" s="625" t="s">
        <v>7597</v>
      </c>
      <c r="AD386" s="625"/>
      <c r="AE386" s="625"/>
      <c r="AF386" s="625"/>
      <c r="AG386" s="625"/>
      <c r="AH386" s="625"/>
      <c r="AI386" s="625"/>
      <c r="AJ386" s="625"/>
      <c r="AK386" s="623" t="s">
        <v>8906</v>
      </c>
      <c r="AL386" s="623" t="s">
        <v>8907</v>
      </c>
      <c r="AM386" s="623" t="s">
        <v>8908</v>
      </c>
      <c r="AN386" s="625" t="s">
        <v>1086</v>
      </c>
      <c r="AO386" s="625" t="s">
        <v>1086</v>
      </c>
      <c r="AP386" s="625"/>
    </row>
    <row r="387" spans="1:42" s="230" customFormat="1" ht="13.5">
      <c r="A387" s="655" t="s">
        <v>20</v>
      </c>
      <c r="B387" s="655" t="s">
        <v>30</v>
      </c>
      <c r="C387" s="655" t="s">
        <v>154</v>
      </c>
      <c r="D387" s="655" t="s">
        <v>169</v>
      </c>
      <c r="E387" s="655" t="s">
        <v>37</v>
      </c>
      <c r="F387" s="628" t="s">
        <v>15</v>
      </c>
      <c r="G387" s="656" t="s">
        <v>19</v>
      </c>
      <c r="H387" s="655" t="s">
        <v>709</v>
      </c>
      <c r="I387" s="623" t="s">
        <v>760</v>
      </c>
      <c r="J387" s="655" t="s">
        <v>13</v>
      </c>
      <c r="K387" s="656" t="s">
        <v>17</v>
      </c>
      <c r="L387" s="657" t="s">
        <v>1629</v>
      </c>
      <c r="M387" s="626" t="s">
        <v>2278</v>
      </c>
      <c r="N387" s="625" t="s">
        <v>1120</v>
      </c>
      <c r="O387" s="625" t="s">
        <v>1104</v>
      </c>
      <c r="P387" s="658">
        <v>134</v>
      </c>
      <c r="Q387" s="659">
        <v>5</v>
      </c>
      <c r="R387" s="625"/>
      <c r="S387" s="625" t="s">
        <v>8905</v>
      </c>
      <c r="T387" s="625"/>
      <c r="U387" s="643">
        <v>44377</v>
      </c>
      <c r="V387" s="643">
        <v>44377</v>
      </c>
      <c r="W387" s="660" t="s">
        <v>2279</v>
      </c>
      <c r="X387" s="643">
        <v>44379</v>
      </c>
      <c r="Y387" s="625"/>
      <c r="Z387" s="625"/>
      <c r="AA387" s="625"/>
      <c r="AB387" s="625"/>
      <c r="AC387" s="625" t="s">
        <v>7597</v>
      </c>
      <c r="AD387" s="625"/>
      <c r="AE387" s="625"/>
      <c r="AF387" s="625"/>
      <c r="AG387" s="625"/>
      <c r="AH387" s="625"/>
      <c r="AI387" s="625"/>
      <c r="AJ387" s="625"/>
      <c r="AK387" s="623" t="s">
        <v>8906</v>
      </c>
      <c r="AL387" s="623" t="s">
        <v>8907</v>
      </c>
      <c r="AM387" s="623" t="s">
        <v>8908</v>
      </c>
      <c r="AN387" s="625" t="s">
        <v>1086</v>
      </c>
      <c r="AO387" s="625" t="s">
        <v>1086</v>
      </c>
      <c r="AP387" s="625"/>
    </row>
    <row r="388" spans="1:42" s="230" customFormat="1" ht="13.5">
      <c r="A388" s="655" t="s">
        <v>20</v>
      </c>
      <c r="B388" s="655" t="s">
        <v>30</v>
      </c>
      <c r="C388" s="655" t="s">
        <v>154</v>
      </c>
      <c r="D388" s="655" t="s">
        <v>169</v>
      </c>
      <c r="E388" s="655" t="s">
        <v>37</v>
      </c>
      <c r="F388" s="656" t="s">
        <v>16</v>
      </c>
      <c r="G388" s="623" t="s">
        <v>12</v>
      </c>
      <c r="H388" s="655" t="s">
        <v>710</v>
      </c>
      <c r="I388" s="623" t="s">
        <v>760</v>
      </c>
      <c r="J388" s="655" t="s">
        <v>13</v>
      </c>
      <c r="K388" s="656" t="s">
        <v>14</v>
      </c>
      <c r="L388" s="657" t="s">
        <v>1629</v>
      </c>
      <c r="M388" s="626" t="s">
        <v>2280</v>
      </c>
      <c r="N388" s="625" t="s">
        <v>1120</v>
      </c>
      <c r="O388" s="625" t="s">
        <v>1104</v>
      </c>
      <c r="P388" s="658">
        <v>100</v>
      </c>
      <c r="Q388" s="659">
        <v>25</v>
      </c>
      <c r="R388" s="625"/>
      <c r="S388" s="625" t="s">
        <v>8905</v>
      </c>
      <c r="T388" s="625"/>
      <c r="U388" s="643">
        <v>44377</v>
      </c>
      <c r="V388" s="643">
        <v>44377</v>
      </c>
      <c r="W388" s="660" t="s">
        <v>2281</v>
      </c>
      <c r="X388" s="643">
        <v>44379</v>
      </c>
      <c r="Y388" s="625"/>
      <c r="Z388" s="625"/>
      <c r="AA388" s="625"/>
      <c r="AB388" s="625"/>
      <c r="AC388" s="625" t="s">
        <v>7597</v>
      </c>
      <c r="AD388" s="625"/>
      <c r="AE388" s="625"/>
      <c r="AF388" s="625"/>
      <c r="AG388" s="625"/>
      <c r="AH388" s="625"/>
      <c r="AI388" s="625"/>
      <c r="AJ388" s="625"/>
      <c r="AK388" s="623" t="s">
        <v>8906</v>
      </c>
      <c r="AL388" s="623" t="s">
        <v>8907</v>
      </c>
      <c r="AM388" s="623" t="s">
        <v>8908</v>
      </c>
      <c r="AN388" s="625" t="s">
        <v>1086</v>
      </c>
      <c r="AO388" s="625" t="s">
        <v>1086</v>
      </c>
      <c r="AP388" s="625"/>
    </row>
    <row r="389" spans="1:42" s="230" customFormat="1" ht="13.5">
      <c r="A389" s="655" t="s">
        <v>20</v>
      </c>
      <c r="B389" s="655" t="s">
        <v>30</v>
      </c>
      <c r="C389" s="655" t="s">
        <v>153</v>
      </c>
      <c r="D389" s="655" t="s">
        <v>160</v>
      </c>
      <c r="E389" s="655" t="s">
        <v>37</v>
      </c>
      <c r="F389" s="656" t="s">
        <v>11</v>
      </c>
      <c r="G389" s="656" t="s">
        <v>19</v>
      </c>
      <c r="H389" s="655" t="s">
        <v>690</v>
      </c>
      <c r="I389" s="623" t="s">
        <v>760</v>
      </c>
      <c r="J389" s="655" t="s">
        <v>13</v>
      </c>
      <c r="K389" s="656" t="s">
        <v>26</v>
      </c>
      <c r="L389" s="657" t="s">
        <v>1648</v>
      </c>
      <c r="M389" s="626" t="s">
        <v>2424</v>
      </c>
      <c r="N389" s="625" t="s">
        <v>1120</v>
      </c>
      <c r="O389" s="625" t="s">
        <v>1097</v>
      </c>
      <c r="P389" s="657">
        <v>150</v>
      </c>
      <c r="Q389" s="657">
        <v>10</v>
      </c>
      <c r="R389" s="625"/>
      <c r="S389" s="625" t="s">
        <v>8905</v>
      </c>
      <c r="T389" s="625"/>
      <c r="U389" s="643">
        <v>44375</v>
      </c>
      <c r="V389" s="643">
        <v>44375</v>
      </c>
      <c r="W389" s="660" t="s">
        <v>2425</v>
      </c>
      <c r="X389" s="643">
        <v>44379</v>
      </c>
      <c r="Y389" s="625"/>
      <c r="Z389" s="625"/>
      <c r="AA389" s="625"/>
      <c r="AB389" s="625"/>
      <c r="AC389" s="625" t="s">
        <v>7597</v>
      </c>
      <c r="AD389" s="625"/>
      <c r="AE389" s="625"/>
      <c r="AF389" s="625"/>
      <c r="AG389" s="625"/>
      <c r="AH389" s="625"/>
      <c r="AI389" s="625"/>
      <c r="AJ389" s="625"/>
      <c r="AK389" s="623" t="s">
        <v>8906</v>
      </c>
      <c r="AL389" s="623" t="s">
        <v>8907</v>
      </c>
      <c r="AM389" s="623" t="s">
        <v>8908</v>
      </c>
      <c r="AN389" s="625" t="s">
        <v>1086</v>
      </c>
      <c r="AO389" s="625" t="s">
        <v>1086</v>
      </c>
      <c r="AP389" s="625"/>
    </row>
    <row r="390" spans="1:42" s="230" customFormat="1" ht="13.5">
      <c r="A390" s="655" t="s">
        <v>20</v>
      </c>
      <c r="B390" s="655" t="s">
        <v>30</v>
      </c>
      <c r="C390" s="655" t="s">
        <v>153</v>
      </c>
      <c r="D390" s="655" t="s">
        <v>160</v>
      </c>
      <c r="E390" s="655" t="s">
        <v>37</v>
      </c>
      <c r="F390" s="656" t="s">
        <v>11</v>
      </c>
      <c r="G390" s="656" t="s">
        <v>19</v>
      </c>
      <c r="H390" s="655" t="s">
        <v>691</v>
      </c>
      <c r="I390" s="623" t="s">
        <v>760</v>
      </c>
      <c r="J390" s="655" t="s">
        <v>13</v>
      </c>
      <c r="K390" s="656" t="s">
        <v>26</v>
      </c>
      <c r="L390" s="657" t="s">
        <v>1648</v>
      </c>
      <c r="M390" s="626" t="s">
        <v>2424</v>
      </c>
      <c r="N390" s="625" t="s">
        <v>1120</v>
      </c>
      <c r="O390" s="625" t="s">
        <v>1104</v>
      </c>
      <c r="P390" s="657">
        <v>150</v>
      </c>
      <c r="Q390" s="657">
        <v>20</v>
      </c>
      <c r="R390" s="625"/>
      <c r="S390" s="625" t="s">
        <v>8905</v>
      </c>
      <c r="T390" s="625"/>
      <c r="U390" s="643">
        <v>44375</v>
      </c>
      <c r="V390" s="643">
        <v>44375</v>
      </c>
      <c r="W390" s="660" t="s">
        <v>2426</v>
      </c>
      <c r="X390" s="643">
        <v>44379</v>
      </c>
      <c r="Y390" s="625"/>
      <c r="Z390" s="625"/>
      <c r="AA390" s="625"/>
      <c r="AB390" s="625"/>
      <c r="AC390" s="625" t="s">
        <v>7597</v>
      </c>
      <c r="AD390" s="625"/>
      <c r="AE390" s="625"/>
      <c r="AF390" s="625"/>
      <c r="AG390" s="625"/>
      <c r="AH390" s="625"/>
      <c r="AI390" s="625"/>
      <c r="AJ390" s="625"/>
      <c r="AK390" s="623" t="s">
        <v>8906</v>
      </c>
      <c r="AL390" s="623" t="s">
        <v>8907</v>
      </c>
      <c r="AM390" s="623" t="s">
        <v>8908</v>
      </c>
      <c r="AN390" s="625" t="s">
        <v>1086</v>
      </c>
      <c r="AO390" s="625" t="s">
        <v>1086</v>
      </c>
      <c r="AP390" s="625"/>
    </row>
    <row r="391" spans="1:42" s="230" customFormat="1" ht="13.5">
      <c r="A391" s="656" t="s">
        <v>20</v>
      </c>
      <c r="B391" s="656" t="s">
        <v>30</v>
      </c>
      <c r="C391" s="656" t="s">
        <v>153</v>
      </c>
      <c r="D391" s="656" t="s">
        <v>907</v>
      </c>
      <c r="E391" s="655" t="s">
        <v>37</v>
      </c>
      <c r="F391" s="656" t="s">
        <v>11</v>
      </c>
      <c r="G391" s="656" t="s">
        <v>19</v>
      </c>
      <c r="H391" s="655" t="s">
        <v>908</v>
      </c>
      <c r="I391" s="623" t="s">
        <v>760</v>
      </c>
      <c r="J391" s="656" t="s">
        <v>13</v>
      </c>
      <c r="K391" s="656" t="s">
        <v>17</v>
      </c>
      <c r="L391" s="657" t="s">
        <v>1648</v>
      </c>
      <c r="M391" s="626" t="s">
        <v>2427</v>
      </c>
      <c r="N391" s="625" t="s">
        <v>1120</v>
      </c>
      <c r="O391" s="625" t="s">
        <v>1104</v>
      </c>
      <c r="P391" s="657">
        <v>170</v>
      </c>
      <c r="Q391" s="657">
        <v>45</v>
      </c>
      <c r="R391" s="625"/>
      <c r="S391" s="625" t="s">
        <v>8905</v>
      </c>
      <c r="T391" s="625"/>
      <c r="U391" s="643">
        <v>44375</v>
      </c>
      <c r="V391" s="643">
        <v>44375</v>
      </c>
      <c r="W391" s="660" t="s">
        <v>2428</v>
      </c>
      <c r="X391" s="643">
        <v>44379</v>
      </c>
      <c r="Y391" s="625"/>
      <c r="Z391" s="625"/>
      <c r="AA391" s="625"/>
      <c r="AB391" s="625"/>
      <c r="AC391" s="625" t="s">
        <v>7597</v>
      </c>
      <c r="AD391" s="625"/>
      <c r="AE391" s="625"/>
      <c r="AF391" s="625"/>
      <c r="AG391" s="625"/>
      <c r="AH391" s="625"/>
      <c r="AI391" s="625"/>
      <c r="AJ391" s="625"/>
      <c r="AK391" s="623" t="s">
        <v>8906</v>
      </c>
      <c r="AL391" s="623" t="s">
        <v>8907</v>
      </c>
      <c r="AM391" s="623" t="s">
        <v>8908</v>
      </c>
      <c r="AN391" s="625" t="s">
        <v>1086</v>
      </c>
      <c r="AO391" s="625" t="s">
        <v>1086</v>
      </c>
      <c r="AP391" s="625"/>
    </row>
    <row r="392" spans="1:42" s="230" customFormat="1" ht="13.5">
      <c r="A392" s="656" t="s">
        <v>20</v>
      </c>
      <c r="B392" s="656" t="s">
        <v>30</v>
      </c>
      <c r="C392" s="656" t="s">
        <v>34</v>
      </c>
      <c r="D392" s="656" t="s">
        <v>161</v>
      </c>
      <c r="E392" s="655" t="s">
        <v>37</v>
      </c>
      <c r="F392" s="656" t="s">
        <v>11</v>
      </c>
      <c r="G392" s="656" t="s">
        <v>19</v>
      </c>
      <c r="H392" s="655" t="s">
        <v>909</v>
      </c>
      <c r="I392" s="623" t="s">
        <v>760</v>
      </c>
      <c r="J392" s="656" t="s">
        <v>13</v>
      </c>
      <c r="K392" s="656" t="s">
        <v>14</v>
      </c>
      <c r="L392" s="657" t="s">
        <v>2429</v>
      </c>
      <c r="M392" s="626" t="s">
        <v>9044</v>
      </c>
      <c r="N392" s="625" t="s">
        <v>1120</v>
      </c>
      <c r="O392" s="625" t="s">
        <v>1104</v>
      </c>
      <c r="P392" s="657">
        <v>255</v>
      </c>
      <c r="Q392" s="657">
        <v>13</v>
      </c>
      <c r="R392" s="625"/>
      <c r="S392" s="625" t="s">
        <v>8905</v>
      </c>
      <c r="T392" s="625"/>
      <c r="U392" s="643">
        <v>44375</v>
      </c>
      <c r="V392" s="643">
        <v>44375</v>
      </c>
      <c r="W392" s="660" t="s">
        <v>2430</v>
      </c>
      <c r="X392" s="643">
        <v>44379</v>
      </c>
      <c r="Y392" s="625"/>
      <c r="Z392" s="625"/>
      <c r="AA392" s="625"/>
      <c r="AB392" s="625"/>
      <c r="AC392" s="625" t="s">
        <v>7597</v>
      </c>
      <c r="AD392" s="625"/>
      <c r="AE392" s="625"/>
      <c r="AF392" s="625"/>
      <c r="AG392" s="625"/>
      <c r="AH392" s="625"/>
      <c r="AI392" s="625"/>
      <c r="AJ392" s="625"/>
      <c r="AK392" s="623" t="s">
        <v>8906</v>
      </c>
      <c r="AL392" s="623" t="s">
        <v>8907</v>
      </c>
      <c r="AM392" s="623" t="s">
        <v>8908</v>
      </c>
      <c r="AN392" s="625" t="s">
        <v>1086</v>
      </c>
      <c r="AO392" s="625" t="s">
        <v>1086</v>
      </c>
      <c r="AP392" s="625"/>
    </row>
    <row r="393" spans="1:42" s="230" customFormat="1" ht="13.5">
      <c r="A393" s="656" t="s">
        <v>20</v>
      </c>
      <c r="B393" s="656" t="s">
        <v>30</v>
      </c>
      <c r="C393" s="656" t="s">
        <v>34</v>
      </c>
      <c r="D393" s="656" t="s">
        <v>161</v>
      </c>
      <c r="E393" s="655" t="s">
        <v>37</v>
      </c>
      <c r="F393" s="628" t="s">
        <v>15</v>
      </c>
      <c r="G393" s="656" t="s">
        <v>19</v>
      </c>
      <c r="H393" s="655" t="s">
        <v>692</v>
      </c>
      <c r="I393" s="623" t="s">
        <v>760</v>
      </c>
      <c r="J393" s="655" t="s">
        <v>13</v>
      </c>
      <c r="K393" s="656" t="s">
        <v>17</v>
      </c>
      <c r="L393" s="657" t="s">
        <v>2429</v>
      </c>
      <c r="M393" s="626" t="s">
        <v>9045</v>
      </c>
      <c r="N393" s="625" t="s">
        <v>1120</v>
      </c>
      <c r="O393" s="625" t="s">
        <v>1097</v>
      </c>
      <c r="P393" s="657">
        <v>75</v>
      </c>
      <c r="Q393" s="657">
        <v>10</v>
      </c>
      <c r="R393" s="625"/>
      <c r="S393" s="625" t="s">
        <v>8905</v>
      </c>
      <c r="T393" s="625"/>
      <c r="U393" s="643">
        <v>44375</v>
      </c>
      <c r="V393" s="643">
        <v>44375</v>
      </c>
      <c r="W393" s="660" t="s">
        <v>2431</v>
      </c>
      <c r="X393" s="643">
        <v>44379</v>
      </c>
      <c r="Y393" s="625"/>
      <c r="Z393" s="625"/>
      <c r="AA393" s="625"/>
      <c r="AB393" s="625"/>
      <c r="AC393" s="625" t="s">
        <v>7597</v>
      </c>
      <c r="AD393" s="625"/>
      <c r="AE393" s="625"/>
      <c r="AF393" s="625"/>
      <c r="AG393" s="625"/>
      <c r="AH393" s="625"/>
      <c r="AI393" s="625"/>
      <c r="AJ393" s="625"/>
      <c r="AK393" s="623" t="s">
        <v>8906</v>
      </c>
      <c r="AL393" s="623" t="s">
        <v>8907</v>
      </c>
      <c r="AM393" s="623" t="s">
        <v>8908</v>
      </c>
      <c r="AN393" s="625" t="s">
        <v>1086</v>
      </c>
      <c r="AO393" s="625" t="s">
        <v>1086</v>
      </c>
      <c r="AP393" s="625"/>
    </row>
    <row r="394" spans="1:42" s="229" customFormat="1" ht="13.5">
      <c r="A394" s="656" t="s">
        <v>20</v>
      </c>
      <c r="B394" s="656" t="s">
        <v>30</v>
      </c>
      <c r="C394" s="656" t="s">
        <v>34</v>
      </c>
      <c r="D394" s="656" t="s">
        <v>95</v>
      </c>
      <c r="E394" s="655" t="s">
        <v>37</v>
      </c>
      <c r="F394" s="628" t="s">
        <v>15</v>
      </c>
      <c r="G394" s="623" t="s">
        <v>12</v>
      </c>
      <c r="H394" s="655" t="s">
        <v>693</v>
      </c>
      <c r="I394" s="623" t="s">
        <v>760</v>
      </c>
      <c r="J394" s="655" t="s">
        <v>13</v>
      </c>
      <c r="K394" s="656" t="s">
        <v>26</v>
      </c>
      <c r="L394" s="657" t="s">
        <v>2429</v>
      </c>
      <c r="M394" s="626" t="s">
        <v>2432</v>
      </c>
      <c r="N394" s="625" t="s">
        <v>1120</v>
      </c>
      <c r="O394" s="625" t="s">
        <v>1097</v>
      </c>
      <c r="P394" s="657">
        <v>33</v>
      </c>
      <c r="Q394" s="657">
        <v>45</v>
      </c>
      <c r="R394" s="625"/>
      <c r="S394" s="625" t="s">
        <v>8905</v>
      </c>
      <c r="T394" s="625"/>
      <c r="U394" s="643">
        <v>44375</v>
      </c>
      <c r="V394" s="643">
        <v>44375</v>
      </c>
      <c r="W394" s="660" t="s">
        <v>2433</v>
      </c>
      <c r="X394" s="643">
        <v>44379</v>
      </c>
      <c r="Y394" s="625"/>
      <c r="Z394" s="625"/>
      <c r="AA394" s="625"/>
      <c r="AB394" s="625"/>
      <c r="AC394" s="625" t="s">
        <v>7597</v>
      </c>
      <c r="AD394" s="625"/>
      <c r="AE394" s="625"/>
      <c r="AF394" s="625"/>
      <c r="AG394" s="625"/>
      <c r="AH394" s="625"/>
      <c r="AI394" s="625"/>
      <c r="AJ394" s="625"/>
      <c r="AK394" s="623" t="s">
        <v>8906</v>
      </c>
      <c r="AL394" s="623" t="s">
        <v>8907</v>
      </c>
      <c r="AM394" s="623" t="s">
        <v>8908</v>
      </c>
      <c r="AN394" s="625" t="s">
        <v>1086</v>
      </c>
      <c r="AO394" s="625" t="s">
        <v>1086</v>
      </c>
      <c r="AP394" s="625"/>
    </row>
    <row r="395" spans="1:42" s="229" customFormat="1" ht="13.5">
      <c r="A395" s="656" t="s">
        <v>20</v>
      </c>
      <c r="B395" s="656" t="s">
        <v>30</v>
      </c>
      <c r="C395" s="656" t="s">
        <v>34</v>
      </c>
      <c r="D395" s="656" t="s">
        <v>95</v>
      </c>
      <c r="E395" s="655" t="s">
        <v>37</v>
      </c>
      <c r="F395" s="628" t="s">
        <v>15</v>
      </c>
      <c r="G395" s="623" t="s">
        <v>12</v>
      </c>
      <c r="H395" s="655" t="s">
        <v>694</v>
      </c>
      <c r="I395" s="623" t="s">
        <v>760</v>
      </c>
      <c r="J395" s="655" t="s">
        <v>13</v>
      </c>
      <c r="K395" s="656" t="s">
        <v>26</v>
      </c>
      <c r="L395" s="657" t="s">
        <v>2429</v>
      </c>
      <c r="M395" s="626" t="s">
        <v>2434</v>
      </c>
      <c r="N395" s="625" t="s">
        <v>1120</v>
      </c>
      <c r="O395" s="625" t="s">
        <v>1104</v>
      </c>
      <c r="P395" s="657">
        <v>20</v>
      </c>
      <c r="Q395" s="657">
        <v>10</v>
      </c>
      <c r="R395" s="625"/>
      <c r="S395" s="625" t="s">
        <v>8905</v>
      </c>
      <c r="T395" s="625"/>
      <c r="U395" s="643">
        <v>44375</v>
      </c>
      <c r="V395" s="643">
        <v>44375</v>
      </c>
      <c r="W395" s="660" t="s">
        <v>2435</v>
      </c>
      <c r="X395" s="643">
        <v>44379</v>
      </c>
      <c r="Y395" s="625"/>
      <c r="Z395" s="625"/>
      <c r="AA395" s="625"/>
      <c r="AB395" s="625"/>
      <c r="AC395" s="625" t="s">
        <v>7597</v>
      </c>
      <c r="AD395" s="625"/>
      <c r="AE395" s="625"/>
      <c r="AF395" s="625"/>
      <c r="AG395" s="625"/>
      <c r="AH395" s="625"/>
      <c r="AI395" s="625"/>
      <c r="AJ395" s="625"/>
      <c r="AK395" s="623" t="s">
        <v>8906</v>
      </c>
      <c r="AL395" s="623" t="s">
        <v>8907</v>
      </c>
      <c r="AM395" s="623" t="s">
        <v>8908</v>
      </c>
      <c r="AN395" s="625" t="s">
        <v>1086</v>
      </c>
      <c r="AO395" s="625" t="s">
        <v>1086</v>
      </c>
      <c r="AP395" s="625"/>
    </row>
    <row r="396" spans="1:42" s="229" customFormat="1" ht="13.5">
      <c r="A396" s="656" t="s">
        <v>20</v>
      </c>
      <c r="B396" s="656" t="s">
        <v>30</v>
      </c>
      <c r="C396" s="656" t="s">
        <v>34</v>
      </c>
      <c r="D396" s="656" t="s">
        <v>95</v>
      </c>
      <c r="E396" s="655" t="s">
        <v>37</v>
      </c>
      <c r="F396" s="628" t="s">
        <v>15</v>
      </c>
      <c r="G396" s="656" t="s">
        <v>19</v>
      </c>
      <c r="H396" s="655" t="s">
        <v>695</v>
      </c>
      <c r="I396" s="623" t="s">
        <v>760</v>
      </c>
      <c r="J396" s="655" t="s">
        <v>13</v>
      </c>
      <c r="K396" s="656" t="s">
        <v>17</v>
      </c>
      <c r="L396" s="657" t="s">
        <v>2429</v>
      </c>
      <c r="M396" s="626" t="s">
        <v>2436</v>
      </c>
      <c r="N396" s="625" t="s">
        <v>1120</v>
      </c>
      <c r="O396" s="625" t="s">
        <v>1097</v>
      </c>
      <c r="P396" s="657">
        <v>30</v>
      </c>
      <c r="Q396" s="657">
        <v>20</v>
      </c>
      <c r="R396" s="625"/>
      <c r="S396" s="625" t="s">
        <v>8905</v>
      </c>
      <c r="T396" s="625"/>
      <c r="U396" s="643">
        <v>44375</v>
      </c>
      <c r="V396" s="643">
        <v>44375</v>
      </c>
      <c r="W396" s="660" t="s">
        <v>2437</v>
      </c>
      <c r="X396" s="643">
        <v>44379</v>
      </c>
      <c r="Y396" s="625"/>
      <c r="Z396" s="625"/>
      <c r="AA396" s="625"/>
      <c r="AB396" s="625"/>
      <c r="AC396" s="625" t="s">
        <v>7597</v>
      </c>
      <c r="AD396" s="625"/>
      <c r="AE396" s="625"/>
      <c r="AF396" s="625"/>
      <c r="AG396" s="625"/>
      <c r="AH396" s="625"/>
      <c r="AI396" s="625"/>
      <c r="AJ396" s="625"/>
      <c r="AK396" s="623" t="s">
        <v>8906</v>
      </c>
      <c r="AL396" s="623" t="s">
        <v>8907</v>
      </c>
      <c r="AM396" s="623" t="s">
        <v>8908</v>
      </c>
      <c r="AN396" s="625" t="s">
        <v>1086</v>
      </c>
      <c r="AO396" s="625" t="s">
        <v>1086</v>
      </c>
      <c r="AP396" s="625"/>
    </row>
    <row r="397" spans="1:42" s="229" customFormat="1" ht="13.5">
      <c r="A397" s="656" t="s">
        <v>20</v>
      </c>
      <c r="B397" s="656" t="s">
        <v>30</v>
      </c>
      <c r="C397" s="656" t="s">
        <v>158</v>
      </c>
      <c r="D397" s="656" t="s">
        <v>162</v>
      </c>
      <c r="E397" s="655" t="s">
        <v>37</v>
      </c>
      <c r="F397" s="656" t="s">
        <v>11</v>
      </c>
      <c r="G397" s="656" t="s">
        <v>19</v>
      </c>
      <c r="H397" s="655" t="s">
        <v>696</v>
      </c>
      <c r="I397" s="623" t="s">
        <v>760</v>
      </c>
      <c r="J397" s="655" t="s">
        <v>13</v>
      </c>
      <c r="K397" s="656" t="s">
        <v>17</v>
      </c>
      <c r="L397" s="657" t="s">
        <v>2429</v>
      </c>
      <c r="M397" s="626" t="s">
        <v>2438</v>
      </c>
      <c r="N397" s="625" t="s">
        <v>1120</v>
      </c>
      <c r="O397" s="625" t="s">
        <v>1097</v>
      </c>
      <c r="P397" s="657">
        <v>184</v>
      </c>
      <c r="Q397" s="657">
        <v>10</v>
      </c>
      <c r="R397" s="625"/>
      <c r="S397" s="625" t="s">
        <v>8905</v>
      </c>
      <c r="T397" s="625"/>
      <c r="U397" s="643">
        <v>44375</v>
      </c>
      <c r="V397" s="643">
        <v>44375</v>
      </c>
      <c r="W397" s="660" t="s">
        <v>2439</v>
      </c>
      <c r="X397" s="643">
        <v>44379</v>
      </c>
      <c r="Y397" s="625"/>
      <c r="Z397" s="625"/>
      <c r="AA397" s="625"/>
      <c r="AB397" s="625"/>
      <c r="AC397" s="625" t="s">
        <v>7597</v>
      </c>
      <c r="AD397" s="625"/>
      <c r="AE397" s="625"/>
      <c r="AF397" s="625"/>
      <c r="AG397" s="625"/>
      <c r="AH397" s="625"/>
      <c r="AI397" s="625"/>
      <c r="AJ397" s="625"/>
      <c r="AK397" s="623" t="s">
        <v>8906</v>
      </c>
      <c r="AL397" s="623" t="s">
        <v>8907</v>
      </c>
      <c r="AM397" s="623" t="s">
        <v>8908</v>
      </c>
      <c r="AN397" s="625" t="s">
        <v>1086</v>
      </c>
      <c r="AO397" s="625" t="s">
        <v>1086</v>
      </c>
      <c r="AP397" s="625"/>
    </row>
    <row r="398" spans="1:42" s="229" customFormat="1" ht="13.5">
      <c r="A398" s="655" t="s">
        <v>20</v>
      </c>
      <c r="B398" s="655" t="s">
        <v>30</v>
      </c>
      <c r="C398" s="655" t="s">
        <v>159</v>
      </c>
      <c r="D398" s="655" t="s">
        <v>70</v>
      </c>
      <c r="E398" s="655" t="s">
        <v>37</v>
      </c>
      <c r="F398" s="656" t="s">
        <v>16</v>
      </c>
      <c r="G398" s="623" t="s">
        <v>12</v>
      </c>
      <c r="H398" s="655" t="s">
        <v>910</v>
      </c>
      <c r="I398" s="623" t="s">
        <v>760</v>
      </c>
      <c r="J398" s="655" t="s">
        <v>13</v>
      </c>
      <c r="K398" s="656" t="s">
        <v>17</v>
      </c>
      <c r="L398" s="657" t="s">
        <v>2429</v>
      </c>
      <c r="M398" s="626" t="s">
        <v>2440</v>
      </c>
      <c r="N398" s="625" t="s">
        <v>1120</v>
      </c>
      <c r="O398" s="625" t="s">
        <v>1104</v>
      </c>
      <c r="P398" s="655">
        <v>100</v>
      </c>
      <c r="Q398" s="655">
        <v>35</v>
      </c>
      <c r="R398" s="625"/>
      <c r="S398" s="625" t="s">
        <v>8905</v>
      </c>
      <c r="T398" s="625"/>
      <c r="U398" s="643">
        <v>44375</v>
      </c>
      <c r="V398" s="643">
        <v>44375</v>
      </c>
      <c r="W398" s="660" t="s">
        <v>2441</v>
      </c>
      <c r="X398" s="643">
        <v>44379</v>
      </c>
      <c r="Y398" s="625"/>
      <c r="Z398" s="625"/>
      <c r="AA398" s="625"/>
      <c r="AB398" s="625"/>
      <c r="AC398" s="625" t="s">
        <v>7597</v>
      </c>
      <c r="AD398" s="625"/>
      <c r="AE398" s="625"/>
      <c r="AF398" s="625"/>
      <c r="AG398" s="625"/>
      <c r="AH398" s="625"/>
      <c r="AI398" s="625"/>
      <c r="AJ398" s="625"/>
      <c r="AK398" s="623" t="s">
        <v>8906</v>
      </c>
      <c r="AL398" s="623" t="s">
        <v>8907</v>
      </c>
      <c r="AM398" s="623" t="s">
        <v>8908</v>
      </c>
      <c r="AN398" s="625" t="s">
        <v>1086</v>
      </c>
      <c r="AO398" s="625" t="s">
        <v>1086</v>
      </c>
      <c r="AP398" s="625"/>
    </row>
    <row r="399" spans="1:42" s="229" customFormat="1" ht="13.5">
      <c r="A399" s="656" t="s">
        <v>20</v>
      </c>
      <c r="B399" s="656" t="s">
        <v>30</v>
      </c>
      <c r="C399" s="656" t="s">
        <v>159</v>
      </c>
      <c r="D399" s="656" t="s">
        <v>70</v>
      </c>
      <c r="E399" s="655" t="s">
        <v>37</v>
      </c>
      <c r="F399" s="628" t="s">
        <v>15</v>
      </c>
      <c r="G399" s="656" t="s">
        <v>19</v>
      </c>
      <c r="H399" s="655" t="s">
        <v>697</v>
      </c>
      <c r="I399" s="623" t="s">
        <v>760</v>
      </c>
      <c r="J399" s="655" t="s">
        <v>13</v>
      </c>
      <c r="K399" s="656" t="s">
        <v>17</v>
      </c>
      <c r="L399" s="657" t="s">
        <v>2429</v>
      </c>
      <c r="M399" s="626" t="s">
        <v>2442</v>
      </c>
      <c r="N399" s="625" t="s">
        <v>1120</v>
      </c>
      <c r="O399" s="625" t="s">
        <v>1097</v>
      </c>
      <c r="P399" s="657">
        <v>70</v>
      </c>
      <c r="Q399" s="657">
        <v>35</v>
      </c>
      <c r="R399" s="625"/>
      <c r="S399" s="625" t="s">
        <v>8905</v>
      </c>
      <c r="T399" s="625"/>
      <c r="U399" s="643">
        <v>44375</v>
      </c>
      <c r="V399" s="643">
        <v>44375</v>
      </c>
      <c r="W399" s="660" t="s">
        <v>2443</v>
      </c>
      <c r="X399" s="643">
        <v>44379</v>
      </c>
      <c r="Y399" s="625"/>
      <c r="Z399" s="625"/>
      <c r="AA399" s="625"/>
      <c r="AB399" s="625"/>
      <c r="AC399" s="625" t="s">
        <v>7597</v>
      </c>
      <c r="AD399" s="625"/>
      <c r="AE399" s="625"/>
      <c r="AF399" s="625"/>
      <c r="AG399" s="625"/>
      <c r="AH399" s="625"/>
      <c r="AI399" s="625"/>
      <c r="AJ399" s="625"/>
      <c r="AK399" s="623" t="s">
        <v>8906</v>
      </c>
      <c r="AL399" s="623" t="s">
        <v>8907</v>
      </c>
      <c r="AM399" s="623" t="s">
        <v>8908</v>
      </c>
      <c r="AN399" s="625" t="s">
        <v>1086</v>
      </c>
      <c r="AO399" s="625" t="s">
        <v>1086</v>
      </c>
      <c r="AP399" s="625"/>
    </row>
    <row r="400" spans="1:42" s="229" customFormat="1" ht="13.5">
      <c r="A400" s="656" t="s">
        <v>20</v>
      </c>
      <c r="B400" s="656" t="s">
        <v>30</v>
      </c>
      <c r="C400" s="656" t="s">
        <v>159</v>
      </c>
      <c r="D400" s="656" t="s">
        <v>163</v>
      </c>
      <c r="E400" s="655" t="s">
        <v>37</v>
      </c>
      <c r="F400" s="656" t="s">
        <v>16</v>
      </c>
      <c r="G400" s="623" t="s">
        <v>12</v>
      </c>
      <c r="H400" s="655" t="s">
        <v>698</v>
      </c>
      <c r="I400" s="623" t="s">
        <v>760</v>
      </c>
      <c r="J400" s="655" t="s">
        <v>13</v>
      </c>
      <c r="K400" s="656" t="s">
        <v>17</v>
      </c>
      <c r="L400" s="657" t="s">
        <v>2429</v>
      </c>
      <c r="M400" s="626" t="s">
        <v>2444</v>
      </c>
      <c r="N400" s="625" t="s">
        <v>1120</v>
      </c>
      <c r="O400" s="625" t="s">
        <v>1097</v>
      </c>
      <c r="P400" s="657">
        <v>99</v>
      </c>
      <c r="Q400" s="657">
        <v>30</v>
      </c>
      <c r="R400" s="625"/>
      <c r="S400" s="625" t="s">
        <v>8905</v>
      </c>
      <c r="T400" s="625"/>
      <c r="U400" s="643">
        <v>44375</v>
      </c>
      <c r="V400" s="643">
        <v>44375</v>
      </c>
      <c r="W400" s="660" t="s">
        <v>2445</v>
      </c>
      <c r="X400" s="643">
        <v>44379</v>
      </c>
      <c r="Y400" s="625"/>
      <c r="Z400" s="625"/>
      <c r="AA400" s="625"/>
      <c r="AB400" s="625"/>
      <c r="AC400" s="625" t="s">
        <v>7597</v>
      </c>
      <c r="AD400" s="625"/>
      <c r="AE400" s="625"/>
      <c r="AF400" s="625"/>
      <c r="AG400" s="625"/>
      <c r="AH400" s="625"/>
      <c r="AI400" s="625"/>
      <c r="AJ400" s="625"/>
      <c r="AK400" s="623" t="s">
        <v>8906</v>
      </c>
      <c r="AL400" s="623" t="s">
        <v>8907</v>
      </c>
      <c r="AM400" s="623" t="s">
        <v>8908</v>
      </c>
      <c r="AN400" s="625" t="s">
        <v>1086</v>
      </c>
      <c r="AO400" s="625" t="s">
        <v>1086</v>
      </c>
      <c r="AP400" s="625"/>
    </row>
    <row r="401" spans="1:42" s="229" customFormat="1" ht="13.5">
      <c r="A401" s="656" t="s">
        <v>20</v>
      </c>
      <c r="B401" s="656" t="s">
        <v>30</v>
      </c>
      <c r="C401" s="656" t="s">
        <v>159</v>
      </c>
      <c r="D401" s="656" t="s">
        <v>164</v>
      </c>
      <c r="E401" s="655" t="s">
        <v>37</v>
      </c>
      <c r="F401" s="628" t="s">
        <v>15</v>
      </c>
      <c r="G401" s="623" t="s">
        <v>12</v>
      </c>
      <c r="H401" s="655" t="s">
        <v>699</v>
      </c>
      <c r="I401" s="623" t="s">
        <v>760</v>
      </c>
      <c r="J401" s="655" t="s">
        <v>13</v>
      </c>
      <c r="K401" s="656" t="s">
        <v>17</v>
      </c>
      <c r="L401" s="657" t="s">
        <v>2429</v>
      </c>
      <c r="M401" s="626" t="s">
        <v>2446</v>
      </c>
      <c r="N401" s="625" t="s">
        <v>1120</v>
      </c>
      <c r="O401" s="625" t="s">
        <v>1097</v>
      </c>
      <c r="P401" s="657">
        <v>70</v>
      </c>
      <c r="Q401" s="657">
        <v>50</v>
      </c>
      <c r="R401" s="625"/>
      <c r="S401" s="625" t="s">
        <v>8905</v>
      </c>
      <c r="T401" s="625"/>
      <c r="U401" s="643">
        <v>44375</v>
      </c>
      <c r="V401" s="643">
        <v>44375</v>
      </c>
      <c r="W401" s="660" t="s">
        <v>2447</v>
      </c>
      <c r="X401" s="643">
        <v>44379</v>
      </c>
      <c r="Y401" s="625"/>
      <c r="Z401" s="625"/>
      <c r="AA401" s="625"/>
      <c r="AB401" s="625"/>
      <c r="AC401" s="625" t="s">
        <v>7597</v>
      </c>
      <c r="AD401" s="625"/>
      <c r="AE401" s="625"/>
      <c r="AF401" s="625"/>
      <c r="AG401" s="625"/>
      <c r="AH401" s="625"/>
      <c r="AI401" s="625"/>
      <c r="AJ401" s="625"/>
      <c r="AK401" s="623" t="s">
        <v>8906</v>
      </c>
      <c r="AL401" s="623" t="s">
        <v>8907</v>
      </c>
      <c r="AM401" s="623" t="s">
        <v>8908</v>
      </c>
      <c r="AN401" s="625" t="s">
        <v>1086</v>
      </c>
      <c r="AO401" s="625" t="s">
        <v>1086</v>
      </c>
      <c r="AP401" s="625"/>
    </row>
    <row r="402" spans="1:42" s="229" customFormat="1" ht="13.5">
      <c r="A402" s="656" t="s">
        <v>20</v>
      </c>
      <c r="B402" s="656" t="s">
        <v>30</v>
      </c>
      <c r="C402" s="656" t="s">
        <v>159</v>
      </c>
      <c r="D402" s="656" t="s">
        <v>164</v>
      </c>
      <c r="E402" s="655" t="s">
        <v>37</v>
      </c>
      <c r="F402" s="656" t="s">
        <v>11</v>
      </c>
      <c r="G402" s="656" t="s">
        <v>19</v>
      </c>
      <c r="H402" s="655" t="s">
        <v>700</v>
      </c>
      <c r="I402" s="623" t="s">
        <v>760</v>
      </c>
      <c r="J402" s="655" t="s">
        <v>13</v>
      </c>
      <c r="K402" s="656" t="s">
        <v>14</v>
      </c>
      <c r="L402" s="657" t="s">
        <v>2429</v>
      </c>
      <c r="M402" s="626" t="s">
        <v>2448</v>
      </c>
      <c r="N402" s="625" t="s">
        <v>1120</v>
      </c>
      <c r="O402" s="625" t="s">
        <v>1097</v>
      </c>
      <c r="P402" s="657">
        <v>70</v>
      </c>
      <c r="Q402" s="657">
        <v>25</v>
      </c>
      <c r="R402" s="625"/>
      <c r="S402" s="625" t="s">
        <v>8905</v>
      </c>
      <c r="T402" s="625"/>
      <c r="U402" s="643">
        <v>44375</v>
      </c>
      <c r="V402" s="643">
        <v>44375</v>
      </c>
      <c r="W402" s="660" t="s">
        <v>2449</v>
      </c>
      <c r="X402" s="643">
        <v>44379</v>
      </c>
      <c r="Y402" s="625"/>
      <c r="Z402" s="625"/>
      <c r="AA402" s="625"/>
      <c r="AB402" s="625"/>
      <c r="AC402" s="625" t="s">
        <v>7597</v>
      </c>
      <c r="AD402" s="625"/>
      <c r="AE402" s="625"/>
      <c r="AF402" s="625"/>
      <c r="AG402" s="625"/>
      <c r="AH402" s="625"/>
      <c r="AI402" s="625"/>
      <c r="AJ402" s="625"/>
      <c r="AK402" s="623" t="s">
        <v>8906</v>
      </c>
      <c r="AL402" s="623" t="s">
        <v>8907</v>
      </c>
      <c r="AM402" s="623" t="s">
        <v>8908</v>
      </c>
      <c r="AN402" s="625" t="s">
        <v>1086</v>
      </c>
      <c r="AO402" s="625" t="s">
        <v>1086</v>
      </c>
      <c r="AP402" s="625"/>
    </row>
    <row r="403" spans="1:42" s="229" customFormat="1" ht="13.5">
      <c r="A403" s="656" t="s">
        <v>20</v>
      </c>
      <c r="B403" s="656" t="s">
        <v>30</v>
      </c>
      <c r="C403" s="656" t="s">
        <v>159</v>
      </c>
      <c r="D403" s="656" t="s">
        <v>67</v>
      </c>
      <c r="E403" s="655" t="s">
        <v>37</v>
      </c>
      <c r="F403" s="628" t="s">
        <v>15</v>
      </c>
      <c r="G403" s="656" t="s">
        <v>19</v>
      </c>
      <c r="H403" s="655" t="s">
        <v>701</v>
      </c>
      <c r="I403" s="623" t="s">
        <v>760</v>
      </c>
      <c r="J403" s="655" t="s">
        <v>13</v>
      </c>
      <c r="K403" s="656" t="s">
        <v>17</v>
      </c>
      <c r="L403" s="657" t="s">
        <v>2429</v>
      </c>
      <c r="M403" s="626" t="s">
        <v>2450</v>
      </c>
      <c r="N403" s="625" t="s">
        <v>1262</v>
      </c>
      <c r="O403" s="625" t="s">
        <v>1097</v>
      </c>
      <c r="P403" s="657">
        <v>50</v>
      </c>
      <c r="Q403" s="657">
        <v>15</v>
      </c>
      <c r="R403" s="625"/>
      <c r="S403" s="625" t="s">
        <v>8905</v>
      </c>
      <c r="T403" s="625"/>
      <c r="U403" s="643">
        <v>44375</v>
      </c>
      <c r="V403" s="643">
        <v>44375</v>
      </c>
      <c r="W403" s="660" t="s">
        <v>2451</v>
      </c>
      <c r="X403" s="643">
        <v>44379</v>
      </c>
      <c r="Y403" s="625"/>
      <c r="Z403" s="625"/>
      <c r="AA403" s="625"/>
      <c r="AB403" s="625"/>
      <c r="AC403" s="625" t="s">
        <v>7597</v>
      </c>
      <c r="AD403" s="625"/>
      <c r="AE403" s="625"/>
      <c r="AF403" s="625"/>
      <c r="AG403" s="625"/>
      <c r="AH403" s="625"/>
      <c r="AI403" s="625"/>
      <c r="AJ403" s="625"/>
      <c r="AK403" s="623" t="s">
        <v>8906</v>
      </c>
      <c r="AL403" s="623" t="s">
        <v>8907</v>
      </c>
      <c r="AM403" s="623" t="s">
        <v>8908</v>
      </c>
      <c r="AN403" s="625" t="s">
        <v>1086</v>
      </c>
      <c r="AO403" s="625" t="s">
        <v>1086</v>
      </c>
      <c r="AP403" s="625"/>
    </row>
    <row r="404" spans="1:42" s="229" customFormat="1" ht="13.5">
      <c r="A404" s="656" t="s">
        <v>20</v>
      </c>
      <c r="B404" s="656" t="s">
        <v>30</v>
      </c>
      <c r="C404" s="656" t="s">
        <v>159</v>
      </c>
      <c r="D404" s="656" t="s">
        <v>67</v>
      </c>
      <c r="E404" s="655" t="s">
        <v>37</v>
      </c>
      <c r="F404" s="628" t="s">
        <v>15</v>
      </c>
      <c r="G404" s="656" t="s">
        <v>19</v>
      </c>
      <c r="H404" s="655" t="s">
        <v>702</v>
      </c>
      <c r="I404" s="623" t="s">
        <v>760</v>
      </c>
      <c r="J404" s="655" t="s">
        <v>13</v>
      </c>
      <c r="K404" s="656" t="s">
        <v>17</v>
      </c>
      <c r="L404" s="657" t="s">
        <v>2429</v>
      </c>
      <c r="M404" s="626" t="s">
        <v>2450</v>
      </c>
      <c r="N404" s="625" t="s">
        <v>1262</v>
      </c>
      <c r="O404" s="625" t="s">
        <v>1097</v>
      </c>
      <c r="P404" s="657">
        <v>156</v>
      </c>
      <c r="Q404" s="657">
        <v>15</v>
      </c>
      <c r="R404" s="625"/>
      <c r="S404" s="625" t="s">
        <v>8905</v>
      </c>
      <c r="T404" s="625"/>
      <c r="U404" s="643">
        <v>44375</v>
      </c>
      <c r="V404" s="643">
        <v>44375</v>
      </c>
      <c r="W404" s="660" t="s">
        <v>2452</v>
      </c>
      <c r="X404" s="643">
        <v>44379</v>
      </c>
      <c r="Y404" s="625"/>
      <c r="Z404" s="625"/>
      <c r="AA404" s="625"/>
      <c r="AB404" s="625"/>
      <c r="AC404" s="625" t="s">
        <v>7597</v>
      </c>
      <c r="AD404" s="625"/>
      <c r="AE404" s="625"/>
      <c r="AF404" s="625"/>
      <c r="AG404" s="625"/>
      <c r="AH404" s="625"/>
      <c r="AI404" s="625"/>
      <c r="AJ404" s="625"/>
      <c r="AK404" s="623" t="s">
        <v>8906</v>
      </c>
      <c r="AL404" s="623" t="s">
        <v>8907</v>
      </c>
      <c r="AM404" s="623" t="s">
        <v>8908</v>
      </c>
      <c r="AN404" s="625" t="s">
        <v>1086</v>
      </c>
      <c r="AO404" s="625" t="s">
        <v>1086</v>
      </c>
      <c r="AP404" s="625"/>
    </row>
    <row r="405" spans="1:42" s="229" customFormat="1" ht="13.5">
      <c r="A405" s="615" t="s">
        <v>62</v>
      </c>
      <c r="B405" s="615" t="s">
        <v>9046</v>
      </c>
      <c r="C405" s="615" t="s">
        <v>9047</v>
      </c>
      <c r="D405" s="615" t="s">
        <v>9048</v>
      </c>
      <c r="E405" s="615" t="s">
        <v>666</v>
      </c>
      <c r="F405" s="615" t="s">
        <v>716</v>
      </c>
      <c r="G405" s="615" t="s">
        <v>1074</v>
      </c>
      <c r="H405" s="615" t="s">
        <v>9049</v>
      </c>
      <c r="I405" s="615" t="s">
        <v>1859</v>
      </c>
      <c r="J405" s="615" t="s">
        <v>669</v>
      </c>
      <c r="K405" s="615" t="s">
        <v>654</v>
      </c>
      <c r="L405" s="615" t="s">
        <v>9050</v>
      </c>
      <c r="M405" s="615" t="s">
        <v>9051</v>
      </c>
      <c r="N405" s="615" t="s">
        <v>7936</v>
      </c>
      <c r="O405" s="615" t="s">
        <v>1862</v>
      </c>
      <c r="P405" s="615">
        <v>50</v>
      </c>
      <c r="Q405" s="615">
        <v>20</v>
      </c>
      <c r="R405" s="615"/>
      <c r="S405" s="615" t="s">
        <v>8910</v>
      </c>
      <c r="T405" s="615"/>
      <c r="U405" s="634">
        <v>44328</v>
      </c>
      <c r="V405" s="634">
        <v>44328</v>
      </c>
      <c r="W405" s="615" t="s">
        <v>9052</v>
      </c>
      <c r="X405" s="627">
        <v>44377</v>
      </c>
      <c r="Y405" s="615"/>
      <c r="Z405" s="615"/>
      <c r="AA405" s="615"/>
      <c r="AB405" s="615"/>
      <c r="AC405" s="615" t="s">
        <v>7597</v>
      </c>
      <c r="AD405" s="615"/>
      <c r="AE405" s="615"/>
      <c r="AF405" s="615"/>
      <c r="AG405" s="615"/>
      <c r="AH405" s="615"/>
      <c r="AI405" s="615"/>
      <c r="AJ405" s="615"/>
      <c r="AK405" s="615" t="s">
        <v>8906</v>
      </c>
      <c r="AL405" s="615" t="s">
        <v>8911</v>
      </c>
      <c r="AM405" s="615" t="s">
        <v>8912</v>
      </c>
      <c r="AN405" s="615" t="s">
        <v>5829</v>
      </c>
      <c r="AO405" s="615" t="s">
        <v>5829</v>
      </c>
      <c r="AP405" s="615"/>
    </row>
    <row r="406" spans="1:42" s="229" customFormat="1" ht="13.5">
      <c r="A406" s="615" t="s">
        <v>62</v>
      </c>
      <c r="B406" s="615" t="s">
        <v>9046</v>
      </c>
      <c r="C406" s="615" t="s">
        <v>9047</v>
      </c>
      <c r="D406" s="615" t="s">
        <v>9053</v>
      </c>
      <c r="E406" s="615" t="s">
        <v>666</v>
      </c>
      <c r="F406" s="615" t="s">
        <v>714</v>
      </c>
      <c r="G406" s="615" t="s">
        <v>1074</v>
      </c>
      <c r="H406" s="615" t="s">
        <v>9054</v>
      </c>
      <c r="I406" s="615" t="s">
        <v>1859</v>
      </c>
      <c r="J406" s="615" t="s">
        <v>669</v>
      </c>
      <c r="K406" s="615" t="s">
        <v>653</v>
      </c>
      <c r="L406" s="615" t="s">
        <v>9055</v>
      </c>
      <c r="M406" s="615" t="s">
        <v>9056</v>
      </c>
      <c r="N406" s="615" t="s">
        <v>7936</v>
      </c>
      <c r="O406" s="615" t="s">
        <v>1862</v>
      </c>
      <c r="P406" s="615">
        <v>75</v>
      </c>
      <c r="Q406" s="615">
        <v>50</v>
      </c>
      <c r="R406" s="615"/>
      <c r="S406" s="615" t="s">
        <v>8910</v>
      </c>
      <c r="T406" s="615"/>
      <c r="U406" s="634">
        <v>44328</v>
      </c>
      <c r="V406" s="634">
        <v>44328</v>
      </c>
      <c r="W406" s="615" t="s">
        <v>9057</v>
      </c>
      <c r="X406" s="627">
        <v>44377</v>
      </c>
      <c r="Y406" s="615"/>
      <c r="Z406" s="615"/>
      <c r="AA406" s="615"/>
      <c r="AB406" s="615"/>
      <c r="AC406" s="615" t="s">
        <v>7597</v>
      </c>
      <c r="AD406" s="615"/>
      <c r="AE406" s="615"/>
      <c r="AF406" s="615"/>
      <c r="AG406" s="615"/>
      <c r="AH406" s="615"/>
      <c r="AI406" s="615"/>
      <c r="AJ406" s="615"/>
      <c r="AK406" s="615" t="s">
        <v>8906</v>
      </c>
      <c r="AL406" s="615" t="s">
        <v>8911</v>
      </c>
      <c r="AM406" s="615" t="s">
        <v>8912</v>
      </c>
      <c r="AN406" s="615" t="s">
        <v>5829</v>
      </c>
      <c r="AO406" s="615" t="s">
        <v>5829</v>
      </c>
      <c r="AP406" s="615"/>
    </row>
    <row r="407" spans="1:42" s="229" customFormat="1" ht="13.5">
      <c r="A407" s="615" t="s">
        <v>62</v>
      </c>
      <c r="B407" s="615" t="s">
        <v>9046</v>
      </c>
      <c r="C407" s="615" t="s">
        <v>9047</v>
      </c>
      <c r="D407" s="615" t="s">
        <v>9058</v>
      </c>
      <c r="E407" s="615" t="s">
        <v>666</v>
      </c>
      <c r="F407" s="615" t="s">
        <v>717</v>
      </c>
      <c r="G407" s="615" t="s">
        <v>1074</v>
      </c>
      <c r="H407" s="615" t="s">
        <v>9059</v>
      </c>
      <c r="I407" s="615" t="s">
        <v>1859</v>
      </c>
      <c r="J407" s="615" t="s">
        <v>669</v>
      </c>
      <c r="K407" s="615" t="s">
        <v>653</v>
      </c>
      <c r="L407" s="615" t="s">
        <v>9060</v>
      </c>
      <c r="M407" s="615" t="s">
        <v>9061</v>
      </c>
      <c r="N407" s="615" t="s">
        <v>7936</v>
      </c>
      <c r="O407" s="615" t="s">
        <v>1870</v>
      </c>
      <c r="P407" s="615">
        <v>30</v>
      </c>
      <c r="Q407" s="615">
        <v>6</v>
      </c>
      <c r="R407" s="615"/>
      <c r="S407" s="615" t="s">
        <v>8910</v>
      </c>
      <c r="T407" s="615"/>
      <c r="U407" s="634">
        <v>44351</v>
      </c>
      <c r="V407" s="634">
        <v>44351</v>
      </c>
      <c r="W407" s="615" t="s">
        <v>9062</v>
      </c>
      <c r="X407" s="627">
        <v>44377</v>
      </c>
      <c r="Y407" s="615"/>
      <c r="Z407" s="615"/>
      <c r="AA407" s="615"/>
      <c r="AB407" s="615"/>
      <c r="AC407" s="615" t="s">
        <v>7597</v>
      </c>
      <c r="AD407" s="615"/>
      <c r="AE407" s="615"/>
      <c r="AF407" s="615"/>
      <c r="AG407" s="615"/>
      <c r="AH407" s="615"/>
      <c r="AI407" s="615"/>
      <c r="AJ407" s="615"/>
      <c r="AK407" s="615" t="s">
        <v>8906</v>
      </c>
      <c r="AL407" s="615" t="s">
        <v>8911</v>
      </c>
      <c r="AM407" s="615" t="s">
        <v>8912</v>
      </c>
      <c r="AN407" s="615" t="s">
        <v>5829</v>
      </c>
      <c r="AO407" s="615" t="s">
        <v>5829</v>
      </c>
      <c r="AP407" s="615"/>
    </row>
    <row r="408" spans="1:42" s="229" customFormat="1" ht="13.5">
      <c r="A408" s="615" t="s">
        <v>62</v>
      </c>
      <c r="B408" s="615" t="s">
        <v>9046</v>
      </c>
      <c r="C408" s="615" t="s">
        <v>9047</v>
      </c>
      <c r="D408" s="615" t="s">
        <v>9058</v>
      </c>
      <c r="E408" s="615" t="s">
        <v>666</v>
      </c>
      <c r="F408" s="615" t="s">
        <v>717</v>
      </c>
      <c r="G408" s="615" t="s">
        <v>1074</v>
      </c>
      <c r="H408" s="615" t="s">
        <v>9063</v>
      </c>
      <c r="I408" s="615" t="s">
        <v>1859</v>
      </c>
      <c r="J408" s="615" t="s">
        <v>669</v>
      </c>
      <c r="K408" s="615" t="s">
        <v>654</v>
      </c>
      <c r="L408" s="615" t="s">
        <v>9060</v>
      </c>
      <c r="M408" s="615" t="s">
        <v>9064</v>
      </c>
      <c r="N408" s="615" t="s">
        <v>7936</v>
      </c>
      <c r="O408" s="615" t="s">
        <v>1862</v>
      </c>
      <c r="P408" s="615">
        <v>70</v>
      </c>
      <c r="Q408" s="615">
        <v>10</v>
      </c>
      <c r="R408" s="615"/>
      <c r="S408" s="615" t="s">
        <v>8910</v>
      </c>
      <c r="T408" s="615"/>
      <c r="U408" s="634">
        <v>44351</v>
      </c>
      <c r="V408" s="634">
        <v>44351</v>
      </c>
      <c r="W408" s="615" t="s">
        <v>9065</v>
      </c>
      <c r="X408" s="627">
        <v>44377</v>
      </c>
      <c r="Y408" s="615"/>
      <c r="Z408" s="615"/>
      <c r="AA408" s="615"/>
      <c r="AB408" s="615"/>
      <c r="AC408" s="615" t="s">
        <v>7597</v>
      </c>
      <c r="AD408" s="615"/>
      <c r="AE408" s="615"/>
      <c r="AF408" s="615"/>
      <c r="AG408" s="615"/>
      <c r="AH408" s="615"/>
      <c r="AI408" s="615"/>
      <c r="AJ408" s="615"/>
      <c r="AK408" s="615" t="s">
        <v>8906</v>
      </c>
      <c r="AL408" s="615" t="s">
        <v>8911</v>
      </c>
      <c r="AM408" s="615" t="s">
        <v>8912</v>
      </c>
      <c r="AN408" s="615" t="s">
        <v>5829</v>
      </c>
      <c r="AO408" s="615" t="s">
        <v>5829</v>
      </c>
      <c r="AP408" s="615"/>
    </row>
    <row r="409" spans="1:42" s="229" customFormat="1" ht="13.5">
      <c r="A409" s="615" t="s">
        <v>62</v>
      </c>
      <c r="B409" s="615" t="s">
        <v>9046</v>
      </c>
      <c r="C409" s="615" t="s">
        <v>9047</v>
      </c>
      <c r="D409" s="615" t="s">
        <v>9066</v>
      </c>
      <c r="E409" s="615" t="s">
        <v>666</v>
      </c>
      <c r="F409" s="615" t="s">
        <v>717</v>
      </c>
      <c r="G409" s="615" t="s">
        <v>1074</v>
      </c>
      <c r="H409" s="615" t="s">
        <v>9067</v>
      </c>
      <c r="I409" s="615" t="s">
        <v>1859</v>
      </c>
      <c r="J409" s="615" t="s">
        <v>669</v>
      </c>
      <c r="K409" s="615" t="s">
        <v>653</v>
      </c>
      <c r="L409" s="615" t="s">
        <v>9060</v>
      </c>
      <c r="M409" s="615" t="s">
        <v>9068</v>
      </c>
      <c r="N409" s="615" t="s">
        <v>7936</v>
      </c>
      <c r="O409" s="615" t="s">
        <v>1862</v>
      </c>
      <c r="P409" s="615">
        <v>90</v>
      </c>
      <c r="Q409" s="615">
        <v>7</v>
      </c>
      <c r="R409" s="615"/>
      <c r="S409" s="615" t="s">
        <v>8910</v>
      </c>
      <c r="T409" s="615"/>
      <c r="U409" s="634">
        <v>44351</v>
      </c>
      <c r="V409" s="634">
        <v>44351</v>
      </c>
      <c r="W409" s="615" t="s">
        <v>9069</v>
      </c>
      <c r="X409" s="627">
        <v>44377</v>
      </c>
      <c r="Y409" s="615"/>
      <c r="Z409" s="615"/>
      <c r="AA409" s="615"/>
      <c r="AB409" s="615"/>
      <c r="AC409" s="615" t="s">
        <v>7597</v>
      </c>
      <c r="AD409" s="615"/>
      <c r="AE409" s="615"/>
      <c r="AF409" s="615"/>
      <c r="AG409" s="615"/>
      <c r="AH409" s="615"/>
      <c r="AI409" s="615"/>
      <c r="AJ409" s="615"/>
      <c r="AK409" s="615" t="s">
        <v>8906</v>
      </c>
      <c r="AL409" s="615" t="s">
        <v>8911</v>
      </c>
      <c r="AM409" s="615" t="s">
        <v>8912</v>
      </c>
      <c r="AN409" s="615" t="s">
        <v>5829</v>
      </c>
      <c r="AO409" s="615" t="s">
        <v>5829</v>
      </c>
      <c r="AP409" s="615"/>
    </row>
    <row r="410" spans="1:42" s="229" customFormat="1" ht="13.5">
      <c r="A410" s="615" t="s">
        <v>62</v>
      </c>
      <c r="B410" s="615" t="s">
        <v>9046</v>
      </c>
      <c r="C410" s="615" t="s">
        <v>9047</v>
      </c>
      <c r="D410" s="615" t="s">
        <v>9066</v>
      </c>
      <c r="E410" s="615" t="s">
        <v>666</v>
      </c>
      <c r="F410" s="615" t="s">
        <v>714</v>
      </c>
      <c r="G410" s="615" t="s">
        <v>1074</v>
      </c>
      <c r="H410" s="615" t="s">
        <v>9070</v>
      </c>
      <c r="I410" s="615" t="s">
        <v>1859</v>
      </c>
      <c r="J410" s="615" t="s">
        <v>669</v>
      </c>
      <c r="K410" s="615" t="s">
        <v>653</v>
      </c>
      <c r="L410" s="615" t="s">
        <v>9060</v>
      </c>
      <c r="M410" s="615" t="s">
        <v>9071</v>
      </c>
      <c r="N410" s="615" t="s">
        <v>7936</v>
      </c>
      <c r="O410" s="615" t="s">
        <v>1870</v>
      </c>
      <c r="P410" s="615">
        <v>30</v>
      </c>
      <c r="Q410" s="615">
        <v>7</v>
      </c>
      <c r="R410" s="615"/>
      <c r="S410" s="615" t="s">
        <v>8910</v>
      </c>
      <c r="T410" s="615"/>
      <c r="U410" s="634">
        <v>44351</v>
      </c>
      <c r="V410" s="634">
        <v>44351</v>
      </c>
      <c r="W410" s="615" t="s">
        <v>9072</v>
      </c>
      <c r="X410" s="627">
        <v>44377</v>
      </c>
      <c r="Y410" s="615"/>
      <c r="Z410" s="615"/>
      <c r="AA410" s="615"/>
      <c r="AB410" s="615"/>
      <c r="AC410" s="615" t="s">
        <v>7597</v>
      </c>
      <c r="AD410" s="615"/>
      <c r="AE410" s="615"/>
      <c r="AF410" s="615"/>
      <c r="AG410" s="615"/>
      <c r="AH410" s="615"/>
      <c r="AI410" s="615"/>
      <c r="AJ410" s="615"/>
      <c r="AK410" s="615" t="s">
        <v>8906</v>
      </c>
      <c r="AL410" s="615" t="s">
        <v>8911</v>
      </c>
      <c r="AM410" s="615" t="s">
        <v>8912</v>
      </c>
      <c r="AN410" s="615" t="s">
        <v>5829</v>
      </c>
      <c r="AO410" s="615" t="s">
        <v>5829</v>
      </c>
      <c r="AP410" s="615"/>
    </row>
    <row r="411" spans="1:42" s="229" customFormat="1" ht="13.5">
      <c r="A411" s="615" t="s">
        <v>62</v>
      </c>
      <c r="B411" s="615" t="s">
        <v>9046</v>
      </c>
      <c r="C411" s="615" t="s">
        <v>9047</v>
      </c>
      <c r="D411" s="615" t="s">
        <v>9073</v>
      </c>
      <c r="E411" s="615" t="s">
        <v>666</v>
      </c>
      <c r="F411" s="615" t="s">
        <v>716</v>
      </c>
      <c r="G411" s="615" t="s">
        <v>1074</v>
      </c>
      <c r="H411" s="615" t="s">
        <v>9074</v>
      </c>
      <c r="I411" s="615" t="s">
        <v>1859</v>
      </c>
      <c r="J411" s="615" t="s">
        <v>669</v>
      </c>
      <c r="K411" s="615" t="s">
        <v>654</v>
      </c>
      <c r="L411" s="615" t="s">
        <v>9060</v>
      </c>
      <c r="M411" s="615" t="s">
        <v>9075</v>
      </c>
      <c r="N411" s="615" t="s">
        <v>7936</v>
      </c>
      <c r="O411" s="615" t="s">
        <v>1870</v>
      </c>
      <c r="P411" s="615">
        <v>20</v>
      </c>
      <c r="Q411" s="615">
        <v>7</v>
      </c>
      <c r="R411" s="615"/>
      <c r="S411" s="615" t="s">
        <v>8910</v>
      </c>
      <c r="T411" s="615"/>
      <c r="U411" s="634">
        <v>44351</v>
      </c>
      <c r="V411" s="634">
        <v>44351</v>
      </c>
      <c r="W411" s="615" t="s">
        <v>9076</v>
      </c>
      <c r="X411" s="627">
        <v>44377</v>
      </c>
      <c r="Y411" s="615"/>
      <c r="Z411" s="615"/>
      <c r="AA411" s="615"/>
      <c r="AB411" s="615"/>
      <c r="AC411" s="615" t="s">
        <v>7597</v>
      </c>
      <c r="AD411" s="615"/>
      <c r="AE411" s="615"/>
      <c r="AF411" s="615"/>
      <c r="AG411" s="615"/>
      <c r="AH411" s="615"/>
      <c r="AI411" s="615"/>
      <c r="AJ411" s="615"/>
      <c r="AK411" s="615" t="s">
        <v>8906</v>
      </c>
      <c r="AL411" s="615" t="s">
        <v>8911</v>
      </c>
      <c r="AM411" s="615" t="s">
        <v>8912</v>
      </c>
      <c r="AN411" s="615" t="s">
        <v>5829</v>
      </c>
      <c r="AO411" s="615" t="s">
        <v>5829</v>
      </c>
      <c r="AP411" s="615"/>
    </row>
    <row r="412" spans="1:42" s="229" customFormat="1" ht="13.5">
      <c r="A412" s="615" t="s">
        <v>62</v>
      </c>
      <c r="B412" s="615" t="s">
        <v>9046</v>
      </c>
      <c r="C412" s="615" t="s">
        <v>9047</v>
      </c>
      <c r="D412" s="615" t="s">
        <v>9073</v>
      </c>
      <c r="E412" s="615" t="s">
        <v>666</v>
      </c>
      <c r="F412" s="615" t="s">
        <v>717</v>
      </c>
      <c r="G412" s="615" t="s">
        <v>1074</v>
      </c>
      <c r="H412" s="615" t="s">
        <v>9077</v>
      </c>
      <c r="I412" s="615" t="s">
        <v>1859</v>
      </c>
      <c r="J412" s="615" t="s">
        <v>669</v>
      </c>
      <c r="K412" s="615" t="s">
        <v>654</v>
      </c>
      <c r="L412" s="615" t="s">
        <v>9060</v>
      </c>
      <c r="M412" s="615" t="s">
        <v>9078</v>
      </c>
      <c r="N412" s="615" t="s">
        <v>7936</v>
      </c>
      <c r="O412" s="615" t="s">
        <v>1870</v>
      </c>
      <c r="P412" s="615">
        <v>40</v>
      </c>
      <c r="Q412" s="615">
        <v>10</v>
      </c>
      <c r="R412" s="615"/>
      <c r="S412" s="615" t="s">
        <v>8910</v>
      </c>
      <c r="T412" s="615"/>
      <c r="U412" s="634">
        <v>44351</v>
      </c>
      <c r="V412" s="634">
        <v>44351</v>
      </c>
      <c r="W412" s="615" t="s">
        <v>9079</v>
      </c>
      <c r="X412" s="627">
        <v>44377</v>
      </c>
      <c r="Y412" s="615"/>
      <c r="Z412" s="615"/>
      <c r="AA412" s="615"/>
      <c r="AB412" s="615"/>
      <c r="AC412" s="615" t="s">
        <v>7597</v>
      </c>
      <c r="AD412" s="615"/>
      <c r="AE412" s="615"/>
      <c r="AF412" s="615"/>
      <c r="AG412" s="615"/>
      <c r="AH412" s="615"/>
      <c r="AI412" s="615"/>
      <c r="AJ412" s="615"/>
      <c r="AK412" s="615" t="s">
        <v>8906</v>
      </c>
      <c r="AL412" s="615" t="s">
        <v>8911</v>
      </c>
      <c r="AM412" s="615" t="s">
        <v>8912</v>
      </c>
      <c r="AN412" s="615" t="s">
        <v>5829</v>
      </c>
      <c r="AO412" s="615" t="s">
        <v>5829</v>
      </c>
      <c r="AP412" s="615"/>
    </row>
    <row r="413" spans="1:42" s="229" customFormat="1" ht="13.5">
      <c r="A413" s="615" t="s">
        <v>62</v>
      </c>
      <c r="B413" s="615" t="s">
        <v>9046</v>
      </c>
      <c r="C413" s="615" t="s">
        <v>9047</v>
      </c>
      <c r="D413" s="615" t="s">
        <v>9073</v>
      </c>
      <c r="E413" s="615" t="s">
        <v>666</v>
      </c>
      <c r="F413" s="615" t="s">
        <v>717</v>
      </c>
      <c r="G413" s="615" t="s">
        <v>1074</v>
      </c>
      <c r="H413" s="615" t="s">
        <v>9080</v>
      </c>
      <c r="I413" s="615" t="s">
        <v>1859</v>
      </c>
      <c r="J413" s="615" t="s">
        <v>669</v>
      </c>
      <c r="K413" s="615" t="s">
        <v>653</v>
      </c>
      <c r="L413" s="615" t="s">
        <v>9060</v>
      </c>
      <c r="M413" s="615" t="s">
        <v>9081</v>
      </c>
      <c r="N413" s="615" t="s">
        <v>7936</v>
      </c>
      <c r="O413" s="615" t="s">
        <v>1870</v>
      </c>
      <c r="P413" s="615">
        <v>10</v>
      </c>
      <c r="Q413" s="615">
        <v>5</v>
      </c>
      <c r="R413" s="615"/>
      <c r="S413" s="615" t="s">
        <v>8910</v>
      </c>
      <c r="T413" s="615"/>
      <c r="U413" s="634">
        <v>44351</v>
      </c>
      <c r="V413" s="634">
        <v>44351</v>
      </c>
      <c r="W413" s="615" t="s">
        <v>9082</v>
      </c>
      <c r="X413" s="627">
        <v>44377</v>
      </c>
      <c r="Y413" s="615"/>
      <c r="Z413" s="615"/>
      <c r="AA413" s="615"/>
      <c r="AB413" s="615"/>
      <c r="AC413" s="615" t="s">
        <v>7597</v>
      </c>
      <c r="AD413" s="615"/>
      <c r="AE413" s="615"/>
      <c r="AF413" s="615"/>
      <c r="AG413" s="615"/>
      <c r="AH413" s="615"/>
      <c r="AI413" s="615"/>
      <c r="AJ413" s="615"/>
      <c r="AK413" s="615" t="s">
        <v>8906</v>
      </c>
      <c r="AL413" s="615" t="s">
        <v>8911</v>
      </c>
      <c r="AM413" s="615" t="s">
        <v>8912</v>
      </c>
      <c r="AN413" s="615" t="s">
        <v>5829</v>
      </c>
      <c r="AO413" s="615" t="s">
        <v>5829</v>
      </c>
      <c r="AP413" s="615"/>
    </row>
    <row r="414" spans="1:42" s="229" customFormat="1" ht="13.5">
      <c r="A414" s="615" t="s">
        <v>62</v>
      </c>
      <c r="B414" s="615" t="s">
        <v>9046</v>
      </c>
      <c r="C414" s="615" t="s">
        <v>9047</v>
      </c>
      <c r="D414" s="615" t="s">
        <v>9083</v>
      </c>
      <c r="E414" s="615" t="s">
        <v>666</v>
      </c>
      <c r="F414" s="615" t="s">
        <v>717</v>
      </c>
      <c r="G414" s="615" t="s">
        <v>1074</v>
      </c>
      <c r="H414" s="615" t="s">
        <v>9084</v>
      </c>
      <c r="I414" s="615" t="s">
        <v>1859</v>
      </c>
      <c r="J414" s="615" t="s">
        <v>669</v>
      </c>
      <c r="K414" s="615" t="s">
        <v>654</v>
      </c>
      <c r="L414" s="615" t="s">
        <v>9060</v>
      </c>
      <c r="M414" s="615" t="s">
        <v>9085</v>
      </c>
      <c r="N414" s="615" t="s">
        <v>7936</v>
      </c>
      <c r="O414" s="615" t="s">
        <v>1862</v>
      </c>
      <c r="P414" s="615">
        <v>120</v>
      </c>
      <c r="Q414" s="615">
        <v>7</v>
      </c>
      <c r="R414" s="615"/>
      <c r="S414" s="615" t="s">
        <v>8910</v>
      </c>
      <c r="T414" s="615"/>
      <c r="U414" s="634">
        <v>44351</v>
      </c>
      <c r="V414" s="634">
        <v>44351</v>
      </c>
      <c r="W414" s="615" t="s">
        <v>9086</v>
      </c>
      <c r="X414" s="627">
        <v>44377</v>
      </c>
      <c r="Y414" s="615"/>
      <c r="Z414" s="615"/>
      <c r="AA414" s="615"/>
      <c r="AB414" s="615"/>
      <c r="AC414" s="615" t="s">
        <v>7597</v>
      </c>
      <c r="AD414" s="615"/>
      <c r="AE414" s="615"/>
      <c r="AF414" s="615"/>
      <c r="AG414" s="615"/>
      <c r="AH414" s="615"/>
      <c r="AI414" s="615"/>
      <c r="AJ414" s="615"/>
      <c r="AK414" s="615" t="s">
        <v>8906</v>
      </c>
      <c r="AL414" s="615" t="s">
        <v>8911</v>
      </c>
      <c r="AM414" s="615" t="s">
        <v>8912</v>
      </c>
      <c r="AN414" s="615" t="s">
        <v>5829</v>
      </c>
      <c r="AO414" s="615" t="s">
        <v>5829</v>
      </c>
      <c r="AP414" s="615"/>
    </row>
    <row r="415" spans="1:42" s="229" customFormat="1" ht="13.5">
      <c r="A415" s="615" t="s">
        <v>62</v>
      </c>
      <c r="B415" s="615" t="s">
        <v>9046</v>
      </c>
      <c r="C415" s="615" t="s">
        <v>9087</v>
      </c>
      <c r="D415" s="615" t="s">
        <v>9088</v>
      </c>
      <c r="E415" s="615" t="s">
        <v>666</v>
      </c>
      <c r="F415" s="615" t="s">
        <v>717</v>
      </c>
      <c r="G415" s="615" t="s">
        <v>1074</v>
      </c>
      <c r="H415" s="615" t="s">
        <v>9089</v>
      </c>
      <c r="I415" s="615" t="s">
        <v>1859</v>
      </c>
      <c r="J415" s="615" t="s">
        <v>669</v>
      </c>
      <c r="K415" s="615" t="s">
        <v>654</v>
      </c>
      <c r="L415" s="615" t="s">
        <v>9060</v>
      </c>
      <c r="M415" s="615" t="s">
        <v>9090</v>
      </c>
      <c r="N415" s="615" t="s">
        <v>7936</v>
      </c>
      <c r="O415" s="615" t="s">
        <v>1862</v>
      </c>
      <c r="P415" s="615">
        <v>80</v>
      </c>
      <c r="Q415" s="615">
        <v>6</v>
      </c>
      <c r="R415" s="615"/>
      <c r="S415" s="615" t="s">
        <v>8910</v>
      </c>
      <c r="T415" s="615"/>
      <c r="U415" s="634">
        <v>44351</v>
      </c>
      <c r="V415" s="634">
        <v>44351</v>
      </c>
      <c r="W415" s="615" t="s">
        <v>9091</v>
      </c>
      <c r="X415" s="627">
        <v>44377</v>
      </c>
      <c r="Y415" s="615"/>
      <c r="Z415" s="615"/>
      <c r="AA415" s="615"/>
      <c r="AB415" s="615"/>
      <c r="AC415" s="615" t="s">
        <v>7597</v>
      </c>
      <c r="AD415" s="615"/>
      <c r="AE415" s="615"/>
      <c r="AF415" s="615"/>
      <c r="AG415" s="615"/>
      <c r="AH415" s="615"/>
      <c r="AI415" s="615"/>
      <c r="AJ415" s="615"/>
      <c r="AK415" s="615" t="s">
        <v>8906</v>
      </c>
      <c r="AL415" s="615" t="s">
        <v>8911</v>
      </c>
      <c r="AM415" s="615" t="s">
        <v>8912</v>
      </c>
      <c r="AN415" s="615" t="s">
        <v>5829</v>
      </c>
      <c r="AO415" s="615" t="s">
        <v>5829</v>
      </c>
      <c r="AP415" s="615"/>
    </row>
    <row r="416" spans="1:42" s="229" customFormat="1" ht="13.5">
      <c r="A416" s="615" t="s">
        <v>62</v>
      </c>
      <c r="B416" s="615" t="s">
        <v>9046</v>
      </c>
      <c r="C416" s="615" t="s">
        <v>9087</v>
      </c>
      <c r="D416" s="615" t="s">
        <v>9092</v>
      </c>
      <c r="E416" s="615" t="s">
        <v>666</v>
      </c>
      <c r="F416" s="615" t="s">
        <v>713</v>
      </c>
      <c r="G416" s="615" t="s">
        <v>1074</v>
      </c>
      <c r="H416" s="615" t="s">
        <v>9093</v>
      </c>
      <c r="I416" s="615" t="s">
        <v>1859</v>
      </c>
      <c r="J416" s="615" t="s">
        <v>669</v>
      </c>
      <c r="K416" s="615" t="s">
        <v>654</v>
      </c>
      <c r="L416" s="615" t="s">
        <v>9094</v>
      </c>
      <c r="M416" s="615" t="s">
        <v>9095</v>
      </c>
      <c r="N416" s="615" t="s">
        <v>7936</v>
      </c>
      <c r="O416" s="615" t="s">
        <v>1870</v>
      </c>
      <c r="P416" s="615">
        <v>70</v>
      </c>
      <c r="Q416" s="615">
        <v>10</v>
      </c>
      <c r="R416" s="615"/>
      <c r="S416" s="615" t="s">
        <v>8910</v>
      </c>
      <c r="T416" s="615"/>
      <c r="U416" s="634">
        <v>44351</v>
      </c>
      <c r="V416" s="634">
        <v>44351</v>
      </c>
      <c r="W416" s="615" t="s">
        <v>9096</v>
      </c>
      <c r="X416" s="627">
        <v>44377</v>
      </c>
      <c r="Y416" s="615"/>
      <c r="Z416" s="615"/>
      <c r="AA416" s="615"/>
      <c r="AB416" s="615"/>
      <c r="AC416" s="615" t="s">
        <v>7597</v>
      </c>
      <c r="AD416" s="615"/>
      <c r="AE416" s="615"/>
      <c r="AF416" s="615"/>
      <c r="AG416" s="615"/>
      <c r="AH416" s="615"/>
      <c r="AI416" s="615"/>
      <c r="AJ416" s="615"/>
      <c r="AK416" s="615" t="s">
        <v>8906</v>
      </c>
      <c r="AL416" s="615" t="s">
        <v>8911</v>
      </c>
      <c r="AM416" s="615" t="s">
        <v>8912</v>
      </c>
      <c r="AN416" s="615" t="s">
        <v>5829</v>
      </c>
      <c r="AO416" s="615" t="s">
        <v>5829</v>
      </c>
      <c r="AP416" s="615"/>
    </row>
    <row r="417" spans="1:42" s="231" customFormat="1" ht="13.5">
      <c r="A417" s="615" t="s">
        <v>62</v>
      </c>
      <c r="B417" s="615" t="s">
        <v>9046</v>
      </c>
      <c r="C417" s="615" t="s">
        <v>9087</v>
      </c>
      <c r="D417" s="615" t="s">
        <v>9097</v>
      </c>
      <c r="E417" s="615" t="s">
        <v>666</v>
      </c>
      <c r="F417" s="615" t="s">
        <v>717</v>
      </c>
      <c r="G417" s="615" t="s">
        <v>1074</v>
      </c>
      <c r="H417" s="615" t="s">
        <v>9098</v>
      </c>
      <c r="I417" s="615" t="s">
        <v>1859</v>
      </c>
      <c r="J417" s="615" t="s">
        <v>669</v>
      </c>
      <c r="K417" s="615" t="s">
        <v>653</v>
      </c>
      <c r="L417" s="615" t="s">
        <v>9094</v>
      </c>
      <c r="M417" s="615" t="s">
        <v>9099</v>
      </c>
      <c r="N417" s="615" t="s">
        <v>7936</v>
      </c>
      <c r="O417" s="615" t="s">
        <v>1862</v>
      </c>
      <c r="P417" s="615">
        <v>20</v>
      </c>
      <c r="Q417" s="615">
        <v>10</v>
      </c>
      <c r="R417" s="615"/>
      <c r="S417" s="615" t="s">
        <v>8910</v>
      </c>
      <c r="T417" s="615"/>
      <c r="U417" s="634">
        <v>44351</v>
      </c>
      <c r="V417" s="634">
        <v>44351</v>
      </c>
      <c r="W417" s="615" t="s">
        <v>9100</v>
      </c>
      <c r="X417" s="627">
        <v>44377</v>
      </c>
      <c r="Y417" s="615"/>
      <c r="Z417" s="615"/>
      <c r="AA417" s="615"/>
      <c r="AB417" s="615"/>
      <c r="AC417" s="615" t="s">
        <v>7597</v>
      </c>
      <c r="AD417" s="615"/>
      <c r="AE417" s="615"/>
      <c r="AF417" s="615"/>
      <c r="AG417" s="615"/>
      <c r="AH417" s="615"/>
      <c r="AI417" s="615"/>
      <c r="AJ417" s="615"/>
      <c r="AK417" s="615" t="s">
        <v>8906</v>
      </c>
      <c r="AL417" s="615" t="s">
        <v>8911</v>
      </c>
      <c r="AM417" s="615" t="s">
        <v>8912</v>
      </c>
      <c r="AN417" s="615" t="s">
        <v>5829</v>
      </c>
      <c r="AO417" s="615" t="s">
        <v>5829</v>
      </c>
      <c r="AP417" s="615"/>
    </row>
    <row r="418" spans="1:42" s="231" customFormat="1" ht="13.5">
      <c r="A418" s="615" t="s">
        <v>62</v>
      </c>
      <c r="B418" s="615" t="s">
        <v>9046</v>
      </c>
      <c r="C418" s="615" t="s">
        <v>9087</v>
      </c>
      <c r="D418" s="615" t="s">
        <v>9101</v>
      </c>
      <c r="E418" s="615" t="s">
        <v>666</v>
      </c>
      <c r="F418" s="615" t="s">
        <v>717</v>
      </c>
      <c r="G418" s="615" t="s">
        <v>1074</v>
      </c>
      <c r="H418" s="615" t="s">
        <v>9102</v>
      </c>
      <c r="I418" s="615" t="s">
        <v>1859</v>
      </c>
      <c r="J418" s="615" t="s">
        <v>669</v>
      </c>
      <c r="K418" s="615" t="s">
        <v>653</v>
      </c>
      <c r="L418" s="615" t="s">
        <v>9094</v>
      </c>
      <c r="M418" s="615" t="s">
        <v>9099</v>
      </c>
      <c r="N418" s="615" t="s">
        <v>7936</v>
      </c>
      <c r="O418" s="615" t="s">
        <v>1870</v>
      </c>
      <c r="P418" s="615">
        <v>20</v>
      </c>
      <c r="Q418" s="615">
        <v>19</v>
      </c>
      <c r="R418" s="615"/>
      <c r="S418" s="615" t="s">
        <v>8910</v>
      </c>
      <c r="T418" s="615"/>
      <c r="U418" s="634">
        <v>44351</v>
      </c>
      <c r="V418" s="634">
        <v>44351</v>
      </c>
      <c r="W418" s="615" t="s">
        <v>9103</v>
      </c>
      <c r="X418" s="627">
        <v>44377</v>
      </c>
      <c r="Y418" s="615"/>
      <c r="Z418" s="615"/>
      <c r="AA418" s="615"/>
      <c r="AB418" s="615"/>
      <c r="AC418" s="615" t="s">
        <v>7597</v>
      </c>
      <c r="AD418" s="615"/>
      <c r="AE418" s="615"/>
      <c r="AF418" s="615"/>
      <c r="AG418" s="615"/>
      <c r="AH418" s="615"/>
      <c r="AI418" s="615"/>
      <c r="AJ418" s="615"/>
      <c r="AK418" s="615" t="s">
        <v>8906</v>
      </c>
      <c r="AL418" s="615" t="s">
        <v>8911</v>
      </c>
      <c r="AM418" s="615" t="s">
        <v>8912</v>
      </c>
      <c r="AN418" s="615" t="s">
        <v>5829</v>
      </c>
      <c r="AO418" s="615" t="s">
        <v>5829</v>
      </c>
      <c r="AP418" s="615"/>
    </row>
    <row r="419" spans="1:42" s="231" customFormat="1" ht="13.5">
      <c r="A419" s="615" t="s">
        <v>62</v>
      </c>
      <c r="B419" s="615" t="s">
        <v>9046</v>
      </c>
      <c r="C419" s="615" t="s">
        <v>9087</v>
      </c>
      <c r="D419" s="615" t="s">
        <v>9104</v>
      </c>
      <c r="E419" s="615" t="s">
        <v>666</v>
      </c>
      <c r="F419" s="615" t="s">
        <v>713</v>
      </c>
      <c r="G419" s="615" t="s">
        <v>1074</v>
      </c>
      <c r="H419" s="615" t="s">
        <v>9105</v>
      </c>
      <c r="I419" s="615" t="s">
        <v>1859</v>
      </c>
      <c r="J419" s="615" t="s">
        <v>669</v>
      </c>
      <c r="K419" s="615" t="s">
        <v>653</v>
      </c>
      <c r="L419" s="615" t="s">
        <v>9094</v>
      </c>
      <c r="M419" s="615" t="s">
        <v>9106</v>
      </c>
      <c r="N419" s="615" t="s">
        <v>7936</v>
      </c>
      <c r="O419" s="615" t="s">
        <v>1870</v>
      </c>
      <c r="P419" s="615">
        <v>50</v>
      </c>
      <c r="Q419" s="615">
        <v>12</v>
      </c>
      <c r="R419" s="615"/>
      <c r="S419" s="615" t="s">
        <v>8910</v>
      </c>
      <c r="T419" s="615"/>
      <c r="U419" s="634">
        <v>44351</v>
      </c>
      <c r="V419" s="634">
        <v>44351</v>
      </c>
      <c r="W419" s="615" t="s">
        <v>9107</v>
      </c>
      <c r="X419" s="627">
        <v>44377</v>
      </c>
      <c r="Y419" s="615"/>
      <c r="Z419" s="615"/>
      <c r="AA419" s="615"/>
      <c r="AB419" s="615"/>
      <c r="AC419" s="615" t="s">
        <v>7597</v>
      </c>
      <c r="AD419" s="615"/>
      <c r="AE419" s="615"/>
      <c r="AF419" s="615"/>
      <c r="AG419" s="615"/>
      <c r="AH419" s="615"/>
      <c r="AI419" s="615"/>
      <c r="AJ419" s="615"/>
      <c r="AK419" s="615" t="s">
        <v>8906</v>
      </c>
      <c r="AL419" s="615" t="s">
        <v>8911</v>
      </c>
      <c r="AM419" s="615" t="s">
        <v>8912</v>
      </c>
      <c r="AN419" s="615" t="s">
        <v>5829</v>
      </c>
      <c r="AO419" s="615" t="s">
        <v>5829</v>
      </c>
      <c r="AP419" s="615"/>
    </row>
    <row r="420" spans="1:42" s="229" customFormat="1" ht="13.5">
      <c r="A420" s="615" t="s">
        <v>62</v>
      </c>
      <c r="B420" s="615" t="s">
        <v>9046</v>
      </c>
      <c r="C420" s="615" t="s">
        <v>9087</v>
      </c>
      <c r="D420" s="615" t="s">
        <v>9108</v>
      </c>
      <c r="E420" s="615" t="s">
        <v>666</v>
      </c>
      <c r="F420" s="615" t="s">
        <v>713</v>
      </c>
      <c r="G420" s="615" t="s">
        <v>1074</v>
      </c>
      <c r="H420" s="615" t="s">
        <v>9109</v>
      </c>
      <c r="I420" s="615" t="s">
        <v>1859</v>
      </c>
      <c r="J420" s="615" t="s">
        <v>669</v>
      </c>
      <c r="K420" s="615" t="s">
        <v>653</v>
      </c>
      <c r="L420" s="615" t="s">
        <v>9094</v>
      </c>
      <c r="M420" s="615" t="s">
        <v>9110</v>
      </c>
      <c r="N420" s="615" t="s">
        <v>7936</v>
      </c>
      <c r="O420" s="615" t="s">
        <v>1870</v>
      </c>
      <c r="P420" s="615">
        <v>90</v>
      </c>
      <c r="Q420" s="615">
        <v>12</v>
      </c>
      <c r="R420" s="615"/>
      <c r="S420" s="615" t="s">
        <v>8910</v>
      </c>
      <c r="T420" s="615"/>
      <c r="U420" s="634">
        <v>44351</v>
      </c>
      <c r="V420" s="634">
        <v>44351</v>
      </c>
      <c r="W420" s="615" t="s">
        <v>9111</v>
      </c>
      <c r="X420" s="627">
        <v>44377</v>
      </c>
      <c r="Y420" s="615"/>
      <c r="Z420" s="615"/>
      <c r="AA420" s="615"/>
      <c r="AB420" s="615"/>
      <c r="AC420" s="615" t="s">
        <v>7597</v>
      </c>
      <c r="AD420" s="615"/>
      <c r="AE420" s="615"/>
      <c r="AF420" s="615"/>
      <c r="AG420" s="615"/>
      <c r="AH420" s="615"/>
      <c r="AI420" s="615"/>
      <c r="AJ420" s="615"/>
      <c r="AK420" s="615" t="s">
        <v>8906</v>
      </c>
      <c r="AL420" s="615" t="s">
        <v>8911</v>
      </c>
      <c r="AM420" s="615" t="s">
        <v>8912</v>
      </c>
      <c r="AN420" s="615" t="s">
        <v>5829</v>
      </c>
      <c r="AO420" s="615" t="s">
        <v>5829</v>
      </c>
      <c r="AP420" s="615"/>
    </row>
    <row r="421" spans="1:42" s="229" customFormat="1" ht="13.5">
      <c r="A421" s="615" t="s">
        <v>62</v>
      </c>
      <c r="B421" s="615" t="s">
        <v>9046</v>
      </c>
      <c r="C421" s="615" t="s">
        <v>9087</v>
      </c>
      <c r="D421" s="615" t="s">
        <v>9112</v>
      </c>
      <c r="E421" s="615" t="s">
        <v>666</v>
      </c>
      <c r="F421" s="615" t="s">
        <v>717</v>
      </c>
      <c r="G421" s="615" t="s">
        <v>1074</v>
      </c>
      <c r="H421" s="615" t="s">
        <v>9113</v>
      </c>
      <c r="I421" s="615" t="s">
        <v>1859</v>
      </c>
      <c r="J421" s="615" t="s">
        <v>669</v>
      </c>
      <c r="K421" s="615" t="s">
        <v>654</v>
      </c>
      <c r="L421" s="615" t="s">
        <v>9094</v>
      </c>
      <c r="M421" s="615" t="s">
        <v>9114</v>
      </c>
      <c r="N421" s="615" t="s">
        <v>7936</v>
      </c>
      <c r="O421" s="615" t="s">
        <v>1870</v>
      </c>
      <c r="P421" s="615">
        <v>80</v>
      </c>
      <c r="Q421" s="615">
        <v>20</v>
      </c>
      <c r="R421" s="615"/>
      <c r="S421" s="615" t="s">
        <v>8910</v>
      </c>
      <c r="T421" s="615"/>
      <c r="U421" s="634">
        <v>44351</v>
      </c>
      <c r="V421" s="634">
        <v>44351</v>
      </c>
      <c r="W421" s="615" t="s">
        <v>9115</v>
      </c>
      <c r="X421" s="627">
        <v>44377</v>
      </c>
      <c r="Y421" s="615"/>
      <c r="Z421" s="615"/>
      <c r="AA421" s="615"/>
      <c r="AB421" s="615"/>
      <c r="AC421" s="615" t="s">
        <v>7597</v>
      </c>
      <c r="AD421" s="615"/>
      <c r="AE421" s="615"/>
      <c r="AF421" s="615"/>
      <c r="AG421" s="615"/>
      <c r="AH421" s="615"/>
      <c r="AI421" s="615"/>
      <c r="AJ421" s="615"/>
      <c r="AK421" s="615" t="s">
        <v>8906</v>
      </c>
      <c r="AL421" s="615" t="s">
        <v>8911</v>
      </c>
      <c r="AM421" s="615" t="s">
        <v>8912</v>
      </c>
      <c r="AN421" s="615" t="s">
        <v>5829</v>
      </c>
      <c r="AO421" s="615" t="s">
        <v>5829</v>
      </c>
      <c r="AP421" s="615"/>
    </row>
    <row r="422" spans="1:42" s="229" customFormat="1" ht="13.5">
      <c r="A422" s="615" t="s">
        <v>1313</v>
      </c>
      <c r="B422" s="615" t="s">
        <v>1949</v>
      </c>
      <c r="C422" s="615" t="s">
        <v>1950</v>
      </c>
      <c r="D422" s="615" t="s">
        <v>1951</v>
      </c>
      <c r="E422" s="615" t="s">
        <v>37</v>
      </c>
      <c r="F422" s="615" t="s">
        <v>759</v>
      </c>
      <c r="G422" s="615" t="s">
        <v>106</v>
      </c>
      <c r="H422" s="615" t="s">
        <v>571</v>
      </c>
      <c r="I422" s="621" t="s">
        <v>1317</v>
      </c>
      <c r="J422" s="615" t="s">
        <v>104</v>
      </c>
      <c r="K422" s="615" t="s">
        <v>105</v>
      </c>
      <c r="L422" s="612" t="s">
        <v>1132</v>
      </c>
      <c r="M422" s="620" t="s">
        <v>1133</v>
      </c>
      <c r="N422" s="612" t="s">
        <v>1120</v>
      </c>
      <c r="O422" s="612" t="s">
        <v>1097</v>
      </c>
      <c r="P422" s="615">
        <v>60</v>
      </c>
      <c r="Q422" s="615">
        <v>7</v>
      </c>
      <c r="R422" s="612"/>
      <c r="S422" s="615" t="s">
        <v>8910</v>
      </c>
      <c r="T422" s="615"/>
      <c r="U422" s="634">
        <v>44355</v>
      </c>
      <c r="V422" s="634">
        <v>44355</v>
      </c>
      <c r="W422" s="612" t="s">
        <v>1134</v>
      </c>
      <c r="X422" s="627">
        <v>44377</v>
      </c>
      <c r="Y422" s="619"/>
      <c r="Z422" s="619"/>
      <c r="AA422" s="615"/>
      <c r="AB422" s="619"/>
      <c r="AC422" s="615" t="s">
        <v>7597</v>
      </c>
      <c r="AD422" s="615"/>
      <c r="AE422" s="615"/>
      <c r="AF422" s="615"/>
      <c r="AG422" s="615"/>
      <c r="AH422" s="615"/>
      <c r="AI422" s="615"/>
      <c r="AJ422" s="615"/>
      <c r="AK422" s="615" t="s">
        <v>8906</v>
      </c>
      <c r="AL422" s="615" t="s">
        <v>8911</v>
      </c>
      <c r="AM422" s="615" t="s">
        <v>8912</v>
      </c>
      <c r="AN422" s="612" t="s">
        <v>1996</v>
      </c>
      <c r="AO422" s="612" t="s">
        <v>1996</v>
      </c>
      <c r="AP422" s="612"/>
    </row>
    <row r="423" spans="1:42" s="229" customFormat="1" ht="13.5">
      <c r="A423" s="615" t="s">
        <v>1313</v>
      </c>
      <c r="B423" s="615" t="s">
        <v>1949</v>
      </c>
      <c r="C423" s="615" t="s">
        <v>1950</v>
      </c>
      <c r="D423" s="615" t="s">
        <v>1951</v>
      </c>
      <c r="E423" s="615" t="s">
        <v>37</v>
      </c>
      <c r="F423" s="615" t="s">
        <v>759</v>
      </c>
      <c r="G423" s="615" t="s">
        <v>106</v>
      </c>
      <c r="H423" s="615" t="s">
        <v>572</v>
      </c>
      <c r="I423" s="621" t="s">
        <v>1317</v>
      </c>
      <c r="J423" s="615" t="s">
        <v>104</v>
      </c>
      <c r="K423" s="615" t="s">
        <v>105</v>
      </c>
      <c r="L423" s="612" t="s">
        <v>1132</v>
      </c>
      <c r="M423" s="620" t="s">
        <v>1133</v>
      </c>
      <c r="N423" s="612" t="s">
        <v>1120</v>
      </c>
      <c r="O423" s="612" t="s">
        <v>1104</v>
      </c>
      <c r="P423" s="615">
        <v>60</v>
      </c>
      <c r="Q423" s="615">
        <v>7</v>
      </c>
      <c r="R423" s="612"/>
      <c r="S423" s="615" t="s">
        <v>8910</v>
      </c>
      <c r="T423" s="615"/>
      <c r="U423" s="634">
        <v>44355</v>
      </c>
      <c r="V423" s="634">
        <v>44355</v>
      </c>
      <c r="W423" s="612" t="s">
        <v>1135</v>
      </c>
      <c r="X423" s="627">
        <v>44377</v>
      </c>
      <c r="Y423" s="619"/>
      <c r="Z423" s="619"/>
      <c r="AA423" s="615"/>
      <c r="AB423" s="619"/>
      <c r="AC423" s="615" t="s">
        <v>7597</v>
      </c>
      <c r="AD423" s="615"/>
      <c r="AE423" s="615"/>
      <c r="AF423" s="615"/>
      <c r="AG423" s="615"/>
      <c r="AH423" s="615"/>
      <c r="AI423" s="615"/>
      <c r="AJ423" s="615"/>
      <c r="AK423" s="615" t="s">
        <v>8906</v>
      </c>
      <c r="AL423" s="615" t="s">
        <v>8911</v>
      </c>
      <c r="AM423" s="615" t="s">
        <v>8912</v>
      </c>
      <c r="AN423" s="612" t="s">
        <v>1996</v>
      </c>
      <c r="AO423" s="612" t="s">
        <v>1996</v>
      </c>
      <c r="AP423" s="612"/>
    </row>
    <row r="424" spans="1:42" s="229" customFormat="1" ht="13.5">
      <c r="A424" s="615" t="s">
        <v>1313</v>
      </c>
      <c r="B424" s="615" t="s">
        <v>1949</v>
      </c>
      <c r="C424" s="615" t="s">
        <v>1950</v>
      </c>
      <c r="D424" s="615" t="s">
        <v>1952</v>
      </c>
      <c r="E424" s="615" t="s">
        <v>37</v>
      </c>
      <c r="F424" s="621" t="s">
        <v>15</v>
      </c>
      <c r="G424" s="615" t="s">
        <v>106</v>
      </c>
      <c r="H424" s="615" t="s">
        <v>573</v>
      </c>
      <c r="I424" s="621" t="s">
        <v>1317</v>
      </c>
      <c r="J424" s="615" t="s">
        <v>104</v>
      </c>
      <c r="K424" s="615" t="s">
        <v>761</v>
      </c>
      <c r="L424" s="612" t="s">
        <v>1132</v>
      </c>
      <c r="M424" s="620" t="s">
        <v>1136</v>
      </c>
      <c r="N424" s="612" t="s">
        <v>1120</v>
      </c>
      <c r="O424" s="612" t="s">
        <v>1097</v>
      </c>
      <c r="P424" s="615">
        <v>20</v>
      </c>
      <c r="Q424" s="615">
        <v>11</v>
      </c>
      <c r="R424" s="612"/>
      <c r="S424" s="615" t="s">
        <v>8910</v>
      </c>
      <c r="T424" s="615"/>
      <c r="U424" s="634">
        <v>44355</v>
      </c>
      <c r="V424" s="634">
        <v>44355</v>
      </c>
      <c r="W424" s="612" t="s">
        <v>1137</v>
      </c>
      <c r="X424" s="627">
        <v>44377</v>
      </c>
      <c r="Y424" s="619"/>
      <c r="Z424" s="619"/>
      <c r="AA424" s="615"/>
      <c r="AB424" s="619"/>
      <c r="AC424" s="615" t="s">
        <v>7597</v>
      </c>
      <c r="AD424" s="615"/>
      <c r="AE424" s="615"/>
      <c r="AF424" s="615"/>
      <c r="AG424" s="615"/>
      <c r="AH424" s="615"/>
      <c r="AI424" s="615"/>
      <c r="AJ424" s="615"/>
      <c r="AK424" s="615" t="s">
        <v>8906</v>
      </c>
      <c r="AL424" s="615" t="s">
        <v>8911</v>
      </c>
      <c r="AM424" s="615" t="s">
        <v>8912</v>
      </c>
      <c r="AN424" s="612" t="s">
        <v>1996</v>
      </c>
      <c r="AO424" s="612" t="s">
        <v>1996</v>
      </c>
      <c r="AP424" s="612"/>
    </row>
    <row r="425" spans="1:42" s="237" customFormat="1" ht="13.5">
      <c r="A425" s="615" t="s">
        <v>1313</v>
      </c>
      <c r="B425" s="615" t="s">
        <v>1949</v>
      </c>
      <c r="C425" s="615" t="s">
        <v>1950</v>
      </c>
      <c r="D425" s="615" t="s">
        <v>1952</v>
      </c>
      <c r="E425" s="615" t="s">
        <v>37</v>
      </c>
      <c r="F425" s="621" t="s">
        <v>15</v>
      </c>
      <c r="G425" s="615" t="s">
        <v>106</v>
      </c>
      <c r="H425" s="615" t="s">
        <v>574</v>
      </c>
      <c r="I425" s="621" t="s">
        <v>1317</v>
      </c>
      <c r="J425" s="615" t="s">
        <v>104</v>
      </c>
      <c r="K425" s="615" t="s">
        <v>761</v>
      </c>
      <c r="L425" s="612" t="s">
        <v>1132</v>
      </c>
      <c r="M425" s="620" t="s">
        <v>1138</v>
      </c>
      <c r="N425" s="612" t="s">
        <v>1120</v>
      </c>
      <c r="O425" s="612" t="s">
        <v>1104</v>
      </c>
      <c r="P425" s="615">
        <v>20</v>
      </c>
      <c r="Q425" s="615">
        <v>11</v>
      </c>
      <c r="R425" s="612"/>
      <c r="S425" s="615" t="s">
        <v>8910</v>
      </c>
      <c r="T425" s="615"/>
      <c r="U425" s="634">
        <v>44355</v>
      </c>
      <c r="V425" s="634">
        <v>44355</v>
      </c>
      <c r="W425" s="612" t="s">
        <v>1139</v>
      </c>
      <c r="X425" s="627">
        <v>44377</v>
      </c>
      <c r="Y425" s="619"/>
      <c r="Z425" s="619"/>
      <c r="AA425" s="615"/>
      <c r="AB425" s="619"/>
      <c r="AC425" s="615" t="s">
        <v>7597</v>
      </c>
      <c r="AD425" s="615"/>
      <c r="AE425" s="615"/>
      <c r="AF425" s="615"/>
      <c r="AG425" s="615"/>
      <c r="AH425" s="615"/>
      <c r="AI425" s="615"/>
      <c r="AJ425" s="615"/>
      <c r="AK425" s="615" t="s">
        <v>8906</v>
      </c>
      <c r="AL425" s="615" t="s">
        <v>8911</v>
      </c>
      <c r="AM425" s="615" t="s">
        <v>8912</v>
      </c>
      <c r="AN425" s="612" t="s">
        <v>1996</v>
      </c>
      <c r="AO425" s="612" t="s">
        <v>1996</v>
      </c>
      <c r="AP425" s="612"/>
    </row>
    <row r="426" spans="1:42" s="193" customFormat="1">
      <c r="A426" s="615" t="s">
        <v>1313</v>
      </c>
      <c r="B426" s="615" t="s">
        <v>1949</v>
      </c>
      <c r="C426" s="615" t="s">
        <v>1950</v>
      </c>
      <c r="D426" s="615" t="s">
        <v>1953</v>
      </c>
      <c r="E426" s="615" t="s">
        <v>37</v>
      </c>
      <c r="F426" s="638" t="s">
        <v>16</v>
      </c>
      <c r="G426" s="615" t="s">
        <v>106</v>
      </c>
      <c r="H426" s="615" t="s">
        <v>575</v>
      </c>
      <c r="I426" s="621" t="s">
        <v>1317</v>
      </c>
      <c r="J426" s="615" t="s">
        <v>104</v>
      </c>
      <c r="K426" s="615" t="s">
        <v>105</v>
      </c>
      <c r="L426" s="612" t="s">
        <v>1132</v>
      </c>
      <c r="M426" s="620" t="s">
        <v>1140</v>
      </c>
      <c r="N426" s="612" t="s">
        <v>1120</v>
      </c>
      <c r="O426" s="612" t="s">
        <v>1097</v>
      </c>
      <c r="P426" s="615">
        <v>75</v>
      </c>
      <c r="Q426" s="615">
        <v>20</v>
      </c>
      <c r="R426" s="612"/>
      <c r="S426" s="615" t="s">
        <v>8910</v>
      </c>
      <c r="T426" s="615"/>
      <c r="U426" s="634">
        <v>44355</v>
      </c>
      <c r="V426" s="634">
        <v>44355</v>
      </c>
      <c r="W426" s="612" t="s">
        <v>1141</v>
      </c>
      <c r="X426" s="627">
        <v>44377</v>
      </c>
      <c r="Y426" s="619"/>
      <c r="Z426" s="619"/>
      <c r="AA426" s="615"/>
      <c r="AB426" s="619"/>
      <c r="AC426" s="615" t="s">
        <v>7597</v>
      </c>
      <c r="AD426" s="615"/>
      <c r="AE426" s="615"/>
      <c r="AF426" s="615"/>
      <c r="AG426" s="615"/>
      <c r="AH426" s="615"/>
      <c r="AI426" s="615"/>
      <c r="AJ426" s="615"/>
      <c r="AK426" s="615" t="s">
        <v>8906</v>
      </c>
      <c r="AL426" s="615" t="s">
        <v>8911</v>
      </c>
      <c r="AM426" s="615" t="s">
        <v>8912</v>
      </c>
      <c r="AN426" s="612" t="s">
        <v>1996</v>
      </c>
      <c r="AO426" s="612" t="s">
        <v>1996</v>
      </c>
      <c r="AP426" s="612"/>
    </row>
    <row r="427" spans="1:42" s="193" customFormat="1">
      <c r="A427" s="615" t="s">
        <v>1313</v>
      </c>
      <c r="B427" s="615" t="s">
        <v>1949</v>
      </c>
      <c r="C427" s="615" t="s">
        <v>1950</v>
      </c>
      <c r="D427" s="615" t="s">
        <v>1954</v>
      </c>
      <c r="E427" s="615" t="s">
        <v>37</v>
      </c>
      <c r="F427" s="621" t="s">
        <v>15</v>
      </c>
      <c r="G427" s="615" t="s">
        <v>106</v>
      </c>
      <c r="H427" s="615" t="s">
        <v>980</v>
      </c>
      <c r="I427" s="621" t="s">
        <v>1317</v>
      </c>
      <c r="J427" s="615" t="s">
        <v>104</v>
      </c>
      <c r="K427" s="615" t="s">
        <v>105</v>
      </c>
      <c r="L427" s="612" t="s">
        <v>1132</v>
      </c>
      <c r="M427" s="620" t="s">
        <v>1142</v>
      </c>
      <c r="N427" s="612" t="s">
        <v>1120</v>
      </c>
      <c r="O427" s="612" t="s">
        <v>1097</v>
      </c>
      <c r="P427" s="615">
        <v>200</v>
      </c>
      <c r="Q427" s="615">
        <v>11</v>
      </c>
      <c r="R427" s="612"/>
      <c r="S427" s="615" t="s">
        <v>8910</v>
      </c>
      <c r="T427" s="615"/>
      <c r="U427" s="634">
        <v>44355</v>
      </c>
      <c r="V427" s="634">
        <v>44355</v>
      </c>
      <c r="W427" s="612" t="s">
        <v>1143</v>
      </c>
      <c r="X427" s="627">
        <v>44377</v>
      </c>
      <c r="Y427" s="619"/>
      <c r="Z427" s="619"/>
      <c r="AA427" s="615"/>
      <c r="AB427" s="619"/>
      <c r="AC427" s="615" t="s">
        <v>7597</v>
      </c>
      <c r="AD427" s="615"/>
      <c r="AE427" s="615"/>
      <c r="AF427" s="615"/>
      <c r="AG427" s="615"/>
      <c r="AH427" s="615"/>
      <c r="AI427" s="615"/>
      <c r="AJ427" s="615"/>
      <c r="AK427" s="615" t="s">
        <v>8906</v>
      </c>
      <c r="AL427" s="615" t="s">
        <v>8911</v>
      </c>
      <c r="AM427" s="615" t="s">
        <v>8912</v>
      </c>
      <c r="AN427" s="612" t="s">
        <v>1996</v>
      </c>
      <c r="AO427" s="612" t="s">
        <v>1996</v>
      </c>
      <c r="AP427" s="612"/>
    </row>
    <row r="428" spans="1:42" s="193" customFormat="1">
      <c r="A428" s="615" t="s">
        <v>1313</v>
      </c>
      <c r="B428" s="615" t="s">
        <v>1949</v>
      </c>
      <c r="C428" s="615" t="s">
        <v>1950</v>
      </c>
      <c r="D428" s="615" t="s">
        <v>1955</v>
      </c>
      <c r="E428" s="615" t="s">
        <v>37</v>
      </c>
      <c r="F428" s="615" t="s">
        <v>759</v>
      </c>
      <c r="G428" s="615" t="s">
        <v>106</v>
      </c>
      <c r="H428" s="615" t="s">
        <v>981</v>
      </c>
      <c r="I428" s="621" t="s">
        <v>1317</v>
      </c>
      <c r="J428" s="615" t="s">
        <v>104</v>
      </c>
      <c r="K428" s="615" t="s">
        <v>105</v>
      </c>
      <c r="L428" s="612" t="s">
        <v>1132</v>
      </c>
      <c r="M428" s="620" t="s">
        <v>1144</v>
      </c>
      <c r="N428" s="612" t="s">
        <v>1120</v>
      </c>
      <c r="O428" s="612" t="s">
        <v>1097</v>
      </c>
      <c r="P428" s="615">
        <v>280</v>
      </c>
      <c r="Q428" s="615">
        <v>20</v>
      </c>
      <c r="R428" s="612"/>
      <c r="S428" s="615" t="s">
        <v>8910</v>
      </c>
      <c r="T428" s="615"/>
      <c r="U428" s="634">
        <v>44355</v>
      </c>
      <c r="V428" s="634">
        <v>44355</v>
      </c>
      <c r="W428" s="612" t="s">
        <v>1145</v>
      </c>
      <c r="X428" s="627">
        <v>44377</v>
      </c>
      <c r="Y428" s="619"/>
      <c r="Z428" s="619"/>
      <c r="AA428" s="615"/>
      <c r="AB428" s="619"/>
      <c r="AC428" s="615" t="s">
        <v>7597</v>
      </c>
      <c r="AD428" s="615"/>
      <c r="AE428" s="615"/>
      <c r="AF428" s="615"/>
      <c r="AG428" s="615"/>
      <c r="AH428" s="615"/>
      <c r="AI428" s="615"/>
      <c r="AJ428" s="615"/>
      <c r="AK428" s="615" t="s">
        <v>8906</v>
      </c>
      <c r="AL428" s="615" t="s">
        <v>8911</v>
      </c>
      <c r="AM428" s="615" t="s">
        <v>8912</v>
      </c>
      <c r="AN428" s="612" t="s">
        <v>1996</v>
      </c>
      <c r="AO428" s="612" t="s">
        <v>1996</v>
      </c>
      <c r="AP428" s="612"/>
    </row>
    <row r="429" spans="1:42" s="193" customFormat="1">
      <c r="A429" s="615" t="s">
        <v>1313</v>
      </c>
      <c r="B429" s="615" t="s">
        <v>1314</v>
      </c>
      <c r="C429" s="615" t="s">
        <v>1956</v>
      </c>
      <c r="D429" s="615" t="s">
        <v>1957</v>
      </c>
      <c r="E429" s="615" t="s">
        <v>37</v>
      </c>
      <c r="F429" s="615" t="s">
        <v>759</v>
      </c>
      <c r="G429" s="615" t="s">
        <v>106</v>
      </c>
      <c r="H429" s="615" t="s">
        <v>576</v>
      </c>
      <c r="I429" s="621" t="s">
        <v>1317</v>
      </c>
      <c r="J429" s="615" t="s">
        <v>104</v>
      </c>
      <c r="K429" s="615" t="s">
        <v>756</v>
      </c>
      <c r="L429" s="612" t="s">
        <v>1146</v>
      </c>
      <c r="M429" s="620" t="s">
        <v>1147</v>
      </c>
      <c r="N429" s="612" t="s">
        <v>1120</v>
      </c>
      <c r="O429" s="612" t="s">
        <v>1097</v>
      </c>
      <c r="P429" s="708">
        <v>180</v>
      </c>
      <c r="Q429" s="709">
        <v>7</v>
      </c>
      <c r="R429" s="612"/>
      <c r="S429" s="615" t="s">
        <v>8910</v>
      </c>
      <c r="T429" s="615"/>
      <c r="U429" s="634">
        <v>44355</v>
      </c>
      <c r="V429" s="634">
        <v>44355</v>
      </c>
      <c r="W429" s="612" t="s">
        <v>1148</v>
      </c>
      <c r="X429" s="627">
        <v>44377</v>
      </c>
      <c r="Y429" s="619"/>
      <c r="Z429" s="619"/>
      <c r="AA429" s="615"/>
      <c r="AB429" s="619"/>
      <c r="AC429" s="615" t="s">
        <v>7597</v>
      </c>
      <c r="AD429" s="615"/>
      <c r="AE429" s="615"/>
      <c r="AF429" s="615"/>
      <c r="AG429" s="615"/>
      <c r="AH429" s="615"/>
      <c r="AI429" s="615"/>
      <c r="AJ429" s="615"/>
      <c r="AK429" s="615" t="s">
        <v>8906</v>
      </c>
      <c r="AL429" s="615" t="s">
        <v>8911</v>
      </c>
      <c r="AM429" s="615" t="s">
        <v>8912</v>
      </c>
      <c r="AN429" s="612" t="s">
        <v>1996</v>
      </c>
      <c r="AO429" s="612" t="s">
        <v>1996</v>
      </c>
      <c r="AP429" s="612"/>
    </row>
    <row r="430" spans="1:42" s="193" customFormat="1">
      <c r="A430" s="615" t="s">
        <v>1313</v>
      </c>
      <c r="B430" s="615" t="s">
        <v>1314</v>
      </c>
      <c r="C430" s="615" t="s">
        <v>1956</v>
      </c>
      <c r="D430" s="615" t="s">
        <v>1957</v>
      </c>
      <c r="E430" s="615" t="s">
        <v>37</v>
      </c>
      <c r="F430" s="621" t="s">
        <v>18</v>
      </c>
      <c r="G430" s="615" t="s">
        <v>106</v>
      </c>
      <c r="H430" s="615" t="s">
        <v>577</v>
      </c>
      <c r="I430" s="621" t="s">
        <v>1317</v>
      </c>
      <c r="J430" s="615" t="s">
        <v>104</v>
      </c>
      <c r="K430" s="615" t="s">
        <v>756</v>
      </c>
      <c r="L430" s="612" t="s">
        <v>1146</v>
      </c>
      <c r="M430" s="620" t="s">
        <v>1149</v>
      </c>
      <c r="N430" s="612" t="s">
        <v>1120</v>
      </c>
      <c r="O430" s="612" t="s">
        <v>1104</v>
      </c>
      <c r="P430" s="708">
        <v>130</v>
      </c>
      <c r="Q430" s="709">
        <v>10</v>
      </c>
      <c r="R430" s="612"/>
      <c r="S430" s="615" t="s">
        <v>8910</v>
      </c>
      <c r="T430" s="615"/>
      <c r="U430" s="634">
        <v>44355</v>
      </c>
      <c r="V430" s="634">
        <v>44355</v>
      </c>
      <c r="W430" s="612" t="s">
        <v>1150</v>
      </c>
      <c r="X430" s="627">
        <v>44377</v>
      </c>
      <c r="Y430" s="619"/>
      <c r="Z430" s="619"/>
      <c r="AA430" s="615"/>
      <c r="AB430" s="619"/>
      <c r="AC430" s="615" t="s">
        <v>7597</v>
      </c>
      <c r="AD430" s="615"/>
      <c r="AE430" s="615"/>
      <c r="AF430" s="615"/>
      <c r="AG430" s="615"/>
      <c r="AH430" s="615"/>
      <c r="AI430" s="615"/>
      <c r="AJ430" s="615"/>
      <c r="AK430" s="615" t="s">
        <v>8906</v>
      </c>
      <c r="AL430" s="615" t="s">
        <v>8911</v>
      </c>
      <c r="AM430" s="615" t="s">
        <v>8912</v>
      </c>
      <c r="AN430" s="612" t="s">
        <v>1996</v>
      </c>
      <c r="AO430" s="612" t="s">
        <v>1996</v>
      </c>
      <c r="AP430" s="612"/>
    </row>
    <row r="431" spans="1:42" s="193" customFormat="1">
      <c r="A431" s="615" t="s">
        <v>62</v>
      </c>
      <c r="B431" s="615" t="s">
        <v>9046</v>
      </c>
      <c r="C431" s="615" t="s">
        <v>9116</v>
      </c>
      <c r="D431" s="615" t="s">
        <v>9117</v>
      </c>
      <c r="E431" s="615" t="s">
        <v>666</v>
      </c>
      <c r="F431" s="615" t="s">
        <v>717</v>
      </c>
      <c r="G431" s="615" t="s">
        <v>1074</v>
      </c>
      <c r="H431" s="615" t="s">
        <v>9118</v>
      </c>
      <c r="I431" s="615" t="s">
        <v>1859</v>
      </c>
      <c r="J431" s="615" t="s">
        <v>669</v>
      </c>
      <c r="K431" s="615" t="s">
        <v>654</v>
      </c>
      <c r="L431" s="615" t="s">
        <v>9119</v>
      </c>
      <c r="M431" s="615" t="s">
        <v>9120</v>
      </c>
      <c r="N431" s="615" t="s">
        <v>7936</v>
      </c>
      <c r="O431" s="615" t="s">
        <v>1862</v>
      </c>
      <c r="P431" s="615">
        <v>220</v>
      </c>
      <c r="Q431" s="615">
        <v>8</v>
      </c>
      <c r="R431" s="615"/>
      <c r="S431" s="615" t="s">
        <v>8910</v>
      </c>
      <c r="T431" s="615"/>
      <c r="U431" s="634">
        <v>44351</v>
      </c>
      <c r="V431" s="634">
        <v>44351</v>
      </c>
      <c r="W431" s="615" t="s">
        <v>9121</v>
      </c>
      <c r="X431" s="627">
        <v>44377</v>
      </c>
      <c r="Y431" s="615"/>
      <c r="Z431" s="615"/>
      <c r="AA431" s="615"/>
      <c r="AB431" s="615"/>
      <c r="AC431" s="615" t="s">
        <v>7597</v>
      </c>
      <c r="AD431" s="615"/>
      <c r="AE431" s="615"/>
      <c r="AF431" s="615"/>
      <c r="AG431" s="615"/>
      <c r="AH431" s="615"/>
      <c r="AI431" s="615"/>
      <c r="AJ431" s="615"/>
      <c r="AK431" s="615" t="s">
        <v>8906</v>
      </c>
      <c r="AL431" s="615" t="s">
        <v>8911</v>
      </c>
      <c r="AM431" s="615" t="s">
        <v>8912</v>
      </c>
      <c r="AN431" s="615" t="s">
        <v>5829</v>
      </c>
      <c r="AO431" s="615" t="s">
        <v>5829</v>
      </c>
      <c r="AP431" s="615"/>
    </row>
    <row r="432" spans="1:42" s="193" customFormat="1">
      <c r="A432" s="615" t="s">
        <v>62</v>
      </c>
      <c r="B432" s="615" t="s">
        <v>9046</v>
      </c>
      <c r="C432" s="615" t="s">
        <v>9116</v>
      </c>
      <c r="D432" s="615" t="s">
        <v>9117</v>
      </c>
      <c r="E432" s="615" t="s">
        <v>666</v>
      </c>
      <c r="F432" s="615" t="s">
        <v>717</v>
      </c>
      <c r="G432" s="615" t="s">
        <v>1074</v>
      </c>
      <c r="H432" s="615" t="s">
        <v>9122</v>
      </c>
      <c r="I432" s="615" t="s">
        <v>1859</v>
      </c>
      <c r="J432" s="615" t="s">
        <v>669</v>
      </c>
      <c r="K432" s="615" t="s">
        <v>654</v>
      </c>
      <c r="L432" s="615" t="s">
        <v>9119</v>
      </c>
      <c r="M432" s="615" t="s">
        <v>9123</v>
      </c>
      <c r="N432" s="615" t="s">
        <v>7936</v>
      </c>
      <c r="O432" s="615" t="s">
        <v>1870</v>
      </c>
      <c r="P432" s="615">
        <v>170</v>
      </c>
      <c r="Q432" s="615">
        <v>8</v>
      </c>
      <c r="R432" s="615"/>
      <c r="S432" s="615" t="s">
        <v>8910</v>
      </c>
      <c r="T432" s="615"/>
      <c r="U432" s="634">
        <v>44351</v>
      </c>
      <c r="V432" s="634">
        <v>44351</v>
      </c>
      <c r="W432" s="615" t="s">
        <v>9124</v>
      </c>
      <c r="X432" s="627">
        <v>44377</v>
      </c>
      <c r="Y432" s="615"/>
      <c r="Z432" s="615"/>
      <c r="AA432" s="615"/>
      <c r="AB432" s="615"/>
      <c r="AC432" s="615" t="s">
        <v>7597</v>
      </c>
      <c r="AD432" s="615"/>
      <c r="AE432" s="615"/>
      <c r="AF432" s="615"/>
      <c r="AG432" s="615"/>
      <c r="AH432" s="615"/>
      <c r="AI432" s="615"/>
      <c r="AJ432" s="615"/>
      <c r="AK432" s="615" t="s">
        <v>8906</v>
      </c>
      <c r="AL432" s="615" t="s">
        <v>8911</v>
      </c>
      <c r="AM432" s="615" t="s">
        <v>8912</v>
      </c>
      <c r="AN432" s="615" t="s">
        <v>5829</v>
      </c>
      <c r="AO432" s="615" t="s">
        <v>5829</v>
      </c>
      <c r="AP432" s="615"/>
    </row>
    <row r="433" spans="1:42" s="193" customFormat="1">
      <c r="A433" s="615" t="s">
        <v>62</v>
      </c>
      <c r="B433" s="615" t="s">
        <v>9046</v>
      </c>
      <c r="C433" s="615" t="s">
        <v>9116</v>
      </c>
      <c r="D433" s="615" t="s">
        <v>9125</v>
      </c>
      <c r="E433" s="615" t="s">
        <v>666</v>
      </c>
      <c r="F433" s="615" t="s">
        <v>716</v>
      </c>
      <c r="G433" s="615" t="s">
        <v>1074</v>
      </c>
      <c r="H433" s="615" t="s">
        <v>9126</v>
      </c>
      <c r="I433" s="615" t="s">
        <v>1859</v>
      </c>
      <c r="J433" s="615" t="s">
        <v>669</v>
      </c>
      <c r="K433" s="615" t="s">
        <v>654</v>
      </c>
      <c r="L433" s="615" t="s">
        <v>9119</v>
      </c>
      <c r="M433" s="615" t="s">
        <v>9127</v>
      </c>
      <c r="N433" s="615" t="s">
        <v>7936</v>
      </c>
      <c r="O433" s="615" t="s">
        <v>1862</v>
      </c>
      <c r="P433" s="615">
        <v>110</v>
      </c>
      <c r="Q433" s="615">
        <v>10</v>
      </c>
      <c r="R433" s="615"/>
      <c r="S433" s="615" t="s">
        <v>8910</v>
      </c>
      <c r="T433" s="615"/>
      <c r="U433" s="634">
        <v>44351</v>
      </c>
      <c r="V433" s="634">
        <v>44351</v>
      </c>
      <c r="W433" s="615" t="s">
        <v>9128</v>
      </c>
      <c r="X433" s="627">
        <v>44377</v>
      </c>
      <c r="Y433" s="615"/>
      <c r="Z433" s="615"/>
      <c r="AA433" s="615"/>
      <c r="AB433" s="615"/>
      <c r="AC433" s="615" t="s">
        <v>7597</v>
      </c>
      <c r="AD433" s="615"/>
      <c r="AE433" s="615"/>
      <c r="AF433" s="615"/>
      <c r="AG433" s="615"/>
      <c r="AH433" s="615"/>
      <c r="AI433" s="615"/>
      <c r="AJ433" s="615"/>
      <c r="AK433" s="615" t="s">
        <v>8906</v>
      </c>
      <c r="AL433" s="615" t="s">
        <v>8911</v>
      </c>
      <c r="AM433" s="615" t="s">
        <v>8912</v>
      </c>
      <c r="AN433" s="615" t="s">
        <v>5829</v>
      </c>
      <c r="AO433" s="615" t="s">
        <v>5829</v>
      </c>
      <c r="AP433" s="615"/>
    </row>
    <row r="434" spans="1:42" s="193" customFormat="1">
      <c r="A434" s="615" t="s">
        <v>62</v>
      </c>
      <c r="B434" s="615" t="s">
        <v>9046</v>
      </c>
      <c r="C434" s="615" t="s">
        <v>9116</v>
      </c>
      <c r="D434" s="615" t="s">
        <v>9129</v>
      </c>
      <c r="E434" s="615" t="s">
        <v>666</v>
      </c>
      <c r="F434" s="615" t="s">
        <v>713</v>
      </c>
      <c r="G434" s="615" t="s">
        <v>1074</v>
      </c>
      <c r="H434" s="615" t="s">
        <v>9130</v>
      </c>
      <c r="I434" s="615" t="s">
        <v>1859</v>
      </c>
      <c r="J434" s="615" t="s">
        <v>669</v>
      </c>
      <c r="K434" s="615" t="s">
        <v>654</v>
      </c>
      <c r="L434" s="615" t="s">
        <v>9119</v>
      </c>
      <c r="M434" s="615" t="s">
        <v>9131</v>
      </c>
      <c r="N434" s="615" t="s">
        <v>7936</v>
      </c>
      <c r="O434" s="615" t="s">
        <v>1862</v>
      </c>
      <c r="P434" s="615">
        <v>110</v>
      </c>
      <c r="Q434" s="615">
        <v>10</v>
      </c>
      <c r="R434" s="615"/>
      <c r="S434" s="615" t="s">
        <v>8910</v>
      </c>
      <c r="T434" s="615"/>
      <c r="U434" s="634">
        <v>44351</v>
      </c>
      <c r="V434" s="634">
        <v>44351</v>
      </c>
      <c r="W434" s="615" t="s">
        <v>9132</v>
      </c>
      <c r="X434" s="627">
        <v>44377</v>
      </c>
      <c r="Y434" s="615"/>
      <c r="Z434" s="615"/>
      <c r="AA434" s="615"/>
      <c r="AB434" s="615"/>
      <c r="AC434" s="615" t="s">
        <v>7597</v>
      </c>
      <c r="AD434" s="615"/>
      <c r="AE434" s="615"/>
      <c r="AF434" s="615"/>
      <c r="AG434" s="615"/>
      <c r="AH434" s="615"/>
      <c r="AI434" s="615"/>
      <c r="AJ434" s="615"/>
      <c r="AK434" s="615" t="s">
        <v>8906</v>
      </c>
      <c r="AL434" s="615" t="s">
        <v>8911</v>
      </c>
      <c r="AM434" s="615" t="s">
        <v>8912</v>
      </c>
      <c r="AN434" s="615" t="s">
        <v>5829</v>
      </c>
      <c r="AO434" s="615" t="s">
        <v>5829</v>
      </c>
      <c r="AP434" s="615"/>
    </row>
    <row r="435" spans="1:42" s="193" customFormat="1">
      <c r="A435" s="615" t="s">
        <v>62</v>
      </c>
      <c r="B435" s="615" t="s">
        <v>9046</v>
      </c>
      <c r="C435" s="615" t="s">
        <v>9116</v>
      </c>
      <c r="D435" s="615" t="s">
        <v>9133</v>
      </c>
      <c r="E435" s="615" t="s">
        <v>666</v>
      </c>
      <c r="F435" s="615" t="s">
        <v>716</v>
      </c>
      <c r="G435" s="615" t="s">
        <v>1074</v>
      </c>
      <c r="H435" s="615" t="s">
        <v>9134</v>
      </c>
      <c r="I435" s="615" t="s">
        <v>1859</v>
      </c>
      <c r="J435" s="615" t="s">
        <v>669</v>
      </c>
      <c r="K435" s="615" t="s">
        <v>654</v>
      </c>
      <c r="L435" s="615" t="s">
        <v>9119</v>
      </c>
      <c r="M435" s="615" t="s">
        <v>9135</v>
      </c>
      <c r="N435" s="615" t="s">
        <v>7936</v>
      </c>
      <c r="O435" s="615" t="s">
        <v>1862</v>
      </c>
      <c r="P435" s="615">
        <v>80</v>
      </c>
      <c r="Q435" s="615">
        <v>10</v>
      </c>
      <c r="R435" s="615"/>
      <c r="S435" s="615" t="s">
        <v>8910</v>
      </c>
      <c r="T435" s="615"/>
      <c r="U435" s="634">
        <v>44351</v>
      </c>
      <c r="V435" s="634">
        <v>44351</v>
      </c>
      <c r="W435" s="615" t="s">
        <v>9136</v>
      </c>
      <c r="X435" s="627">
        <v>44377</v>
      </c>
      <c r="Y435" s="615"/>
      <c r="Z435" s="615"/>
      <c r="AA435" s="615"/>
      <c r="AB435" s="615"/>
      <c r="AC435" s="615" t="s">
        <v>7597</v>
      </c>
      <c r="AD435" s="615"/>
      <c r="AE435" s="615"/>
      <c r="AF435" s="615"/>
      <c r="AG435" s="615"/>
      <c r="AH435" s="615"/>
      <c r="AI435" s="615"/>
      <c r="AJ435" s="615"/>
      <c r="AK435" s="615" t="s">
        <v>8906</v>
      </c>
      <c r="AL435" s="615" t="s">
        <v>8911</v>
      </c>
      <c r="AM435" s="615" t="s">
        <v>8912</v>
      </c>
      <c r="AN435" s="615" t="s">
        <v>5829</v>
      </c>
      <c r="AO435" s="615" t="s">
        <v>5829</v>
      </c>
      <c r="AP435" s="615"/>
    </row>
    <row r="436" spans="1:42" s="229" customFormat="1" ht="13.5">
      <c r="A436" s="615" t="s">
        <v>1313</v>
      </c>
      <c r="B436" s="615" t="s">
        <v>1314</v>
      </c>
      <c r="C436" s="615" t="s">
        <v>1956</v>
      </c>
      <c r="D436" s="615" t="s">
        <v>1958</v>
      </c>
      <c r="E436" s="615" t="s">
        <v>37</v>
      </c>
      <c r="F436" s="615" t="s">
        <v>759</v>
      </c>
      <c r="G436" s="615" t="s">
        <v>106</v>
      </c>
      <c r="H436" s="615" t="s">
        <v>578</v>
      </c>
      <c r="I436" s="621" t="s">
        <v>1317</v>
      </c>
      <c r="J436" s="615" t="s">
        <v>104</v>
      </c>
      <c r="K436" s="615" t="s">
        <v>756</v>
      </c>
      <c r="L436" s="612" t="s">
        <v>1146</v>
      </c>
      <c r="M436" s="620" t="s">
        <v>1151</v>
      </c>
      <c r="N436" s="612" t="s">
        <v>1120</v>
      </c>
      <c r="O436" s="612" t="s">
        <v>1097</v>
      </c>
      <c r="P436" s="708">
        <v>340</v>
      </c>
      <c r="Q436" s="709">
        <v>10</v>
      </c>
      <c r="R436" s="612"/>
      <c r="S436" s="615" t="s">
        <v>8910</v>
      </c>
      <c r="T436" s="615"/>
      <c r="U436" s="634">
        <v>44355</v>
      </c>
      <c r="V436" s="634">
        <v>44355</v>
      </c>
      <c r="W436" s="612" t="s">
        <v>1152</v>
      </c>
      <c r="X436" s="627">
        <v>44377</v>
      </c>
      <c r="Y436" s="619"/>
      <c r="Z436" s="619"/>
      <c r="AA436" s="615"/>
      <c r="AB436" s="619"/>
      <c r="AC436" s="615" t="s">
        <v>7597</v>
      </c>
      <c r="AD436" s="615"/>
      <c r="AE436" s="615"/>
      <c r="AF436" s="615"/>
      <c r="AG436" s="615"/>
      <c r="AH436" s="615"/>
      <c r="AI436" s="615"/>
      <c r="AJ436" s="615"/>
      <c r="AK436" s="615" t="s">
        <v>8906</v>
      </c>
      <c r="AL436" s="615" t="s">
        <v>8911</v>
      </c>
      <c r="AM436" s="615" t="s">
        <v>8912</v>
      </c>
      <c r="AN436" s="612" t="s">
        <v>1996</v>
      </c>
      <c r="AO436" s="612" t="s">
        <v>1996</v>
      </c>
      <c r="AP436" s="612"/>
    </row>
    <row r="437" spans="1:42" s="231" customFormat="1" ht="13.5">
      <c r="A437" s="615" t="s">
        <v>1313</v>
      </c>
      <c r="B437" s="615" t="s">
        <v>1314</v>
      </c>
      <c r="C437" s="615" t="s">
        <v>1956</v>
      </c>
      <c r="D437" s="615" t="s">
        <v>1959</v>
      </c>
      <c r="E437" s="615" t="s">
        <v>37</v>
      </c>
      <c r="F437" s="615" t="s">
        <v>759</v>
      </c>
      <c r="G437" s="615" t="s">
        <v>106</v>
      </c>
      <c r="H437" s="615" t="s">
        <v>579</v>
      </c>
      <c r="I437" s="621" t="s">
        <v>1317</v>
      </c>
      <c r="J437" s="615" t="s">
        <v>104</v>
      </c>
      <c r="K437" s="615" t="s">
        <v>756</v>
      </c>
      <c r="L437" s="612" t="s">
        <v>1146</v>
      </c>
      <c r="M437" s="620" t="s">
        <v>1153</v>
      </c>
      <c r="N437" s="612" t="s">
        <v>1120</v>
      </c>
      <c r="O437" s="612" t="s">
        <v>1104</v>
      </c>
      <c r="P437" s="708">
        <v>130</v>
      </c>
      <c r="Q437" s="709">
        <v>10</v>
      </c>
      <c r="R437" s="612"/>
      <c r="S437" s="615" t="s">
        <v>8910</v>
      </c>
      <c r="T437" s="615"/>
      <c r="U437" s="634">
        <v>44355</v>
      </c>
      <c r="V437" s="634">
        <v>44355</v>
      </c>
      <c r="W437" s="612" t="s">
        <v>1154</v>
      </c>
      <c r="X437" s="627">
        <v>44377</v>
      </c>
      <c r="Y437" s="619"/>
      <c r="Z437" s="619"/>
      <c r="AA437" s="615"/>
      <c r="AB437" s="619"/>
      <c r="AC437" s="615" t="s">
        <v>7597</v>
      </c>
      <c r="AD437" s="615"/>
      <c r="AE437" s="615"/>
      <c r="AF437" s="615"/>
      <c r="AG437" s="615"/>
      <c r="AH437" s="615"/>
      <c r="AI437" s="615"/>
      <c r="AJ437" s="615"/>
      <c r="AK437" s="615" t="s">
        <v>8906</v>
      </c>
      <c r="AL437" s="615" t="s">
        <v>8911</v>
      </c>
      <c r="AM437" s="615" t="s">
        <v>8912</v>
      </c>
      <c r="AN437" s="612" t="s">
        <v>1996</v>
      </c>
      <c r="AO437" s="612" t="s">
        <v>1996</v>
      </c>
      <c r="AP437" s="612"/>
    </row>
    <row r="438" spans="1:42" s="231" customFormat="1" ht="13.5">
      <c r="A438" s="615" t="s">
        <v>62</v>
      </c>
      <c r="B438" s="615" t="s">
        <v>9046</v>
      </c>
      <c r="C438" s="615" t="s">
        <v>9116</v>
      </c>
      <c r="D438" s="615" t="s">
        <v>9137</v>
      </c>
      <c r="E438" s="615" t="s">
        <v>666</v>
      </c>
      <c r="F438" s="615" t="s">
        <v>717</v>
      </c>
      <c r="G438" s="615" t="s">
        <v>1074</v>
      </c>
      <c r="H438" s="615" t="s">
        <v>9138</v>
      </c>
      <c r="I438" s="615" t="s">
        <v>1859</v>
      </c>
      <c r="J438" s="615" t="s">
        <v>669</v>
      </c>
      <c r="K438" s="615" t="s">
        <v>654</v>
      </c>
      <c r="L438" s="615" t="s">
        <v>9119</v>
      </c>
      <c r="M438" s="615" t="s">
        <v>9139</v>
      </c>
      <c r="N438" s="615" t="s">
        <v>7936</v>
      </c>
      <c r="O438" s="615" t="s">
        <v>1862</v>
      </c>
      <c r="P438" s="615">
        <v>55</v>
      </c>
      <c r="Q438" s="615">
        <v>15</v>
      </c>
      <c r="R438" s="615"/>
      <c r="S438" s="615" t="s">
        <v>8910</v>
      </c>
      <c r="T438" s="615"/>
      <c r="U438" s="634">
        <v>44351</v>
      </c>
      <c r="V438" s="634">
        <v>44351</v>
      </c>
      <c r="W438" s="615" t="s">
        <v>9140</v>
      </c>
      <c r="X438" s="627">
        <v>44377</v>
      </c>
      <c r="Y438" s="615"/>
      <c r="Z438" s="615"/>
      <c r="AA438" s="615"/>
      <c r="AB438" s="615"/>
      <c r="AC438" s="615" t="s">
        <v>7597</v>
      </c>
      <c r="AD438" s="615"/>
      <c r="AE438" s="615"/>
      <c r="AF438" s="615"/>
      <c r="AG438" s="615"/>
      <c r="AH438" s="615"/>
      <c r="AI438" s="615"/>
      <c r="AJ438" s="615"/>
      <c r="AK438" s="615" t="s">
        <v>8906</v>
      </c>
      <c r="AL438" s="615" t="s">
        <v>8911</v>
      </c>
      <c r="AM438" s="615" t="s">
        <v>8912</v>
      </c>
      <c r="AN438" s="615" t="s">
        <v>5829</v>
      </c>
      <c r="AO438" s="615" t="s">
        <v>5829</v>
      </c>
      <c r="AP438" s="615"/>
    </row>
    <row r="439" spans="1:42" s="229" customFormat="1" ht="13.5">
      <c r="A439" s="615" t="s">
        <v>62</v>
      </c>
      <c r="B439" s="615" t="s">
        <v>9046</v>
      </c>
      <c r="C439" s="615" t="s">
        <v>9116</v>
      </c>
      <c r="D439" s="615" t="s">
        <v>9137</v>
      </c>
      <c r="E439" s="615" t="s">
        <v>666</v>
      </c>
      <c r="F439" s="615" t="s">
        <v>717</v>
      </c>
      <c r="G439" s="615" t="s">
        <v>1074</v>
      </c>
      <c r="H439" s="615" t="s">
        <v>9141</v>
      </c>
      <c r="I439" s="615" t="s">
        <v>1859</v>
      </c>
      <c r="J439" s="615" t="s">
        <v>669</v>
      </c>
      <c r="K439" s="615" t="s">
        <v>654</v>
      </c>
      <c r="L439" s="615" t="s">
        <v>9119</v>
      </c>
      <c r="M439" s="615" t="s">
        <v>9142</v>
      </c>
      <c r="N439" s="615" t="s">
        <v>7936</v>
      </c>
      <c r="O439" s="615" t="s">
        <v>1870</v>
      </c>
      <c r="P439" s="615">
        <v>70</v>
      </c>
      <c r="Q439" s="615">
        <v>15</v>
      </c>
      <c r="R439" s="615"/>
      <c r="S439" s="615" t="s">
        <v>8910</v>
      </c>
      <c r="T439" s="615"/>
      <c r="U439" s="634">
        <v>44351</v>
      </c>
      <c r="V439" s="634">
        <v>44351</v>
      </c>
      <c r="W439" s="615" t="s">
        <v>9143</v>
      </c>
      <c r="X439" s="627">
        <v>44377</v>
      </c>
      <c r="Y439" s="615"/>
      <c r="Z439" s="615"/>
      <c r="AA439" s="615"/>
      <c r="AB439" s="615"/>
      <c r="AC439" s="615" t="s">
        <v>7597</v>
      </c>
      <c r="AD439" s="615"/>
      <c r="AE439" s="615"/>
      <c r="AF439" s="615"/>
      <c r="AG439" s="615"/>
      <c r="AH439" s="615"/>
      <c r="AI439" s="615"/>
      <c r="AJ439" s="615"/>
      <c r="AK439" s="615" t="s">
        <v>8906</v>
      </c>
      <c r="AL439" s="615" t="s">
        <v>8911</v>
      </c>
      <c r="AM439" s="615" t="s">
        <v>8912</v>
      </c>
      <c r="AN439" s="615" t="s">
        <v>5829</v>
      </c>
      <c r="AO439" s="615" t="s">
        <v>5829</v>
      </c>
      <c r="AP439" s="615"/>
    </row>
    <row r="440" spans="1:42" s="229" customFormat="1" ht="13.5">
      <c r="A440" s="615" t="s">
        <v>62</v>
      </c>
      <c r="B440" s="615" t="s">
        <v>9046</v>
      </c>
      <c r="C440" s="615" t="s">
        <v>9116</v>
      </c>
      <c r="D440" s="615" t="s">
        <v>9144</v>
      </c>
      <c r="E440" s="615" t="s">
        <v>666</v>
      </c>
      <c r="F440" s="615" t="s">
        <v>717</v>
      </c>
      <c r="G440" s="615" t="s">
        <v>1074</v>
      </c>
      <c r="H440" s="615" t="s">
        <v>9145</v>
      </c>
      <c r="I440" s="615" t="s">
        <v>1859</v>
      </c>
      <c r="J440" s="615" t="s">
        <v>669</v>
      </c>
      <c r="K440" s="615" t="s">
        <v>654</v>
      </c>
      <c r="L440" s="615" t="s">
        <v>9146</v>
      </c>
      <c r="M440" s="615" t="s">
        <v>9147</v>
      </c>
      <c r="N440" s="615" t="s">
        <v>7936</v>
      </c>
      <c r="O440" s="615" t="s">
        <v>1862</v>
      </c>
      <c r="P440" s="615">
        <v>80</v>
      </c>
      <c r="Q440" s="615">
        <v>10</v>
      </c>
      <c r="R440" s="615"/>
      <c r="S440" s="615" t="s">
        <v>8910</v>
      </c>
      <c r="T440" s="615"/>
      <c r="U440" s="634">
        <v>44351</v>
      </c>
      <c r="V440" s="634">
        <v>44351</v>
      </c>
      <c r="W440" s="615" t="s">
        <v>9148</v>
      </c>
      <c r="X440" s="627">
        <v>44377</v>
      </c>
      <c r="Y440" s="615"/>
      <c r="Z440" s="615"/>
      <c r="AA440" s="615"/>
      <c r="AB440" s="615"/>
      <c r="AC440" s="615" t="s">
        <v>7597</v>
      </c>
      <c r="AD440" s="615"/>
      <c r="AE440" s="615"/>
      <c r="AF440" s="615"/>
      <c r="AG440" s="615"/>
      <c r="AH440" s="615"/>
      <c r="AI440" s="615"/>
      <c r="AJ440" s="615"/>
      <c r="AK440" s="615" t="s">
        <v>8906</v>
      </c>
      <c r="AL440" s="615" t="s">
        <v>8911</v>
      </c>
      <c r="AM440" s="615" t="s">
        <v>8912</v>
      </c>
      <c r="AN440" s="615" t="s">
        <v>5829</v>
      </c>
      <c r="AO440" s="615" t="s">
        <v>5829</v>
      </c>
      <c r="AP440" s="615"/>
    </row>
    <row r="441" spans="1:42" s="230" customFormat="1" ht="13.5">
      <c r="A441" s="615" t="s">
        <v>62</v>
      </c>
      <c r="B441" s="615" t="s">
        <v>9046</v>
      </c>
      <c r="C441" s="615" t="s">
        <v>9116</v>
      </c>
      <c r="D441" s="615" t="s">
        <v>9144</v>
      </c>
      <c r="E441" s="615" t="s">
        <v>666</v>
      </c>
      <c r="F441" s="615" t="s">
        <v>717</v>
      </c>
      <c r="G441" s="615" t="s">
        <v>1074</v>
      </c>
      <c r="H441" s="615" t="s">
        <v>9149</v>
      </c>
      <c r="I441" s="615" t="s">
        <v>1859</v>
      </c>
      <c r="J441" s="615" t="s">
        <v>669</v>
      </c>
      <c r="K441" s="615" t="s">
        <v>654</v>
      </c>
      <c r="L441" s="615" t="s">
        <v>9146</v>
      </c>
      <c r="M441" s="615" t="s">
        <v>9150</v>
      </c>
      <c r="N441" s="615" t="s">
        <v>7936</v>
      </c>
      <c r="O441" s="615" t="s">
        <v>1870</v>
      </c>
      <c r="P441" s="615">
        <v>90</v>
      </c>
      <c r="Q441" s="615">
        <v>10</v>
      </c>
      <c r="R441" s="615"/>
      <c r="S441" s="615" t="s">
        <v>8910</v>
      </c>
      <c r="T441" s="615"/>
      <c r="U441" s="634">
        <v>44351</v>
      </c>
      <c r="V441" s="634">
        <v>44351</v>
      </c>
      <c r="W441" s="615" t="s">
        <v>9151</v>
      </c>
      <c r="X441" s="627">
        <v>44377</v>
      </c>
      <c r="Y441" s="615"/>
      <c r="Z441" s="615"/>
      <c r="AA441" s="615"/>
      <c r="AB441" s="615"/>
      <c r="AC441" s="615" t="s">
        <v>7597</v>
      </c>
      <c r="AD441" s="615"/>
      <c r="AE441" s="615"/>
      <c r="AF441" s="615"/>
      <c r="AG441" s="615"/>
      <c r="AH441" s="615"/>
      <c r="AI441" s="615"/>
      <c r="AJ441" s="615"/>
      <c r="AK441" s="615" t="s">
        <v>8906</v>
      </c>
      <c r="AL441" s="615" t="s">
        <v>8911</v>
      </c>
      <c r="AM441" s="615" t="s">
        <v>8912</v>
      </c>
      <c r="AN441" s="615" t="s">
        <v>5829</v>
      </c>
      <c r="AO441" s="615" t="s">
        <v>5829</v>
      </c>
      <c r="AP441" s="615"/>
    </row>
    <row r="442" spans="1:42" s="230" customFormat="1" ht="13.5">
      <c r="A442" s="615" t="s">
        <v>62</v>
      </c>
      <c r="B442" s="615" t="s">
        <v>9046</v>
      </c>
      <c r="C442" s="615" t="s">
        <v>9116</v>
      </c>
      <c r="D442" s="615" t="s">
        <v>9152</v>
      </c>
      <c r="E442" s="615" t="s">
        <v>666</v>
      </c>
      <c r="F442" s="615" t="s">
        <v>717</v>
      </c>
      <c r="G442" s="615" t="s">
        <v>1074</v>
      </c>
      <c r="H442" s="615" t="s">
        <v>9153</v>
      </c>
      <c r="I442" s="615" t="s">
        <v>1859</v>
      </c>
      <c r="J442" s="615" t="s">
        <v>669</v>
      </c>
      <c r="K442" s="615" t="s">
        <v>654</v>
      </c>
      <c r="L442" s="615" t="s">
        <v>9146</v>
      </c>
      <c r="M442" s="615" t="s">
        <v>9154</v>
      </c>
      <c r="N442" s="615" t="s">
        <v>7936</v>
      </c>
      <c r="O442" s="615" t="s">
        <v>1862</v>
      </c>
      <c r="P442" s="615">
        <v>60</v>
      </c>
      <c r="Q442" s="615">
        <v>25</v>
      </c>
      <c r="R442" s="615"/>
      <c r="S442" s="615" t="s">
        <v>8910</v>
      </c>
      <c r="T442" s="615"/>
      <c r="U442" s="634">
        <v>44351</v>
      </c>
      <c r="V442" s="634">
        <v>44351</v>
      </c>
      <c r="W442" s="615" t="s">
        <v>9155</v>
      </c>
      <c r="X442" s="627">
        <v>44377</v>
      </c>
      <c r="Y442" s="615"/>
      <c r="Z442" s="615"/>
      <c r="AA442" s="615"/>
      <c r="AB442" s="615"/>
      <c r="AC442" s="615" t="s">
        <v>7597</v>
      </c>
      <c r="AD442" s="615"/>
      <c r="AE442" s="615"/>
      <c r="AF442" s="615"/>
      <c r="AG442" s="615"/>
      <c r="AH442" s="615"/>
      <c r="AI442" s="615"/>
      <c r="AJ442" s="615"/>
      <c r="AK442" s="615" t="s">
        <v>8906</v>
      </c>
      <c r="AL442" s="615" t="s">
        <v>8911</v>
      </c>
      <c r="AM442" s="615" t="s">
        <v>8912</v>
      </c>
      <c r="AN442" s="615" t="s">
        <v>5829</v>
      </c>
      <c r="AO442" s="615" t="s">
        <v>5829</v>
      </c>
      <c r="AP442" s="615"/>
    </row>
    <row r="443" spans="1:42" s="230" customFormat="1" ht="13.5">
      <c r="A443" s="615" t="s">
        <v>62</v>
      </c>
      <c r="B443" s="615" t="s">
        <v>9046</v>
      </c>
      <c r="C443" s="615" t="s">
        <v>9116</v>
      </c>
      <c r="D443" s="615" t="s">
        <v>9152</v>
      </c>
      <c r="E443" s="615" t="s">
        <v>666</v>
      </c>
      <c r="F443" s="615" t="s">
        <v>717</v>
      </c>
      <c r="G443" s="615" t="s">
        <v>1074</v>
      </c>
      <c r="H443" s="615" t="s">
        <v>9156</v>
      </c>
      <c r="I443" s="615" t="s">
        <v>1859</v>
      </c>
      <c r="J443" s="615" t="s">
        <v>669</v>
      </c>
      <c r="K443" s="615" t="s">
        <v>654</v>
      </c>
      <c r="L443" s="615" t="s">
        <v>9146</v>
      </c>
      <c r="M443" s="615" t="s">
        <v>9157</v>
      </c>
      <c r="N443" s="615" t="s">
        <v>7936</v>
      </c>
      <c r="O443" s="615" t="s">
        <v>1862</v>
      </c>
      <c r="P443" s="615">
        <v>130</v>
      </c>
      <c r="Q443" s="615">
        <v>20</v>
      </c>
      <c r="R443" s="615"/>
      <c r="S443" s="615" t="s">
        <v>8910</v>
      </c>
      <c r="T443" s="615"/>
      <c r="U443" s="634">
        <v>44351</v>
      </c>
      <c r="V443" s="634">
        <v>44351</v>
      </c>
      <c r="W443" s="615" t="s">
        <v>9158</v>
      </c>
      <c r="X443" s="627">
        <v>44377</v>
      </c>
      <c r="Y443" s="615"/>
      <c r="Z443" s="615"/>
      <c r="AA443" s="615"/>
      <c r="AB443" s="615"/>
      <c r="AC443" s="615" t="s">
        <v>7597</v>
      </c>
      <c r="AD443" s="615"/>
      <c r="AE443" s="615"/>
      <c r="AF443" s="615"/>
      <c r="AG443" s="615"/>
      <c r="AH443" s="615"/>
      <c r="AI443" s="615"/>
      <c r="AJ443" s="615"/>
      <c r="AK443" s="615" t="s">
        <v>8906</v>
      </c>
      <c r="AL443" s="615" t="s">
        <v>8911</v>
      </c>
      <c r="AM443" s="615" t="s">
        <v>8912</v>
      </c>
      <c r="AN443" s="615" t="s">
        <v>5829</v>
      </c>
      <c r="AO443" s="615" t="s">
        <v>5829</v>
      </c>
      <c r="AP443" s="615"/>
    </row>
    <row r="444" spans="1:42" s="230" customFormat="1" ht="13.5">
      <c r="A444" s="615" t="s">
        <v>62</v>
      </c>
      <c r="B444" s="615" t="s">
        <v>9046</v>
      </c>
      <c r="C444" s="615" t="s">
        <v>9116</v>
      </c>
      <c r="D444" s="615" t="s">
        <v>9159</v>
      </c>
      <c r="E444" s="615" t="s">
        <v>666</v>
      </c>
      <c r="F444" s="615" t="s">
        <v>716</v>
      </c>
      <c r="G444" s="615" t="s">
        <v>1074</v>
      </c>
      <c r="H444" s="615" t="s">
        <v>9160</v>
      </c>
      <c r="I444" s="615" t="s">
        <v>1859</v>
      </c>
      <c r="J444" s="615" t="s">
        <v>669</v>
      </c>
      <c r="K444" s="615" t="s">
        <v>654</v>
      </c>
      <c r="L444" s="615" t="s">
        <v>9146</v>
      </c>
      <c r="M444" s="615" t="s">
        <v>9161</v>
      </c>
      <c r="N444" s="615" t="s">
        <v>7936</v>
      </c>
      <c r="O444" s="615" t="s">
        <v>1862</v>
      </c>
      <c r="P444" s="615">
        <v>55</v>
      </c>
      <c r="Q444" s="615">
        <v>30</v>
      </c>
      <c r="R444" s="615"/>
      <c r="S444" s="615" t="s">
        <v>8910</v>
      </c>
      <c r="T444" s="615"/>
      <c r="U444" s="634">
        <v>44351</v>
      </c>
      <c r="V444" s="634">
        <v>44351</v>
      </c>
      <c r="W444" s="615" t="s">
        <v>9162</v>
      </c>
      <c r="X444" s="627">
        <v>44377</v>
      </c>
      <c r="Y444" s="615"/>
      <c r="Z444" s="615"/>
      <c r="AA444" s="615"/>
      <c r="AB444" s="615"/>
      <c r="AC444" s="615" t="s">
        <v>7597</v>
      </c>
      <c r="AD444" s="615"/>
      <c r="AE444" s="615"/>
      <c r="AF444" s="615"/>
      <c r="AG444" s="615"/>
      <c r="AH444" s="615"/>
      <c r="AI444" s="615"/>
      <c r="AJ444" s="615"/>
      <c r="AK444" s="615" t="s">
        <v>8906</v>
      </c>
      <c r="AL444" s="615" t="s">
        <v>8911</v>
      </c>
      <c r="AM444" s="615" t="s">
        <v>8912</v>
      </c>
      <c r="AN444" s="615" t="s">
        <v>5829</v>
      </c>
      <c r="AO444" s="615" t="s">
        <v>5829</v>
      </c>
      <c r="AP444" s="615"/>
    </row>
    <row r="445" spans="1:42" s="230" customFormat="1" ht="13.5">
      <c r="A445" s="615" t="s">
        <v>62</v>
      </c>
      <c r="B445" s="615" t="s">
        <v>9046</v>
      </c>
      <c r="C445" s="615" t="s">
        <v>9116</v>
      </c>
      <c r="D445" s="615" t="s">
        <v>9163</v>
      </c>
      <c r="E445" s="615" t="s">
        <v>666</v>
      </c>
      <c r="F445" s="615" t="s">
        <v>713</v>
      </c>
      <c r="G445" s="615" t="s">
        <v>1074</v>
      </c>
      <c r="H445" s="615" t="s">
        <v>9164</v>
      </c>
      <c r="I445" s="615" t="s">
        <v>1859</v>
      </c>
      <c r="J445" s="615" t="s">
        <v>669</v>
      </c>
      <c r="K445" s="615" t="s">
        <v>654</v>
      </c>
      <c r="L445" s="615" t="s">
        <v>9146</v>
      </c>
      <c r="M445" s="615" t="s">
        <v>9165</v>
      </c>
      <c r="N445" s="615" t="s">
        <v>7936</v>
      </c>
      <c r="O445" s="615" t="s">
        <v>1862</v>
      </c>
      <c r="P445" s="615">
        <v>150</v>
      </c>
      <c r="Q445" s="615">
        <v>10</v>
      </c>
      <c r="R445" s="615"/>
      <c r="S445" s="615" t="s">
        <v>8910</v>
      </c>
      <c r="T445" s="615"/>
      <c r="U445" s="634">
        <v>44351</v>
      </c>
      <c r="V445" s="634">
        <v>44351</v>
      </c>
      <c r="W445" s="615" t="s">
        <v>9166</v>
      </c>
      <c r="X445" s="627">
        <v>44377</v>
      </c>
      <c r="Y445" s="615"/>
      <c r="Z445" s="615"/>
      <c r="AA445" s="615"/>
      <c r="AB445" s="615"/>
      <c r="AC445" s="615" t="s">
        <v>7597</v>
      </c>
      <c r="AD445" s="615"/>
      <c r="AE445" s="615"/>
      <c r="AF445" s="615"/>
      <c r="AG445" s="615"/>
      <c r="AH445" s="615"/>
      <c r="AI445" s="615"/>
      <c r="AJ445" s="615"/>
      <c r="AK445" s="615" t="s">
        <v>8906</v>
      </c>
      <c r="AL445" s="615" t="s">
        <v>8911</v>
      </c>
      <c r="AM445" s="615" t="s">
        <v>8912</v>
      </c>
      <c r="AN445" s="615" t="s">
        <v>5829</v>
      </c>
      <c r="AO445" s="615" t="s">
        <v>5829</v>
      </c>
      <c r="AP445" s="615"/>
    </row>
    <row r="446" spans="1:42" s="230" customFormat="1" ht="13.5">
      <c r="A446" s="612" t="s">
        <v>979</v>
      </c>
      <c r="B446" s="615" t="s">
        <v>31</v>
      </c>
      <c r="C446" s="615" t="s">
        <v>89</v>
      </c>
      <c r="D446" s="615" t="s">
        <v>462</v>
      </c>
      <c r="E446" s="615" t="s">
        <v>37</v>
      </c>
      <c r="F446" s="615" t="s">
        <v>11</v>
      </c>
      <c r="G446" s="615" t="s">
        <v>19</v>
      </c>
      <c r="H446" s="615" t="s">
        <v>580</v>
      </c>
      <c r="I446" s="612" t="s">
        <v>760</v>
      </c>
      <c r="J446" s="615" t="s">
        <v>13</v>
      </c>
      <c r="K446" s="615" t="s">
        <v>17</v>
      </c>
      <c r="L446" s="612" t="s">
        <v>1155</v>
      </c>
      <c r="M446" s="612" t="s">
        <v>1291</v>
      </c>
      <c r="N446" s="612" t="s">
        <v>1120</v>
      </c>
      <c r="O446" s="612" t="s">
        <v>1097</v>
      </c>
      <c r="P446" s="612">
        <v>50</v>
      </c>
      <c r="Q446" s="612">
        <v>15</v>
      </c>
      <c r="R446" s="612"/>
      <c r="S446" s="615" t="s">
        <v>8910</v>
      </c>
      <c r="T446" s="612"/>
      <c r="U446" s="634">
        <v>44355</v>
      </c>
      <c r="V446" s="634">
        <v>44355</v>
      </c>
      <c r="W446" s="612">
        <v>4792000279</v>
      </c>
      <c r="X446" s="627">
        <v>44377</v>
      </c>
      <c r="Y446" s="612"/>
      <c r="Z446" s="612"/>
      <c r="AA446" s="612"/>
      <c r="AB446" s="612"/>
      <c r="AC446" s="615" t="s">
        <v>7597</v>
      </c>
      <c r="AD446" s="612"/>
      <c r="AE446" s="612"/>
      <c r="AF446" s="612"/>
      <c r="AG446" s="612"/>
      <c r="AH446" s="612"/>
      <c r="AI446" s="612"/>
      <c r="AJ446" s="612"/>
      <c r="AK446" s="615" t="s">
        <v>8906</v>
      </c>
      <c r="AL446" s="615" t="s">
        <v>8911</v>
      </c>
      <c r="AM446" s="615" t="s">
        <v>8912</v>
      </c>
      <c r="AN446" s="612" t="s">
        <v>1086</v>
      </c>
      <c r="AO446" s="612" t="s">
        <v>1086</v>
      </c>
      <c r="AP446" s="612"/>
    </row>
    <row r="447" spans="1:42" s="230" customFormat="1" ht="13.5">
      <c r="A447" s="612" t="s">
        <v>979</v>
      </c>
      <c r="B447" s="615" t="s">
        <v>31</v>
      </c>
      <c r="C447" s="615" t="s">
        <v>91</v>
      </c>
      <c r="D447" s="615" t="s">
        <v>462</v>
      </c>
      <c r="E447" s="615" t="s">
        <v>37</v>
      </c>
      <c r="F447" s="654" t="s">
        <v>16</v>
      </c>
      <c r="G447" s="615" t="s">
        <v>19</v>
      </c>
      <c r="H447" s="615" t="s">
        <v>581</v>
      </c>
      <c r="I447" s="612" t="s">
        <v>760</v>
      </c>
      <c r="J447" s="615" t="s">
        <v>13</v>
      </c>
      <c r="K447" s="615" t="s">
        <v>17</v>
      </c>
      <c r="L447" s="612" t="s">
        <v>1155</v>
      </c>
      <c r="M447" s="612" t="s">
        <v>1292</v>
      </c>
      <c r="N447" s="612" t="s">
        <v>1120</v>
      </c>
      <c r="O447" s="612" t="s">
        <v>1097</v>
      </c>
      <c r="P447" s="612">
        <v>140</v>
      </c>
      <c r="Q447" s="612">
        <v>10</v>
      </c>
      <c r="R447" s="612"/>
      <c r="S447" s="615" t="s">
        <v>8910</v>
      </c>
      <c r="T447" s="612"/>
      <c r="U447" s="634">
        <v>44355</v>
      </c>
      <c r="V447" s="634">
        <v>44355</v>
      </c>
      <c r="W447" s="612">
        <v>4792000162</v>
      </c>
      <c r="X447" s="627">
        <v>44377</v>
      </c>
      <c r="Y447" s="612"/>
      <c r="Z447" s="612"/>
      <c r="AA447" s="612"/>
      <c r="AB447" s="612"/>
      <c r="AC447" s="615" t="s">
        <v>7597</v>
      </c>
      <c r="AD447" s="612"/>
      <c r="AE447" s="612"/>
      <c r="AF447" s="612"/>
      <c r="AG447" s="612"/>
      <c r="AH447" s="612"/>
      <c r="AI447" s="612"/>
      <c r="AJ447" s="612"/>
      <c r="AK447" s="615" t="s">
        <v>8906</v>
      </c>
      <c r="AL447" s="615" t="s">
        <v>8911</v>
      </c>
      <c r="AM447" s="615" t="s">
        <v>8912</v>
      </c>
      <c r="AN447" s="612" t="s">
        <v>1086</v>
      </c>
      <c r="AO447" s="612" t="s">
        <v>1086</v>
      </c>
      <c r="AP447" s="612"/>
    </row>
    <row r="448" spans="1:42" s="230" customFormat="1" ht="13.5">
      <c r="A448" s="612" t="s">
        <v>979</v>
      </c>
      <c r="B448" s="615" t="s">
        <v>31</v>
      </c>
      <c r="C448" s="615" t="s">
        <v>91</v>
      </c>
      <c r="D448" s="615" t="s">
        <v>463</v>
      </c>
      <c r="E448" s="615" t="s">
        <v>37</v>
      </c>
      <c r="F448" s="615" t="s">
        <v>11</v>
      </c>
      <c r="G448" s="615" t="s">
        <v>19</v>
      </c>
      <c r="H448" s="615" t="s">
        <v>582</v>
      </c>
      <c r="I448" s="612" t="s">
        <v>760</v>
      </c>
      <c r="J448" s="615" t="s">
        <v>13</v>
      </c>
      <c r="K448" s="615" t="s">
        <v>17</v>
      </c>
      <c r="L448" s="612" t="s">
        <v>1155</v>
      </c>
      <c r="M448" s="612" t="s">
        <v>1293</v>
      </c>
      <c r="N448" s="612" t="s">
        <v>1120</v>
      </c>
      <c r="O448" s="612" t="s">
        <v>1097</v>
      </c>
      <c r="P448" s="612">
        <v>200</v>
      </c>
      <c r="Q448" s="612">
        <v>15</v>
      </c>
      <c r="R448" s="612"/>
      <c r="S448" s="615" t="s">
        <v>8910</v>
      </c>
      <c r="T448" s="612"/>
      <c r="U448" s="634">
        <v>44355</v>
      </c>
      <c r="V448" s="634">
        <v>44355</v>
      </c>
      <c r="W448" s="612">
        <v>4792000163</v>
      </c>
      <c r="X448" s="627">
        <v>44377</v>
      </c>
      <c r="Y448" s="612"/>
      <c r="Z448" s="612"/>
      <c r="AA448" s="612"/>
      <c r="AB448" s="612"/>
      <c r="AC448" s="615" t="s">
        <v>7597</v>
      </c>
      <c r="AD448" s="612"/>
      <c r="AE448" s="612"/>
      <c r="AF448" s="612"/>
      <c r="AG448" s="612"/>
      <c r="AH448" s="612"/>
      <c r="AI448" s="612"/>
      <c r="AJ448" s="612"/>
      <c r="AK448" s="615" t="s">
        <v>8906</v>
      </c>
      <c r="AL448" s="615" t="s">
        <v>8911</v>
      </c>
      <c r="AM448" s="615" t="s">
        <v>8912</v>
      </c>
      <c r="AN448" s="612" t="s">
        <v>1086</v>
      </c>
      <c r="AO448" s="612" t="s">
        <v>1086</v>
      </c>
      <c r="AP448" s="612"/>
    </row>
    <row r="449" spans="1:42" s="193" customFormat="1">
      <c r="A449" s="612" t="s">
        <v>979</v>
      </c>
      <c r="B449" s="615" t="s">
        <v>31</v>
      </c>
      <c r="C449" s="615" t="s">
        <v>91</v>
      </c>
      <c r="D449" s="615" t="s">
        <v>982</v>
      </c>
      <c r="E449" s="615" t="s">
        <v>37</v>
      </c>
      <c r="F449" s="633" t="s">
        <v>15</v>
      </c>
      <c r="G449" s="615" t="s">
        <v>19</v>
      </c>
      <c r="H449" s="615" t="s">
        <v>983</v>
      </c>
      <c r="I449" s="612" t="s">
        <v>760</v>
      </c>
      <c r="J449" s="615" t="s">
        <v>13</v>
      </c>
      <c r="K449" s="615" t="s">
        <v>17</v>
      </c>
      <c r="L449" s="612" t="s">
        <v>1155</v>
      </c>
      <c r="M449" s="612" t="s">
        <v>1294</v>
      </c>
      <c r="N449" s="612" t="s">
        <v>1120</v>
      </c>
      <c r="O449" s="612" t="s">
        <v>1097</v>
      </c>
      <c r="P449" s="612">
        <v>200</v>
      </c>
      <c r="Q449" s="612">
        <v>15</v>
      </c>
      <c r="R449" s="612"/>
      <c r="S449" s="615" t="s">
        <v>8910</v>
      </c>
      <c r="T449" s="612"/>
      <c r="U449" s="634">
        <v>44357</v>
      </c>
      <c r="V449" s="634">
        <v>44357</v>
      </c>
      <c r="W449" s="612">
        <v>4792000164</v>
      </c>
      <c r="X449" s="627">
        <v>44377</v>
      </c>
      <c r="Y449" s="612"/>
      <c r="Z449" s="612"/>
      <c r="AA449" s="612"/>
      <c r="AB449" s="612"/>
      <c r="AC449" s="615" t="s">
        <v>7597</v>
      </c>
      <c r="AD449" s="612"/>
      <c r="AE449" s="612"/>
      <c r="AF449" s="612"/>
      <c r="AG449" s="612"/>
      <c r="AH449" s="612"/>
      <c r="AI449" s="612"/>
      <c r="AJ449" s="612"/>
      <c r="AK449" s="615" t="s">
        <v>8906</v>
      </c>
      <c r="AL449" s="615" t="s">
        <v>8911</v>
      </c>
      <c r="AM449" s="615" t="s">
        <v>8912</v>
      </c>
      <c r="AN449" s="612" t="s">
        <v>1086</v>
      </c>
      <c r="AO449" s="612" t="s">
        <v>1086</v>
      </c>
      <c r="AP449" s="612"/>
    </row>
    <row r="450" spans="1:42" s="193" customFormat="1">
      <c r="A450" s="612" t="s">
        <v>979</v>
      </c>
      <c r="B450" s="615" t="s">
        <v>31</v>
      </c>
      <c r="C450" s="615" t="s">
        <v>91</v>
      </c>
      <c r="D450" s="615" t="s">
        <v>464</v>
      </c>
      <c r="E450" s="615" t="s">
        <v>37</v>
      </c>
      <c r="F450" s="633" t="s">
        <v>15</v>
      </c>
      <c r="G450" s="615" t="s">
        <v>19</v>
      </c>
      <c r="H450" s="615" t="s">
        <v>583</v>
      </c>
      <c r="I450" s="612" t="s">
        <v>760</v>
      </c>
      <c r="J450" s="615" t="s">
        <v>13</v>
      </c>
      <c r="K450" s="615" t="s">
        <v>17</v>
      </c>
      <c r="L450" s="612" t="s">
        <v>1155</v>
      </c>
      <c r="M450" s="612" t="s">
        <v>1295</v>
      </c>
      <c r="N450" s="612" t="s">
        <v>1120</v>
      </c>
      <c r="O450" s="612" t="s">
        <v>1104</v>
      </c>
      <c r="P450" s="612">
        <v>40</v>
      </c>
      <c r="Q450" s="612">
        <v>6</v>
      </c>
      <c r="R450" s="612"/>
      <c r="S450" s="615" t="s">
        <v>8910</v>
      </c>
      <c r="T450" s="612"/>
      <c r="U450" s="634">
        <v>44357</v>
      </c>
      <c r="V450" s="634">
        <v>44357</v>
      </c>
      <c r="W450" s="612">
        <v>4792000165</v>
      </c>
      <c r="X450" s="627">
        <v>44377</v>
      </c>
      <c r="Y450" s="612"/>
      <c r="Z450" s="612"/>
      <c r="AA450" s="612"/>
      <c r="AB450" s="612"/>
      <c r="AC450" s="615" t="s">
        <v>7597</v>
      </c>
      <c r="AD450" s="612"/>
      <c r="AE450" s="612"/>
      <c r="AF450" s="612"/>
      <c r="AG450" s="612"/>
      <c r="AH450" s="612"/>
      <c r="AI450" s="612"/>
      <c r="AJ450" s="612"/>
      <c r="AK450" s="615" t="s">
        <v>8906</v>
      </c>
      <c r="AL450" s="615" t="s">
        <v>8911</v>
      </c>
      <c r="AM450" s="615" t="s">
        <v>8912</v>
      </c>
      <c r="AN450" s="612" t="s">
        <v>1086</v>
      </c>
      <c r="AO450" s="612" t="s">
        <v>1086</v>
      </c>
      <c r="AP450" s="612"/>
    </row>
    <row r="451" spans="1:42" s="193" customFormat="1">
      <c r="A451" s="612" t="s">
        <v>979</v>
      </c>
      <c r="B451" s="615" t="s">
        <v>31</v>
      </c>
      <c r="C451" s="615" t="s">
        <v>91</v>
      </c>
      <c r="D451" s="615" t="s">
        <v>465</v>
      </c>
      <c r="E451" s="615" t="s">
        <v>37</v>
      </c>
      <c r="F451" s="615" t="s">
        <v>11</v>
      </c>
      <c r="G451" s="615" t="s">
        <v>19</v>
      </c>
      <c r="H451" s="615" t="s">
        <v>584</v>
      </c>
      <c r="I451" s="612" t="s">
        <v>760</v>
      </c>
      <c r="J451" s="615" t="s">
        <v>13</v>
      </c>
      <c r="K451" s="615" t="s">
        <v>17</v>
      </c>
      <c r="L451" s="612" t="s">
        <v>1155</v>
      </c>
      <c r="M451" s="612" t="s">
        <v>1296</v>
      </c>
      <c r="N451" s="612" t="s">
        <v>1120</v>
      </c>
      <c r="O451" s="612" t="s">
        <v>1097</v>
      </c>
      <c r="P451" s="612">
        <v>270</v>
      </c>
      <c r="Q451" s="612">
        <v>10</v>
      </c>
      <c r="R451" s="612"/>
      <c r="S451" s="615" t="s">
        <v>8910</v>
      </c>
      <c r="T451" s="612"/>
      <c r="U451" s="634">
        <v>44357</v>
      </c>
      <c r="V451" s="634">
        <v>44357</v>
      </c>
      <c r="W451" s="612">
        <v>4792000166</v>
      </c>
      <c r="X451" s="627">
        <v>44377</v>
      </c>
      <c r="Y451" s="612"/>
      <c r="Z451" s="612"/>
      <c r="AA451" s="612"/>
      <c r="AB451" s="612"/>
      <c r="AC451" s="615" t="s">
        <v>7597</v>
      </c>
      <c r="AD451" s="612"/>
      <c r="AE451" s="612"/>
      <c r="AF451" s="612"/>
      <c r="AG451" s="612"/>
      <c r="AH451" s="612"/>
      <c r="AI451" s="612"/>
      <c r="AJ451" s="612"/>
      <c r="AK451" s="615" t="s">
        <v>8906</v>
      </c>
      <c r="AL451" s="615" t="s">
        <v>8911</v>
      </c>
      <c r="AM451" s="615" t="s">
        <v>8912</v>
      </c>
      <c r="AN451" s="612" t="s">
        <v>1086</v>
      </c>
      <c r="AO451" s="612" t="s">
        <v>1086</v>
      </c>
      <c r="AP451" s="612"/>
    </row>
    <row r="452" spans="1:42" s="193" customFormat="1">
      <c r="A452" s="612" t="s">
        <v>979</v>
      </c>
      <c r="B452" s="615" t="s">
        <v>31</v>
      </c>
      <c r="C452" s="615" t="s">
        <v>91</v>
      </c>
      <c r="D452" s="615" t="s">
        <v>465</v>
      </c>
      <c r="E452" s="615" t="s">
        <v>37</v>
      </c>
      <c r="F452" s="654" t="s">
        <v>16</v>
      </c>
      <c r="G452" s="615" t="s">
        <v>19</v>
      </c>
      <c r="H452" s="615" t="s">
        <v>585</v>
      </c>
      <c r="I452" s="612" t="s">
        <v>760</v>
      </c>
      <c r="J452" s="615" t="s">
        <v>13</v>
      </c>
      <c r="K452" s="615" t="s">
        <v>26</v>
      </c>
      <c r="L452" s="612" t="s">
        <v>1155</v>
      </c>
      <c r="M452" s="612" t="s">
        <v>1297</v>
      </c>
      <c r="N452" s="612" t="s">
        <v>1120</v>
      </c>
      <c r="O452" s="612" t="s">
        <v>1104</v>
      </c>
      <c r="P452" s="612">
        <v>150</v>
      </c>
      <c r="Q452" s="612">
        <v>4</v>
      </c>
      <c r="R452" s="612"/>
      <c r="S452" s="615" t="s">
        <v>8910</v>
      </c>
      <c r="T452" s="612"/>
      <c r="U452" s="634">
        <v>44357</v>
      </c>
      <c r="V452" s="634">
        <v>44357</v>
      </c>
      <c r="W452" s="612">
        <v>4792000167</v>
      </c>
      <c r="X452" s="627">
        <v>44377</v>
      </c>
      <c r="Y452" s="612"/>
      <c r="Z452" s="612"/>
      <c r="AA452" s="612"/>
      <c r="AB452" s="612"/>
      <c r="AC452" s="615" t="s">
        <v>7597</v>
      </c>
      <c r="AD452" s="612"/>
      <c r="AE452" s="612"/>
      <c r="AF452" s="612"/>
      <c r="AG452" s="612"/>
      <c r="AH452" s="612"/>
      <c r="AI452" s="612"/>
      <c r="AJ452" s="612"/>
      <c r="AK452" s="615" t="s">
        <v>8906</v>
      </c>
      <c r="AL452" s="615" t="s">
        <v>8911</v>
      </c>
      <c r="AM452" s="615" t="s">
        <v>8912</v>
      </c>
      <c r="AN452" s="612" t="s">
        <v>1086</v>
      </c>
      <c r="AO452" s="612" t="s">
        <v>1086</v>
      </c>
      <c r="AP452" s="612"/>
    </row>
    <row r="453" spans="1:42" s="193" customFormat="1" ht="19.5" customHeight="1">
      <c r="A453" s="612" t="s">
        <v>979</v>
      </c>
      <c r="B453" s="615" t="s">
        <v>31</v>
      </c>
      <c r="C453" s="615" t="s">
        <v>91</v>
      </c>
      <c r="D453" s="615" t="s">
        <v>466</v>
      </c>
      <c r="E453" s="615" t="s">
        <v>37</v>
      </c>
      <c r="F453" s="615" t="s">
        <v>11</v>
      </c>
      <c r="G453" s="615" t="s">
        <v>19</v>
      </c>
      <c r="H453" s="615" t="s">
        <v>586</v>
      </c>
      <c r="I453" s="612" t="s">
        <v>760</v>
      </c>
      <c r="J453" s="615" t="s">
        <v>13</v>
      </c>
      <c r="K453" s="615" t="s">
        <v>17</v>
      </c>
      <c r="L453" s="615" t="s">
        <v>1298</v>
      </c>
      <c r="M453" s="612" t="s">
        <v>1299</v>
      </c>
      <c r="N453" s="612" t="s">
        <v>1120</v>
      </c>
      <c r="O453" s="612" t="s">
        <v>1097</v>
      </c>
      <c r="P453" s="612">
        <v>130</v>
      </c>
      <c r="Q453" s="612">
        <v>10</v>
      </c>
      <c r="R453" s="612"/>
      <c r="S453" s="615" t="s">
        <v>8910</v>
      </c>
      <c r="T453" s="612"/>
      <c r="U453" s="634">
        <v>44357</v>
      </c>
      <c r="V453" s="634">
        <v>44357</v>
      </c>
      <c r="W453" s="612">
        <v>4792000168</v>
      </c>
      <c r="X453" s="627">
        <v>44377</v>
      </c>
      <c r="Y453" s="612"/>
      <c r="Z453" s="612"/>
      <c r="AA453" s="612"/>
      <c r="AB453" s="612"/>
      <c r="AC453" s="615" t="s">
        <v>7597</v>
      </c>
      <c r="AD453" s="612"/>
      <c r="AE453" s="612"/>
      <c r="AF453" s="612"/>
      <c r="AG453" s="612"/>
      <c r="AH453" s="612"/>
      <c r="AI453" s="612"/>
      <c r="AJ453" s="612"/>
      <c r="AK453" s="615" t="s">
        <v>8906</v>
      </c>
      <c r="AL453" s="615" t="s">
        <v>8911</v>
      </c>
      <c r="AM453" s="615" t="s">
        <v>8912</v>
      </c>
      <c r="AN453" s="612" t="s">
        <v>1086</v>
      </c>
      <c r="AO453" s="612" t="s">
        <v>1086</v>
      </c>
      <c r="AP453" s="612"/>
    </row>
    <row r="454" spans="1:42" s="193" customFormat="1" ht="20.100000000000001" customHeight="1">
      <c r="A454" s="612" t="s">
        <v>979</v>
      </c>
      <c r="B454" s="615" t="s">
        <v>31</v>
      </c>
      <c r="C454" s="615" t="s">
        <v>91</v>
      </c>
      <c r="D454" s="615" t="s">
        <v>467</v>
      </c>
      <c r="E454" s="615" t="s">
        <v>37</v>
      </c>
      <c r="F454" s="615" t="s">
        <v>11</v>
      </c>
      <c r="G454" s="615" t="s">
        <v>19</v>
      </c>
      <c r="H454" s="615" t="s">
        <v>587</v>
      </c>
      <c r="I454" s="612" t="s">
        <v>760</v>
      </c>
      <c r="J454" s="615" t="s">
        <v>13</v>
      </c>
      <c r="K454" s="615" t="s">
        <v>17</v>
      </c>
      <c r="L454" s="615" t="s">
        <v>1298</v>
      </c>
      <c r="M454" s="612" t="s">
        <v>1300</v>
      </c>
      <c r="N454" s="612" t="s">
        <v>1120</v>
      </c>
      <c r="O454" s="612" t="s">
        <v>1097</v>
      </c>
      <c r="P454" s="612">
        <v>60</v>
      </c>
      <c r="Q454" s="612">
        <v>10</v>
      </c>
      <c r="R454" s="612"/>
      <c r="S454" s="615" t="s">
        <v>8910</v>
      </c>
      <c r="T454" s="612"/>
      <c r="U454" s="634">
        <v>44357</v>
      </c>
      <c r="V454" s="634">
        <v>44357</v>
      </c>
      <c r="W454" s="612">
        <v>4792000169</v>
      </c>
      <c r="X454" s="627">
        <v>44377</v>
      </c>
      <c r="Y454" s="612"/>
      <c r="Z454" s="612"/>
      <c r="AA454" s="612"/>
      <c r="AB454" s="612"/>
      <c r="AC454" s="615" t="s">
        <v>7597</v>
      </c>
      <c r="AD454" s="612"/>
      <c r="AE454" s="612"/>
      <c r="AF454" s="612"/>
      <c r="AG454" s="612"/>
      <c r="AH454" s="612"/>
      <c r="AI454" s="612"/>
      <c r="AJ454" s="612"/>
      <c r="AK454" s="615" t="s">
        <v>8906</v>
      </c>
      <c r="AL454" s="615" t="s">
        <v>8911</v>
      </c>
      <c r="AM454" s="615" t="s">
        <v>8912</v>
      </c>
      <c r="AN454" s="612" t="s">
        <v>1086</v>
      </c>
      <c r="AO454" s="612" t="s">
        <v>1086</v>
      </c>
      <c r="AP454" s="612"/>
    </row>
    <row r="455" spans="1:42" s="193" customFormat="1" ht="20.100000000000001" customHeight="1">
      <c r="A455" s="612" t="s">
        <v>979</v>
      </c>
      <c r="B455" s="615" t="s">
        <v>31</v>
      </c>
      <c r="C455" s="615" t="s">
        <v>91</v>
      </c>
      <c r="D455" s="615" t="s">
        <v>468</v>
      </c>
      <c r="E455" s="615" t="s">
        <v>37</v>
      </c>
      <c r="F455" s="615" t="s">
        <v>11</v>
      </c>
      <c r="G455" s="615" t="s">
        <v>19</v>
      </c>
      <c r="H455" s="615" t="s">
        <v>588</v>
      </c>
      <c r="I455" s="612" t="s">
        <v>760</v>
      </c>
      <c r="J455" s="615" t="s">
        <v>13</v>
      </c>
      <c r="K455" s="615" t="s">
        <v>17</v>
      </c>
      <c r="L455" s="615" t="s">
        <v>1298</v>
      </c>
      <c r="M455" s="612" t="s">
        <v>1301</v>
      </c>
      <c r="N455" s="612" t="s">
        <v>1120</v>
      </c>
      <c r="O455" s="612" t="s">
        <v>1097</v>
      </c>
      <c r="P455" s="612">
        <v>100</v>
      </c>
      <c r="Q455" s="612">
        <v>13</v>
      </c>
      <c r="R455" s="612"/>
      <c r="S455" s="615" t="s">
        <v>8910</v>
      </c>
      <c r="T455" s="612"/>
      <c r="U455" s="634">
        <v>44357</v>
      </c>
      <c r="V455" s="634">
        <v>44357</v>
      </c>
      <c r="W455" s="612">
        <v>4792000170</v>
      </c>
      <c r="X455" s="627">
        <v>44377</v>
      </c>
      <c r="Y455" s="612"/>
      <c r="Z455" s="612"/>
      <c r="AA455" s="612"/>
      <c r="AB455" s="612"/>
      <c r="AC455" s="615" t="s">
        <v>7597</v>
      </c>
      <c r="AD455" s="612"/>
      <c r="AE455" s="612"/>
      <c r="AF455" s="612"/>
      <c r="AG455" s="612"/>
      <c r="AH455" s="612"/>
      <c r="AI455" s="612"/>
      <c r="AJ455" s="612"/>
      <c r="AK455" s="615" t="s">
        <v>8906</v>
      </c>
      <c r="AL455" s="615" t="s">
        <v>8911</v>
      </c>
      <c r="AM455" s="615" t="s">
        <v>8912</v>
      </c>
      <c r="AN455" s="612" t="s">
        <v>1086</v>
      </c>
      <c r="AO455" s="612" t="s">
        <v>1086</v>
      </c>
      <c r="AP455" s="612"/>
    </row>
    <row r="456" spans="1:42" s="193" customFormat="1" ht="20.100000000000001" customHeight="1">
      <c r="A456" s="612" t="s">
        <v>979</v>
      </c>
      <c r="B456" s="615" t="s">
        <v>31</v>
      </c>
      <c r="C456" s="615" t="s">
        <v>89</v>
      </c>
      <c r="D456" s="615" t="s">
        <v>468</v>
      </c>
      <c r="E456" s="615" t="s">
        <v>37</v>
      </c>
      <c r="F456" s="615" t="s">
        <v>11</v>
      </c>
      <c r="G456" s="615" t="s">
        <v>19</v>
      </c>
      <c r="H456" s="615" t="s">
        <v>589</v>
      </c>
      <c r="I456" s="612" t="s">
        <v>760</v>
      </c>
      <c r="J456" s="615" t="s">
        <v>13</v>
      </c>
      <c r="K456" s="615" t="s">
        <v>17</v>
      </c>
      <c r="L456" s="615" t="s">
        <v>1298</v>
      </c>
      <c r="M456" s="612" t="s">
        <v>1302</v>
      </c>
      <c r="N456" s="612" t="s">
        <v>1120</v>
      </c>
      <c r="O456" s="612" t="s">
        <v>1097</v>
      </c>
      <c r="P456" s="612">
        <v>55</v>
      </c>
      <c r="Q456" s="612">
        <v>15</v>
      </c>
      <c r="R456" s="612"/>
      <c r="S456" s="615" t="s">
        <v>8910</v>
      </c>
      <c r="T456" s="612"/>
      <c r="U456" s="634">
        <v>44357</v>
      </c>
      <c r="V456" s="634">
        <v>44357</v>
      </c>
      <c r="W456" s="612">
        <v>4792000171</v>
      </c>
      <c r="X456" s="627">
        <v>44377</v>
      </c>
      <c r="Y456" s="612"/>
      <c r="Z456" s="612"/>
      <c r="AA456" s="612"/>
      <c r="AB456" s="612"/>
      <c r="AC456" s="615" t="s">
        <v>7597</v>
      </c>
      <c r="AD456" s="612"/>
      <c r="AE456" s="612"/>
      <c r="AF456" s="612"/>
      <c r="AG456" s="612"/>
      <c r="AH456" s="612"/>
      <c r="AI456" s="612"/>
      <c r="AJ456" s="612"/>
      <c r="AK456" s="615" t="s">
        <v>8906</v>
      </c>
      <c r="AL456" s="615" t="s">
        <v>8911</v>
      </c>
      <c r="AM456" s="615" t="s">
        <v>8912</v>
      </c>
      <c r="AN456" s="612" t="s">
        <v>1086</v>
      </c>
      <c r="AO456" s="612" t="s">
        <v>1086</v>
      </c>
      <c r="AP456" s="612"/>
    </row>
    <row r="457" spans="1:42" s="193" customFormat="1" ht="20.100000000000001" customHeight="1">
      <c r="A457" s="612" t="s">
        <v>979</v>
      </c>
      <c r="B457" s="615" t="s">
        <v>31</v>
      </c>
      <c r="C457" s="615" t="s">
        <v>89</v>
      </c>
      <c r="D457" s="615" t="s">
        <v>469</v>
      </c>
      <c r="E457" s="615" t="s">
        <v>37</v>
      </c>
      <c r="F457" s="633" t="s">
        <v>15</v>
      </c>
      <c r="G457" s="615" t="s">
        <v>19</v>
      </c>
      <c r="H457" s="615" t="s">
        <v>590</v>
      </c>
      <c r="I457" s="612" t="s">
        <v>760</v>
      </c>
      <c r="J457" s="615" t="s">
        <v>13</v>
      </c>
      <c r="K457" s="615" t="s">
        <v>17</v>
      </c>
      <c r="L457" s="615" t="s">
        <v>1298</v>
      </c>
      <c r="M457" s="612" t="s">
        <v>1303</v>
      </c>
      <c r="N457" s="612" t="s">
        <v>1120</v>
      </c>
      <c r="O457" s="612" t="s">
        <v>1097</v>
      </c>
      <c r="P457" s="612">
        <v>60</v>
      </c>
      <c r="Q457" s="612">
        <v>10</v>
      </c>
      <c r="R457" s="612"/>
      <c r="S457" s="615" t="s">
        <v>8910</v>
      </c>
      <c r="T457" s="612"/>
      <c r="U457" s="634">
        <v>44357</v>
      </c>
      <c r="V457" s="634">
        <v>44357</v>
      </c>
      <c r="W457" s="612">
        <v>4792000172</v>
      </c>
      <c r="X457" s="627">
        <v>44377</v>
      </c>
      <c r="Y457" s="612"/>
      <c r="Z457" s="612"/>
      <c r="AA457" s="612"/>
      <c r="AB457" s="612"/>
      <c r="AC457" s="615" t="s">
        <v>7597</v>
      </c>
      <c r="AD457" s="612"/>
      <c r="AE457" s="612"/>
      <c r="AF457" s="612"/>
      <c r="AG457" s="612"/>
      <c r="AH457" s="612"/>
      <c r="AI457" s="612"/>
      <c r="AJ457" s="612"/>
      <c r="AK457" s="615" t="s">
        <v>8906</v>
      </c>
      <c r="AL457" s="615" t="s">
        <v>8911</v>
      </c>
      <c r="AM457" s="615" t="s">
        <v>8912</v>
      </c>
      <c r="AN457" s="612" t="s">
        <v>1086</v>
      </c>
      <c r="AO457" s="612" t="s">
        <v>1086</v>
      </c>
      <c r="AP457" s="612"/>
    </row>
    <row r="458" spans="1:42" s="238" customFormat="1" ht="20.100000000000001" customHeight="1">
      <c r="A458" s="612" t="s">
        <v>979</v>
      </c>
      <c r="B458" s="615" t="s">
        <v>31</v>
      </c>
      <c r="C458" s="615" t="s">
        <v>89</v>
      </c>
      <c r="D458" s="615" t="s">
        <v>469</v>
      </c>
      <c r="E458" s="615" t="s">
        <v>37</v>
      </c>
      <c r="F458" s="633" t="s">
        <v>15</v>
      </c>
      <c r="G458" s="615" t="s">
        <v>19</v>
      </c>
      <c r="H458" s="615" t="s">
        <v>591</v>
      </c>
      <c r="I458" s="612" t="s">
        <v>760</v>
      </c>
      <c r="J458" s="615" t="s">
        <v>13</v>
      </c>
      <c r="K458" s="615" t="s">
        <v>17</v>
      </c>
      <c r="L458" s="615" t="s">
        <v>1298</v>
      </c>
      <c r="M458" s="612" t="s">
        <v>1304</v>
      </c>
      <c r="N458" s="612" t="s">
        <v>1120</v>
      </c>
      <c r="O458" s="612" t="s">
        <v>1097</v>
      </c>
      <c r="P458" s="612">
        <v>150</v>
      </c>
      <c r="Q458" s="612">
        <v>6</v>
      </c>
      <c r="R458" s="612"/>
      <c r="S458" s="615" t="s">
        <v>8910</v>
      </c>
      <c r="T458" s="612"/>
      <c r="U458" s="634">
        <v>44357</v>
      </c>
      <c r="V458" s="634">
        <v>44357</v>
      </c>
      <c r="W458" s="612">
        <v>4792000173</v>
      </c>
      <c r="X458" s="627">
        <v>44377</v>
      </c>
      <c r="Y458" s="612"/>
      <c r="Z458" s="612"/>
      <c r="AA458" s="612"/>
      <c r="AB458" s="612"/>
      <c r="AC458" s="615" t="s">
        <v>7597</v>
      </c>
      <c r="AD458" s="612"/>
      <c r="AE458" s="612"/>
      <c r="AF458" s="612"/>
      <c r="AG458" s="612"/>
      <c r="AH458" s="612"/>
      <c r="AI458" s="612"/>
      <c r="AJ458" s="612"/>
      <c r="AK458" s="615" t="s">
        <v>8906</v>
      </c>
      <c r="AL458" s="615" t="s">
        <v>8911</v>
      </c>
      <c r="AM458" s="615" t="s">
        <v>8912</v>
      </c>
      <c r="AN458" s="612" t="s">
        <v>1086</v>
      </c>
      <c r="AO458" s="612" t="s">
        <v>1086</v>
      </c>
      <c r="AP458" s="612"/>
    </row>
    <row r="459" spans="1:42" s="239" customFormat="1" ht="20.100000000000001" customHeight="1">
      <c r="A459" s="612" t="s">
        <v>979</v>
      </c>
      <c r="B459" s="615" t="s">
        <v>31</v>
      </c>
      <c r="C459" s="615" t="s">
        <v>89</v>
      </c>
      <c r="D459" s="615" t="s">
        <v>470</v>
      </c>
      <c r="E459" s="615" t="s">
        <v>37</v>
      </c>
      <c r="F459" s="633" t="s">
        <v>15</v>
      </c>
      <c r="G459" s="615" t="s">
        <v>19</v>
      </c>
      <c r="H459" s="615" t="s">
        <v>592</v>
      </c>
      <c r="I459" s="612" t="s">
        <v>760</v>
      </c>
      <c r="J459" s="615" t="s">
        <v>13</v>
      </c>
      <c r="K459" s="615" t="s">
        <v>17</v>
      </c>
      <c r="L459" s="615" t="s">
        <v>1298</v>
      </c>
      <c r="M459" s="612" t="s">
        <v>1305</v>
      </c>
      <c r="N459" s="612" t="s">
        <v>1120</v>
      </c>
      <c r="O459" s="612" t="s">
        <v>1097</v>
      </c>
      <c r="P459" s="612">
        <v>50</v>
      </c>
      <c r="Q459" s="612">
        <v>6</v>
      </c>
      <c r="R459" s="612"/>
      <c r="S459" s="615" t="s">
        <v>8910</v>
      </c>
      <c r="T459" s="612"/>
      <c r="U459" s="634">
        <v>44357</v>
      </c>
      <c r="V459" s="634">
        <v>44357</v>
      </c>
      <c r="W459" s="612">
        <v>4792000174</v>
      </c>
      <c r="X459" s="627">
        <v>44377</v>
      </c>
      <c r="Y459" s="612"/>
      <c r="Z459" s="612"/>
      <c r="AA459" s="612"/>
      <c r="AB459" s="612"/>
      <c r="AC459" s="615" t="s">
        <v>7597</v>
      </c>
      <c r="AD459" s="612"/>
      <c r="AE459" s="612"/>
      <c r="AF459" s="612"/>
      <c r="AG459" s="612"/>
      <c r="AH459" s="612"/>
      <c r="AI459" s="612"/>
      <c r="AJ459" s="612"/>
      <c r="AK459" s="615" t="s">
        <v>8906</v>
      </c>
      <c r="AL459" s="615" t="s">
        <v>8911</v>
      </c>
      <c r="AM459" s="615" t="s">
        <v>8912</v>
      </c>
      <c r="AN459" s="612" t="s">
        <v>1086</v>
      </c>
      <c r="AO459" s="612" t="s">
        <v>1086</v>
      </c>
      <c r="AP459" s="612"/>
    </row>
    <row r="460" spans="1:42" s="238" customFormat="1" ht="20.100000000000001" customHeight="1">
      <c r="A460" s="612" t="s">
        <v>979</v>
      </c>
      <c r="B460" s="615" t="s">
        <v>31</v>
      </c>
      <c r="C460" s="615" t="s">
        <v>89</v>
      </c>
      <c r="D460" s="615" t="s">
        <v>471</v>
      </c>
      <c r="E460" s="615" t="s">
        <v>37</v>
      </c>
      <c r="F460" s="633" t="s">
        <v>15</v>
      </c>
      <c r="G460" s="615" t="s">
        <v>19</v>
      </c>
      <c r="H460" s="615" t="s">
        <v>593</v>
      </c>
      <c r="I460" s="612" t="s">
        <v>760</v>
      </c>
      <c r="J460" s="615" t="s">
        <v>13</v>
      </c>
      <c r="K460" s="615" t="s">
        <v>17</v>
      </c>
      <c r="L460" s="615" t="s">
        <v>1298</v>
      </c>
      <c r="M460" s="612" t="s">
        <v>1306</v>
      </c>
      <c r="N460" s="612" t="s">
        <v>1120</v>
      </c>
      <c r="O460" s="612" t="s">
        <v>1097</v>
      </c>
      <c r="P460" s="612">
        <v>70</v>
      </c>
      <c r="Q460" s="612">
        <v>10</v>
      </c>
      <c r="R460" s="612"/>
      <c r="S460" s="615" t="s">
        <v>8910</v>
      </c>
      <c r="T460" s="612"/>
      <c r="U460" s="634">
        <v>44357</v>
      </c>
      <c r="V460" s="634">
        <v>44357</v>
      </c>
      <c r="W460" s="612">
        <v>4792000175</v>
      </c>
      <c r="X460" s="627">
        <v>44377</v>
      </c>
      <c r="Y460" s="612"/>
      <c r="Z460" s="612"/>
      <c r="AA460" s="612"/>
      <c r="AB460" s="612"/>
      <c r="AC460" s="615" t="s">
        <v>7597</v>
      </c>
      <c r="AD460" s="612"/>
      <c r="AE460" s="612"/>
      <c r="AF460" s="612"/>
      <c r="AG460" s="612"/>
      <c r="AH460" s="612"/>
      <c r="AI460" s="612"/>
      <c r="AJ460" s="612"/>
      <c r="AK460" s="615" t="s">
        <v>8906</v>
      </c>
      <c r="AL460" s="615" t="s">
        <v>8911</v>
      </c>
      <c r="AM460" s="615" t="s">
        <v>8912</v>
      </c>
      <c r="AN460" s="612" t="s">
        <v>1086</v>
      </c>
      <c r="AO460" s="612" t="s">
        <v>1086</v>
      </c>
      <c r="AP460" s="612"/>
    </row>
    <row r="461" spans="1:42" s="240" customFormat="1" ht="20.100000000000001" customHeight="1">
      <c r="A461" s="612" t="s">
        <v>979</v>
      </c>
      <c r="B461" s="615" t="s">
        <v>31</v>
      </c>
      <c r="C461" s="615" t="s">
        <v>89</v>
      </c>
      <c r="D461" s="615" t="s">
        <v>472</v>
      </c>
      <c r="E461" s="615" t="s">
        <v>37</v>
      </c>
      <c r="F461" s="633" t="s">
        <v>15</v>
      </c>
      <c r="G461" s="615" t="s">
        <v>19</v>
      </c>
      <c r="H461" s="615" t="s">
        <v>594</v>
      </c>
      <c r="I461" s="612" t="s">
        <v>760</v>
      </c>
      <c r="J461" s="615" t="s">
        <v>13</v>
      </c>
      <c r="K461" s="615" t="s">
        <v>17</v>
      </c>
      <c r="L461" s="615" t="s">
        <v>1298</v>
      </c>
      <c r="M461" s="612" t="s">
        <v>1307</v>
      </c>
      <c r="N461" s="612" t="s">
        <v>1120</v>
      </c>
      <c r="O461" s="612" t="s">
        <v>1104</v>
      </c>
      <c r="P461" s="612">
        <v>90</v>
      </c>
      <c r="Q461" s="612">
        <v>6</v>
      </c>
      <c r="R461" s="612"/>
      <c r="S461" s="615" t="s">
        <v>8910</v>
      </c>
      <c r="T461" s="612"/>
      <c r="U461" s="634">
        <v>44357</v>
      </c>
      <c r="V461" s="634">
        <v>44357</v>
      </c>
      <c r="W461" s="612">
        <v>4792000176</v>
      </c>
      <c r="X461" s="627">
        <v>44377</v>
      </c>
      <c r="Y461" s="612"/>
      <c r="Z461" s="612"/>
      <c r="AA461" s="612"/>
      <c r="AB461" s="612"/>
      <c r="AC461" s="615" t="s">
        <v>7597</v>
      </c>
      <c r="AD461" s="612"/>
      <c r="AE461" s="612"/>
      <c r="AF461" s="612"/>
      <c r="AG461" s="612"/>
      <c r="AH461" s="612"/>
      <c r="AI461" s="612"/>
      <c r="AJ461" s="612"/>
      <c r="AK461" s="615" t="s">
        <v>8906</v>
      </c>
      <c r="AL461" s="615" t="s">
        <v>8911</v>
      </c>
      <c r="AM461" s="615" t="s">
        <v>8912</v>
      </c>
      <c r="AN461" s="612" t="s">
        <v>1086</v>
      </c>
      <c r="AO461" s="612" t="s">
        <v>1086</v>
      </c>
      <c r="AP461" s="612"/>
    </row>
    <row r="462" spans="1:42" s="240" customFormat="1" ht="19.899999999999999" customHeight="1">
      <c r="A462" s="612" t="s">
        <v>979</v>
      </c>
      <c r="B462" s="615" t="s">
        <v>31</v>
      </c>
      <c r="C462" s="615" t="s">
        <v>89</v>
      </c>
      <c r="D462" s="615" t="s">
        <v>473</v>
      </c>
      <c r="E462" s="615" t="s">
        <v>37</v>
      </c>
      <c r="F462" s="615" t="s">
        <v>11</v>
      </c>
      <c r="G462" s="615" t="s">
        <v>19</v>
      </c>
      <c r="H462" s="615" t="s">
        <v>595</v>
      </c>
      <c r="I462" s="612" t="s">
        <v>760</v>
      </c>
      <c r="J462" s="615" t="s">
        <v>13</v>
      </c>
      <c r="K462" s="615" t="s">
        <v>17</v>
      </c>
      <c r="L462" s="615" t="s">
        <v>1298</v>
      </c>
      <c r="M462" s="612" t="s">
        <v>1308</v>
      </c>
      <c r="N462" s="612" t="s">
        <v>1120</v>
      </c>
      <c r="O462" s="612" t="s">
        <v>1104</v>
      </c>
      <c r="P462" s="612">
        <v>50</v>
      </c>
      <c r="Q462" s="612">
        <v>10</v>
      </c>
      <c r="R462" s="612"/>
      <c r="S462" s="615" t="s">
        <v>8910</v>
      </c>
      <c r="T462" s="612"/>
      <c r="U462" s="634">
        <v>44357</v>
      </c>
      <c r="V462" s="634">
        <v>44357</v>
      </c>
      <c r="W462" s="612">
        <v>4792000177</v>
      </c>
      <c r="X462" s="627">
        <v>44377</v>
      </c>
      <c r="Y462" s="612"/>
      <c r="Z462" s="612"/>
      <c r="AA462" s="612"/>
      <c r="AB462" s="612"/>
      <c r="AC462" s="615" t="s">
        <v>7597</v>
      </c>
      <c r="AD462" s="612"/>
      <c r="AE462" s="612"/>
      <c r="AF462" s="612"/>
      <c r="AG462" s="612"/>
      <c r="AH462" s="612"/>
      <c r="AI462" s="612"/>
      <c r="AJ462" s="612"/>
      <c r="AK462" s="615" t="s">
        <v>8906</v>
      </c>
      <c r="AL462" s="615" t="s">
        <v>8911</v>
      </c>
      <c r="AM462" s="615" t="s">
        <v>8912</v>
      </c>
      <c r="AN462" s="612" t="s">
        <v>1086</v>
      </c>
      <c r="AO462" s="612" t="s">
        <v>1086</v>
      </c>
      <c r="AP462" s="612"/>
    </row>
    <row r="463" spans="1:42" s="193" customFormat="1" ht="20.100000000000001" customHeight="1">
      <c r="A463" s="612" t="s">
        <v>979</v>
      </c>
      <c r="B463" s="615" t="s">
        <v>31</v>
      </c>
      <c r="C463" s="615" t="s">
        <v>89</v>
      </c>
      <c r="D463" s="615" t="s">
        <v>474</v>
      </c>
      <c r="E463" s="615" t="s">
        <v>37</v>
      </c>
      <c r="F463" s="633" t="s">
        <v>18</v>
      </c>
      <c r="G463" s="615" t="s">
        <v>19</v>
      </c>
      <c r="H463" s="615" t="s">
        <v>596</v>
      </c>
      <c r="I463" s="612" t="s">
        <v>760</v>
      </c>
      <c r="J463" s="615" t="s">
        <v>13</v>
      </c>
      <c r="K463" s="615" t="s">
        <v>17</v>
      </c>
      <c r="L463" s="615" t="s">
        <v>1298</v>
      </c>
      <c r="M463" s="612" t="s">
        <v>1309</v>
      </c>
      <c r="N463" s="612" t="s">
        <v>1120</v>
      </c>
      <c r="O463" s="612" t="s">
        <v>1104</v>
      </c>
      <c r="P463" s="612">
        <v>120</v>
      </c>
      <c r="Q463" s="612">
        <v>10</v>
      </c>
      <c r="R463" s="612"/>
      <c r="S463" s="615" t="s">
        <v>8910</v>
      </c>
      <c r="T463" s="612"/>
      <c r="U463" s="634">
        <v>44357</v>
      </c>
      <c r="V463" s="634">
        <v>44357</v>
      </c>
      <c r="W463" s="612">
        <v>4792000178</v>
      </c>
      <c r="X463" s="627">
        <v>44377</v>
      </c>
      <c r="Y463" s="612"/>
      <c r="Z463" s="612"/>
      <c r="AA463" s="612"/>
      <c r="AB463" s="612"/>
      <c r="AC463" s="615" t="s">
        <v>7597</v>
      </c>
      <c r="AD463" s="612"/>
      <c r="AE463" s="612"/>
      <c r="AF463" s="612"/>
      <c r="AG463" s="612"/>
      <c r="AH463" s="612"/>
      <c r="AI463" s="612"/>
      <c r="AJ463" s="612"/>
      <c r="AK463" s="615" t="s">
        <v>8906</v>
      </c>
      <c r="AL463" s="615" t="s">
        <v>8911</v>
      </c>
      <c r="AM463" s="615" t="s">
        <v>8912</v>
      </c>
      <c r="AN463" s="612" t="s">
        <v>1086</v>
      </c>
      <c r="AO463" s="612" t="s">
        <v>1086</v>
      </c>
      <c r="AP463" s="612"/>
    </row>
    <row r="464" spans="1:42" s="193" customFormat="1" ht="20.100000000000001" customHeight="1">
      <c r="A464" s="612" t="s">
        <v>979</v>
      </c>
      <c r="B464" s="615" t="s">
        <v>31</v>
      </c>
      <c r="C464" s="615" t="s">
        <v>89</v>
      </c>
      <c r="D464" s="615" t="s">
        <v>475</v>
      </c>
      <c r="E464" s="615" t="s">
        <v>37</v>
      </c>
      <c r="F464" s="654" t="s">
        <v>16</v>
      </c>
      <c r="G464" s="615" t="s">
        <v>19</v>
      </c>
      <c r="H464" s="615" t="s">
        <v>597</v>
      </c>
      <c r="I464" s="612" t="s">
        <v>760</v>
      </c>
      <c r="J464" s="615" t="s">
        <v>13</v>
      </c>
      <c r="K464" s="615" t="s">
        <v>17</v>
      </c>
      <c r="L464" s="615" t="s">
        <v>1298</v>
      </c>
      <c r="M464" s="612" t="s">
        <v>1310</v>
      </c>
      <c r="N464" s="612" t="s">
        <v>1120</v>
      </c>
      <c r="O464" s="612" t="s">
        <v>1097</v>
      </c>
      <c r="P464" s="612">
        <v>150</v>
      </c>
      <c r="Q464" s="612">
        <v>10</v>
      </c>
      <c r="R464" s="612"/>
      <c r="S464" s="615" t="s">
        <v>8910</v>
      </c>
      <c r="T464" s="612"/>
      <c r="U464" s="634">
        <v>44361</v>
      </c>
      <c r="V464" s="634">
        <v>44361</v>
      </c>
      <c r="W464" s="612">
        <v>4792000179</v>
      </c>
      <c r="X464" s="627">
        <v>44377</v>
      </c>
      <c r="Y464" s="612"/>
      <c r="Z464" s="612"/>
      <c r="AA464" s="612"/>
      <c r="AB464" s="612"/>
      <c r="AC464" s="615" t="s">
        <v>7597</v>
      </c>
      <c r="AD464" s="612"/>
      <c r="AE464" s="612"/>
      <c r="AF464" s="612"/>
      <c r="AG464" s="612"/>
      <c r="AH464" s="612"/>
      <c r="AI464" s="612"/>
      <c r="AJ464" s="612"/>
      <c r="AK464" s="615" t="s">
        <v>8906</v>
      </c>
      <c r="AL464" s="615" t="s">
        <v>8911</v>
      </c>
      <c r="AM464" s="615" t="s">
        <v>8912</v>
      </c>
      <c r="AN464" s="612" t="s">
        <v>1086</v>
      </c>
      <c r="AO464" s="612" t="s">
        <v>1086</v>
      </c>
      <c r="AP464" s="612"/>
    </row>
    <row r="465" spans="1:42" s="193" customFormat="1" ht="20.100000000000001" customHeight="1">
      <c r="A465" s="612" t="s">
        <v>979</v>
      </c>
      <c r="B465" s="615" t="s">
        <v>31</v>
      </c>
      <c r="C465" s="615" t="s">
        <v>89</v>
      </c>
      <c r="D465" s="615" t="s">
        <v>476</v>
      </c>
      <c r="E465" s="615" t="s">
        <v>37</v>
      </c>
      <c r="F465" s="615" t="s">
        <v>11</v>
      </c>
      <c r="G465" s="615" t="s">
        <v>19</v>
      </c>
      <c r="H465" s="615" t="s">
        <v>598</v>
      </c>
      <c r="I465" s="612" t="s">
        <v>760</v>
      </c>
      <c r="J465" s="615" t="s">
        <v>13</v>
      </c>
      <c r="K465" s="615" t="s">
        <v>17</v>
      </c>
      <c r="L465" s="615" t="s">
        <v>1298</v>
      </c>
      <c r="M465" s="612" t="s">
        <v>1311</v>
      </c>
      <c r="N465" s="612" t="s">
        <v>1120</v>
      </c>
      <c r="O465" s="612" t="s">
        <v>1104</v>
      </c>
      <c r="P465" s="612">
        <v>150</v>
      </c>
      <c r="Q465" s="612">
        <v>10</v>
      </c>
      <c r="R465" s="612"/>
      <c r="S465" s="615" t="s">
        <v>8910</v>
      </c>
      <c r="T465" s="612"/>
      <c r="U465" s="634">
        <v>44361</v>
      </c>
      <c r="V465" s="634">
        <v>44361</v>
      </c>
      <c r="W465" s="612">
        <v>4792000180</v>
      </c>
      <c r="X465" s="627">
        <v>44377</v>
      </c>
      <c r="Y465" s="612"/>
      <c r="Z465" s="612"/>
      <c r="AA465" s="612"/>
      <c r="AB465" s="612"/>
      <c r="AC465" s="615" t="s">
        <v>7597</v>
      </c>
      <c r="AD465" s="612"/>
      <c r="AE465" s="612"/>
      <c r="AF465" s="612"/>
      <c r="AG465" s="612"/>
      <c r="AH465" s="612"/>
      <c r="AI465" s="612"/>
      <c r="AJ465" s="612"/>
      <c r="AK465" s="615" t="s">
        <v>8906</v>
      </c>
      <c r="AL465" s="615" t="s">
        <v>8911</v>
      </c>
      <c r="AM465" s="615" t="s">
        <v>8912</v>
      </c>
      <c r="AN465" s="612" t="s">
        <v>1086</v>
      </c>
      <c r="AO465" s="612" t="s">
        <v>1086</v>
      </c>
      <c r="AP465" s="612"/>
    </row>
    <row r="466" spans="1:42" s="193" customFormat="1" ht="20.100000000000001" customHeight="1">
      <c r="A466" s="612" t="s">
        <v>979</v>
      </c>
      <c r="B466" s="615" t="s">
        <v>31</v>
      </c>
      <c r="C466" s="615" t="s">
        <v>89</v>
      </c>
      <c r="D466" s="615" t="s">
        <v>477</v>
      </c>
      <c r="E466" s="615" t="s">
        <v>37</v>
      </c>
      <c r="F466" s="615" t="s">
        <v>11</v>
      </c>
      <c r="G466" s="615" t="s">
        <v>19</v>
      </c>
      <c r="H466" s="615" t="s">
        <v>599</v>
      </c>
      <c r="I466" s="612" t="s">
        <v>760</v>
      </c>
      <c r="J466" s="615" t="s">
        <v>13</v>
      </c>
      <c r="K466" s="615" t="s">
        <v>17</v>
      </c>
      <c r="L466" s="615" t="s">
        <v>1298</v>
      </c>
      <c r="M466" s="612" t="s">
        <v>1312</v>
      </c>
      <c r="N466" s="612" t="s">
        <v>1120</v>
      </c>
      <c r="O466" s="612" t="s">
        <v>1104</v>
      </c>
      <c r="P466" s="612">
        <v>100</v>
      </c>
      <c r="Q466" s="612">
        <v>8</v>
      </c>
      <c r="R466" s="612"/>
      <c r="S466" s="615" t="s">
        <v>8910</v>
      </c>
      <c r="T466" s="612"/>
      <c r="U466" s="634">
        <v>44361</v>
      </c>
      <c r="V466" s="634">
        <v>44361</v>
      </c>
      <c r="W466" s="612">
        <v>4792000181</v>
      </c>
      <c r="X466" s="627">
        <v>44377</v>
      </c>
      <c r="Y466" s="612"/>
      <c r="Z466" s="612"/>
      <c r="AA466" s="612"/>
      <c r="AB466" s="612"/>
      <c r="AC466" s="615" t="s">
        <v>7597</v>
      </c>
      <c r="AD466" s="612"/>
      <c r="AE466" s="612"/>
      <c r="AF466" s="612"/>
      <c r="AG466" s="612"/>
      <c r="AH466" s="612"/>
      <c r="AI466" s="612"/>
      <c r="AJ466" s="612"/>
      <c r="AK466" s="615" t="s">
        <v>8906</v>
      </c>
      <c r="AL466" s="615" t="s">
        <v>8911</v>
      </c>
      <c r="AM466" s="615" t="s">
        <v>8912</v>
      </c>
      <c r="AN466" s="612" t="s">
        <v>1086</v>
      </c>
      <c r="AO466" s="612" t="s">
        <v>1086</v>
      </c>
      <c r="AP466" s="612"/>
    </row>
    <row r="467" spans="1:42" s="193" customFormat="1" ht="20.100000000000001" customHeight="1">
      <c r="A467" s="615" t="s">
        <v>1313</v>
      </c>
      <c r="B467" s="615" t="s">
        <v>1314</v>
      </c>
      <c r="C467" s="615" t="s">
        <v>1315</v>
      </c>
      <c r="D467" s="615" t="s">
        <v>2023</v>
      </c>
      <c r="E467" s="615" t="s">
        <v>37</v>
      </c>
      <c r="F467" s="615" t="s">
        <v>759</v>
      </c>
      <c r="G467" s="615" t="s">
        <v>106</v>
      </c>
      <c r="H467" s="615" t="s">
        <v>600</v>
      </c>
      <c r="I467" s="621" t="s">
        <v>1317</v>
      </c>
      <c r="J467" s="615" t="s">
        <v>104</v>
      </c>
      <c r="K467" s="615" t="s">
        <v>756</v>
      </c>
      <c r="L467" s="612" t="s">
        <v>2026</v>
      </c>
      <c r="M467" s="620" t="s">
        <v>2027</v>
      </c>
      <c r="N467" s="612" t="s">
        <v>1120</v>
      </c>
      <c r="O467" s="612" t="s">
        <v>1097</v>
      </c>
      <c r="P467" s="708">
        <v>90</v>
      </c>
      <c r="Q467" s="709">
        <v>26</v>
      </c>
      <c r="R467" s="612"/>
      <c r="S467" s="615" t="s">
        <v>8910</v>
      </c>
      <c r="T467" s="612"/>
      <c r="U467" s="634">
        <v>44361</v>
      </c>
      <c r="V467" s="634">
        <v>44361</v>
      </c>
      <c r="W467" s="612" t="s">
        <v>2030</v>
      </c>
      <c r="X467" s="627">
        <v>44377</v>
      </c>
      <c r="Y467" s="612"/>
      <c r="Z467" s="612"/>
      <c r="AA467" s="612"/>
      <c r="AB467" s="612"/>
      <c r="AC467" s="615" t="s">
        <v>7597</v>
      </c>
      <c r="AD467" s="612"/>
      <c r="AE467" s="612"/>
      <c r="AF467" s="612"/>
      <c r="AG467" s="612"/>
      <c r="AH467" s="612"/>
      <c r="AI467" s="612"/>
      <c r="AJ467" s="612"/>
      <c r="AK467" s="615" t="s">
        <v>8906</v>
      </c>
      <c r="AL467" s="615" t="s">
        <v>8911</v>
      </c>
      <c r="AM467" s="615" t="s">
        <v>8912</v>
      </c>
      <c r="AN467" s="612" t="s">
        <v>1086</v>
      </c>
      <c r="AO467" s="612" t="s">
        <v>1086</v>
      </c>
      <c r="AP467" s="612"/>
    </row>
    <row r="468" spans="1:42" s="193" customFormat="1" ht="20.100000000000001" customHeight="1">
      <c r="A468" s="615" t="s">
        <v>1313</v>
      </c>
      <c r="B468" s="615" t="s">
        <v>1314</v>
      </c>
      <c r="C468" s="615" t="s">
        <v>1315</v>
      </c>
      <c r="D468" s="615" t="s">
        <v>2024</v>
      </c>
      <c r="E468" s="615" t="s">
        <v>37</v>
      </c>
      <c r="F468" s="615" t="s">
        <v>759</v>
      </c>
      <c r="G468" s="615" t="s">
        <v>106</v>
      </c>
      <c r="H468" s="615" t="s">
        <v>601</v>
      </c>
      <c r="I468" s="621" t="s">
        <v>1317</v>
      </c>
      <c r="J468" s="615" t="s">
        <v>104</v>
      </c>
      <c r="K468" s="615" t="s">
        <v>756</v>
      </c>
      <c r="L468" s="612" t="s">
        <v>2026</v>
      </c>
      <c r="M468" s="620" t="s">
        <v>2028</v>
      </c>
      <c r="N468" s="612" t="s">
        <v>1120</v>
      </c>
      <c r="O468" s="612" t="s">
        <v>1097</v>
      </c>
      <c r="P468" s="708">
        <v>110</v>
      </c>
      <c r="Q468" s="709">
        <v>20</v>
      </c>
      <c r="R468" s="612"/>
      <c r="S468" s="615" t="s">
        <v>8910</v>
      </c>
      <c r="T468" s="612"/>
      <c r="U468" s="634">
        <v>44361</v>
      </c>
      <c r="V468" s="634">
        <v>44361</v>
      </c>
      <c r="W468" s="612" t="s">
        <v>2031</v>
      </c>
      <c r="X468" s="627">
        <v>44377</v>
      </c>
      <c r="Y468" s="612"/>
      <c r="Z468" s="612"/>
      <c r="AA468" s="612"/>
      <c r="AB468" s="612"/>
      <c r="AC468" s="615" t="s">
        <v>7597</v>
      </c>
      <c r="AD468" s="612"/>
      <c r="AE468" s="612"/>
      <c r="AF468" s="612"/>
      <c r="AG468" s="612"/>
      <c r="AH468" s="612"/>
      <c r="AI468" s="612"/>
      <c r="AJ468" s="612"/>
      <c r="AK468" s="615" t="s">
        <v>8906</v>
      </c>
      <c r="AL468" s="615" t="s">
        <v>8911</v>
      </c>
      <c r="AM468" s="615" t="s">
        <v>8912</v>
      </c>
      <c r="AN468" s="612" t="s">
        <v>1086</v>
      </c>
      <c r="AO468" s="612" t="s">
        <v>1086</v>
      </c>
      <c r="AP468" s="612"/>
    </row>
    <row r="469" spans="1:42" s="235" customFormat="1" ht="20.100000000000001" customHeight="1">
      <c r="A469" s="615" t="s">
        <v>1313</v>
      </c>
      <c r="B469" s="615" t="s">
        <v>1314</v>
      </c>
      <c r="C469" s="615" t="s">
        <v>1315</v>
      </c>
      <c r="D469" s="615" t="s">
        <v>2025</v>
      </c>
      <c r="E469" s="615" t="s">
        <v>37</v>
      </c>
      <c r="F469" s="615" t="s">
        <v>759</v>
      </c>
      <c r="G469" s="615" t="s">
        <v>106</v>
      </c>
      <c r="H469" s="615" t="s">
        <v>602</v>
      </c>
      <c r="I469" s="621" t="s">
        <v>1317</v>
      </c>
      <c r="J469" s="615" t="s">
        <v>104</v>
      </c>
      <c r="K469" s="615" t="s">
        <v>756</v>
      </c>
      <c r="L469" s="612" t="s">
        <v>2026</v>
      </c>
      <c r="M469" s="620" t="s">
        <v>2029</v>
      </c>
      <c r="N469" s="612" t="s">
        <v>1120</v>
      </c>
      <c r="O469" s="612" t="s">
        <v>1097</v>
      </c>
      <c r="P469" s="708">
        <v>75</v>
      </c>
      <c r="Q469" s="709">
        <v>15</v>
      </c>
      <c r="R469" s="612"/>
      <c r="S469" s="615" t="s">
        <v>8910</v>
      </c>
      <c r="T469" s="612"/>
      <c r="U469" s="634">
        <v>44361</v>
      </c>
      <c r="V469" s="634">
        <v>44361</v>
      </c>
      <c r="W469" s="612" t="s">
        <v>2032</v>
      </c>
      <c r="X469" s="627">
        <v>44377</v>
      </c>
      <c r="Y469" s="612"/>
      <c r="Z469" s="612"/>
      <c r="AA469" s="612"/>
      <c r="AB469" s="612"/>
      <c r="AC469" s="615" t="s">
        <v>7597</v>
      </c>
      <c r="AD469" s="612"/>
      <c r="AE469" s="612"/>
      <c r="AF469" s="612"/>
      <c r="AG469" s="612"/>
      <c r="AH469" s="612"/>
      <c r="AI469" s="612"/>
      <c r="AJ469" s="612"/>
      <c r="AK469" s="615" t="s">
        <v>8906</v>
      </c>
      <c r="AL469" s="615" t="s">
        <v>8911</v>
      </c>
      <c r="AM469" s="615" t="s">
        <v>8912</v>
      </c>
      <c r="AN469" s="612" t="s">
        <v>1086</v>
      </c>
      <c r="AO469" s="612" t="s">
        <v>1086</v>
      </c>
      <c r="AP469" s="612"/>
    </row>
    <row r="470" spans="1:42" s="235" customFormat="1" ht="20.100000000000001" customHeight="1">
      <c r="A470" s="615" t="s">
        <v>1313</v>
      </c>
      <c r="B470" s="615" t="s">
        <v>1314</v>
      </c>
      <c r="C470" s="615" t="s">
        <v>1315</v>
      </c>
      <c r="D470" s="615" t="s">
        <v>1316</v>
      </c>
      <c r="E470" s="615" t="s">
        <v>37</v>
      </c>
      <c r="F470" s="621" t="s">
        <v>15</v>
      </c>
      <c r="G470" s="615" t="s">
        <v>106</v>
      </c>
      <c r="H470" s="615" t="s">
        <v>610</v>
      </c>
      <c r="I470" s="621" t="s">
        <v>1317</v>
      </c>
      <c r="J470" s="615" t="s">
        <v>104</v>
      </c>
      <c r="K470" s="615" t="s">
        <v>756</v>
      </c>
      <c r="L470" s="612" t="s">
        <v>1345</v>
      </c>
      <c r="M470" s="620" t="s">
        <v>1346</v>
      </c>
      <c r="N470" s="612" t="s">
        <v>1120</v>
      </c>
      <c r="O470" s="612" t="s">
        <v>1097</v>
      </c>
      <c r="P470" s="708">
        <v>37</v>
      </c>
      <c r="Q470" s="709">
        <v>25</v>
      </c>
      <c r="R470" s="612"/>
      <c r="S470" s="615" t="s">
        <v>8910</v>
      </c>
      <c r="T470" s="612"/>
      <c r="U470" s="634">
        <v>44361</v>
      </c>
      <c r="V470" s="634">
        <v>44361</v>
      </c>
      <c r="W470" s="612" t="s">
        <v>1378</v>
      </c>
      <c r="X470" s="627">
        <v>44377</v>
      </c>
      <c r="Y470" s="612"/>
      <c r="Z470" s="612"/>
      <c r="AA470" s="612"/>
      <c r="AB470" s="612"/>
      <c r="AC470" s="615" t="s">
        <v>7597</v>
      </c>
      <c r="AD470" s="612"/>
      <c r="AE470" s="612"/>
      <c r="AF470" s="612"/>
      <c r="AG470" s="612"/>
      <c r="AH470" s="612"/>
      <c r="AI470" s="612"/>
      <c r="AJ470" s="612"/>
      <c r="AK470" s="615" t="s">
        <v>8906</v>
      </c>
      <c r="AL470" s="615" t="s">
        <v>8911</v>
      </c>
      <c r="AM470" s="615" t="s">
        <v>8912</v>
      </c>
      <c r="AN470" s="612" t="s">
        <v>1086</v>
      </c>
      <c r="AO470" s="612" t="s">
        <v>1086</v>
      </c>
      <c r="AP470" s="612"/>
    </row>
    <row r="471" spans="1:42" s="235" customFormat="1" ht="20.100000000000001" customHeight="1">
      <c r="A471" s="615" t="s">
        <v>1313</v>
      </c>
      <c r="B471" s="615" t="s">
        <v>1314</v>
      </c>
      <c r="C471" s="615" t="s">
        <v>1315</v>
      </c>
      <c r="D471" s="615" t="s">
        <v>1316</v>
      </c>
      <c r="E471" s="615" t="s">
        <v>37</v>
      </c>
      <c r="F471" s="621" t="s">
        <v>15</v>
      </c>
      <c r="G471" s="615" t="s">
        <v>106</v>
      </c>
      <c r="H471" s="615" t="s">
        <v>611</v>
      </c>
      <c r="I471" s="621" t="s">
        <v>1317</v>
      </c>
      <c r="J471" s="615" t="s">
        <v>104</v>
      </c>
      <c r="K471" s="615" t="s">
        <v>756</v>
      </c>
      <c r="L471" s="612" t="s">
        <v>1345</v>
      </c>
      <c r="M471" s="620" t="s">
        <v>1347</v>
      </c>
      <c r="N471" s="612" t="s">
        <v>1120</v>
      </c>
      <c r="O471" s="612" t="s">
        <v>1097</v>
      </c>
      <c r="P471" s="708">
        <v>30</v>
      </c>
      <c r="Q471" s="709">
        <v>25</v>
      </c>
      <c r="R471" s="612"/>
      <c r="S471" s="615" t="s">
        <v>8910</v>
      </c>
      <c r="T471" s="612"/>
      <c r="U471" s="634">
        <v>44361</v>
      </c>
      <c r="V471" s="634">
        <v>44361</v>
      </c>
      <c r="W471" s="612" t="s">
        <v>1379</v>
      </c>
      <c r="X471" s="627">
        <v>44377</v>
      </c>
      <c r="Y471" s="612"/>
      <c r="Z471" s="612"/>
      <c r="AA471" s="612"/>
      <c r="AB471" s="612"/>
      <c r="AC471" s="615" t="s">
        <v>7597</v>
      </c>
      <c r="AD471" s="612"/>
      <c r="AE471" s="612"/>
      <c r="AF471" s="612"/>
      <c r="AG471" s="612"/>
      <c r="AH471" s="612"/>
      <c r="AI471" s="612"/>
      <c r="AJ471" s="612"/>
      <c r="AK471" s="615" t="s">
        <v>8906</v>
      </c>
      <c r="AL471" s="615" t="s">
        <v>8911</v>
      </c>
      <c r="AM471" s="615" t="s">
        <v>8912</v>
      </c>
      <c r="AN471" s="612" t="s">
        <v>1086</v>
      </c>
      <c r="AO471" s="612" t="s">
        <v>1086</v>
      </c>
      <c r="AP471" s="612"/>
    </row>
    <row r="472" spans="1:42" s="235" customFormat="1" ht="20.100000000000001" customHeight="1">
      <c r="A472" s="615" t="s">
        <v>1313</v>
      </c>
      <c r="B472" s="615" t="s">
        <v>1314</v>
      </c>
      <c r="C472" s="615" t="s">
        <v>1315</v>
      </c>
      <c r="D472" s="615" t="s">
        <v>1318</v>
      </c>
      <c r="E472" s="615" t="s">
        <v>37</v>
      </c>
      <c r="F472" s="615" t="s">
        <v>759</v>
      </c>
      <c r="G472" s="615" t="s">
        <v>106</v>
      </c>
      <c r="H472" s="615" t="s">
        <v>612</v>
      </c>
      <c r="I472" s="621" t="s">
        <v>1317</v>
      </c>
      <c r="J472" s="615" t="s">
        <v>104</v>
      </c>
      <c r="K472" s="615" t="s">
        <v>756</v>
      </c>
      <c r="L472" s="612" t="s">
        <v>1345</v>
      </c>
      <c r="M472" s="620" t="s">
        <v>1348</v>
      </c>
      <c r="N472" s="612" t="s">
        <v>1120</v>
      </c>
      <c r="O472" s="612" t="s">
        <v>1097</v>
      </c>
      <c r="P472" s="708">
        <v>20</v>
      </c>
      <c r="Q472" s="709">
        <v>20</v>
      </c>
      <c r="R472" s="612"/>
      <c r="S472" s="615" t="s">
        <v>8910</v>
      </c>
      <c r="T472" s="612"/>
      <c r="U472" s="634">
        <v>44361</v>
      </c>
      <c r="V472" s="634">
        <v>44361</v>
      </c>
      <c r="W472" s="612" t="s">
        <v>1380</v>
      </c>
      <c r="X472" s="627">
        <v>44377</v>
      </c>
      <c r="Y472" s="612"/>
      <c r="Z472" s="612"/>
      <c r="AA472" s="612"/>
      <c r="AB472" s="612"/>
      <c r="AC472" s="615" t="s">
        <v>7597</v>
      </c>
      <c r="AD472" s="612"/>
      <c r="AE472" s="612"/>
      <c r="AF472" s="612"/>
      <c r="AG472" s="612"/>
      <c r="AH472" s="612"/>
      <c r="AI472" s="612"/>
      <c r="AJ472" s="612"/>
      <c r="AK472" s="615" t="s">
        <v>8906</v>
      </c>
      <c r="AL472" s="615" t="s">
        <v>8911</v>
      </c>
      <c r="AM472" s="615" t="s">
        <v>8912</v>
      </c>
      <c r="AN472" s="612" t="s">
        <v>1086</v>
      </c>
      <c r="AO472" s="612" t="s">
        <v>1086</v>
      </c>
      <c r="AP472" s="612"/>
    </row>
    <row r="473" spans="1:42" s="235" customFormat="1" ht="20.100000000000001" customHeight="1">
      <c r="A473" s="615" t="s">
        <v>1313</v>
      </c>
      <c r="B473" s="615" t="s">
        <v>1314</v>
      </c>
      <c r="C473" s="615" t="s">
        <v>1315</v>
      </c>
      <c r="D473" s="615" t="s">
        <v>1319</v>
      </c>
      <c r="E473" s="615" t="s">
        <v>37</v>
      </c>
      <c r="F473" s="615" t="s">
        <v>759</v>
      </c>
      <c r="G473" s="615" t="s">
        <v>106</v>
      </c>
      <c r="H473" s="615" t="s">
        <v>984</v>
      </c>
      <c r="I473" s="621" t="s">
        <v>1317</v>
      </c>
      <c r="J473" s="615" t="s">
        <v>104</v>
      </c>
      <c r="K473" s="615" t="s">
        <v>756</v>
      </c>
      <c r="L473" s="612" t="s">
        <v>1345</v>
      </c>
      <c r="M473" s="620" t="s">
        <v>1349</v>
      </c>
      <c r="N473" s="612" t="s">
        <v>1120</v>
      </c>
      <c r="O473" s="612" t="s">
        <v>1097</v>
      </c>
      <c r="P473" s="708">
        <v>100</v>
      </c>
      <c r="Q473" s="709">
        <v>15</v>
      </c>
      <c r="R473" s="612"/>
      <c r="S473" s="615" t="s">
        <v>8910</v>
      </c>
      <c r="T473" s="612"/>
      <c r="U473" s="634">
        <v>44361</v>
      </c>
      <c r="V473" s="634">
        <v>44361</v>
      </c>
      <c r="W473" s="612" t="s">
        <v>1381</v>
      </c>
      <c r="X473" s="627">
        <v>44377</v>
      </c>
      <c r="Y473" s="612"/>
      <c r="Z473" s="612"/>
      <c r="AA473" s="612"/>
      <c r="AB473" s="612"/>
      <c r="AC473" s="615" t="s">
        <v>7597</v>
      </c>
      <c r="AD473" s="612"/>
      <c r="AE473" s="612"/>
      <c r="AF473" s="612"/>
      <c r="AG473" s="612"/>
      <c r="AH473" s="612"/>
      <c r="AI473" s="612"/>
      <c r="AJ473" s="612"/>
      <c r="AK473" s="615" t="s">
        <v>8906</v>
      </c>
      <c r="AL473" s="615" t="s">
        <v>8911</v>
      </c>
      <c r="AM473" s="615" t="s">
        <v>8912</v>
      </c>
      <c r="AN473" s="612" t="s">
        <v>1086</v>
      </c>
      <c r="AO473" s="612" t="s">
        <v>1086</v>
      </c>
      <c r="AP473" s="612"/>
    </row>
    <row r="474" spans="1:42" s="235" customFormat="1" ht="20.100000000000001" customHeight="1">
      <c r="A474" s="615" t="s">
        <v>1313</v>
      </c>
      <c r="B474" s="615" t="s">
        <v>1314</v>
      </c>
      <c r="C474" s="615" t="s">
        <v>1315</v>
      </c>
      <c r="D474" s="615" t="s">
        <v>1320</v>
      </c>
      <c r="E474" s="615" t="s">
        <v>37</v>
      </c>
      <c r="F474" s="615" t="s">
        <v>759</v>
      </c>
      <c r="G474" s="615" t="s">
        <v>106</v>
      </c>
      <c r="H474" s="615" t="s">
        <v>613</v>
      </c>
      <c r="I474" s="621" t="s">
        <v>1317</v>
      </c>
      <c r="J474" s="615" t="s">
        <v>104</v>
      </c>
      <c r="K474" s="615" t="s">
        <v>756</v>
      </c>
      <c r="L474" s="612" t="s">
        <v>1345</v>
      </c>
      <c r="M474" s="620" t="s">
        <v>1350</v>
      </c>
      <c r="N474" s="612" t="s">
        <v>1262</v>
      </c>
      <c r="O474" s="612" t="s">
        <v>1097</v>
      </c>
      <c r="P474" s="708">
        <v>300</v>
      </c>
      <c r="Q474" s="709">
        <v>10</v>
      </c>
      <c r="R474" s="612"/>
      <c r="S474" s="615" t="s">
        <v>8910</v>
      </c>
      <c r="T474" s="612"/>
      <c r="U474" s="634">
        <v>44361</v>
      </c>
      <c r="V474" s="634">
        <v>44361</v>
      </c>
      <c r="W474" s="612" t="s">
        <v>1382</v>
      </c>
      <c r="X474" s="627">
        <v>44377</v>
      </c>
      <c r="Y474" s="612"/>
      <c r="Z474" s="612"/>
      <c r="AA474" s="612"/>
      <c r="AB474" s="612"/>
      <c r="AC474" s="615" t="s">
        <v>7597</v>
      </c>
      <c r="AD474" s="612"/>
      <c r="AE474" s="612"/>
      <c r="AF474" s="612"/>
      <c r="AG474" s="612"/>
      <c r="AH474" s="612"/>
      <c r="AI474" s="612"/>
      <c r="AJ474" s="612"/>
      <c r="AK474" s="615" t="s">
        <v>8906</v>
      </c>
      <c r="AL474" s="615" t="s">
        <v>8911</v>
      </c>
      <c r="AM474" s="615" t="s">
        <v>8912</v>
      </c>
      <c r="AN474" s="612" t="s">
        <v>1086</v>
      </c>
      <c r="AO474" s="612" t="s">
        <v>1086</v>
      </c>
      <c r="AP474" s="612"/>
    </row>
    <row r="475" spans="1:42" s="235" customFormat="1" ht="20.100000000000001" customHeight="1">
      <c r="A475" s="612" t="s">
        <v>979</v>
      </c>
      <c r="B475" s="615" t="s">
        <v>31</v>
      </c>
      <c r="C475" s="615" t="s">
        <v>92</v>
      </c>
      <c r="D475" s="615" t="s">
        <v>985</v>
      </c>
      <c r="E475" s="615" t="s">
        <v>37</v>
      </c>
      <c r="F475" s="615" t="s">
        <v>11</v>
      </c>
      <c r="G475" s="615" t="s">
        <v>19</v>
      </c>
      <c r="H475" s="615" t="s">
        <v>986</v>
      </c>
      <c r="I475" s="612" t="s">
        <v>760</v>
      </c>
      <c r="J475" s="615" t="s">
        <v>13</v>
      </c>
      <c r="K475" s="615" t="s">
        <v>763</v>
      </c>
      <c r="L475" s="612" t="s">
        <v>1351</v>
      </c>
      <c r="M475" s="620" t="s">
        <v>1672</v>
      </c>
      <c r="N475" s="612" t="s">
        <v>1120</v>
      </c>
      <c r="O475" s="612" t="s">
        <v>1097</v>
      </c>
      <c r="P475" s="708">
        <v>90</v>
      </c>
      <c r="Q475" s="709">
        <v>50</v>
      </c>
      <c r="R475" s="612"/>
      <c r="S475" s="615" t="s">
        <v>8910</v>
      </c>
      <c r="T475" s="612"/>
      <c r="U475" s="634">
        <v>44361</v>
      </c>
      <c r="V475" s="634">
        <v>44361</v>
      </c>
      <c r="W475" s="612" t="s">
        <v>1673</v>
      </c>
      <c r="X475" s="627">
        <v>44377</v>
      </c>
      <c r="Y475" s="612"/>
      <c r="Z475" s="612"/>
      <c r="AA475" s="612"/>
      <c r="AB475" s="612"/>
      <c r="AC475" s="615" t="s">
        <v>7597</v>
      </c>
      <c r="AD475" s="612"/>
      <c r="AE475" s="612"/>
      <c r="AF475" s="612"/>
      <c r="AG475" s="612"/>
      <c r="AH475" s="612"/>
      <c r="AI475" s="612"/>
      <c r="AJ475" s="612"/>
      <c r="AK475" s="615" t="s">
        <v>8906</v>
      </c>
      <c r="AL475" s="615" t="s">
        <v>8911</v>
      </c>
      <c r="AM475" s="615" t="s">
        <v>8912</v>
      </c>
      <c r="AN475" s="612" t="s">
        <v>1086</v>
      </c>
      <c r="AO475" s="612" t="s">
        <v>1086</v>
      </c>
      <c r="AP475" s="612"/>
    </row>
    <row r="476" spans="1:42" s="235" customFormat="1" ht="20.100000000000001" customHeight="1">
      <c r="A476" s="615" t="s">
        <v>1313</v>
      </c>
      <c r="B476" s="615" t="s">
        <v>1314</v>
      </c>
      <c r="C476" s="615" t="s">
        <v>1315</v>
      </c>
      <c r="D476" s="615" t="s">
        <v>1321</v>
      </c>
      <c r="E476" s="615" t="s">
        <v>37</v>
      </c>
      <c r="F476" s="621" t="s">
        <v>18</v>
      </c>
      <c r="G476" s="615" t="s">
        <v>106</v>
      </c>
      <c r="H476" s="615" t="s">
        <v>614</v>
      </c>
      <c r="I476" s="621" t="s">
        <v>1317</v>
      </c>
      <c r="J476" s="615" t="s">
        <v>104</v>
      </c>
      <c r="K476" s="615" t="s">
        <v>756</v>
      </c>
      <c r="L476" s="612" t="s">
        <v>1351</v>
      </c>
      <c r="M476" s="620" t="s">
        <v>1352</v>
      </c>
      <c r="N476" s="612" t="s">
        <v>1120</v>
      </c>
      <c r="O476" s="612" t="s">
        <v>1097</v>
      </c>
      <c r="P476" s="708">
        <v>49</v>
      </c>
      <c r="Q476" s="709">
        <v>20</v>
      </c>
      <c r="R476" s="612"/>
      <c r="S476" s="615" t="s">
        <v>8910</v>
      </c>
      <c r="T476" s="612"/>
      <c r="U476" s="634">
        <v>44361</v>
      </c>
      <c r="V476" s="634">
        <v>44361</v>
      </c>
      <c r="W476" s="612" t="s">
        <v>1383</v>
      </c>
      <c r="X476" s="627">
        <v>44377</v>
      </c>
      <c r="Y476" s="612"/>
      <c r="Z476" s="612"/>
      <c r="AA476" s="612"/>
      <c r="AB476" s="612"/>
      <c r="AC476" s="615" t="s">
        <v>7597</v>
      </c>
      <c r="AD476" s="612"/>
      <c r="AE476" s="612"/>
      <c r="AF476" s="612"/>
      <c r="AG476" s="612"/>
      <c r="AH476" s="612"/>
      <c r="AI476" s="612"/>
      <c r="AJ476" s="612"/>
      <c r="AK476" s="615" t="s">
        <v>8906</v>
      </c>
      <c r="AL476" s="615" t="s">
        <v>8911</v>
      </c>
      <c r="AM476" s="615" t="s">
        <v>8912</v>
      </c>
      <c r="AN476" s="612" t="s">
        <v>1086</v>
      </c>
      <c r="AO476" s="612" t="s">
        <v>1086</v>
      </c>
      <c r="AP476" s="612"/>
    </row>
    <row r="477" spans="1:42" s="235" customFormat="1" ht="20.100000000000001" customHeight="1">
      <c r="A477" s="615" t="s">
        <v>1313</v>
      </c>
      <c r="B477" s="615" t="s">
        <v>1314</v>
      </c>
      <c r="C477" s="615" t="s">
        <v>1315</v>
      </c>
      <c r="D477" s="615" t="s">
        <v>1322</v>
      </c>
      <c r="E477" s="615" t="s">
        <v>37</v>
      </c>
      <c r="F477" s="615" t="s">
        <v>759</v>
      </c>
      <c r="G477" s="615" t="s">
        <v>106</v>
      </c>
      <c r="H477" s="615" t="s">
        <v>987</v>
      </c>
      <c r="I477" s="621" t="s">
        <v>1317</v>
      </c>
      <c r="J477" s="615" t="s">
        <v>104</v>
      </c>
      <c r="K477" s="615" t="s">
        <v>756</v>
      </c>
      <c r="L477" s="612" t="s">
        <v>1351</v>
      </c>
      <c r="M477" s="620" t="s">
        <v>1353</v>
      </c>
      <c r="N477" s="612" t="s">
        <v>1120</v>
      </c>
      <c r="O477" s="612" t="s">
        <v>1097</v>
      </c>
      <c r="P477" s="708">
        <v>120</v>
      </c>
      <c r="Q477" s="709">
        <v>25</v>
      </c>
      <c r="R477" s="612"/>
      <c r="S477" s="615" t="s">
        <v>8910</v>
      </c>
      <c r="T477" s="612"/>
      <c r="U477" s="634">
        <v>44361</v>
      </c>
      <c r="V477" s="634">
        <v>44361</v>
      </c>
      <c r="W477" s="612" t="s">
        <v>1384</v>
      </c>
      <c r="X477" s="627">
        <v>44377</v>
      </c>
      <c r="Y477" s="612"/>
      <c r="Z477" s="612"/>
      <c r="AA477" s="612"/>
      <c r="AB477" s="612"/>
      <c r="AC477" s="615" t="s">
        <v>7597</v>
      </c>
      <c r="AD477" s="612"/>
      <c r="AE477" s="612"/>
      <c r="AF477" s="612"/>
      <c r="AG477" s="612"/>
      <c r="AH477" s="612"/>
      <c r="AI477" s="612"/>
      <c r="AJ477" s="612"/>
      <c r="AK477" s="615" t="s">
        <v>8906</v>
      </c>
      <c r="AL477" s="615" t="s">
        <v>8911</v>
      </c>
      <c r="AM477" s="615" t="s">
        <v>8912</v>
      </c>
      <c r="AN477" s="612" t="s">
        <v>1086</v>
      </c>
      <c r="AO477" s="612" t="s">
        <v>1086</v>
      </c>
      <c r="AP477" s="612"/>
    </row>
    <row r="478" spans="1:42" s="235" customFormat="1" ht="20.100000000000001" customHeight="1">
      <c r="A478" s="615" t="s">
        <v>1313</v>
      </c>
      <c r="B478" s="615" t="s">
        <v>1314</v>
      </c>
      <c r="C478" s="615" t="s">
        <v>1315</v>
      </c>
      <c r="D478" s="615" t="s">
        <v>1323</v>
      </c>
      <c r="E478" s="615" t="s">
        <v>37</v>
      </c>
      <c r="F478" s="615" t="s">
        <v>759</v>
      </c>
      <c r="G478" s="615" t="s">
        <v>106</v>
      </c>
      <c r="H478" s="615" t="s">
        <v>988</v>
      </c>
      <c r="I478" s="621" t="s">
        <v>1317</v>
      </c>
      <c r="J478" s="615" t="s">
        <v>104</v>
      </c>
      <c r="K478" s="615" t="s">
        <v>756</v>
      </c>
      <c r="L478" s="612" t="s">
        <v>1351</v>
      </c>
      <c r="M478" s="620" t="s">
        <v>1354</v>
      </c>
      <c r="N478" s="612" t="s">
        <v>1120</v>
      </c>
      <c r="O478" s="612" t="s">
        <v>1097</v>
      </c>
      <c r="P478" s="708">
        <v>270</v>
      </c>
      <c r="Q478" s="709">
        <v>15</v>
      </c>
      <c r="R478" s="612"/>
      <c r="S478" s="615" t="s">
        <v>8910</v>
      </c>
      <c r="T478" s="612"/>
      <c r="U478" s="634">
        <v>44361</v>
      </c>
      <c r="V478" s="634">
        <v>44361</v>
      </c>
      <c r="W478" s="612" t="s">
        <v>1385</v>
      </c>
      <c r="X478" s="627">
        <v>44377</v>
      </c>
      <c r="Y478" s="612"/>
      <c r="Z478" s="612"/>
      <c r="AA478" s="612"/>
      <c r="AB478" s="612"/>
      <c r="AC478" s="615" t="s">
        <v>7597</v>
      </c>
      <c r="AD478" s="612"/>
      <c r="AE478" s="612"/>
      <c r="AF478" s="612"/>
      <c r="AG478" s="612"/>
      <c r="AH478" s="612"/>
      <c r="AI478" s="612"/>
      <c r="AJ478" s="612"/>
      <c r="AK478" s="615" t="s">
        <v>8906</v>
      </c>
      <c r="AL478" s="615" t="s">
        <v>8911</v>
      </c>
      <c r="AM478" s="615" t="s">
        <v>8912</v>
      </c>
      <c r="AN478" s="612" t="s">
        <v>1086</v>
      </c>
      <c r="AO478" s="612" t="s">
        <v>1086</v>
      </c>
      <c r="AP478" s="612"/>
    </row>
    <row r="479" spans="1:42" s="235" customFormat="1" ht="20.100000000000001" customHeight="1">
      <c r="A479" s="615" t="s">
        <v>1313</v>
      </c>
      <c r="B479" s="615" t="s">
        <v>1314</v>
      </c>
      <c r="C479" s="615" t="s">
        <v>1315</v>
      </c>
      <c r="D479" s="615" t="s">
        <v>1324</v>
      </c>
      <c r="E479" s="615" t="s">
        <v>37</v>
      </c>
      <c r="F479" s="615" t="s">
        <v>759</v>
      </c>
      <c r="G479" s="615" t="s">
        <v>106</v>
      </c>
      <c r="H479" s="615" t="s">
        <v>615</v>
      </c>
      <c r="I479" s="621" t="s">
        <v>1317</v>
      </c>
      <c r="J479" s="615" t="s">
        <v>104</v>
      </c>
      <c r="K479" s="615" t="s">
        <v>756</v>
      </c>
      <c r="L479" s="612" t="s">
        <v>1351</v>
      </c>
      <c r="M479" s="620" t="s">
        <v>1355</v>
      </c>
      <c r="N479" s="612" t="s">
        <v>1120</v>
      </c>
      <c r="O479" s="612" t="s">
        <v>1097</v>
      </c>
      <c r="P479" s="708">
        <v>60</v>
      </c>
      <c r="Q479" s="709">
        <v>28</v>
      </c>
      <c r="R479" s="612"/>
      <c r="S479" s="615" t="s">
        <v>8910</v>
      </c>
      <c r="T479" s="612"/>
      <c r="U479" s="634">
        <v>44361</v>
      </c>
      <c r="V479" s="634">
        <v>44361</v>
      </c>
      <c r="W479" s="612" t="s">
        <v>1386</v>
      </c>
      <c r="X479" s="627">
        <v>44377</v>
      </c>
      <c r="Y479" s="612"/>
      <c r="Z479" s="612"/>
      <c r="AA479" s="612"/>
      <c r="AB479" s="612"/>
      <c r="AC479" s="615" t="s">
        <v>7597</v>
      </c>
      <c r="AD479" s="612"/>
      <c r="AE479" s="612"/>
      <c r="AF479" s="612"/>
      <c r="AG479" s="612"/>
      <c r="AH479" s="612"/>
      <c r="AI479" s="612"/>
      <c r="AJ479" s="612"/>
      <c r="AK479" s="615" t="s">
        <v>8906</v>
      </c>
      <c r="AL479" s="615" t="s">
        <v>8911</v>
      </c>
      <c r="AM479" s="615" t="s">
        <v>8912</v>
      </c>
      <c r="AN479" s="612" t="s">
        <v>1086</v>
      </c>
      <c r="AO479" s="612" t="s">
        <v>1086</v>
      </c>
      <c r="AP479" s="612"/>
    </row>
    <row r="480" spans="1:42" s="235" customFormat="1" ht="20.100000000000001" customHeight="1">
      <c r="A480" s="615" t="s">
        <v>1313</v>
      </c>
      <c r="B480" s="615" t="s">
        <v>1314</v>
      </c>
      <c r="C480" s="615" t="s">
        <v>1315</v>
      </c>
      <c r="D480" s="615" t="s">
        <v>1325</v>
      </c>
      <c r="E480" s="615" t="s">
        <v>37</v>
      </c>
      <c r="F480" s="615" t="s">
        <v>759</v>
      </c>
      <c r="G480" s="615" t="s">
        <v>106</v>
      </c>
      <c r="H480" s="615" t="s">
        <v>616</v>
      </c>
      <c r="I480" s="621" t="s">
        <v>1317</v>
      </c>
      <c r="J480" s="615" t="s">
        <v>104</v>
      </c>
      <c r="K480" s="615" t="s">
        <v>756</v>
      </c>
      <c r="L480" s="612" t="s">
        <v>1351</v>
      </c>
      <c r="M480" s="620" t="s">
        <v>1356</v>
      </c>
      <c r="N480" s="612" t="s">
        <v>1120</v>
      </c>
      <c r="O480" s="612" t="s">
        <v>1097</v>
      </c>
      <c r="P480" s="708">
        <v>15</v>
      </c>
      <c r="Q480" s="709">
        <v>20</v>
      </c>
      <c r="R480" s="612"/>
      <c r="S480" s="615" t="s">
        <v>8910</v>
      </c>
      <c r="T480" s="612"/>
      <c r="U480" s="634">
        <v>44361</v>
      </c>
      <c r="V480" s="634">
        <v>44361</v>
      </c>
      <c r="W480" s="612" t="s">
        <v>1387</v>
      </c>
      <c r="X480" s="627">
        <v>44377</v>
      </c>
      <c r="Y480" s="612"/>
      <c r="Z480" s="612"/>
      <c r="AA480" s="612"/>
      <c r="AB480" s="612"/>
      <c r="AC480" s="615" t="s">
        <v>7597</v>
      </c>
      <c r="AD480" s="612"/>
      <c r="AE480" s="612"/>
      <c r="AF480" s="612"/>
      <c r="AG480" s="612"/>
      <c r="AH480" s="612"/>
      <c r="AI480" s="612"/>
      <c r="AJ480" s="612"/>
      <c r="AK480" s="615" t="s">
        <v>8906</v>
      </c>
      <c r="AL480" s="615" t="s">
        <v>8911</v>
      </c>
      <c r="AM480" s="615" t="s">
        <v>8912</v>
      </c>
      <c r="AN480" s="612" t="s">
        <v>1086</v>
      </c>
      <c r="AO480" s="612" t="s">
        <v>1086</v>
      </c>
      <c r="AP480" s="612"/>
    </row>
    <row r="481" spans="1:42" s="235" customFormat="1" ht="20.100000000000001" customHeight="1">
      <c r="A481" s="615" t="s">
        <v>1313</v>
      </c>
      <c r="B481" s="615" t="s">
        <v>1314</v>
      </c>
      <c r="C481" s="615" t="s">
        <v>1315</v>
      </c>
      <c r="D481" s="615" t="s">
        <v>1326</v>
      </c>
      <c r="E481" s="615" t="s">
        <v>37</v>
      </c>
      <c r="F481" s="615" t="s">
        <v>759</v>
      </c>
      <c r="G481" s="615" t="s">
        <v>106</v>
      </c>
      <c r="H481" s="615" t="s">
        <v>617</v>
      </c>
      <c r="I481" s="621" t="s">
        <v>1317</v>
      </c>
      <c r="J481" s="615" t="s">
        <v>104</v>
      </c>
      <c r="K481" s="615" t="s">
        <v>756</v>
      </c>
      <c r="L481" s="612" t="s">
        <v>1351</v>
      </c>
      <c r="M481" s="620" t="s">
        <v>1357</v>
      </c>
      <c r="N481" s="612" t="s">
        <v>1120</v>
      </c>
      <c r="O481" s="612" t="s">
        <v>1097</v>
      </c>
      <c r="P481" s="708">
        <v>20</v>
      </c>
      <c r="Q481" s="709">
        <v>50</v>
      </c>
      <c r="R481" s="612"/>
      <c r="S481" s="615" t="s">
        <v>8910</v>
      </c>
      <c r="T481" s="612"/>
      <c r="U481" s="634">
        <v>44361</v>
      </c>
      <c r="V481" s="634">
        <v>44361</v>
      </c>
      <c r="W481" s="612" t="s">
        <v>1388</v>
      </c>
      <c r="X481" s="627">
        <v>44377</v>
      </c>
      <c r="Y481" s="612"/>
      <c r="Z481" s="612"/>
      <c r="AA481" s="612"/>
      <c r="AB481" s="612"/>
      <c r="AC481" s="615" t="s">
        <v>7597</v>
      </c>
      <c r="AD481" s="612"/>
      <c r="AE481" s="612"/>
      <c r="AF481" s="612"/>
      <c r="AG481" s="612"/>
      <c r="AH481" s="612"/>
      <c r="AI481" s="612"/>
      <c r="AJ481" s="612"/>
      <c r="AK481" s="615" t="s">
        <v>8906</v>
      </c>
      <c r="AL481" s="615" t="s">
        <v>8911</v>
      </c>
      <c r="AM481" s="615" t="s">
        <v>8912</v>
      </c>
      <c r="AN481" s="612" t="s">
        <v>1086</v>
      </c>
      <c r="AO481" s="612" t="s">
        <v>1086</v>
      </c>
      <c r="AP481" s="612"/>
    </row>
    <row r="482" spans="1:42" s="235" customFormat="1" ht="20.100000000000001" customHeight="1">
      <c r="A482" s="615" t="s">
        <v>1313</v>
      </c>
      <c r="B482" s="615" t="s">
        <v>1314</v>
      </c>
      <c r="C482" s="615" t="s">
        <v>1315</v>
      </c>
      <c r="D482" s="615" t="s">
        <v>1327</v>
      </c>
      <c r="E482" s="615" t="s">
        <v>37</v>
      </c>
      <c r="F482" s="615" t="s">
        <v>759</v>
      </c>
      <c r="G482" s="615" t="s">
        <v>106</v>
      </c>
      <c r="H482" s="615" t="s">
        <v>618</v>
      </c>
      <c r="I482" s="621" t="s">
        <v>1317</v>
      </c>
      <c r="J482" s="615" t="s">
        <v>104</v>
      </c>
      <c r="K482" s="615" t="s">
        <v>756</v>
      </c>
      <c r="L482" s="612" t="s">
        <v>1351</v>
      </c>
      <c r="M482" s="620" t="s">
        <v>1358</v>
      </c>
      <c r="N482" s="612" t="s">
        <v>1120</v>
      </c>
      <c r="O482" s="612" t="s">
        <v>1097</v>
      </c>
      <c r="P482" s="708">
        <v>50</v>
      </c>
      <c r="Q482" s="709">
        <v>17</v>
      </c>
      <c r="R482" s="612"/>
      <c r="S482" s="615" t="s">
        <v>8910</v>
      </c>
      <c r="T482" s="612"/>
      <c r="U482" s="634">
        <v>44361</v>
      </c>
      <c r="V482" s="634">
        <v>44361</v>
      </c>
      <c r="W482" s="612" t="s">
        <v>1389</v>
      </c>
      <c r="X482" s="627">
        <v>44377</v>
      </c>
      <c r="Y482" s="612"/>
      <c r="Z482" s="612"/>
      <c r="AA482" s="612"/>
      <c r="AB482" s="612"/>
      <c r="AC482" s="615" t="s">
        <v>7597</v>
      </c>
      <c r="AD482" s="612"/>
      <c r="AE482" s="612"/>
      <c r="AF482" s="612"/>
      <c r="AG482" s="612"/>
      <c r="AH482" s="612"/>
      <c r="AI482" s="612"/>
      <c r="AJ482" s="612"/>
      <c r="AK482" s="615" t="s">
        <v>8906</v>
      </c>
      <c r="AL482" s="615" t="s">
        <v>8911</v>
      </c>
      <c r="AM482" s="615" t="s">
        <v>8912</v>
      </c>
      <c r="AN482" s="612" t="s">
        <v>1086</v>
      </c>
      <c r="AO482" s="612" t="s">
        <v>1086</v>
      </c>
      <c r="AP482" s="612"/>
    </row>
    <row r="483" spans="1:42" s="235" customFormat="1" ht="20.100000000000001" customHeight="1">
      <c r="A483" s="615" t="s">
        <v>1313</v>
      </c>
      <c r="B483" s="615" t="s">
        <v>1314</v>
      </c>
      <c r="C483" s="615" t="s">
        <v>1315</v>
      </c>
      <c r="D483" s="615" t="s">
        <v>1328</v>
      </c>
      <c r="E483" s="615" t="s">
        <v>37</v>
      </c>
      <c r="F483" s="615" t="s">
        <v>759</v>
      </c>
      <c r="G483" s="615" t="s">
        <v>106</v>
      </c>
      <c r="H483" s="615" t="s">
        <v>619</v>
      </c>
      <c r="I483" s="621" t="s">
        <v>1317</v>
      </c>
      <c r="J483" s="615" t="s">
        <v>104</v>
      </c>
      <c r="K483" s="615" t="s">
        <v>756</v>
      </c>
      <c r="L483" s="612" t="s">
        <v>1351</v>
      </c>
      <c r="M483" s="620" t="s">
        <v>1359</v>
      </c>
      <c r="N483" s="612" t="s">
        <v>1120</v>
      </c>
      <c r="O483" s="612" t="s">
        <v>1097</v>
      </c>
      <c r="P483" s="708">
        <v>55</v>
      </c>
      <c r="Q483" s="709">
        <v>30</v>
      </c>
      <c r="R483" s="612"/>
      <c r="S483" s="615" t="s">
        <v>8910</v>
      </c>
      <c r="T483" s="612"/>
      <c r="U483" s="634">
        <v>44361</v>
      </c>
      <c r="V483" s="634">
        <v>44361</v>
      </c>
      <c r="W483" s="612" t="s">
        <v>1390</v>
      </c>
      <c r="X483" s="627">
        <v>44377</v>
      </c>
      <c r="Y483" s="612"/>
      <c r="Z483" s="612"/>
      <c r="AA483" s="612"/>
      <c r="AB483" s="612"/>
      <c r="AC483" s="615" t="s">
        <v>7597</v>
      </c>
      <c r="AD483" s="612"/>
      <c r="AE483" s="612"/>
      <c r="AF483" s="612"/>
      <c r="AG483" s="612"/>
      <c r="AH483" s="612"/>
      <c r="AI483" s="612"/>
      <c r="AJ483" s="612"/>
      <c r="AK483" s="615" t="s">
        <v>8906</v>
      </c>
      <c r="AL483" s="615" t="s">
        <v>8911</v>
      </c>
      <c r="AM483" s="615" t="s">
        <v>8912</v>
      </c>
      <c r="AN483" s="612" t="s">
        <v>1086</v>
      </c>
      <c r="AO483" s="612" t="s">
        <v>1086</v>
      </c>
      <c r="AP483" s="612"/>
    </row>
    <row r="484" spans="1:42" s="235" customFormat="1" ht="20.100000000000001" customHeight="1">
      <c r="A484" s="615" t="s">
        <v>1313</v>
      </c>
      <c r="B484" s="615" t="s">
        <v>1314</v>
      </c>
      <c r="C484" s="615" t="s">
        <v>1315</v>
      </c>
      <c r="D484" s="615" t="s">
        <v>1329</v>
      </c>
      <c r="E484" s="615" t="s">
        <v>37</v>
      </c>
      <c r="F484" s="615" t="s">
        <v>759</v>
      </c>
      <c r="G484" s="615" t="s">
        <v>106</v>
      </c>
      <c r="H484" s="615" t="s">
        <v>620</v>
      </c>
      <c r="I484" s="621" t="s">
        <v>1317</v>
      </c>
      <c r="J484" s="615" t="s">
        <v>104</v>
      </c>
      <c r="K484" s="615" t="s">
        <v>756</v>
      </c>
      <c r="L484" s="612" t="s">
        <v>1360</v>
      </c>
      <c r="M484" s="620" t="s">
        <v>1361</v>
      </c>
      <c r="N484" s="612" t="s">
        <v>1120</v>
      </c>
      <c r="O484" s="612" t="s">
        <v>1097</v>
      </c>
      <c r="P484" s="708">
        <v>300</v>
      </c>
      <c r="Q484" s="709">
        <v>3</v>
      </c>
      <c r="R484" s="612"/>
      <c r="S484" s="615" t="s">
        <v>8910</v>
      </c>
      <c r="T484" s="612"/>
      <c r="U484" s="619">
        <v>44371</v>
      </c>
      <c r="V484" s="619">
        <v>44371</v>
      </c>
      <c r="W484" s="612" t="s">
        <v>1391</v>
      </c>
      <c r="X484" s="627">
        <v>44377</v>
      </c>
      <c r="Y484" s="612"/>
      <c r="Z484" s="612"/>
      <c r="AA484" s="612"/>
      <c r="AB484" s="612"/>
      <c r="AC484" s="615" t="s">
        <v>7597</v>
      </c>
      <c r="AD484" s="612"/>
      <c r="AE484" s="612"/>
      <c r="AF484" s="612"/>
      <c r="AG484" s="612"/>
      <c r="AH484" s="612"/>
      <c r="AI484" s="612"/>
      <c r="AJ484" s="612"/>
      <c r="AK484" s="615" t="s">
        <v>8906</v>
      </c>
      <c r="AL484" s="615" t="s">
        <v>8911</v>
      </c>
      <c r="AM484" s="615" t="s">
        <v>8912</v>
      </c>
      <c r="AN484" s="612" t="s">
        <v>1086</v>
      </c>
      <c r="AO484" s="612" t="s">
        <v>1086</v>
      </c>
      <c r="AP484" s="612"/>
    </row>
    <row r="485" spans="1:42" s="235" customFormat="1" ht="20.100000000000001" customHeight="1">
      <c r="A485" s="615" t="s">
        <v>1313</v>
      </c>
      <c r="B485" s="615" t="s">
        <v>1314</v>
      </c>
      <c r="C485" s="615" t="s">
        <v>1315</v>
      </c>
      <c r="D485" s="615" t="s">
        <v>1330</v>
      </c>
      <c r="E485" s="615" t="s">
        <v>37</v>
      </c>
      <c r="F485" s="615" t="s">
        <v>759</v>
      </c>
      <c r="G485" s="615" t="s">
        <v>106</v>
      </c>
      <c r="H485" s="615" t="s">
        <v>621</v>
      </c>
      <c r="I485" s="621" t="s">
        <v>1317</v>
      </c>
      <c r="J485" s="615" t="s">
        <v>104</v>
      </c>
      <c r="K485" s="615" t="s">
        <v>757</v>
      </c>
      <c r="L485" s="612" t="s">
        <v>1360</v>
      </c>
      <c r="M485" s="620" t="s">
        <v>1362</v>
      </c>
      <c r="N485" s="612" t="s">
        <v>1120</v>
      </c>
      <c r="O485" s="612" t="s">
        <v>1097</v>
      </c>
      <c r="P485" s="708">
        <v>50</v>
      </c>
      <c r="Q485" s="709">
        <v>20</v>
      </c>
      <c r="R485" s="612"/>
      <c r="S485" s="615" t="s">
        <v>8910</v>
      </c>
      <c r="T485" s="612"/>
      <c r="U485" s="634">
        <v>44363</v>
      </c>
      <c r="V485" s="634">
        <v>44363</v>
      </c>
      <c r="W485" s="612" t="s">
        <v>1392</v>
      </c>
      <c r="X485" s="627">
        <v>44377</v>
      </c>
      <c r="Y485" s="612"/>
      <c r="Z485" s="612"/>
      <c r="AA485" s="612"/>
      <c r="AB485" s="612"/>
      <c r="AC485" s="615" t="s">
        <v>7597</v>
      </c>
      <c r="AD485" s="612"/>
      <c r="AE485" s="612"/>
      <c r="AF485" s="612"/>
      <c r="AG485" s="612"/>
      <c r="AH485" s="612"/>
      <c r="AI485" s="612"/>
      <c r="AJ485" s="612"/>
      <c r="AK485" s="615" t="s">
        <v>8906</v>
      </c>
      <c r="AL485" s="615" t="s">
        <v>8911</v>
      </c>
      <c r="AM485" s="615" t="s">
        <v>8912</v>
      </c>
      <c r="AN485" s="612" t="s">
        <v>1086</v>
      </c>
      <c r="AO485" s="612" t="s">
        <v>1086</v>
      </c>
      <c r="AP485" s="612"/>
    </row>
    <row r="486" spans="1:42" s="193" customFormat="1" ht="20.100000000000001" customHeight="1">
      <c r="A486" s="615" t="s">
        <v>1313</v>
      </c>
      <c r="B486" s="615" t="s">
        <v>1314</v>
      </c>
      <c r="C486" s="615" t="s">
        <v>1315</v>
      </c>
      <c r="D486" s="615" t="s">
        <v>1330</v>
      </c>
      <c r="E486" s="615" t="s">
        <v>37</v>
      </c>
      <c r="F486" s="621" t="s">
        <v>18</v>
      </c>
      <c r="G486" s="615" t="s">
        <v>106</v>
      </c>
      <c r="H486" s="615" t="s">
        <v>622</v>
      </c>
      <c r="I486" s="621" t="s">
        <v>1317</v>
      </c>
      <c r="J486" s="615" t="s">
        <v>104</v>
      </c>
      <c r="K486" s="615" t="s">
        <v>757</v>
      </c>
      <c r="L486" s="612" t="s">
        <v>1360</v>
      </c>
      <c r="M486" s="620" t="s">
        <v>1363</v>
      </c>
      <c r="N486" s="612" t="s">
        <v>1120</v>
      </c>
      <c r="O486" s="612" t="s">
        <v>1097</v>
      </c>
      <c r="P486" s="708">
        <v>20</v>
      </c>
      <c r="Q486" s="709">
        <v>5</v>
      </c>
      <c r="R486" s="612"/>
      <c r="S486" s="615" t="s">
        <v>8910</v>
      </c>
      <c r="T486" s="612"/>
      <c r="U486" s="619">
        <v>44371</v>
      </c>
      <c r="V486" s="619">
        <v>44371</v>
      </c>
      <c r="W486" s="612" t="s">
        <v>1393</v>
      </c>
      <c r="X486" s="627">
        <v>44377</v>
      </c>
      <c r="Y486" s="612"/>
      <c r="Z486" s="612"/>
      <c r="AA486" s="612"/>
      <c r="AB486" s="612"/>
      <c r="AC486" s="615" t="s">
        <v>7597</v>
      </c>
      <c r="AD486" s="612"/>
      <c r="AE486" s="612"/>
      <c r="AF486" s="612"/>
      <c r="AG486" s="612"/>
      <c r="AH486" s="612"/>
      <c r="AI486" s="612"/>
      <c r="AJ486" s="612"/>
      <c r="AK486" s="615" t="s">
        <v>8906</v>
      </c>
      <c r="AL486" s="615" t="s">
        <v>8911</v>
      </c>
      <c r="AM486" s="615" t="s">
        <v>8912</v>
      </c>
      <c r="AN486" s="612" t="s">
        <v>1086</v>
      </c>
      <c r="AO486" s="612" t="s">
        <v>1086</v>
      </c>
      <c r="AP486" s="612"/>
    </row>
    <row r="487" spans="1:42" s="193" customFormat="1" ht="20.100000000000001" customHeight="1">
      <c r="A487" s="615" t="s">
        <v>1313</v>
      </c>
      <c r="B487" s="615" t="s">
        <v>1314</v>
      </c>
      <c r="C487" s="615" t="s">
        <v>1315</v>
      </c>
      <c r="D487" s="615" t="s">
        <v>1331</v>
      </c>
      <c r="E487" s="615" t="s">
        <v>37</v>
      </c>
      <c r="F487" s="621" t="s">
        <v>36</v>
      </c>
      <c r="G487" s="615" t="s">
        <v>106</v>
      </c>
      <c r="H487" s="615" t="s">
        <v>623</v>
      </c>
      <c r="I487" s="621" t="s">
        <v>1317</v>
      </c>
      <c r="J487" s="615" t="s">
        <v>104</v>
      </c>
      <c r="K487" s="615" t="s">
        <v>756</v>
      </c>
      <c r="L487" s="612" t="s">
        <v>1360</v>
      </c>
      <c r="M487" s="620" t="s">
        <v>1364</v>
      </c>
      <c r="N487" s="612" t="s">
        <v>1120</v>
      </c>
      <c r="O487" s="612" t="s">
        <v>1097</v>
      </c>
      <c r="P487" s="708">
        <v>30</v>
      </c>
      <c r="Q487" s="709">
        <v>5</v>
      </c>
      <c r="R487" s="612"/>
      <c r="S487" s="615" t="s">
        <v>8910</v>
      </c>
      <c r="T487" s="612"/>
      <c r="U487" s="619">
        <v>44371</v>
      </c>
      <c r="V487" s="619">
        <v>44371</v>
      </c>
      <c r="W487" s="612" t="s">
        <v>1394</v>
      </c>
      <c r="X487" s="627">
        <v>44377</v>
      </c>
      <c r="Y487" s="612"/>
      <c r="Z487" s="612"/>
      <c r="AA487" s="612"/>
      <c r="AB487" s="612"/>
      <c r="AC487" s="615" t="s">
        <v>7597</v>
      </c>
      <c r="AD487" s="612"/>
      <c r="AE487" s="612"/>
      <c r="AF487" s="612"/>
      <c r="AG487" s="612"/>
      <c r="AH487" s="612"/>
      <c r="AI487" s="612"/>
      <c r="AJ487" s="612"/>
      <c r="AK487" s="615" t="s">
        <v>8906</v>
      </c>
      <c r="AL487" s="615" t="s">
        <v>8911</v>
      </c>
      <c r="AM487" s="615" t="s">
        <v>8912</v>
      </c>
      <c r="AN487" s="612" t="s">
        <v>1086</v>
      </c>
      <c r="AO487" s="612" t="s">
        <v>1086</v>
      </c>
      <c r="AP487" s="612"/>
    </row>
    <row r="488" spans="1:42" s="193" customFormat="1" ht="20.100000000000001" customHeight="1">
      <c r="A488" s="615" t="s">
        <v>1313</v>
      </c>
      <c r="B488" s="615" t="s">
        <v>1314</v>
      </c>
      <c r="C488" s="615" t="s">
        <v>1315</v>
      </c>
      <c r="D488" s="615" t="s">
        <v>1332</v>
      </c>
      <c r="E488" s="615" t="s">
        <v>37</v>
      </c>
      <c r="F488" s="621" t="s">
        <v>36</v>
      </c>
      <c r="G488" s="615" t="s">
        <v>106</v>
      </c>
      <c r="H488" s="615" t="s">
        <v>624</v>
      </c>
      <c r="I488" s="621" t="s">
        <v>1317</v>
      </c>
      <c r="J488" s="615" t="s">
        <v>104</v>
      </c>
      <c r="K488" s="615" t="s">
        <v>756</v>
      </c>
      <c r="L488" s="612" t="s">
        <v>1360</v>
      </c>
      <c r="M488" s="620" t="s">
        <v>1365</v>
      </c>
      <c r="N488" s="612" t="s">
        <v>1120</v>
      </c>
      <c r="O488" s="612" t="s">
        <v>1097</v>
      </c>
      <c r="P488" s="708">
        <v>50</v>
      </c>
      <c r="Q488" s="709">
        <v>5</v>
      </c>
      <c r="R488" s="612"/>
      <c r="S488" s="615" t="s">
        <v>8910</v>
      </c>
      <c r="T488" s="612"/>
      <c r="U488" s="619">
        <v>44377</v>
      </c>
      <c r="V488" s="619">
        <v>44377</v>
      </c>
      <c r="W488" s="612" t="s">
        <v>1395</v>
      </c>
      <c r="X488" s="627">
        <v>44377</v>
      </c>
      <c r="Y488" s="612"/>
      <c r="Z488" s="612"/>
      <c r="AA488" s="612"/>
      <c r="AB488" s="612"/>
      <c r="AC488" s="615" t="s">
        <v>7597</v>
      </c>
      <c r="AD488" s="612"/>
      <c r="AE488" s="612"/>
      <c r="AF488" s="612"/>
      <c r="AG488" s="612"/>
      <c r="AH488" s="612"/>
      <c r="AI488" s="612"/>
      <c r="AJ488" s="612"/>
      <c r="AK488" s="615" t="s">
        <v>8906</v>
      </c>
      <c r="AL488" s="615" t="s">
        <v>8911</v>
      </c>
      <c r="AM488" s="615" t="s">
        <v>8912</v>
      </c>
      <c r="AN488" s="612" t="s">
        <v>1086</v>
      </c>
      <c r="AO488" s="612" t="s">
        <v>1086</v>
      </c>
      <c r="AP488" s="612"/>
    </row>
    <row r="489" spans="1:42" s="193" customFormat="1" ht="20.100000000000001" customHeight="1">
      <c r="A489" s="615" t="s">
        <v>1313</v>
      </c>
      <c r="B489" s="615" t="s">
        <v>1314</v>
      </c>
      <c r="C489" s="615" t="s">
        <v>1315</v>
      </c>
      <c r="D489" s="615" t="s">
        <v>1333</v>
      </c>
      <c r="E489" s="615" t="s">
        <v>37</v>
      </c>
      <c r="F489" s="621" t="s">
        <v>18</v>
      </c>
      <c r="G489" s="615" t="s">
        <v>106</v>
      </c>
      <c r="H489" s="615" t="s">
        <v>625</v>
      </c>
      <c r="I489" s="621" t="s">
        <v>1317</v>
      </c>
      <c r="J489" s="615" t="s">
        <v>104</v>
      </c>
      <c r="K489" s="615" t="s">
        <v>756</v>
      </c>
      <c r="L489" s="612" t="s">
        <v>1360</v>
      </c>
      <c r="M489" s="620" t="s">
        <v>1366</v>
      </c>
      <c r="N489" s="612" t="s">
        <v>1120</v>
      </c>
      <c r="O489" s="612" t="s">
        <v>1097</v>
      </c>
      <c r="P489" s="708">
        <v>160</v>
      </c>
      <c r="Q489" s="709">
        <v>3</v>
      </c>
      <c r="R489" s="612"/>
      <c r="S489" s="615" t="s">
        <v>8910</v>
      </c>
      <c r="T489" s="612"/>
      <c r="U489" s="619">
        <v>44377</v>
      </c>
      <c r="V489" s="619">
        <v>44377</v>
      </c>
      <c r="W489" s="612" t="s">
        <v>1396</v>
      </c>
      <c r="X489" s="627">
        <v>44377</v>
      </c>
      <c r="Y489" s="612"/>
      <c r="Z489" s="612"/>
      <c r="AA489" s="612"/>
      <c r="AB489" s="612"/>
      <c r="AC489" s="615" t="s">
        <v>7597</v>
      </c>
      <c r="AD489" s="612"/>
      <c r="AE489" s="612"/>
      <c r="AF489" s="612"/>
      <c r="AG489" s="612"/>
      <c r="AH489" s="612"/>
      <c r="AI489" s="612"/>
      <c r="AJ489" s="612"/>
      <c r="AK489" s="615" t="s">
        <v>8906</v>
      </c>
      <c r="AL489" s="615" t="s">
        <v>8911</v>
      </c>
      <c r="AM489" s="615" t="s">
        <v>8912</v>
      </c>
      <c r="AN489" s="612" t="s">
        <v>1086</v>
      </c>
      <c r="AO489" s="612" t="s">
        <v>1086</v>
      </c>
      <c r="AP489" s="612"/>
    </row>
    <row r="490" spans="1:42" s="193" customFormat="1" ht="20.100000000000001" customHeight="1">
      <c r="A490" s="615" t="s">
        <v>1313</v>
      </c>
      <c r="B490" s="615" t="s">
        <v>1314</v>
      </c>
      <c r="C490" s="615" t="s">
        <v>1315</v>
      </c>
      <c r="D490" s="615" t="s">
        <v>1334</v>
      </c>
      <c r="E490" s="615" t="s">
        <v>37</v>
      </c>
      <c r="F490" s="615" t="s">
        <v>759</v>
      </c>
      <c r="G490" s="615" t="s">
        <v>106</v>
      </c>
      <c r="H490" s="615" t="s">
        <v>626</v>
      </c>
      <c r="I490" s="621" t="s">
        <v>1317</v>
      </c>
      <c r="J490" s="615" t="s">
        <v>104</v>
      </c>
      <c r="K490" s="615" t="s">
        <v>756</v>
      </c>
      <c r="L490" s="612" t="s">
        <v>1360</v>
      </c>
      <c r="M490" s="620" t="s">
        <v>1653</v>
      </c>
      <c r="N490" s="612" t="s">
        <v>1120</v>
      </c>
      <c r="O490" s="612" t="s">
        <v>1097</v>
      </c>
      <c r="P490" s="708">
        <v>140</v>
      </c>
      <c r="Q490" s="709">
        <v>10</v>
      </c>
      <c r="R490" s="615"/>
      <c r="S490" s="615" t="s">
        <v>8910</v>
      </c>
      <c r="T490" s="615"/>
      <c r="U490" s="619">
        <v>44371</v>
      </c>
      <c r="V490" s="619">
        <v>44371</v>
      </c>
      <c r="W490" s="612" t="s">
        <v>1656</v>
      </c>
      <c r="X490" s="627">
        <v>44377</v>
      </c>
      <c r="Y490" s="619"/>
      <c r="Z490" s="619"/>
      <c r="AA490" s="615"/>
      <c r="AB490" s="615"/>
      <c r="AC490" s="615" t="s">
        <v>7597</v>
      </c>
      <c r="AD490" s="615"/>
      <c r="AE490" s="615"/>
      <c r="AF490" s="615"/>
      <c r="AG490" s="615"/>
      <c r="AH490" s="615"/>
      <c r="AI490" s="615"/>
      <c r="AJ490" s="615"/>
      <c r="AK490" s="615" t="s">
        <v>8906</v>
      </c>
      <c r="AL490" s="615" t="s">
        <v>8911</v>
      </c>
      <c r="AM490" s="615" t="s">
        <v>8912</v>
      </c>
      <c r="AN490" s="612" t="s">
        <v>1086</v>
      </c>
      <c r="AO490" s="612" t="s">
        <v>1086</v>
      </c>
      <c r="AP490" s="615"/>
    </row>
    <row r="491" spans="1:42" s="193" customFormat="1" ht="20.100000000000001" customHeight="1">
      <c r="A491" s="615" t="s">
        <v>1313</v>
      </c>
      <c r="B491" s="615" t="s">
        <v>1314</v>
      </c>
      <c r="C491" s="615" t="s">
        <v>1315</v>
      </c>
      <c r="D491" s="615" t="s">
        <v>1334</v>
      </c>
      <c r="E491" s="615" t="s">
        <v>37</v>
      </c>
      <c r="F491" s="615" t="s">
        <v>759</v>
      </c>
      <c r="G491" s="615" t="s">
        <v>106</v>
      </c>
      <c r="H491" s="615" t="s">
        <v>627</v>
      </c>
      <c r="I491" s="621" t="s">
        <v>1317</v>
      </c>
      <c r="J491" s="615" t="s">
        <v>104</v>
      </c>
      <c r="K491" s="615" t="s">
        <v>756</v>
      </c>
      <c r="L491" s="612" t="s">
        <v>1360</v>
      </c>
      <c r="M491" s="620" t="s">
        <v>1653</v>
      </c>
      <c r="N491" s="612" t="s">
        <v>1120</v>
      </c>
      <c r="O491" s="612" t="s">
        <v>1104</v>
      </c>
      <c r="P491" s="708">
        <v>140</v>
      </c>
      <c r="Q491" s="709">
        <v>8</v>
      </c>
      <c r="R491" s="615"/>
      <c r="S491" s="615" t="s">
        <v>8910</v>
      </c>
      <c r="T491" s="615"/>
      <c r="U491" s="619">
        <v>44371</v>
      </c>
      <c r="V491" s="619">
        <v>44371</v>
      </c>
      <c r="W491" s="612" t="s">
        <v>1657</v>
      </c>
      <c r="X491" s="627">
        <v>44377</v>
      </c>
      <c r="Y491" s="619"/>
      <c r="Z491" s="619"/>
      <c r="AA491" s="615"/>
      <c r="AB491" s="615"/>
      <c r="AC491" s="615" t="s">
        <v>7597</v>
      </c>
      <c r="AD491" s="615"/>
      <c r="AE491" s="615"/>
      <c r="AF491" s="615"/>
      <c r="AG491" s="615"/>
      <c r="AH491" s="615"/>
      <c r="AI491" s="615"/>
      <c r="AJ491" s="615"/>
      <c r="AK491" s="615" t="s">
        <v>8906</v>
      </c>
      <c r="AL491" s="615" t="s">
        <v>8911</v>
      </c>
      <c r="AM491" s="615" t="s">
        <v>8912</v>
      </c>
      <c r="AN491" s="612" t="s">
        <v>1086</v>
      </c>
      <c r="AO491" s="612" t="s">
        <v>1086</v>
      </c>
      <c r="AP491" s="615"/>
    </row>
    <row r="492" spans="1:42" s="193" customFormat="1" ht="20.100000000000001" customHeight="1">
      <c r="A492" s="615" t="s">
        <v>1313</v>
      </c>
      <c r="B492" s="615" t="s">
        <v>1314</v>
      </c>
      <c r="C492" s="615" t="s">
        <v>1315</v>
      </c>
      <c r="D492" s="615" t="s">
        <v>1335</v>
      </c>
      <c r="E492" s="615" t="s">
        <v>37</v>
      </c>
      <c r="F492" s="615" t="s">
        <v>759</v>
      </c>
      <c r="G492" s="615" t="s">
        <v>106</v>
      </c>
      <c r="H492" s="615" t="s">
        <v>628</v>
      </c>
      <c r="I492" s="621" t="s">
        <v>1317</v>
      </c>
      <c r="J492" s="615" t="s">
        <v>104</v>
      </c>
      <c r="K492" s="615" t="s">
        <v>756</v>
      </c>
      <c r="L492" s="612" t="s">
        <v>1360</v>
      </c>
      <c r="M492" s="620" t="s">
        <v>1654</v>
      </c>
      <c r="N492" s="612" t="s">
        <v>1120</v>
      </c>
      <c r="O492" s="612" t="s">
        <v>1104</v>
      </c>
      <c r="P492" s="708">
        <v>460</v>
      </c>
      <c r="Q492" s="709">
        <v>8</v>
      </c>
      <c r="R492" s="615"/>
      <c r="S492" s="615" t="s">
        <v>8910</v>
      </c>
      <c r="T492" s="615"/>
      <c r="U492" s="619">
        <v>44371</v>
      </c>
      <c r="V492" s="619">
        <v>44371</v>
      </c>
      <c r="W492" s="612" t="s">
        <v>1658</v>
      </c>
      <c r="X492" s="627">
        <v>44377</v>
      </c>
      <c r="Y492" s="619"/>
      <c r="Z492" s="619"/>
      <c r="AA492" s="615"/>
      <c r="AB492" s="615"/>
      <c r="AC492" s="615" t="s">
        <v>7597</v>
      </c>
      <c r="AD492" s="615"/>
      <c r="AE492" s="615"/>
      <c r="AF492" s="615"/>
      <c r="AG492" s="615"/>
      <c r="AH492" s="615"/>
      <c r="AI492" s="615"/>
      <c r="AJ492" s="615"/>
      <c r="AK492" s="615" t="s">
        <v>8906</v>
      </c>
      <c r="AL492" s="615" t="s">
        <v>8911</v>
      </c>
      <c r="AM492" s="615" t="s">
        <v>8912</v>
      </c>
      <c r="AN492" s="612" t="s">
        <v>1086</v>
      </c>
      <c r="AO492" s="612" t="s">
        <v>1086</v>
      </c>
      <c r="AP492" s="615"/>
    </row>
    <row r="493" spans="1:42" s="193" customFormat="1" ht="20.100000000000001" customHeight="1">
      <c r="A493" s="615" t="s">
        <v>1313</v>
      </c>
      <c r="B493" s="615" t="s">
        <v>1314</v>
      </c>
      <c r="C493" s="615" t="s">
        <v>1315</v>
      </c>
      <c r="D493" s="615" t="s">
        <v>1336</v>
      </c>
      <c r="E493" s="615" t="s">
        <v>37</v>
      </c>
      <c r="F493" s="621" t="s">
        <v>18</v>
      </c>
      <c r="G493" s="615" t="s">
        <v>106</v>
      </c>
      <c r="H493" s="615" t="s">
        <v>629</v>
      </c>
      <c r="I493" s="621" t="s">
        <v>1317</v>
      </c>
      <c r="J493" s="615" t="s">
        <v>104</v>
      </c>
      <c r="K493" s="615" t="s">
        <v>756</v>
      </c>
      <c r="L493" s="612" t="s">
        <v>1360</v>
      </c>
      <c r="M493" s="620" t="s">
        <v>1655</v>
      </c>
      <c r="N493" s="612" t="s">
        <v>1120</v>
      </c>
      <c r="O493" s="612" t="s">
        <v>1104</v>
      </c>
      <c r="P493" s="708">
        <v>50</v>
      </c>
      <c r="Q493" s="709">
        <v>5</v>
      </c>
      <c r="R493" s="615"/>
      <c r="S493" s="615" t="s">
        <v>8910</v>
      </c>
      <c r="T493" s="615"/>
      <c r="U493" s="619">
        <v>44371</v>
      </c>
      <c r="V493" s="619">
        <v>44371</v>
      </c>
      <c r="W493" s="612" t="s">
        <v>1659</v>
      </c>
      <c r="X493" s="627">
        <v>44377</v>
      </c>
      <c r="Y493" s="619"/>
      <c r="Z493" s="619"/>
      <c r="AA493" s="615"/>
      <c r="AB493" s="615"/>
      <c r="AC493" s="615" t="s">
        <v>7597</v>
      </c>
      <c r="AD493" s="615"/>
      <c r="AE493" s="615"/>
      <c r="AF493" s="615"/>
      <c r="AG493" s="615"/>
      <c r="AH493" s="615"/>
      <c r="AI493" s="615"/>
      <c r="AJ493" s="615"/>
      <c r="AK493" s="615" t="s">
        <v>8906</v>
      </c>
      <c r="AL493" s="615" t="s">
        <v>8911</v>
      </c>
      <c r="AM493" s="615" t="s">
        <v>8912</v>
      </c>
      <c r="AN493" s="612" t="s">
        <v>1086</v>
      </c>
      <c r="AO493" s="612" t="s">
        <v>1086</v>
      </c>
      <c r="AP493" s="615"/>
    </row>
    <row r="494" spans="1:42" s="243" customFormat="1">
      <c r="A494" s="615" t="s">
        <v>1313</v>
      </c>
      <c r="B494" s="615" t="s">
        <v>1314</v>
      </c>
      <c r="C494" s="615" t="s">
        <v>1337</v>
      </c>
      <c r="D494" s="615" t="s">
        <v>1338</v>
      </c>
      <c r="E494" s="615" t="s">
        <v>37</v>
      </c>
      <c r="F494" s="615" t="s">
        <v>759</v>
      </c>
      <c r="G494" s="615" t="s">
        <v>106</v>
      </c>
      <c r="H494" s="615" t="s">
        <v>989</v>
      </c>
      <c r="I494" s="621" t="s">
        <v>1317</v>
      </c>
      <c r="J494" s="615" t="s">
        <v>104</v>
      </c>
      <c r="K494" s="615" t="s">
        <v>756</v>
      </c>
      <c r="L494" s="612" t="s">
        <v>1367</v>
      </c>
      <c r="M494" s="620" t="s">
        <v>1368</v>
      </c>
      <c r="N494" s="612" t="s">
        <v>1120</v>
      </c>
      <c r="O494" s="612" t="s">
        <v>1104</v>
      </c>
      <c r="P494" s="708">
        <v>170</v>
      </c>
      <c r="Q494" s="709">
        <v>30</v>
      </c>
      <c r="R494" s="612"/>
      <c r="S494" s="615" t="s">
        <v>8910</v>
      </c>
      <c r="T494" s="612"/>
      <c r="U494" s="619">
        <v>44377</v>
      </c>
      <c r="V494" s="619">
        <v>44377</v>
      </c>
      <c r="W494" s="612" t="s">
        <v>1397</v>
      </c>
      <c r="X494" s="627">
        <v>44377</v>
      </c>
      <c r="Y494" s="612"/>
      <c r="Z494" s="612"/>
      <c r="AA494" s="612"/>
      <c r="AB494" s="612"/>
      <c r="AC494" s="615" t="s">
        <v>7597</v>
      </c>
      <c r="AD494" s="612"/>
      <c r="AE494" s="612"/>
      <c r="AF494" s="612"/>
      <c r="AG494" s="612"/>
      <c r="AH494" s="612"/>
      <c r="AI494" s="612"/>
      <c r="AJ494" s="612"/>
      <c r="AK494" s="615" t="s">
        <v>8906</v>
      </c>
      <c r="AL494" s="615" t="s">
        <v>8911</v>
      </c>
      <c r="AM494" s="615" t="s">
        <v>8912</v>
      </c>
      <c r="AN494" s="612" t="s">
        <v>1086</v>
      </c>
      <c r="AO494" s="612" t="s">
        <v>1086</v>
      </c>
      <c r="AP494" s="612"/>
    </row>
    <row r="495" spans="1:42" s="243" customFormat="1">
      <c r="A495" s="615" t="s">
        <v>1313</v>
      </c>
      <c r="B495" s="615" t="s">
        <v>1314</v>
      </c>
      <c r="C495" s="615" t="s">
        <v>1337</v>
      </c>
      <c r="D495" s="615" t="s">
        <v>1339</v>
      </c>
      <c r="E495" s="615" t="s">
        <v>37</v>
      </c>
      <c r="F495" s="621" t="s">
        <v>15</v>
      </c>
      <c r="G495" s="615" t="s">
        <v>106</v>
      </c>
      <c r="H495" s="615" t="s">
        <v>631</v>
      </c>
      <c r="I495" s="621" t="s">
        <v>1317</v>
      </c>
      <c r="J495" s="615" t="s">
        <v>104</v>
      </c>
      <c r="K495" s="615" t="s">
        <v>756</v>
      </c>
      <c r="L495" s="612" t="s">
        <v>1367</v>
      </c>
      <c r="M495" s="620" t="s">
        <v>1369</v>
      </c>
      <c r="N495" s="612" t="s">
        <v>1120</v>
      </c>
      <c r="O495" s="612" t="s">
        <v>1104</v>
      </c>
      <c r="P495" s="708">
        <v>80</v>
      </c>
      <c r="Q495" s="709">
        <v>13</v>
      </c>
      <c r="R495" s="612"/>
      <c r="S495" s="615" t="s">
        <v>8910</v>
      </c>
      <c r="T495" s="612"/>
      <c r="U495" s="619">
        <v>44377</v>
      </c>
      <c r="V495" s="619">
        <v>44377</v>
      </c>
      <c r="W495" s="612" t="s">
        <v>1398</v>
      </c>
      <c r="X495" s="627">
        <v>44377</v>
      </c>
      <c r="Y495" s="612"/>
      <c r="Z495" s="612"/>
      <c r="AA495" s="612"/>
      <c r="AB495" s="612"/>
      <c r="AC495" s="615" t="s">
        <v>7597</v>
      </c>
      <c r="AD495" s="612"/>
      <c r="AE495" s="612"/>
      <c r="AF495" s="612"/>
      <c r="AG495" s="612"/>
      <c r="AH495" s="612"/>
      <c r="AI495" s="612"/>
      <c r="AJ495" s="612"/>
      <c r="AK495" s="615" t="s">
        <v>8906</v>
      </c>
      <c r="AL495" s="615" t="s">
        <v>8911</v>
      </c>
      <c r="AM495" s="615" t="s">
        <v>8912</v>
      </c>
      <c r="AN495" s="612" t="s">
        <v>1086</v>
      </c>
      <c r="AO495" s="612" t="s">
        <v>1086</v>
      </c>
      <c r="AP495" s="612"/>
    </row>
    <row r="496" spans="1:42" s="243" customFormat="1">
      <c r="A496" s="615" t="s">
        <v>1313</v>
      </c>
      <c r="B496" s="615" t="s">
        <v>1314</v>
      </c>
      <c r="C496" s="615" t="s">
        <v>1337</v>
      </c>
      <c r="D496" s="615" t="s">
        <v>1340</v>
      </c>
      <c r="E496" s="615" t="s">
        <v>37</v>
      </c>
      <c r="F496" s="621" t="s">
        <v>15</v>
      </c>
      <c r="G496" s="615" t="s">
        <v>106</v>
      </c>
      <c r="H496" s="615" t="s">
        <v>632</v>
      </c>
      <c r="I496" s="621" t="s">
        <v>1317</v>
      </c>
      <c r="J496" s="615" t="s">
        <v>104</v>
      </c>
      <c r="K496" s="615" t="s">
        <v>756</v>
      </c>
      <c r="L496" s="612" t="s">
        <v>1367</v>
      </c>
      <c r="M496" s="620" t="s">
        <v>1370</v>
      </c>
      <c r="N496" s="612" t="s">
        <v>1120</v>
      </c>
      <c r="O496" s="612" t="s">
        <v>1104</v>
      </c>
      <c r="P496" s="708">
        <v>50</v>
      </c>
      <c r="Q496" s="709">
        <v>20</v>
      </c>
      <c r="R496" s="612"/>
      <c r="S496" s="615" t="s">
        <v>8910</v>
      </c>
      <c r="T496" s="612"/>
      <c r="U496" s="619">
        <v>44377</v>
      </c>
      <c r="V496" s="619">
        <v>44377</v>
      </c>
      <c r="W496" s="612" t="s">
        <v>1399</v>
      </c>
      <c r="X496" s="627">
        <v>44377</v>
      </c>
      <c r="Y496" s="612"/>
      <c r="Z496" s="612"/>
      <c r="AA496" s="612"/>
      <c r="AB496" s="612"/>
      <c r="AC496" s="615" t="s">
        <v>7597</v>
      </c>
      <c r="AD496" s="612"/>
      <c r="AE496" s="612"/>
      <c r="AF496" s="612"/>
      <c r="AG496" s="612"/>
      <c r="AH496" s="612"/>
      <c r="AI496" s="612"/>
      <c r="AJ496" s="612"/>
      <c r="AK496" s="615" t="s">
        <v>8906</v>
      </c>
      <c r="AL496" s="615" t="s">
        <v>8911</v>
      </c>
      <c r="AM496" s="615" t="s">
        <v>8912</v>
      </c>
      <c r="AN496" s="612" t="s">
        <v>1086</v>
      </c>
      <c r="AO496" s="612" t="s">
        <v>1086</v>
      </c>
      <c r="AP496" s="612"/>
    </row>
    <row r="497" spans="1:42" s="243" customFormat="1">
      <c r="A497" s="615" t="s">
        <v>1313</v>
      </c>
      <c r="B497" s="615" t="s">
        <v>1314</v>
      </c>
      <c r="C497" s="615" t="s">
        <v>1337</v>
      </c>
      <c r="D497" s="615" t="s">
        <v>1341</v>
      </c>
      <c r="E497" s="615" t="s">
        <v>37</v>
      </c>
      <c r="F497" s="615" t="s">
        <v>759</v>
      </c>
      <c r="G497" s="615" t="s">
        <v>106</v>
      </c>
      <c r="H497" s="615" t="s">
        <v>633</v>
      </c>
      <c r="I497" s="621" t="s">
        <v>1317</v>
      </c>
      <c r="J497" s="615" t="s">
        <v>104</v>
      </c>
      <c r="K497" s="615" t="s">
        <v>756</v>
      </c>
      <c r="L497" s="612" t="s">
        <v>1367</v>
      </c>
      <c r="M497" s="620" t="s">
        <v>1371</v>
      </c>
      <c r="N497" s="612" t="s">
        <v>1120</v>
      </c>
      <c r="O497" s="612" t="s">
        <v>1104</v>
      </c>
      <c r="P497" s="708">
        <v>40</v>
      </c>
      <c r="Q497" s="709">
        <v>10</v>
      </c>
      <c r="R497" s="612"/>
      <c r="S497" s="615" t="s">
        <v>8910</v>
      </c>
      <c r="T497" s="612"/>
      <c r="U497" s="619">
        <v>44377</v>
      </c>
      <c r="V497" s="619">
        <v>44377</v>
      </c>
      <c r="W497" s="612" t="s">
        <v>1400</v>
      </c>
      <c r="X497" s="627">
        <v>44377</v>
      </c>
      <c r="Y497" s="612"/>
      <c r="Z497" s="612"/>
      <c r="AA497" s="612"/>
      <c r="AB497" s="612"/>
      <c r="AC497" s="615" t="s">
        <v>7597</v>
      </c>
      <c r="AD497" s="612"/>
      <c r="AE497" s="612"/>
      <c r="AF497" s="612"/>
      <c r="AG497" s="612"/>
      <c r="AH497" s="612"/>
      <c r="AI497" s="612"/>
      <c r="AJ497" s="612"/>
      <c r="AK497" s="615" t="s">
        <v>8906</v>
      </c>
      <c r="AL497" s="615" t="s">
        <v>8911</v>
      </c>
      <c r="AM497" s="615" t="s">
        <v>8912</v>
      </c>
      <c r="AN497" s="612" t="s">
        <v>1086</v>
      </c>
      <c r="AO497" s="612" t="s">
        <v>1086</v>
      </c>
      <c r="AP497" s="612"/>
    </row>
    <row r="498" spans="1:42" s="243" customFormat="1">
      <c r="A498" s="615" t="s">
        <v>1313</v>
      </c>
      <c r="B498" s="615" t="s">
        <v>1314</v>
      </c>
      <c r="C498" s="615" t="s">
        <v>1337</v>
      </c>
      <c r="D498" s="615" t="s">
        <v>1341</v>
      </c>
      <c r="E498" s="615" t="s">
        <v>37</v>
      </c>
      <c r="F498" s="615" t="s">
        <v>759</v>
      </c>
      <c r="G498" s="615" t="s">
        <v>106</v>
      </c>
      <c r="H498" s="615" t="s">
        <v>634</v>
      </c>
      <c r="I498" s="621" t="s">
        <v>1317</v>
      </c>
      <c r="J498" s="615" t="s">
        <v>104</v>
      </c>
      <c r="K498" s="615" t="s">
        <v>756</v>
      </c>
      <c r="L498" s="612" t="s">
        <v>1367</v>
      </c>
      <c r="M498" s="620" t="s">
        <v>1372</v>
      </c>
      <c r="N498" s="612" t="s">
        <v>1120</v>
      </c>
      <c r="O498" s="612" t="s">
        <v>1104</v>
      </c>
      <c r="P498" s="708">
        <v>270</v>
      </c>
      <c r="Q498" s="709">
        <v>20</v>
      </c>
      <c r="R498" s="612"/>
      <c r="S498" s="615" t="s">
        <v>8910</v>
      </c>
      <c r="T498" s="612"/>
      <c r="U498" s="619">
        <v>44377</v>
      </c>
      <c r="V498" s="619">
        <v>44377</v>
      </c>
      <c r="W498" s="612" t="s">
        <v>1401</v>
      </c>
      <c r="X498" s="627">
        <v>44377</v>
      </c>
      <c r="Y498" s="612"/>
      <c r="Z498" s="612"/>
      <c r="AA498" s="612"/>
      <c r="AB498" s="612"/>
      <c r="AC498" s="615" t="s">
        <v>7597</v>
      </c>
      <c r="AD498" s="612"/>
      <c r="AE498" s="612"/>
      <c r="AF498" s="612"/>
      <c r="AG498" s="612"/>
      <c r="AH498" s="612"/>
      <c r="AI498" s="612"/>
      <c r="AJ498" s="612"/>
      <c r="AK498" s="615" t="s">
        <v>8906</v>
      </c>
      <c r="AL498" s="615" t="s">
        <v>8911</v>
      </c>
      <c r="AM498" s="615" t="s">
        <v>8912</v>
      </c>
      <c r="AN498" s="612" t="s">
        <v>1086</v>
      </c>
      <c r="AO498" s="612" t="s">
        <v>1086</v>
      </c>
      <c r="AP498" s="612"/>
    </row>
    <row r="499" spans="1:42" s="243" customFormat="1">
      <c r="A499" s="612" t="s">
        <v>979</v>
      </c>
      <c r="B499" s="615" t="s">
        <v>31</v>
      </c>
      <c r="C499" s="615" t="s">
        <v>32</v>
      </c>
      <c r="D499" s="615" t="s">
        <v>481</v>
      </c>
      <c r="E499" s="615" t="s">
        <v>37</v>
      </c>
      <c r="F499" s="615" t="s">
        <v>11</v>
      </c>
      <c r="G499" s="615" t="s">
        <v>19</v>
      </c>
      <c r="H499" s="615" t="s">
        <v>635</v>
      </c>
      <c r="I499" s="612" t="s">
        <v>760</v>
      </c>
      <c r="J499" s="615" t="s">
        <v>13</v>
      </c>
      <c r="K499" s="615" t="s">
        <v>17</v>
      </c>
      <c r="L499" s="612" t="s">
        <v>1367</v>
      </c>
      <c r="M499" s="620" t="s">
        <v>1997</v>
      </c>
      <c r="N499" s="612" t="s">
        <v>1120</v>
      </c>
      <c r="O499" s="612" t="s">
        <v>1104</v>
      </c>
      <c r="P499" s="708">
        <v>85</v>
      </c>
      <c r="Q499" s="709">
        <v>10</v>
      </c>
      <c r="R499" s="612"/>
      <c r="S499" s="615" t="s">
        <v>8910</v>
      </c>
      <c r="T499" s="612"/>
      <c r="U499" s="619">
        <v>44377</v>
      </c>
      <c r="V499" s="619">
        <v>44377</v>
      </c>
      <c r="W499" s="612" t="s">
        <v>1998</v>
      </c>
      <c r="X499" s="627">
        <v>44377</v>
      </c>
      <c r="Y499" s="612"/>
      <c r="Z499" s="612"/>
      <c r="AA499" s="612"/>
      <c r="AB499" s="612"/>
      <c r="AC499" s="615" t="s">
        <v>7597</v>
      </c>
      <c r="AD499" s="612"/>
      <c r="AE499" s="612"/>
      <c r="AF499" s="612"/>
      <c r="AG499" s="612"/>
      <c r="AH499" s="612"/>
      <c r="AI499" s="612"/>
      <c r="AJ499" s="612"/>
      <c r="AK499" s="615" t="s">
        <v>8906</v>
      </c>
      <c r="AL499" s="615" t="s">
        <v>8911</v>
      </c>
      <c r="AM499" s="615" t="s">
        <v>8912</v>
      </c>
      <c r="AN499" s="612" t="s">
        <v>1086</v>
      </c>
      <c r="AO499" s="612" t="s">
        <v>1086</v>
      </c>
      <c r="AP499" s="612"/>
    </row>
    <row r="500" spans="1:42" s="243" customFormat="1">
      <c r="A500" s="612" t="s">
        <v>979</v>
      </c>
      <c r="B500" s="615" t="s">
        <v>31</v>
      </c>
      <c r="C500" s="615" t="s">
        <v>32</v>
      </c>
      <c r="D500" s="615" t="s">
        <v>481</v>
      </c>
      <c r="E500" s="615" t="s">
        <v>37</v>
      </c>
      <c r="F500" s="615" t="s">
        <v>11</v>
      </c>
      <c r="G500" s="615" t="s">
        <v>19</v>
      </c>
      <c r="H500" s="615" t="s">
        <v>990</v>
      </c>
      <c r="I500" s="612" t="s">
        <v>760</v>
      </c>
      <c r="J500" s="615" t="s">
        <v>13</v>
      </c>
      <c r="K500" s="615" t="s">
        <v>17</v>
      </c>
      <c r="L500" s="612" t="s">
        <v>1367</v>
      </c>
      <c r="M500" s="620" t="s">
        <v>1999</v>
      </c>
      <c r="N500" s="612" t="s">
        <v>1120</v>
      </c>
      <c r="O500" s="612" t="s">
        <v>1104</v>
      </c>
      <c r="P500" s="708">
        <v>100</v>
      </c>
      <c r="Q500" s="709">
        <v>30</v>
      </c>
      <c r="R500" s="612"/>
      <c r="S500" s="615" t="s">
        <v>8910</v>
      </c>
      <c r="T500" s="612"/>
      <c r="U500" s="619">
        <v>44377</v>
      </c>
      <c r="V500" s="619">
        <v>44377</v>
      </c>
      <c r="W500" s="612" t="s">
        <v>2000</v>
      </c>
      <c r="X500" s="627">
        <v>44377</v>
      </c>
      <c r="Y500" s="612"/>
      <c r="Z500" s="612"/>
      <c r="AA500" s="612"/>
      <c r="AB500" s="612"/>
      <c r="AC500" s="615" t="s">
        <v>7597</v>
      </c>
      <c r="AD500" s="612"/>
      <c r="AE500" s="612"/>
      <c r="AF500" s="612"/>
      <c r="AG500" s="612"/>
      <c r="AH500" s="612"/>
      <c r="AI500" s="612"/>
      <c r="AJ500" s="612"/>
      <c r="AK500" s="615" t="s">
        <v>8906</v>
      </c>
      <c r="AL500" s="615" t="s">
        <v>8911</v>
      </c>
      <c r="AM500" s="615" t="s">
        <v>8912</v>
      </c>
      <c r="AN500" s="612" t="s">
        <v>1086</v>
      </c>
      <c r="AO500" s="612" t="s">
        <v>1086</v>
      </c>
      <c r="AP500" s="612"/>
    </row>
    <row r="501" spans="1:42" s="243" customFormat="1">
      <c r="A501" s="612" t="s">
        <v>979</v>
      </c>
      <c r="B501" s="615" t="s">
        <v>31</v>
      </c>
      <c r="C501" s="615" t="s">
        <v>32</v>
      </c>
      <c r="D501" s="615" t="s">
        <v>482</v>
      </c>
      <c r="E501" s="615" t="s">
        <v>37</v>
      </c>
      <c r="F501" s="615" t="s">
        <v>11</v>
      </c>
      <c r="G501" s="615" t="s">
        <v>19</v>
      </c>
      <c r="H501" s="615" t="s">
        <v>991</v>
      </c>
      <c r="I501" s="612" t="s">
        <v>760</v>
      </c>
      <c r="J501" s="615" t="s">
        <v>13</v>
      </c>
      <c r="K501" s="615" t="s">
        <v>26</v>
      </c>
      <c r="L501" s="612" t="s">
        <v>1367</v>
      </c>
      <c r="M501" s="620" t="s">
        <v>1373</v>
      </c>
      <c r="N501" s="612" t="s">
        <v>1120</v>
      </c>
      <c r="O501" s="612" t="s">
        <v>1104</v>
      </c>
      <c r="P501" s="708">
        <v>60</v>
      </c>
      <c r="Q501" s="709">
        <v>30</v>
      </c>
      <c r="R501" s="612"/>
      <c r="S501" s="615" t="s">
        <v>8910</v>
      </c>
      <c r="T501" s="612"/>
      <c r="U501" s="619">
        <v>44377</v>
      </c>
      <c r="V501" s="619">
        <v>44377</v>
      </c>
      <c r="W501" s="612" t="s">
        <v>1402</v>
      </c>
      <c r="X501" s="627">
        <v>44377</v>
      </c>
      <c r="Y501" s="612"/>
      <c r="Z501" s="612"/>
      <c r="AA501" s="612"/>
      <c r="AB501" s="612"/>
      <c r="AC501" s="615" t="s">
        <v>7597</v>
      </c>
      <c r="AD501" s="612"/>
      <c r="AE501" s="612"/>
      <c r="AF501" s="612"/>
      <c r="AG501" s="612"/>
      <c r="AH501" s="612"/>
      <c r="AI501" s="612"/>
      <c r="AJ501" s="612"/>
      <c r="AK501" s="615" t="s">
        <v>8906</v>
      </c>
      <c r="AL501" s="615" t="s">
        <v>8911</v>
      </c>
      <c r="AM501" s="615" t="s">
        <v>8912</v>
      </c>
      <c r="AN501" s="612" t="s">
        <v>1086</v>
      </c>
      <c r="AO501" s="612" t="s">
        <v>1086</v>
      </c>
      <c r="AP501" s="612"/>
    </row>
    <row r="502" spans="1:42" s="243" customFormat="1">
      <c r="A502" s="612" t="s">
        <v>979</v>
      </c>
      <c r="B502" s="615" t="s">
        <v>31</v>
      </c>
      <c r="C502" s="615" t="s">
        <v>32</v>
      </c>
      <c r="D502" s="615" t="s">
        <v>482</v>
      </c>
      <c r="E502" s="615" t="s">
        <v>37</v>
      </c>
      <c r="F502" s="615" t="s">
        <v>11</v>
      </c>
      <c r="G502" s="615" t="s">
        <v>19</v>
      </c>
      <c r="H502" s="615" t="s">
        <v>636</v>
      </c>
      <c r="I502" s="612" t="s">
        <v>760</v>
      </c>
      <c r="J502" s="615" t="s">
        <v>13</v>
      </c>
      <c r="K502" s="615" t="s">
        <v>17</v>
      </c>
      <c r="L502" s="612" t="s">
        <v>1367</v>
      </c>
      <c r="M502" s="620" t="s">
        <v>1374</v>
      </c>
      <c r="N502" s="612" t="s">
        <v>1120</v>
      </c>
      <c r="O502" s="612" t="s">
        <v>1104</v>
      </c>
      <c r="P502" s="708">
        <v>65</v>
      </c>
      <c r="Q502" s="709">
        <v>20</v>
      </c>
      <c r="R502" s="612"/>
      <c r="S502" s="615" t="s">
        <v>8910</v>
      </c>
      <c r="T502" s="612"/>
      <c r="U502" s="619">
        <v>44377</v>
      </c>
      <c r="V502" s="619">
        <v>44377</v>
      </c>
      <c r="W502" s="612" t="s">
        <v>1403</v>
      </c>
      <c r="X502" s="627">
        <v>44377</v>
      </c>
      <c r="Y502" s="612"/>
      <c r="Z502" s="612"/>
      <c r="AA502" s="612"/>
      <c r="AB502" s="612"/>
      <c r="AC502" s="615" t="s">
        <v>7597</v>
      </c>
      <c r="AD502" s="612"/>
      <c r="AE502" s="612"/>
      <c r="AF502" s="612"/>
      <c r="AG502" s="612"/>
      <c r="AH502" s="612"/>
      <c r="AI502" s="612"/>
      <c r="AJ502" s="612"/>
      <c r="AK502" s="615" t="s">
        <v>8906</v>
      </c>
      <c r="AL502" s="615" t="s">
        <v>8911</v>
      </c>
      <c r="AM502" s="615" t="s">
        <v>8912</v>
      </c>
      <c r="AN502" s="612" t="s">
        <v>1086</v>
      </c>
      <c r="AO502" s="612" t="s">
        <v>1086</v>
      </c>
      <c r="AP502" s="612"/>
    </row>
    <row r="503" spans="1:42" s="243" customFormat="1">
      <c r="A503" s="612" t="s">
        <v>979</v>
      </c>
      <c r="B503" s="615" t="s">
        <v>31</v>
      </c>
      <c r="C503" s="615" t="s">
        <v>32</v>
      </c>
      <c r="D503" s="615" t="s">
        <v>483</v>
      </c>
      <c r="E503" s="615" t="s">
        <v>37</v>
      </c>
      <c r="F503" s="615" t="s">
        <v>11</v>
      </c>
      <c r="G503" s="615" t="s">
        <v>19</v>
      </c>
      <c r="H503" s="615" t="s">
        <v>637</v>
      </c>
      <c r="I503" s="612" t="s">
        <v>760</v>
      </c>
      <c r="J503" s="615" t="s">
        <v>13</v>
      </c>
      <c r="K503" s="615" t="s">
        <v>17</v>
      </c>
      <c r="L503" s="612" t="s">
        <v>1367</v>
      </c>
      <c r="M503" s="620" t="s">
        <v>1375</v>
      </c>
      <c r="N503" s="612" t="s">
        <v>1120</v>
      </c>
      <c r="O503" s="612" t="s">
        <v>1104</v>
      </c>
      <c r="P503" s="708">
        <v>50</v>
      </c>
      <c r="Q503" s="709">
        <v>30</v>
      </c>
      <c r="R503" s="612"/>
      <c r="S503" s="615" t="s">
        <v>8910</v>
      </c>
      <c r="T503" s="612"/>
      <c r="U503" s="619">
        <v>44377</v>
      </c>
      <c r="V503" s="619">
        <v>44377</v>
      </c>
      <c r="W503" s="612" t="s">
        <v>1404</v>
      </c>
      <c r="X503" s="627">
        <v>44377</v>
      </c>
      <c r="Y503" s="612"/>
      <c r="Z503" s="612"/>
      <c r="AA503" s="612"/>
      <c r="AB503" s="612"/>
      <c r="AC503" s="615" t="s">
        <v>7597</v>
      </c>
      <c r="AD503" s="612"/>
      <c r="AE503" s="612"/>
      <c r="AF503" s="612"/>
      <c r="AG503" s="612"/>
      <c r="AH503" s="612"/>
      <c r="AI503" s="612"/>
      <c r="AJ503" s="612"/>
      <c r="AK503" s="615" t="s">
        <v>8906</v>
      </c>
      <c r="AL503" s="615" t="s">
        <v>8911</v>
      </c>
      <c r="AM503" s="615" t="s">
        <v>8912</v>
      </c>
      <c r="AN503" s="612" t="s">
        <v>1086</v>
      </c>
      <c r="AO503" s="612" t="s">
        <v>1086</v>
      </c>
      <c r="AP503" s="612"/>
    </row>
    <row r="504" spans="1:42" s="243" customFormat="1">
      <c r="A504" s="612" t="s">
        <v>979</v>
      </c>
      <c r="B504" s="615" t="s">
        <v>31</v>
      </c>
      <c r="C504" s="615" t="s">
        <v>32</v>
      </c>
      <c r="D504" s="615" t="s">
        <v>484</v>
      </c>
      <c r="E504" s="615" t="s">
        <v>37</v>
      </c>
      <c r="F504" s="615" t="s">
        <v>11</v>
      </c>
      <c r="G504" s="615" t="s">
        <v>19</v>
      </c>
      <c r="H504" s="615" t="s">
        <v>992</v>
      </c>
      <c r="I504" s="612" t="s">
        <v>760</v>
      </c>
      <c r="J504" s="615" t="s">
        <v>13</v>
      </c>
      <c r="K504" s="615" t="s">
        <v>17</v>
      </c>
      <c r="L504" s="612" t="s">
        <v>1367</v>
      </c>
      <c r="M504" s="620" t="s">
        <v>1376</v>
      </c>
      <c r="N504" s="612" t="s">
        <v>1120</v>
      </c>
      <c r="O504" s="612" t="s">
        <v>1104</v>
      </c>
      <c r="P504" s="708">
        <v>175</v>
      </c>
      <c r="Q504" s="709">
        <v>30</v>
      </c>
      <c r="R504" s="612"/>
      <c r="S504" s="615" t="s">
        <v>8910</v>
      </c>
      <c r="T504" s="612"/>
      <c r="U504" s="619">
        <v>44377</v>
      </c>
      <c r="V504" s="619">
        <v>44377</v>
      </c>
      <c r="W504" s="612" t="s">
        <v>1405</v>
      </c>
      <c r="X504" s="627">
        <v>44377</v>
      </c>
      <c r="Y504" s="612"/>
      <c r="Z504" s="612"/>
      <c r="AA504" s="612"/>
      <c r="AB504" s="612"/>
      <c r="AC504" s="615" t="s">
        <v>7597</v>
      </c>
      <c r="AD504" s="612"/>
      <c r="AE504" s="612"/>
      <c r="AF504" s="612"/>
      <c r="AG504" s="612"/>
      <c r="AH504" s="612"/>
      <c r="AI504" s="612"/>
      <c r="AJ504" s="612"/>
      <c r="AK504" s="615" t="s">
        <v>8906</v>
      </c>
      <c r="AL504" s="615" t="s">
        <v>8911</v>
      </c>
      <c r="AM504" s="615" t="s">
        <v>8912</v>
      </c>
      <c r="AN504" s="612" t="s">
        <v>1086</v>
      </c>
      <c r="AO504" s="612" t="s">
        <v>1086</v>
      </c>
      <c r="AP504" s="612"/>
    </row>
    <row r="505" spans="1:42" s="243" customFormat="1">
      <c r="A505" s="612" t="s">
        <v>979</v>
      </c>
      <c r="B505" s="615" t="s">
        <v>31</v>
      </c>
      <c r="C505" s="615" t="s">
        <v>32</v>
      </c>
      <c r="D505" s="615" t="s">
        <v>484</v>
      </c>
      <c r="E505" s="615" t="s">
        <v>37</v>
      </c>
      <c r="F505" s="615" t="s">
        <v>11</v>
      </c>
      <c r="G505" s="615" t="s">
        <v>19</v>
      </c>
      <c r="H505" s="615" t="s">
        <v>638</v>
      </c>
      <c r="I505" s="612" t="s">
        <v>760</v>
      </c>
      <c r="J505" s="615" t="s">
        <v>13</v>
      </c>
      <c r="K505" s="615" t="s">
        <v>26</v>
      </c>
      <c r="L505" s="612" t="s">
        <v>1367</v>
      </c>
      <c r="M505" s="620" t="s">
        <v>1377</v>
      </c>
      <c r="N505" s="612" t="s">
        <v>1120</v>
      </c>
      <c r="O505" s="612" t="s">
        <v>1104</v>
      </c>
      <c r="P505" s="708">
        <v>30</v>
      </c>
      <c r="Q505" s="709">
        <v>20</v>
      </c>
      <c r="R505" s="612"/>
      <c r="S505" s="615" t="s">
        <v>8910</v>
      </c>
      <c r="T505" s="612"/>
      <c r="U505" s="619">
        <v>44377</v>
      </c>
      <c r="V505" s="619">
        <v>44377</v>
      </c>
      <c r="W505" s="612" t="s">
        <v>1406</v>
      </c>
      <c r="X505" s="627">
        <v>44377</v>
      </c>
      <c r="Y505" s="612"/>
      <c r="Z505" s="612"/>
      <c r="AA505" s="612"/>
      <c r="AB505" s="612"/>
      <c r="AC505" s="615" t="s">
        <v>7597</v>
      </c>
      <c r="AD505" s="612"/>
      <c r="AE505" s="612"/>
      <c r="AF505" s="612"/>
      <c r="AG505" s="612"/>
      <c r="AH505" s="612"/>
      <c r="AI505" s="612"/>
      <c r="AJ505" s="612"/>
      <c r="AK505" s="615" t="s">
        <v>8906</v>
      </c>
      <c r="AL505" s="615" t="s">
        <v>8911</v>
      </c>
      <c r="AM505" s="615" t="s">
        <v>8912</v>
      </c>
      <c r="AN505" s="612" t="s">
        <v>1086</v>
      </c>
      <c r="AO505" s="612" t="s">
        <v>1086</v>
      </c>
      <c r="AP505" s="612"/>
    </row>
    <row r="506" spans="1:42" s="243" customFormat="1">
      <c r="A506" s="612" t="s">
        <v>979</v>
      </c>
      <c r="B506" s="615" t="s">
        <v>31</v>
      </c>
      <c r="C506" s="615" t="s">
        <v>32</v>
      </c>
      <c r="D506" s="615" t="s">
        <v>485</v>
      </c>
      <c r="E506" s="615" t="s">
        <v>37</v>
      </c>
      <c r="F506" s="615" t="s">
        <v>11</v>
      </c>
      <c r="G506" s="615" t="s">
        <v>19</v>
      </c>
      <c r="H506" s="615" t="s">
        <v>639</v>
      </c>
      <c r="I506" s="612" t="s">
        <v>760</v>
      </c>
      <c r="J506" s="615" t="s">
        <v>13</v>
      </c>
      <c r="K506" s="615" t="s">
        <v>17</v>
      </c>
      <c r="L506" s="612" t="s">
        <v>1367</v>
      </c>
      <c r="M506" s="620" t="s">
        <v>2001</v>
      </c>
      <c r="N506" s="612" t="s">
        <v>1120</v>
      </c>
      <c r="O506" s="612" t="s">
        <v>1104</v>
      </c>
      <c r="P506" s="708">
        <v>75</v>
      </c>
      <c r="Q506" s="709">
        <v>6</v>
      </c>
      <c r="R506" s="612"/>
      <c r="S506" s="615" t="s">
        <v>8910</v>
      </c>
      <c r="T506" s="612"/>
      <c r="U506" s="619">
        <v>44377</v>
      </c>
      <c r="V506" s="619">
        <v>44377</v>
      </c>
      <c r="W506" s="612" t="s">
        <v>2002</v>
      </c>
      <c r="X506" s="627">
        <v>44377</v>
      </c>
      <c r="Y506" s="612"/>
      <c r="Z506" s="612"/>
      <c r="AA506" s="612"/>
      <c r="AB506" s="612"/>
      <c r="AC506" s="615" t="s">
        <v>7597</v>
      </c>
      <c r="AD506" s="612"/>
      <c r="AE506" s="612"/>
      <c r="AF506" s="612"/>
      <c r="AG506" s="612"/>
      <c r="AH506" s="612"/>
      <c r="AI506" s="612"/>
      <c r="AJ506" s="612"/>
      <c r="AK506" s="615" t="s">
        <v>8906</v>
      </c>
      <c r="AL506" s="615" t="s">
        <v>8911</v>
      </c>
      <c r="AM506" s="615" t="s">
        <v>8912</v>
      </c>
      <c r="AN506" s="612" t="s">
        <v>1086</v>
      </c>
      <c r="AO506" s="612" t="s">
        <v>1086</v>
      </c>
      <c r="AP506" s="612"/>
    </row>
    <row r="507" spans="1:42" s="243" customFormat="1">
      <c r="A507" s="612" t="s">
        <v>979</v>
      </c>
      <c r="B507" s="615" t="s">
        <v>31</v>
      </c>
      <c r="C507" s="615" t="s">
        <v>32</v>
      </c>
      <c r="D507" s="615" t="s">
        <v>486</v>
      </c>
      <c r="E507" s="615" t="s">
        <v>37</v>
      </c>
      <c r="F507" s="615" t="s">
        <v>11</v>
      </c>
      <c r="G507" s="615" t="s">
        <v>19</v>
      </c>
      <c r="H507" s="615" t="s">
        <v>640</v>
      </c>
      <c r="I507" s="612" t="s">
        <v>760</v>
      </c>
      <c r="J507" s="615" t="s">
        <v>13</v>
      </c>
      <c r="K507" s="615" t="s">
        <v>17</v>
      </c>
      <c r="L507" s="612" t="s">
        <v>1367</v>
      </c>
      <c r="M507" s="620" t="s">
        <v>2003</v>
      </c>
      <c r="N507" s="612" t="s">
        <v>1120</v>
      </c>
      <c r="O507" s="612" t="s">
        <v>1104</v>
      </c>
      <c r="P507" s="708">
        <v>65</v>
      </c>
      <c r="Q507" s="709">
        <v>5</v>
      </c>
      <c r="R507" s="612"/>
      <c r="S507" s="615" t="s">
        <v>8910</v>
      </c>
      <c r="T507" s="612"/>
      <c r="U507" s="619">
        <v>44377</v>
      </c>
      <c r="V507" s="619">
        <v>44377</v>
      </c>
      <c r="W507" s="612" t="s">
        <v>2004</v>
      </c>
      <c r="X507" s="627">
        <v>44377</v>
      </c>
      <c r="Y507" s="612"/>
      <c r="Z507" s="612"/>
      <c r="AA507" s="612"/>
      <c r="AB507" s="612"/>
      <c r="AC507" s="615" t="s">
        <v>7597</v>
      </c>
      <c r="AD507" s="612"/>
      <c r="AE507" s="612"/>
      <c r="AF507" s="612"/>
      <c r="AG507" s="612"/>
      <c r="AH507" s="612"/>
      <c r="AI507" s="612"/>
      <c r="AJ507" s="612"/>
      <c r="AK507" s="615" t="s">
        <v>8906</v>
      </c>
      <c r="AL507" s="615" t="s">
        <v>8911</v>
      </c>
      <c r="AM507" s="615" t="s">
        <v>8912</v>
      </c>
      <c r="AN507" s="612" t="s">
        <v>1086</v>
      </c>
      <c r="AO507" s="612" t="s">
        <v>1086</v>
      </c>
      <c r="AP507" s="612"/>
    </row>
    <row r="508" spans="1:42" s="243" customFormat="1">
      <c r="A508" s="612" t="s">
        <v>979</v>
      </c>
      <c r="B508" s="615" t="s">
        <v>31</v>
      </c>
      <c r="C508" s="615" t="s">
        <v>32</v>
      </c>
      <c r="D508" s="615" t="s">
        <v>487</v>
      </c>
      <c r="E508" s="615" t="s">
        <v>37</v>
      </c>
      <c r="F508" s="615" t="s">
        <v>11</v>
      </c>
      <c r="G508" s="615" t="s">
        <v>19</v>
      </c>
      <c r="H508" s="615" t="s">
        <v>641</v>
      </c>
      <c r="I508" s="612" t="s">
        <v>760</v>
      </c>
      <c r="J508" s="615" t="s">
        <v>13</v>
      </c>
      <c r="K508" s="615" t="s">
        <v>17</v>
      </c>
      <c r="L508" s="612" t="s">
        <v>1367</v>
      </c>
      <c r="M508" s="620" t="s">
        <v>2005</v>
      </c>
      <c r="N508" s="612" t="s">
        <v>1120</v>
      </c>
      <c r="O508" s="612" t="s">
        <v>1104</v>
      </c>
      <c r="P508" s="708">
        <v>30</v>
      </c>
      <c r="Q508" s="709">
        <v>10</v>
      </c>
      <c r="R508" s="612"/>
      <c r="S508" s="615" t="s">
        <v>8910</v>
      </c>
      <c r="T508" s="612"/>
      <c r="U508" s="619">
        <v>44377</v>
      </c>
      <c r="V508" s="619">
        <v>44377</v>
      </c>
      <c r="W508" s="612" t="s">
        <v>2006</v>
      </c>
      <c r="X508" s="627">
        <v>44377</v>
      </c>
      <c r="Y508" s="612"/>
      <c r="Z508" s="612"/>
      <c r="AA508" s="612"/>
      <c r="AB508" s="612"/>
      <c r="AC508" s="615" t="s">
        <v>7597</v>
      </c>
      <c r="AD508" s="612"/>
      <c r="AE508" s="612"/>
      <c r="AF508" s="612"/>
      <c r="AG508" s="612"/>
      <c r="AH508" s="612"/>
      <c r="AI508" s="612"/>
      <c r="AJ508" s="612"/>
      <c r="AK508" s="615" t="s">
        <v>8906</v>
      </c>
      <c r="AL508" s="615" t="s">
        <v>8911</v>
      </c>
      <c r="AM508" s="615" t="s">
        <v>8912</v>
      </c>
      <c r="AN508" s="612" t="s">
        <v>1086</v>
      </c>
      <c r="AO508" s="612" t="s">
        <v>1086</v>
      </c>
      <c r="AP508" s="612"/>
    </row>
    <row r="509" spans="1:42" s="243" customFormat="1">
      <c r="A509" s="612" t="s">
        <v>979</v>
      </c>
      <c r="B509" s="615" t="s">
        <v>31</v>
      </c>
      <c r="C509" s="615" t="s">
        <v>32</v>
      </c>
      <c r="D509" s="615" t="s">
        <v>488</v>
      </c>
      <c r="E509" s="615" t="s">
        <v>37</v>
      </c>
      <c r="F509" s="615" t="s">
        <v>11</v>
      </c>
      <c r="G509" s="615" t="s">
        <v>19</v>
      </c>
      <c r="H509" s="615" t="s">
        <v>642</v>
      </c>
      <c r="I509" s="612" t="s">
        <v>760</v>
      </c>
      <c r="J509" s="615" t="s">
        <v>13</v>
      </c>
      <c r="K509" s="615" t="s">
        <v>17</v>
      </c>
      <c r="L509" s="612" t="s">
        <v>2007</v>
      </c>
      <c r="M509" s="620" t="s">
        <v>2008</v>
      </c>
      <c r="N509" s="612" t="s">
        <v>1120</v>
      </c>
      <c r="O509" s="612" t="s">
        <v>1097</v>
      </c>
      <c r="P509" s="708">
        <v>409</v>
      </c>
      <c r="Q509" s="709">
        <v>10</v>
      </c>
      <c r="R509" s="612"/>
      <c r="S509" s="615" t="s">
        <v>8910</v>
      </c>
      <c r="T509" s="612"/>
      <c r="U509" s="619">
        <v>44377</v>
      </c>
      <c r="V509" s="619">
        <v>44377</v>
      </c>
      <c r="W509" s="612" t="s">
        <v>2009</v>
      </c>
      <c r="X509" s="627">
        <v>44377</v>
      </c>
      <c r="Y509" s="612"/>
      <c r="Z509" s="612"/>
      <c r="AA509" s="612"/>
      <c r="AB509" s="612"/>
      <c r="AC509" s="615" t="s">
        <v>7597</v>
      </c>
      <c r="AD509" s="612"/>
      <c r="AE509" s="612"/>
      <c r="AF509" s="612"/>
      <c r="AG509" s="612"/>
      <c r="AH509" s="612"/>
      <c r="AI509" s="612"/>
      <c r="AJ509" s="612"/>
      <c r="AK509" s="615" t="s">
        <v>8906</v>
      </c>
      <c r="AL509" s="615" t="s">
        <v>8911</v>
      </c>
      <c r="AM509" s="615" t="s">
        <v>8912</v>
      </c>
      <c r="AN509" s="612" t="s">
        <v>1086</v>
      </c>
      <c r="AO509" s="612" t="s">
        <v>1086</v>
      </c>
      <c r="AP509" s="612"/>
    </row>
    <row r="510" spans="1:42" s="243" customFormat="1">
      <c r="A510" s="612" t="s">
        <v>979</v>
      </c>
      <c r="B510" s="615" t="s">
        <v>31</v>
      </c>
      <c r="C510" s="615" t="s">
        <v>32</v>
      </c>
      <c r="D510" s="615" t="s">
        <v>993</v>
      </c>
      <c r="E510" s="615" t="s">
        <v>37</v>
      </c>
      <c r="F510" s="615" t="s">
        <v>11</v>
      </c>
      <c r="G510" s="615" t="s">
        <v>19</v>
      </c>
      <c r="H510" s="615" t="s">
        <v>994</v>
      </c>
      <c r="I510" s="612" t="s">
        <v>760</v>
      </c>
      <c r="J510" s="615" t="s">
        <v>13</v>
      </c>
      <c r="K510" s="615" t="s">
        <v>17</v>
      </c>
      <c r="L510" s="612" t="s">
        <v>2007</v>
      </c>
      <c r="M510" s="620" t="s">
        <v>2010</v>
      </c>
      <c r="N510" s="612" t="s">
        <v>1120</v>
      </c>
      <c r="O510" s="612" t="s">
        <v>1097</v>
      </c>
      <c r="P510" s="708">
        <v>150</v>
      </c>
      <c r="Q510" s="709">
        <v>50</v>
      </c>
      <c r="R510" s="612"/>
      <c r="S510" s="615" t="s">
        <v>8910</v>
      </c>
      <c r="T510" s="612"/>
      <c r="U510" s="619">
        <v>44377</v>
      </c>
      <c r="V510" s="619">
        <v>44377</v>
      </c>
      <c r="W510" s="612" t="s">
        <v>2011</v>
      </c>
      <c r="X510" s="627">
        <v>44377</v>
      </c>
      <c r="Y510" s="612"/>
      <c r="Z510" s="612"/>
      <c r="AA510" s="612"/>
      <c r="AB510" s="612"/>
      <c r="AC510" s="615" t="s">
        <v>7597</v>
      </c>
      <c r="AD510" s="612"/>
      <c r="AE510" s="612"/>
      <c r="AF510" s="612"/>
      <c r="AG510" s="612"/>
      <c r="AH510" s="612"/>
      <c r="AI510" s="612"/>
      <c r="AJ510" s="612"/>
      <c r="AK510" s="615" t="s">
        <v>8906</v>
      </c>
      <c r="AL510" s="615" t="s">
        <v>8911</v>
      </c>
      <c r="AM510" s="615" t="s">
        <v>8912</v>
      </c>
      <c r="AN510" s="612" t="s">
        <v>1086</v>
      </c>
      <c r="AO510" s="612" t="s">
        <v>1086</v>
      </c>
      <c r="AP510" s="612"/>
    </row>
    <row r="511" spans="1:42" s="243" customFormat="1">
      <c r="A511" s="612" t="s">
        <v>979</v>
      </c>
      <c r="B511" s="615" t="s">
        <v>31</v>
      </c>
      <c r="C511" s="615" t="s">
        <v>32</v>
      </c>
      <c r="D511" s="615" t="s">
        <v>489</v>
      </c>
      <c r="E511" s="615" t="s">
        <v>37</v>
      </c>
      <c r="F511" s="615" t="s">
        <v>11</v>
      </c>
      <c r="G511" s="615" t="s">
        <v>19</v>
      </c>
      <c r="H511" s="615" t="s">
        <v>643</v>
      </c>
      <c r="I511" s="612" t="s">
        <v>760</v>
      </c>
      <c r="J511" s="615" t="s">
        <v>13</v>
      </c>
      <c r="K511" s="615" t="s">
        <v>17</v>
      </c>
      <c r="L511" s="612" t="s">
        <v>2007</v>
      </c>
      <c r="M511" s="620" t="s">
        <v>2012</v>
      </c>
      <c r="N511" s="612" t="s">
        <v>1120</v>
      </c>
      <c r="O511" s="612" t="s">
        <v>1097</v>
      </c>
      <c r="P511" s="708">
        <v>120</v>
      </c>
      <c r="Q511" s="709">
        <v>15</v>
      </c>
      <c r="R511" s="612"/>
      <c r="S511" s="615" t="s">
        <v>8910</v>
      </c>
      <c r="T511" s="612"/>
      <c r="U511" s="619">
        <v>44377</v>
      </c>
      <c r="V511" s="619">
        <v>44377</v>
      </c>
      <c r="W511" s="612" t="s">
        <v>2013</v>
      </c>
      <c r="X511" s="627">
        <v>44377</v>
      </c>
      <c r="Y511" s="612"/>
      <c r="Z511" s="612"/>
      <c r="AA511" s="612"/>
      <c r="AB511" s="612"/>
      <c r="AC511" s="615" t="s">
        <v>7597</v>
      </c>
      <c r="AD511" s="612"/>
      <c r="AE511" s="612"/>
      <c r="AF511" s="612"/>
      <c r="AG511" s="612"/>
      <c r="AH511" s="612"/>
      <c r="AI511" s="612"/>
      <c r="AJ511" s="612"/>
      <c r="AK511" s="615" t="s">
        <v>8906</v>
      </c>
      <c r="AL511" s="615" t="s">
        <v>8911</v>
      </c>
      <c r="AM511" s="615" t="s">
        <v>8912</v>
      </c>
      <c r="AN511" s="612" t="s">
        <v>1086</v>
      </c>
      <c r="AO511" s="612" t="s">
        <v>1086</v>
      </c>
      <c r="AP511" s="612"/>
    </row>
    <row r="512" spans="1:42" s="243" customFormat="1">
      <c r="A512" s="612" t="s">
        <v>979</v>
      </c>
      <c r="B512" s="615" t="s">
        <v>31</v>
      </c>
      <c r="C512" s="615" t="s">
        <v>32</v>
      </c>
      <c r="D512" s="615" t="s">
        <v>490</v>
      </c>
      <c r="E512" s="615" t="s">
        <v>37</v>
      </c>
      <c r="F512" s="615" t="s">
        <v>11</v>
      </c>
      <c r="G512" s="615" t="s">
        <v>19</v>
      </c>
      <c r="H512" s="615" t="s">
        <v>644</v>
      </c>
      <c r="I512" s="612" t="s">
        <v>760</v>
      </c>
      <c r="J512" s="615" t="s">
        <v>13</v>
      </c>
      <c r="K512" s="615" t="s">
        <v>17</v>
      </c>
      <c r="L512" s="612" t="s">
        <v>2007</v>
      </c>
      <c r="M512" s="620" t="s">
        <v>2014</v>
      </c>
      <c r="N512" s="612" t="s">
        <v>1120</v>
      </c>
      <c r="O512" s="612" t="s">
        <v>1097</v>
      </c>
      <c r="P512" s="708">
        <v>100</v>
      </c>
      <c r="Q512" s="709">
        <v>25</v>
      </c>
      <c r="R512" s="612"/>
      <c r="S512" s="615" t="s">
        <v>8910</v>
      </c>
      <c r="T512" s="612"/>
      <c r="U512" s="619">
        <v>44377</v>
      </c>
      <c r="V512" s="619">
        <v>44377</v>
      </c>
      <c r="W512" s="612" t="s">
        <v>2015</v>
      </c>
      <c r="X512" s="627">
        <v>44377</v>
      </c>
      <c r="Y512" s="612"/>
      <c r="Z512" s="612"/>
      <c r="AA512" s="612"/>
      <c r="AB512" s="612"/>
      <c r="AC512" s="615" t="s">
        <v>7597</v>
      </c>
      <c r="AD512" s="612"/>
      <c r="AE512" s="612"/>
      <c r="AF512" s="612"/>
      <c r="AG512" s="612"/>
      <c r="AH512" s="612"/>
      <c r="AI512" s="612"/>
      <c r="AJ512" s="612"/>
      <c r="AK512" s="615" t="s">
        <v>8906</v>
      </c>
      <c r="AL512" s="615" t="s">
        <v>8911</v>
      </c>
      <c r="AM512" s="615" t="s">
        <v>8912</v>
      </c>
      <c r="AN512" s="612" t="s">
        <v>1086</v>
      </c>
      <c r="AO512" s="612" t="s">
        <v>1086</v>
      </c>
      <c r="AP512" s="612"/>
    </row>
    <row r="513" spans="1:42" s="243" customFormat="1">
      <c r="A513" s="622" t="s">
        <v>979</v>
      </c>
      <c r="B513" s="710" t="s">
        <v>31</v>
      </c>
      <c r="C513" s="710" t="s">
        <v>32</v>
      </c>
      <c r="D513" s="710" t="s">
        <v>491</v>
      </c>
      <c r="E513" s="710" t="s">
        <v>37</v>
      </c>
      <c r="F513" s="710" t="s">
        <v>11</v>
      </c>
      <c r="G513" s="710" t="s">
        <v>19</v>
      </c>
      <c r="H513" s="710" t="s">
        <v>645</v>
      </c>
      <c r="I513" s="622" t="s">
        <v>760</v>
      </c>
      <c r="J513" s="710" t="s">
        <v>13</v>
      </c>
      <c r="K513" s="710" t="s">
        <v>17</v>
      </c>
      <c r="L513" s="622" t="s">
        <v>2007</v>
      </c>
      <c r="M513" s="711" t="s">
        <v>2016</v>
      </c>
      <c r="N513" s="622" t="s">
        <v>1120</v>
      </c>
      <c r="O513" s="622" t="s">
        <v>1097</v>
      </c>
      <c r="P513" s="712">
        <v>100</v>
      </c>
      <c r="Q513" s="713">
        <v>10</v>
      </c>
      <c r="R513" s="622"/>
      <c r="S513" s="615" t="s">
        <v>8910</v>
      </c>
      <c r="T513" s="612"/>
      <c r="U513" s="619">
        <v>44377</v>
      </c>
      <c r="V513" s="619">
        <v>44377</v>
      </c>
      <c r="W513" s="622" t="s">
        <v>2017</v>
      </c>
      <c r="X513" s="627">
        <v>44377</v>
      </c>
      <c r="Y513" s="622"/>
      <c r="Z513" s="622"/>
      <c r="AA513" s="622"/>
      <c r="AB513" s="622"/>
      <c r="AC513" s="615" t="s">
        <v>7597</v>
      </c>
      <c r="AD513" s="622"/>
      <c r="AE513" s="622"/>
      <c r="AF513" s="622"/>
      <c r="AG513" s="622"/>
      <c r="AH513" s="622"/>
      <c r="AI513" s="622"/>
      <c r="AJ513" s="622"/>
      <c r="AK513" s="615" t="s">
        <v>8906</v>
      </c>
      <c r="AL513" s="615" t="s">
        <v>8911</v>
      </c>
      <c r="AM513" s="615" t="s">
        <v>8912</v>
      </c>
      <c r="AN513" s="622" t="s">
        <v>1086</v>
      </c>
      <c r="AO513" s="622" t="s">
        <v>1086</v>
      </c>
      <c r="AP513" s="622"/>
    </row>
    <row r="514" spans="1:42" s="243" customFormat="1">
      <c r="A514" s="612" t="s">
        <v>979</v>
      </c>
      <c r="B514" s="615" t="s">
        <v>31</v>
      </c>
      <c r="C514" s="615" t="s">
        <v>92</v>
      </c>
      <c r="D514" s="615" t="s">
        <v>478</v>
      </c>
      <c r="E514" s="615" t="s">
        <v>37</v>
      </c>
      <c r="F514" s="615" t="s">
        <v>11</v>
      </c>
      <c r="G514" s="615" t="s">
        <v>19</v>
      </c>
      <c r="H514" s="615" t="s">
        <v>603</v>
      </c>
      <c r="I514" s="612" t="s">
        <v>760</v>
      </c>
      <c r="J514" s="615" t="s">
        <v>13</v>
      </c>
      <c r="K514" s="615" t="s">
        <v>17</v>
      </c>
      <c r="L514" s="612" t="s">
        <v>1345</v>
      </c>
      <c r="M514" s="620" t="s">
        <v>2046</v>
      </c>
      <c r="N514" s="612" t="s">
        <v>1120</v>
      </c>
      <c r="O514" s="612" t="s">
        <v>1097</v>
      </c>
      <c r="P514" s="708">
        <v>15</v>
      </c>
      <c r="Q514" s="709">
        <v>20</v>
      </c>
      <c r="R514" s="612"/>
      <c r="S514" s="615" t="s">
        <v>8910</v>
      </c>
      <c r="T514" s="612"/>
      <c r="U514" s="619">
        <v>44371</v>
      </c>
      <c r="V514" s="619">
        <v>44371</v>
      </c>
      <c r="W514" s="612" t="s">
        <v>2047</v>
      </c>
      <c r="X514" s="627">
        <v>44377</v>
      </c>
      <c r="Y514" s="612"/>
      <c r="Z514" s="612"/>
      <c r="AA514" s="612"/>
      <c r="AB514" s="612"/>
      <c r="AC514" s="615" t="s">
        <v>7597</v>
      </c>
      <c r="AD514" s="612"/>
      <c r="AE514" s="612"/>
      <c r="AF514" s="612"/>
      <c r="AG514" s="612"/>
      <c r="AH514" s="612"/>
      <c r="AI514" s="612"/>
      <c r="AJ514" s="612"/>
      <c r="AK514" s="615" t="s">
        <v>8906</v>
      </c>
      <c r="AL514" s="615" t="s">
        <v>8911</v>
      </c>
      <c r="AM514" s="615" t="s">
        <v>8912</v>
      </c>
      <c r="AN514" s="612" t="s">
        <v>1086</v>
      </c>
      <c r="AO514" s="612" t="s">
        <v>1086</v>
      </c>
      <c r="AP514" s="612"/>
    </row>
    <row r="515" spans="1:42" s="243" customFormat="1">
      <c r="A515" s="612" t="s">
        <v>979</v>
      </c>
      <c r="B515" s="615" t="s">
        <v>31</v>
      </c>
      <c r="C515" s="615" t="s">
        <v>92</v>
      </c>
      <c r="D515" s="615" t="s">
        <v>478</v>
      </c>
      <c r="E515" s="615" t="s">
        <v>37</v>
      </c>
      <c r="F515" s="615" t="s">
        <v>11</v>
      </c>
      <c r="G515" s="615" t="s">
        <v>19</v>
      </c>
      <c r="H515" s="615" t="s">
        <v>604</v>
      </c>
      <c r="I515" s="612" t="s">
        <v>760</v>
      </c>
      <c r="J515" s="615" t="s">
        <v>13</v>
      </c>
      <c r="K515" s="615" t="s">
        <v>17</v>
      </c>
      <c r="L515" s="612" t="s">
        <v>1345</v>
      </c>
      <c r="M515" s="620" t="s">
        <v>2048</v>
      </c>
      <c r="N515" s="612" t="s">
        <v>1120</v>
      </c>
      <c r="O515" s="612" t="s">
        <v>1097</v>
      </c>
      <c r="P515" s="708">
        <v>10</v>
      </c>
      <c r="Q515" s="709">
        <v>20</v>
      </c>
      <c r="R515" s="612"/>
      <c r="S515" s="615" t="s">
        <v>8910</v>
      </c>
      <c r="T515" s="612"/>
      <c r="U515" s="619">
        <v>44371</v>
      </c>
      <c r="V515" s="619">
        <v>44371</v>
      </c>
      <c r="W515" s="612" t="s">
        <v>2049</v>
      </c>
      <c r="X515" s="627">
        <v>44377</v>
      </c>
      <c r="Y515" s="612"/>
      <c r="Z515" s="612"/>
      <c r="AA515" s="612"/>
      <c r="AB515" s="612"/>
      <c r="AC515" s="615" t="s">
        <v>7597</v>
      </c>
      <c r="AD515" s="612"/>
      <c r="AE515" s="612"/>
      <c r="AF515" s="612"/>
      <c r="AG515" s="612"/>
      <c r="AH515" s="612"/>
      <c r="AI515" s="612"/>
      <c r="AJ515" s="612"/>
      <c r="AK515" s="615" t="s">
        <v>8906</v>
      </c>
      <c r="AL515" s="615" t="s">
        <v>8911</v>
      </c>
      <c r="AM515" s="615" t="s">
        <v>8912</v>
      </c>
      <c r="AN515" s="612" t="s">
        <v>1086</v>
      </c>
      <c r="AO515" s="612" t="s">
        <v>1086</v>
      </c>
      <c r="AP515" s="612"/>
    </row>
    <row r="516" spans="1:42" s="243" customFormat="1">
      <c r="A516" s="612" t="s">
        <v>979</v>
      </c>
      <c r="B516" s="615" t="s">
        <v>31</v>
      </c>
      <c r="C516" s="615" t="s">
        <v>92</v>
      </c>
      <c r="D516" s="615" t="s">
        <v>478</v>
      </c>
      <c r="E516" s="615" t="s">
        <v>37</v>
      </c>
      <c r="F516" s="615" t="s">
        <v>11</v>
      </c>
      <c r="G516" s="615" t="s">
        <v>19</v>
      </c>
      <c r="H516" s="615" t="s">
        <v>605</v>
      </c>
      <c r="I516" s="612" t="s">
        <v>760</v>
      </c>
      <c r="J516" s="615" t="s">
        <v>13</v>
      </c>
      <c r="K516" s="615" t="s">
        <v>17</v>
      </c>
      <c r="L516" s="612" t="s">
        <v>1345</v>
      </c>
      <c r="M516" s="620" t="s">
        <v>2050</v>
      </c>
      <c r="N516" s="612" t="s">
        <v>1120</v>
      </c>
      <c r="O516" s="612" t="s">
        <v>1097</v>
      </c>
      <c r="P516" s="708">
        <v>60</v>
      </c>
      <c r="Q516" s="709">
        <v>12</v>
      </c>
      <c r="R516" s="612"/>
      <c r="S516" s="615" t="s">
        <v>8910</v>
      </c>
      <c r="T516" s="612"/>
      <c r="U516" s="619">
        <v>44371</v>
      </c>
      <c r="V516" s="619">
        <v>44371</v>
      </c>
      <c r="W516" s="612" t="s">
        <v>2051</v>
      </c>
      <c r="X516" s="627">
        <v>44377</v>
      </c>
      <c r="Y516" s="612"/>
      <c r="Z516" s="612"/>
      <c r="AA516" s="612"/>
      <c r="AB516" s="612"/>
      <c r="AC516" s="615" t="s">
        <v>7597</v>
      </c>
      <c r="AD516" s="612"/>
      <c r="AE516" s="612"/>
      <c r="AF516" s="612"/>
      <c r="AG516" s="612"/>
      <c r="AH516" s="612"/>
      <c r="AI516" s="612"/>
      <c r="AJ516" s="612"/>
      <c r="AK516" s="615" t="s">
        <v>8906</v>
      </c>
      <c r="AL516" s="615" t="s">
        <v>8911</v>
      </c>
      <c r="AM516" s="615" t="s">
        <v>8912</v>
      </c>
      <c r="AN516" s="612" t="s">
        <v>1086</v>
      </c>
      <c r="AO516" s="612" t="s">
        <v>1086</v>
      </c>
      <c r="AP516" s="612"/>
    </row>
    <row r="517" spans="1:42" s="243" customFormat="1">
      <c r="A517" s="612" t="s">
        <v>979</v>
      </c>
      <c r="B517" s="615" t="s">
        <v>31</v>
      </c>
      <c r="C517" s="615" t="s">
        <v>92</v>
      </c>
      <c r="D517" s="615" t="s">
        <v>478</v>
      </c>
      <c r="E517" s="615" t="s">
        <v>37</v>
      </c>
      <c r="F517" s="615" t="s">
        <v>11</v>
      </c>
      <c r="G517" s="615" t="s">
        <v>19</v>
      </c>
      <c r="H517" s="615" t="s">
        <v>606</v>
      </c>
      <c r="I517" s="612" t="s">
        <v>760</v>
      </c>
      <c r="J517" s="615" t="s">
        <v>13</v>
      </c>
      <c r="K517" s="615" t="s">
        <v>17</v>
      </c>
      <c r="L517" s="612" t="s">
        <v>1345</v>
      </c>
      <c r="M517" s="620" t="s">
        <v>2052</v>
      </c>
      <c r="N517" s="612" t="s">
        <v>1120</v>
      </c>
      <c r="O517" s="612" t="s">
        <v>1097</v>
      </c>
      <c r="P517" s="708">
        <v>20</v>
      </c>
      <c r="Q517" s="709">
        <v>15</v>
      </c>
      <c r="R517" s="612"/>
      <c r="S517" s="615" t="s">
        <v>8910</v>
      </c>
      <c r="T517" s="612"/>
      <c r="U517" s="619">
        <v>44371</v>
      </c>
      <c r="V517" s="619">
        <v>44371</v>
      </c>
      <c r="W517" s="612" t="s">
        <v>2053</v>
      </c>
      <c r="X517" s="627">
        <v>44377</v>
      </c>
      <c r="Y517" s="612"/>
      <c r="Z517" s="612"/>
      <c r="AA517" s="612"/>
      <c r="AB517" s="612"/>
      <c r="AC517" s="615" t="s">
        <v>7597</v>
      </c>
      <c r="AD517" s="612"/>
      <c r="AE517" s="612"/>
      <c r="AF517" s="612"/>
      <c r="AG517" s="612"/>
      <c r="AH517" s="612"/>
      <c r="AI517" s="612"/>
      <c r="AJ517" s="612"/>
      <c r="AK517" s="615" t="s">
        <v>8906</v>
      </c>
      <c r="AL517" s="615" t="s">
        <v>8911</v>
      </c>
      <c r="AM517" s="615" t="s">
        <v>8912</v>
      </c>
      <c r="AN517" s="612" t="s">
        <v>1086</v>
      </c>
      <c r="AO517" s="612" t="s">
        <v>1086</v>
      </c>
      <c r="AP517" s="612"/>
    </row>
    <row r="518" spans="1:42" s="243" customFormat="1">
      <c r="A518" s="612" t="s">
        <v>979</v>
      </c>
      <c r="B518" s="615" t="s">
        <v>31</v>
      </c>
      <c r="C518" s="615" t="s">
        <v>92</v>
      </c>
      <c r="D518" s="615" t="s">
        <v>479</v>
      </c>
      <c r="E518" s="615" t="s">
        <v>37</v>
      </c>
      <c r="F518" s="615" t="s">
        <v>11</v>
      </c>
      <c r="G518" s="615" t="s">
        <v>19</v>
      </c>
      <c r="H518" s="615" t="s">
        <v>607</v>
      </c>
      <c r="I518" s="612" t="s">
        <v>760</v>
      </c>
      <c r="J518" s="615" t="s">
        <v>13</v>
      </c>
      <c r="K518" s="615" t="s">
        <v>26</v>
      </c>
      <c r="L518" s="612" t="s">
        <v>1345</v>
      </c>
      <c r="M518" s="620" t="s">
        <v>2054</v>
      </c>
      <c r="N518" s="612" t="s">
        <v>1120</v>
      </c>
      <c r="O518" s="612" t="s">
        <v>1104</v>
      </c>
      <c r="P518" s="708">
        <v>40</v>
      </c>
      <c r="Q518" s="709">
        <v>10</v>
      </c>
      <c r="R518" s="612"/>
      <c r="S518" s="615" t="s">
        <v>8910</v>
      </c>
      <c r="T518" s="612"/>
      <c r="U518" s="634">
        <v>44361</v>
      </c>
      <c r="V518" s="634">
        <v>44361</v>
      </c>
      <c r="W518" s="612" t="s">
        <v>2055</v>
      </c>
      <c r="X518" s="627">
        <v>44377</v>
      </c>
      <c r="Y518" s="612"/>
      <c r="Z518" s="612"/>
      <c r="AA518" s="612"/>
      <c r="AB518" s="612"/>
      <c r="AC518" s="615" t="s">
        <v>7597</v>
      </c>
      <c r="AD518" s="612"/>
      <c r="AE518" s="612"/>
      <c r="AF518" s="612"/>
      <c r="AG518" s="612"/>
      <c r="AH518" s="612"/>
      <c r="AI518" s="612"/>
      <c r="AJ518" s="612"/>
      <c r="AK518" s="615" t="s">
        <v>8906</v>
      </c>
      <c r="AL518" s="615" t="s">
        <v>8911</v>
      </c>
      <c r="AM518" s="615" t="s">
        <v>8912</v>
      </c>
      <c r="AN518" s="612" t="s">
        <v>1086</v>
      </c>
      <c r="AO518" s="612" t="s">
        <v>1086</v>
      </c>
      <c r="AP518" s="612"/>
    </row>
    <row r="519" spans="1:42" s="243" customFormat="1">
      <c r="A519" s="612" t="s">
        <v>979</v>
      </c>
      <c r="B519" s="615" t="s">
        <v>31</v>
      </c>
      <c r="C519" s="615" t="s">
        <v>92</v>
      </c>
      <c r="D519" s="615" t="s">
        <v>479</v>
      </c>
      <c r="E519" s="615" t="s">
        <v>37</v>
      </c>
      <c r="F519" s="615" t="s">
        <v>11</v>
      </c>
      <c r="G519" s="615" t="s">
        <v>19</v>
      </c>
      <c r="H519" s="615" t="s">
        <v>608</v>
      </c>
      <c r="I519" s="612" t="s">
        <v>760</v>
      </c>
      <c r="J519" s="615" t="s">
        <v>13</v>
      </c>
      <c r="K519" s="615" t="s">
        <v>26</v>
      </c>
      <c r="L519" s="612" t="s">
        <v>1345</v>
      </c>
      <c r="M519" s="620" t="s">
        <v>2056</v>
      </c>
      <c r="N519" s="612" t="s">
        <v>1120</v>
      </c>
      <c r="O519" s="612" t="s">
        <v>1097</v>
      </c>
      <c r="P519" s="708">
        <v>20</v>
      </c>
      <c r="Q519" s="709">
        <v>10</v>
      </c>
      <c r="R519" s="612"/>
      <c r="S519" s="615" t="s">
        <v>8910</v>
      </c>
      <c r="T519" s="612"/>
      <c r="U519" s="634">
        <v>44361</v>
      </c>
      <c r="V519" s="634">
        <v>44361</v>
      </c>
      <c r="W519" s="612" t="s">
        <v>2057</v>
      </c>
      <c r="X519" s="627">
        <v>44377</v>
      </c>
      <c r="Y519" s="612"/>
      <c r="Z519" s="612"/>
      <c r="AA519" s="612"/>
      <c r="AB519" s="612"/>
      <c r="AC519" s="615" t="s">
        <v>7597</v>
      </c>
      <c r="AD519" s="612"/>
      <c r="AE519" s="612"/>
      <c r="AF519" s="612"/>
      <c r="AG519" s="612"/>
      <c r="AH519" s="612"/>
      <c r="AI519" s="612"/>
      <c r="AJ519" s="612"/>
      <c r="AK519" s="615" t="s">
        <v>8906</v>
      </c>
      <c r="AL519" s="615" t="s">
        <v>8911</v>
      </c>
      <c r="AM519" s="615" t="s">
        <v>8912</v>
      </c>
      <c r="AN519" s="612" t="s">
        <v>1086</v>
      </c>
      <c r="AO519" s="612" t="s">
        <v>1086</v>
      </c>
      <c r="AP519" s="612"/>
    </row>
    <row r="520" spans="1:42" s="243" customFormat="1">
      <c r="A520" s="612" t="s">
        <v>979</v>
      </c>
      <c r="B520" s="615" t="s">
        <v>31</v>
      </c>
      <c r="C520" s="615" t="s">
        <v>92</v>
      </c>
      <c r="D520" s="615" t="s">
        <v>479</v>
      </c>
      <c r="E520" s="615" t="s">
        <v>37</v>
      </c>
      <c r="F520" s="615" t="s">
        <v>11</v>
      </c>
      <c r="G520" s="615" t="s">
        <v>19</v>
      </c>
      <c r="H520" s="615" t="s">
        <v>609</v>
      </c>
      <c r="I520" s="612" t="s">
        <v>760</v>
      </c>
      <c r="J520" s="615" t="s">
        <v>13</v>
      </c>
      <c r="K520" s="615" t="s">
        <v>17</v>
      </c>
      <c r="L520" s="612" t="s">
        <v>1345</v>
      </c>
      <c r="M520" s="620" t="s">
        <v>2058</v>
      </c>
      <c r="N520" s="612" t="s">
        <v>1120</v>
      </c>
      <c r="O520" s="612" t="s">
        <v>1097</v>
      </c>
      <c r="P520" s="708">
        <v>5</v>
      </c>
      <c r="Q520" s="709">
        <v>10</v>
      </c>
      <c r="R520" s="612"/>
      <c r="S520" s="615" t="s">
        <v>8910</v>
      </c>
      <c r="T520" s="612"/>
      <c r="U520" s="634">
        <v>44361</v>
      </c>
      <c r="V520" s="634">
        <v>44361</v>
      </c>
      <c r="W520" s="612" t="s">
        <v>2059</v>
      </c>
      <c r="X520" s="627">
        <v>44377</v>
      </c>
      <c r="Y520" s="612"/>
      <c r="Z520" s="612"/>
      <c r="AA520" s="612"/>
      <c r="AB520" s="612"/>
      <c r="AC520" s="615" t="s">
        <v>7597</v>
      </c>
      <c r="AD520" s="612"/>
      <c r="AE520" s="612"/>
      <c r="AF520" s="612"/>
      <c r="AG520" s="612"/>
      <c r="AH520" s="612"/>
      <c r="AI520" s="612"/>
      <c r="AJ520" s="612"/>
      <c r="AK520" s="615" t="s">
        <v>8906</v>
      </c>
      <c r="AL520" s="615" t="s">
        <v>8911</v>
      </c>
      <c r="AM520" s="615" t="s">
        <v>8912</v>
      </c>
      <c r="AN520" s="612" t="s">
        <v>1086</v>
      </c>
      <c r="AO520" s="612" t="s">
        <v>1086</v>
      </c>
      <c r="AP520" s="612"/>
    </row>
    <row r="521" spans="1:42" s="243" customFormat="1">
      <c r="A521" s="612" t="s">
        <v>979</v>
      </c>
      <c r="B521" s="615" t="s">
        <v>31</v>
      </c>
      <c r="C521" s="615" t="s">
        <v>92</v>
      </c>
      <c r="D521" s="615" t="s">
        <v>480</v>
      </c>
      <c r="E521" s="615" t="s">
        <v>37</v>
      </c>
      <c r="F521" s="615" t="s">
        <v>11</v>
      </c>
      <c r="G521" s="615" t="s">
        <v>19</v>
      </c>
      <c r="H521" s="615" t="s">
        <v>630</v>
      </c>
      <c r="I521" s="612" t="s">
        <v>760</v>
      </c>
      <c r="J521" s="615" t="s">
        <v>13</v>
      </c>
      <c r="K521" s="615" t="s">
        <v>17</v>
      </c>
      <c r="L521" s="612" t="s">
        <v>1360</v>
      </c>
      <c r="M521" s="620" t="s">
        <v>2060</v>
      </c>
      <c r="N521" s="612" t="s">
        <v>1120</v>
      </c>
      <c r="O521" s="612" t="s">
        <v>1097</v>
      </c>
      <c r="P521" s="708">
        <v>210</v>
      </c>
      <c r="Q521" s="709">
        <v>10</v>
      </c>
      <c r="R521" s="612"/>
      <c r="S521" s="615" t="s">
        <v>8910</v>
      </c>
      <c r="T521" s="612"/>
      <c r="U521" s="619">
        <v>44371</v>
      </c>
      <c r="V521" s="619">
        <v>44371</v>
      </c>
      <c r="W521" s="612" t="s">
        <v>2061</v>
      </c>
      <c r="X521" s="627">
        <v>44377</v>
      </c>
      <c r="Y521" s="612"/>
      <c r="Z521" s="612"/>
      <c r="AA521" s="612"/>
      <c r="AB521" s="612"/>
      <c r="AC521" s="615" t="s">
        <v>7597</v>
      </c>
      <c r="AD521" s="612"/>
      <c r="AE521" s="612"/>
      <c r="AF521" s="612"/>
      <c r="AG521" s="612"/>
      <c r="AH521" s="612"/>
      <c r="AI521" s="612"/>
      <c r="AJ521" s="612"/>
      <c r="AK521" s="615" t="s">
        <v>8906</v>
      </c>
      <c r="AL521" s="615" t="s">
        <v>8911</v>
      </c>
      <c r="AM521" s="615" t="s">
        <v>8912</v>
      </c>
      <c r="AN521" s="612" t="s">
        <v>1086</v>
      </c>
      <c r="AO521" s="612" t="s">
        <v>1086</v>
      </c>
      <c r="AP521" s="612"/>
    </row>
    <row r="522" spans="1:42" s="243" customFormat="1">
      <c r="A522" s="623" t="s">
        <v>1407</v>
      </c>
      <c r="B522" s="623" t="s">
        <v>683</v>
      </c>
      <c r="C522" s="623" t="s">
        <v>769</v>
      </c>
      <c r="D522" s="623" t="s">
        <v>766</v>
      </c>
      <c r="E522" s="623" t="s">
        <v>37</v>
      </c>
      <c r="F522" s="623" t="s">
        <v>11</v>
      </c>
      <c r="G522" s="623" t="s">
        <v>19</v>
      </c>
      <c r="H522" s="623" t="s">
        <v>1408</v>
      </c>
      <c r="I522" s="623" t="s">
        <v>1317</v>
      </c>
      <c r="J522" s="623" t="s">
        <v>13</v>
      </c>
      <c r="K522" s="623" t="s">
        <v>17</v>
      </c>
      <c r="L522" s="625" t="s">
        <v>1501</v>
      </c>
      <c r="M522" s="626" t="s">
        <v>1502</v>
      </c>
      <c r="N522" s="625" t="s">
        <v>1503</v>
      </c>
      <c r="O522" s="625" t="s">
        <v>1097</v>
      </c>
      <c r="P522" s="623">
        <v>400</v>
      </c>
      <c r="Q522" s="623">
        <v>20</v>
      </c>
      <c r="R522" s="625"/>
      <c r="S522" s="623" t="s">
        <v>8900</v>
      </c>
      <c r="T522" s="714" t="s">
        <v>7997</v>
      </c>
      <c r="U522" s="627">
        <v>44334</v>
      </c>
      <c r="V522" s="627">
        <v>44334</v>
      </c>
      <c r="W522" s="623" t="s">
        <v>1409</v>
      </c>
      <c r="X522" s="627">
        <v>44348</v>
      </c>
      <c r="Y522" s="623"/>
      <c r="Z522" s="625"/>
      <c r="AA522" s="625"/>
      <c r="AB522" s="625"/>
      <c r="AC522" s="625" t="s">
        <v>1547</v>
      </c>
      <c r="AD522" s="625"/>
      <c r="AE522" s="625"/>
      <c r="AF522" s="625"/>
      <c r="AG522" s="625"/>
      <c r="AH522" s="625"/>
      <c r="AI522" s="625"/>
      <c r="AJ522" s="625"/>
      <c r="AK522" s="623" t="s">
        <v>1121</v>
      </c>
      <c r="AL522" s="623" t="s">
        <v>1264</v>
      </c>
      <c r="AM522" s="623" t="s">
        <v>1265</v>
      </c>
      <c r="AN522" s="625" t="s">
        <v>1086</v>
      </c>
      <c r="AO522" s="625" t="s">
        <v>1086</v>
      </c>
      <c r="AP522" s="625"/>
    </row>
    <row r="523" spans="1:42" s="243" customFormat="1">
      <c r="A523" s="623" t="s">
        <v>1410</v>
      </c>
      <c r="B523" s="623" t="s">
        <v>683</v>
      </c>
      <c r="C523" s="623" t="s">
        <v>769</v>
      </c>
      <c r="D523" s="623" t="s">
        <v>766</v>
      </c>
      <c r="E523" s="623" t="s">
        <v>37</v>
      </c>
      <c r="F523" s="623" t="s">
        <v>11</v>
      </c>
      <c r="G523" s="623" t="s">
        <v>19</v>
      </c>
      <c r="H523" s="623" t="s">
        <v>1411</v>
      </c>
      <c r="I523" s="623" t="s">
        <v>1317</v>
      </c>
      <c r="J523" s="623" t="s">
        <v>13</v>
      </c>
      <c r="K523" s="623" t="s">
        <v>17</v>
      </c>
      <c r="L523" s="625" t="s">
        <v>1504</v>
      </c>
      <c r="M523" s="626" t="s">
        <v>1502</v>
      </c>
      <c r="N523" s="625" t="s">
        <v>1262</v>
      </c>
      <c r="O523" s="625" t="s">
        <v>1104</v>
      </c>
      <c r="P523" s="623">
        <v>400</v>
      </c>
      <c r="Q523" s="623">
        <v>20</v>
      </c>
      <c r="R523" s="625"/>
      <c r="S523" s="623" t="s">
        <v>8900</v>
      </c>
      <c r="T523" s="714" t="s">
        <v>7997</v>
      </c>
      <c r="U523" s="627">
        <v>44334</v>
      </c>
      <c r="V523" s="627">
        <v>44334</v>
      </c>
      <c r="W523" s="623" t="s">
        <v>1412</v>
      </c>
      <c r="X523" s="627">
        <v>44348</v>
      </c>
      <c r="Y523" s="623"/>
      <c r="Z523" s="625"/>
      <c r="AA523" s="625"/>
      <c r="AB523" s="625"/>
      <c r="AC523" s="625" t="s">
        <v>1547</v>
      </c>
      <c r="AD523" s="625"/>
      <c r="AE523" s="625"/>
      <c r="AF523" s="625"/>
      <c r="AG523" s="625"/>
      <c r="AH523" s="625"/>
      <c r="AI523" s="625"/>
      <c r="AJ523" s="625"/>
      <c r="AK523" s="623" t="s">
        <v>1121</v>
      </c>
      <c r="AL523" s="623" t="s">
        <v>1264</v>
      </c>
      <c r="AM523" s="623" t="s">
        <v>1265</v>
      </c>
      <c r="AN523" s="625" t="s">
        <v>1086</v>
      </c>
      <c r="AO523" s="625" t="s">
        <v>1086</v>
      </c>
      <c r="AP523" s="625"/>
    </row>
    <row r="524" spans="1:42" s="243" customFormat="1">
      <c r="A524" s="623" t="s">
        <v>1410</v>
      </c>
      <c r="B524" s="623" t="s">
        <v>683</v>
      </c>
      <c r="C524" s="623" t="s">
        <v>769</v>
      </c>
      <c r="D524" s="623" t="s">
        <v>684</v>
      </c>
      <c r="E524" s="623" t="s">
        <v>37</v>
      </c>
      <c r="F524" s="623" t="s">
        <v>11</v>
      </c>
      <c r="G524" s="623" t="s">
        <v>19</v>
      </c>
      <c r="H524" s="623" t="s">
        <v>767</v>
      </c>
      <c r="I524" s="623" t="s">
        <v>1317</v>
      </c>
      <c r="J524" s="623" t="s">
        <v>13</v>
      </c>
      <c r="K524" s="623" t="s">
        <v>17</v>
      </c>
      <c r="L524" s="625" t="s">
        <v>1505</v>
      </c>
      <c r="M524" s="626" t="s">
        <v>1506</v>
      </c>
      <c r="N524" s="625" t="s">
        <v>1503</v>
      </c>
      <c r="O524" s="625" t="s">
        <v>1097</v>
      </c>
      <c r="P524" s="623">
        <v>100</v>
      </c>
      <c r="Q524" s="623">
        <v>25</v>
      </c>
      <c r="R524" s="625"/>
      <c r="S524" s="623" t="s">
        <v>8900</v>
      </c>
      <c r="T524" s="714" t="s">
        <v>7997</v>
      </c>
      <c r="U524" s="627">
        <v>44334</v>
      </c>
      <c r="V524" s="627">
        <v>44334</v>
      </c>
      <c r="W524" s="623" t="s">
        <v>1413</v>
      </c>
      <c r="X524" s="627">
        <v>44348</v>
      </c>
      <c r="Y524" s="623"/>
      <c r="Z524" s="625"/>
      <c r="AA524" s="625"/>
      <c r="AB524" s="625"/>
      <c r="AC524" s="625" t="s">
        <v>1547</v>
      </c>
      <c r="AD524" s="625"/>
      <c r="AE524" s="625"/>
      <c r="AF524" s="625"/>
      <c r="AG524" s="625"/>
      <c r="AH524" s="625"/>
      <c r="AI524" s="625"/>
      <c r="AJ524" s="625"/>
      <c r="AK524" s="623" t="s">
        <v>1121</v>
      </c>
      <c r="AL524" s="623" t="s">
        <v>1264</v>
      </c>
      <c r="AM524" s="623" t="s">
        <v>1265</v>
      </c>
      <c r="AN524" s="625" t="s">
        <v>1086</v>
      </c>
      <c r="AO524" s="625" t="s">
        <v>1086</v>
      </c>
      <c r="AP524" s="625"/>
    </row>
    <row r="525" spans="1:42" s="243" customFormat="1">
      <c r="A525" s="623" t="s">
        <v>1410</v>
      </c>
      <c r="B525" s="623" t="s">
        <v>683</v>
      </c>
      <c r="C525" s="623" t="s">
        <v>769</v>
      </c>
      <c r="D525" s="623" t="s">
        <v>684</v>
      </c>
      <c r="E525" s="623" t="s">
        <v>37</v>
      </c>
      <c r="F525" s="623" t="s">
        <v>11</v>
      </c>
      <c r="G525" s="623" t="s">
        <v>19</v>
      </c>
      <c r="H525" s="623" t="s">
        <v>768</v>
      </c>
      <c r="I525" s="623" t="s">
        <v>1317</v>
      </c>
      <c r="J525" s="623" t="s">
        <v>13</v>
      </c>
      <c r="K525" s="623" t="s">
        <v>17</v>
      </c>
      <c r="L525" s="625" t="s">
        <v>1505</v>
      </c>
      <c r="M525" s="626" t="s">
        <v>1506</v>
      </c>
      <c r="N525" s="625" t="s">
        <v>1503</v>
      </c>
      <c r="O525" s="625" t="s">
        <v>1097</v>
      </c>
      <c r="P525" s="623">
        <v>100</v>
      </c>
      <c r="Q525" s="623">
        <v>25</v>
      </c>
      <c r="R525" s="625"/>
      <c r="S525" s="623" t="s">
        <v>8900</v>
      </c>
      <c r="T525" s="714" t="s">
        <v>7997</v>
      </c>
      <c r="U525" s="627">
        <v>44334</v>
      </c>
      <c r="V525" s="627">
        <v>44334</v>
      </c>
      <c r="W525" s="623" t="s">
        <v>1414</v>
      </c>
      <c r="X525" s="627">
        <v>44348</v>
      </c>
      <c r="Y525" s="623"/>
      <c r="Z525" s="625"/>
      <c r="AA525" s="625"/>
      <c r="AB525" s="625"/>
      <c r="AC525" s="625" t="s">
        <v>1547</v>
      </c>
      <c r="AD525" s="625"/>
      <c r="AE525" s="625"/>
      <c r="AF525" s="625"/>
      <c r="AG525" s="625"/>
      <c r="AH525" s="625"/>
      <c r="AI525" s="625"/>
      <c r="AJ525" s="625"/>
      <c r="AK525" s="623" t="s">
        <v>1121</v>
      </c>
      <c r="AL525" s="623" t="s">
        <v>1264</v>
      </c>
      <c r="AM525" s="623" t="s">
        <v>1265</v>
      </c>
      <c r="AN525" s="625" t="s">
        <v>1086</v>
      </c>
      <c r="AO525" s="625" t="s">
        <v>1086</v>
      </c>
      <c r="AP525" s="625"/>
    </row>
    <row r="526" spans="1:42" s="243" customFormat="1">
      <c r="A526" s="623" t="s">
        <v>976</v>
      </c>
      <c r="B526" s="623" t="s">
        <v>9167</v>
      </c>
      <c r="C526" s="623" t="s">
        <v>9168</v>
      </c>
      <c r="D526" s="623" t="s">
        <v>9169</v>
      </c>
      <c r="E526" s="623" t="s">
        <v>5726</v>
      </c>
      <c r="F526" s="623" t="s">
        <v>759</v>
      </c>
      <c r="G526" s="623" t="s">
        <v>106</v>
      </c>
      <c r="H526" s="623" t="s">
        <v>9170</v>
      </c>
      <c r="I526" s="623" t="s">
        <v>1987</v>
      </c>
      <c r="J526" s="623" t="s">
        <v>104</v>
      </c>
      <c r="K526" s="623" t="s">
        <v>761</v>
      </c>
      <c r="L526" s="623" t="s">
        <v>1216</v>
      </c>
      <c r="M526" s="626" t="s">
        <v>1217</v>
      </c>
      <c r="N526" s="625" t="s">
        <v>1218</v>
      </c>
      <c r="O526" s="625" t="s">
        <v>1245</v>
      </c>
      <c r="P526" s="715">
        <v>270</v>
      </c>
      <c r="Q526" s="716">
        <v>10</v>
      </c>
      <c r="R526" s="630"/>
      <c r="S526" s="623" t="s">
        <v>8995</v>
      </c>
      <c r="T526" s="625"/>
      <c r="U526" s="627">
        <v>44333</v>
      </c>
      <c r="V526" s="627">
        <v>44333</v>
      </c>
      <c r="W526" s="625" t="s">
        <v>9171</v>
      </c>
      <c r="X526" s="643">
        <v>44376</v>
      </c>
      <c r="Y526" s="625"/>
      <c r="Z526" s="625"/>
      <c r="AA526" s="625"/>
      <c r="AB526" s="625"/>
      <c r="AC526" s="625" t="s">
        <v>1562</v>
      </c>
      <c r="AD526" s="625"/>
      <c r="AE526" s="625"/>
      <c r="AF526" s="625"/>
      <c r="AG526" s="625"/>
      <c r="AH526" s="625"/>
      <c r="AI526" s="625"/>
      <c r="AJ526" s="625"/>
      <c r="AK526" s="625" t="s">
        <v>1121</v>
      </c>
      <c r="AL526" s="625" t="s">
        <v>8997</v>
      </c>
      <c r="AM526" s="625" t="s">
        <v>8998</v>
      </c>
      <c r="AN526" s="625" t="s">
        <v>1086</v>
      </c>
      <c r="AO526" s="625" t="s">
        <v>1086</v>
      </c>
      <c r="AP526" s="625"/>
    </row>
    <row r="527" spans="1:42" s="243" customFormat="1">
      <c r="A527" s="623" t="s">
        <v>976</v>
      </c>
      <c r="B527" s="623" t="s">
        <v>9167</v>
      </c>
      <c r="C527" s="623" t="s">
        <v>9168</v>
      </c>
      <c r="D527" s="623" t="s">
        <v>9172</v>
      </c>
      <c r="E527" s="623" t="s">
        <v>5726</v>
      </c>
      <c r="F527" s="623" t="s">
        <v>759</v>
      </c>
      <c r="G527" s="623" t="s">
        <v>106</v>
      </c>
      <c r="H527" s="623" t="s">
        <v>9173</v>
      </c>
      <c r="I527" s="623" t="s">
        <v>1987</v>
      </c>
      <c r="J527" s="623" t="s">
        <v>104</v>
      </c>
      <c r="K527" s="623" t="s">
        <v>761</v>
      </c>
      <c r="L527" s="623" t="s">
        <v>1216</v>
      </c>
      <c r="M527" s="626" t="s">
        <v>1219</v>
      </c>
      <c r="N527" s="625" t="s">
        <v>9174</v>
      </c>
      <c r="O527" s="625" t="s">
        <v>8213</v>
      </c>
      <c r="P527" s="715">
        <v>40</v>
      </c>
      <c r="Q527" s="716">
        <v>15</v>
      </c>
      <c r="R527" s="630"/>
      <c r="S527" s="623" t="s">
        <v>8995</v>
      </c>
      <c r="T527" s="625"/>
      <c r="U527" s="627">
        <v>44333</v>
      </c>
      <c r="V527" s="627">
        <v>44333</v>
      </c>
      <c r="W527" s="625" t="s">
        <v>9175</v>
      </c>
      <c r="X527" s="643">
        <v>44376</v>
      </c>
      <c r="Y527" s="625"/>
      <c r="Z527" s="625"/>
      <c r="AA527" s="625"/>
      <c r="AB527" s="625"/>
      <c r="AC527" s="625" t="s">
        <v>1562</v>
      </c>
      <c r="AD527" s="625"/>
      <c r="AE527" s="625"/>
      <c r="AF527" s="625"/>
      <c r="AG527" s="625"/>
      <c r="AH527" s="625"/>
      <c r="AI527" s="625"/>
      <c r="AJ527" s="625"/>
      <c r="AK527" s="625" t="s">
        <v>1121</v>
      </c>
      <c r="AL527" s="625" t="s">
        <v>8997</v>
      </c>
      <c r="AM527" s="625" t="s">
        <v>8998</v>
      </c>
      <c r="AN527" s="625" t="s">
        <v>1086</v>
      </c>
      <c r="AO527" s="625" t="s">
        <v>1086</v>
      </c>
      <c r="AP527" s="625"/>
    </row>
    <row r="528" spans="1:42" s="243" customFormat="1">
      <c r="A528" s="623" t="s">
        <v>976</v>
      </c>
      <c r="B528" s="623" t="s">
        <v>9167</v>
      </c>
      <c r="C528" s="623" t="s">
        <v>9168</v>
      </c>
      <c r="D528" s="623" t="s">
        <v>9176</v>
      </c>
      <c r="E528" s="623" t="s">
        <v>5726</v>
      </c>
      <c r="F528" s="623" t="s">
        <v>759</v>
      </c>
      <c r="G528" s="623" t="s">
        <v>106</v>
      </c>
      <c r="H528" s="623" t="s">
        <v>9177</v>
      </c>
      <c r="I528" s="623" t="s">
        <v>1987</v>
      </c>
      <c r="J528" s="623" t="s">
        <v>104</v>
      </c>
      <c r="K528" s="623" t="s">
        <v>761</v>
      </c>
      <c r="L528" s="623" t="s">
        <v>1216</v>
      </c>
      <c r="M528" s="626" t="s">
        <v>1220</v>
      </c>
      <c r="N528" s="625" t="s">
        <v>9174</v>
      </c>
      <c r="O528" s="625" t="s">
        <v>8213</v>
      </c>
      <c r="P528" s="715">
        <v>40</v>
      </c>
      <c r="Q528" s="716">
        <v>15</v>
      </c>
      <c r="R528" s="630"/>
      <c r="S528" s="623" t="s">
        <v>8995</v>
      </c>
      <c r="T528" s="625"/>
      <c r="U528" s="627">
        <v>44333</v>
      </c>
      <c r="V528" s="627">
        <v>44333</v>
      </c>
      <c r="W528" s="625" t="s">
        <v>9178</v>
      </c>
      <c r="X528" s="643">
        <v>44376</v>
      </c>
      <c r="Y528" s="625"/>
      <c r="Z528" s="625"/>
      <c r="AA528" s="625"/>
      <c r="AB528" s="625"/>
      <c r="AC528" s="625" t="s">
        <v>1562</v>
      </c>
      <c r="AD528" s="625"/>
      <c r="AE528" s="625"/>
      <c r="AF528" s="625"/>
      <c r="AG528" s="625"/>
      <c r="AH528" s="625"/>
      <c r="AI528" s="625"/>
      <c r="AJ528" s="625"/>
      <c r="AK528" s="625" t="s">
        <v>1121</v>
      </c>
      <c r="AL528" s="625" t="s">
        <v>8997</v>
      </c>
      <c r="AM528" s="625" t="s">
        <v>8998</v>
      </c>
      <c r="AN528" s="625" t="s">
        <v>1086</v>
      </c>
      <c r="AO528" s="625" t="s">
        <v>1086</v>
      </c>
      <c r="AP528" s="625"/>
    </row>
    <row r="529" spans="1:42" s="243" customFormat="1">
      <c r="A529" s="623" t="s">
        <v>976</v>
      </c>
      <c r="B529" s="623" t="s">
        <v>9179</v>
      </c>
      <c r="C529" s="623" t="s">
        <v>9168</v>
      </c>
      <c r="D529" s="623" t="s">
        <v>9180</v>
      </c>
      <c r="E529" s="623" t="s">
        <v>5726</v>
      </c>
      <c r="F529" s="623" t="s">
        <v>759</v>
      </c>
      <c r="G529" s="623" t="s">
        <v>106</v>
      </c>
      <c r="H529" s="623" t="s">
        <v>9181</v>
      </c>
      <c r="I529" s="623" t="s">
        <v>1987</v>
      </c>
      <c r="J529" s="623" t="s">
        <v>104</v>
      </c>
      <c r="K529" s="623" t="s">
        <v>761</v>
      </c>
      <c r="L529" s="623" t="s">
        <v>1216</v>
      </c>
      <c r="M529" s="626" t="s">
        <v>1221</v>
      </c>
      <c r="N529" s="625" t="s">
        <v>9174</v>
      </c>
      <c r="O529" s="625" t="s">
        <v>8213</v>
      </c>
      <c r="P529" s="715">
        <v>80</v>
      </c>
      <c r="Q529" s="716">
        <v>15</v>
      </c>
      <c r="R529" s="630"/>
      <c r="S529" s="623" t="s">
        <v>8995</v>
      </c>
      <c r="T529" s="625"/>
      <c r="U529" s="627">
        <v>44333</v>
      </c>
      <c r="V529" s="627">
        <v>44333</v>
      </c>
      <c r="W529" s="625" t="s">
        <v>9182</v>
      </c>
      <c r="X529" s="643">
        <v>44376</v>
      </c>
      <c r="Y529" s="625"/>
      <c r="Z529" s="625"/>
      <c r="AA529" s="625"/>
      <c r="AB529" s="625"/>
      <c r="AC529" s="625" t="s">
        <v>1562</v>
      </c>
      <c r="AD529" s="625"/>
      <c r="AE529" s="625"/>
      <c r="AF529" s="625"/>
      <c r="AG529" s="625"/>
      <c r="AH529" s="625"/>
      <c r="AI529" s="625"/>
      <c r="AJ529" s="625"/>
      <c r="AK529" s="625" t="s">
        <v>1121</v>
      </c>
      <c r="AL529" s="625" t="s">
        <v>8997</v>
      </c>
      <c r="AM529" s="625" t="s">
        <v>8998</v>
      </c>
      <c r="AN529" s="625" t="s">
        <v>1086</v>
      </c>
      <c r="AO529" s="625" t="s">
        <v>1086</v>
      </c>
      <c r="AP529" s="625"/>
    </row>
    <row r="530" spans="1:42" s="243" customFormat="1">
      <c r="A530" s="623" t="s">
        <v>976</v>
      </c>
      <c r="B530" s="623" t="s">
        <v>9167</v>
      </c>
      <c r="C530" s="623" t="s">
        <v>9183</v>
      </c>
      <c r="D530" s="623" t="s">
        <v>9184</v>
      </c>
      <c r="E530" s="623" t="s">
        <v>5726</v>
      </c>
      <c r="F530" s="623" t="s">
        <v>759</v>
      </c>
      <c r="G530" s="623" t="s">
        <v>106</v>
      </c>
      <c r="H530" s="623" t="s">
        <v>9185</v>
      </c>
      <c r="I530" s="623" t="s">
        <v>1987</v>
      </c>
      <c r="J530" s="623" t="s">
        <v>104</v>
      </c>
      <c r="K530" s="623" t="s">
        <v>105</v>
      </c>
      <c r="L530" s="623" t="s">
        <v>1222</v>
      </c>
      <c r="M530" s="626" t="s">
        <v>1223</v>
      </c>
      <c r="N530" s="625" t="s">
        <v>1120</v>
      </c>
      <c r="O530" s="625" t="s">
        <v>1237</v>
      </c>
      <c r="P530" s="715">
        <v>50</v>
      </c>
      <c r="Q530" s="716">
        <v>10</v>
      </c>
      <c r="R530" s="630"/>
      <c r="S530" s="623" t="s">
        <v>8995</v>
      </c>
      <c r="T530" s="625"/>
      <c r="U530" s="627">
        <v>44333</v>
      </c>
      <c r="V530" s="627">
        <v>44333</v>
      </c>
      <c r="W530" s="625" t="s">
        <v>9186</v>
      </c>
      <c r="X530" s="627">
        <v>44378</v>
      </c>
      <c r="Y530" s="625"/>
      <c r="Z530" s="625"/>
      <c r="AA530" s="625"/>
      <c r="AB530" s="625"/>
      <c r="AC530" s="625" t="s">
        <v>1562</v>
      </c>
      <c r="AD530" s="625"/>
      <c r="AE530" s="625"/>
      <c r="AF530" s="625"/>
      <c r="AG530" s="625"/>
      <c r="AH530" s="625"/>
      <c r="AI530" s="625"/>
      <c r="AJ530" s="625"/>
      <c r="AK530" s="625" t="s">
        <v>1121</v>
      </c>
      <c r="AL530" s="625" t="s">
        <v>8997</v>
      </c>
      <c r="AM530" s="625" t="s">
        <v>8998</v>
      </c>
      <c r="AN530" s="625" t="s">
        <v>1209</v>
      </c>
      <c r="AO530" s="625" t="s">
        <v>1086</v>
      </c>
      <c r="AP530" s="625" t="s">
        <v>8990</v>
      </c>
    </row>
    <row r="531" spans="1:42" s="243" customFormat="1">
      <c r="A531" s="623" t="s">
        <v>976</v>
      </c>
      <c r="B531" s="623" t="s">
        <v>9167</v>
      </c>
      <c r="C531" s="623" t="s">
        <v>9183</v>
      </c>
      <c r="D531" s="623" t="s">
        <v>9184</v>
      </c>
      <c r="E531" s="623" t="s">
        <v>5726</v>
      </c>
      <c r="F531" s="623" t="s">
        <v>759</v>
      </c>
      <c r="G531" s="623" t="s">
        <v>106</v>
      </c>
      <c r="H531" s="623" t="s">
        <v>9187</v>
      </c>
      <c r="I531" s="623" t="s">
        <v>1987</v>
      </c>
      <c r="J531" s="623" t="s">
        <v>104</v>
      </c>
      <c r="K531" s="623" t="s">
        <v>761</v>
      </c>
      <c r="L531" s="623" t="s">
        <v>1222</v>
      </c>
      <c r="M531" s="626" t="s">
        <v>1223</v>
      </c>
      <c r="N531" s="625" t="s">
        <v>1120</v>
      </c>
      <c r="O531" s="625" t="s">
        <v>1245</v>
      </c>
      <c r="P531" s="715">
        <v>50</v>
      </c>
      <c r="Q531" s="716">
        <v>10</v>
      </c>
      <c r="R531" s="630"/>
      <c r="S531" s="623" t="s">
        <v>8995</v>
      </c>
      <c r="T531" s="625"/>
      <c r="U531" s="627">
        <v>44333</v>
      </c>
      <c r="V531" s="627">
        <v>44333</v>
      </c>
      <c r="W531" s="625" t="s">
        <v>9188</v>
      </c>
      <c r="X531" s="627">
        <v>44378</v>
      </c>
      <c r="Y531" s="625"/>
      <c r="Z531" s="625"/>
      <c r="AA531" s="625"/>
      <c r="AB531" s="625"/>
      <c r="AC531" s="625" t="s">
        <v>1562</v>
      </c>
      <c r="AD531" s="625"/>
      <c r="AE531" s="625"/>
      <c r="AF531" s="625"/>
      <c r="AG531" s="625"/>
      <c r="AH531" s="625"/>
      <c r="AI531" s="625"/>
      <c r="AJ531" s="625"/>
      <c r="AK531" s="625" t="s">
        <v>1121</v>
      </c>
      <c r="AL531" s="625" t="s">
        <v>8997</v>
      </c>
      <c r="AM531" s="625" t="s">
        <v>8998</v>
      </c>
      <c r="AN531" s="625" t="s">
        <v>1209</v>
      </c>
      <c r="AO531" s="625" t="s">
        <v>1086</v>
      </c>
      <c r="AP531" s="625" t="s">
        <v>8990</v>
      </c>
    </row>
    <row r="532" spans="1:42" s="243" customFormat="1">
      <c r="A532" s="623" t="s">
        <v>976</v>
      </c>
      <c r="B532" s="623" t="s">
        <v>9167</v>
      </c>
      <c r="C532" s="623" t="s">
        <v>9183</v>
      </c>
      <c r="D532" s="623" t="s">
        <v>9189</v>
      </c>
      <c r="E532" s="623" t="s">
        <v>5726</v>
      </c>
      <c r="F532" s="623" t="s">
        <v>759</v>
      </c>
      <c r="G532" s="623" t="s">
        <v>106</v>
      </c>
      <c r="H532" s="623" t="s">
        <v>9190</v>
      </c>
      <c r="I532" s="623" t="s">
        <v>1987</v>
      </c>
      <c r="J532" s="623" t="s">
        <v>104</v>
      </c>
      <c r="K532" s="623" t="s">
        <v>105</v>
      </c>
      <c r="L532" s="623" t="s">
        <v>1222</v>
      </c>
      <c r="M532" s="626" t="s">
        <v>1224</v>
      </c>
      <c r="N532" s="625" t="s">
        <v>1120</v>
      </c>
      <c r="O532" s="625" t="s">
        <v>1245</v>
      </c>
      <c r="P532" s="715">
        <v>30</v>
      </c>
      <c r="Q532" s="716">
        <v>10</v>
      </c>
      <c r="R532" s="630"/>
      <c r="S532" s="623" t="s">
        <v>8995</v>
      </c>
      <c r="T532" s="625"/>
      <c r="U532" s="627">
        <v>44333</v>
      </c>
      <c r="V532" s="627">
        <v>44333</v>
      </c>
      <c r="W532" s="625" t="s">
        <v>9191</v>
      </c>
      <c r="X532" s="627">
        <v>44378</v>
      </c>
      <c r="Y532" s="625"/>
      <c r="Z532" s="625"/>
      <c r="AA532" s="625"/>
      <c r="AB532" s="625"/>
      <c r="AC532" s="625" t="s">
        <v>1562</v>
      </c>
      <c r="AD532" s="625"/>
      <c r="AE532" s="625"/>
      <c r="AF532" s="625"/>
      <c r="AG532" s="625"/>
      <c r="AH532" s="625"/>
      <c r="AI532" s="625"/>
      <c r="AJ532" s="625"/>
      <c r="AK532" s="625" t="s">
        <v>1121</v>
      </c>
      <c r="AL532" s="625" t="s">
        <v>8997</v>
      </c>
      <c r="AM532" s="625" t="s">
        <v>8998</v>
      </c>
      <c r="AN532" s="625" t="s">
        <v>1209</v>
      </c>
      <c r="AO532" s="625" t="s">
        <v>1086</v>
      </c>
      <c r="AP532" s="625" t="s">
        <v>8990</v>
      </c>
    </row>
    <row r="533" spans="1:42" s="243" customFormat="1">
      <c r="A533" s="623" t="s">
        <v>976</v>
      </c>
      <c r="B533" s="623" t="s">
        <v>9167</v>
      </c>
      <c r="C533" s="623" t="s">
        <v>9183</v>
      </c>
      <c r="D533" s="623" t="s">
        <v>9192</v>
      </c>
      <c r="E533" s="623" t="s">
        <v>5726</v>
      </c>
      <c r="F533" s="623" t="s">
        <v>759</v>
      </c>
      <c r="G533" s="623" t="s">
        <v>106</v>
      </c>
      <c r="H533" s="623" t="s">
        <v>9193</v>
      </c>
      <c r="I533" s="623" t="s">
        <v>1987</v>
      </c>
      <c r="J533" s="623" t="s">
        <v>104</v>
      </c>
      <c r="K533" s="623" t="s">
        <v>761</v>
      </c>
      <c r="L533" s="623" t="s">
        <v>1222</v>
      </c>
      <c r="M533" s="626" t="s">
        <v>1225</v>
      </c>
      <c r="N533" s="625" t="s">
        <v>1120</v>
      </c>
      <c r="O533" s="625" t="s">
        <v>1237</v>
      </c>
      <c r="P533" s="715">
        <v>60</v>
      </c>
      <c r="Q533" s="716">
        <v>7</v>
      </c>
      <c r="R533" s="630"/>
      <c r="S533" s="623" t="s">
        <v>8995</v>
      </c>
      <c r="T533" s="625"/>
      <c r="U533" s="627">
        <v>44333</v>
      </c>
      <c r="V533" s="627">
        <v>44333</v>
      </c>
      <c r="W533" s="625" t="s">
        <v>9194</v>
      </c>
      <c r="X533" s="627">
        <v>44378</v>
      </c>
      <c r="Y533" s="625"/>
      <c r="Z533" s="625"/>
      <c r="AA533" s="625"/>
      <c r="AB533" s="625"/>
      <c r="AC533" s="625" t="s">
        <v>1562</v>
      </c>
      <c r="AD533" s="625"/>
      <c r="AE533" s="625"/>
      <c r="AF533" s="625"/>
      <c r="AG533" s="625"/>
      <c r="AH533" s="625"/>
      <c r="AI533" s="625"/>
      <c r="AJ533" s="625"/>
      <c r="AK533" s="625" t="s">
        <v>1121</v>
      </c>
      <c r="AL533" s="625" t="s">
        <v>8997</v>
      </c>
      <c r="AM533" s="625" t="s">
        <v>8998</v>
      </c>
      <c r="AN533" s="625" t="s">
        <v>1209</v>
      </c>
      <c r="AO533" s="625" t="s">
        <v>1086</v>
      </c>
      <c r="AP533" s="625" t="s">
        <v>8990</v>
      </c>
    </row>
    <row r="534" spans="1:42" s="243" customFormat="1">
      <c r="A534" s="623" t="s">
        <v>976</v>
      </c>
      <c r="B534" s="623" t="s">
        <v>9167</v>
      </c>
      <c r="C534" s="623" t="s">
        <v>9183</v>
      </c>
      <c r="D534" s="623" t="s">
        <v>9192</v>
      </c>
      <c r="E534" s="623" t="s">
        <v>5726</v>
      </c>
      <c r="F534" s="623" t="s">
        <v>2471</v>
      </c>
      <c r="G534" s="623" t="s">
        <v>106</v>
      </c>
      <c r="H534" s="623" t="s">
        <v>9195</v>
      </c>
      <c r="I534" s="623" t="s">
        <v>1987</v>
      </c>
      <c r="J534" s="623" t="s">
        <v>104</v>
      </c>
      <c r="K534" s="623" t="s">
        <v>761</v>
      </c>
      <c r="L534" s="623" t="s">
        <v>1222</v>
      </c>
      <c r="M534" s="626" t="s">
        <v>1226</v>
      </c>
      <c r="N534" s="625" t="s">
        <v>1120</v>
      </c>
      <c r="O534" s="625" t="s">
        <v>1245</v>
      </c>
      <c r="P534" s="715">
        <v>30</v>
      </c>
      <c r="Q534" s="716">
        <v>5</v>
      </c>
      <c r="R534" s="630"/>
      <c r="S534" s="623" t="s">
        <v>8995</v>
      </c>
      <c r="T534" s="625"/>
      <c r="U534" s="627">
        <v>44333</v>
      </c>
      <c r="V534" s="627">
        <v>44333</v>
      </c>
      <c r="W534" s="625" t="s">
        <v>9196</v>
      </c>
      <c r="X534" s="627">
        <v>44378</v>
      </c>
      <c r="Y534" s="625"/>
      <c r="Z534" s="625"/>
      <c r="AA534" s="625"/>
      <c r="AB534" s="625"/>
      <c r="AC534" s="625" t="s">
        <v>1562</v>
      </c>
      <c r="AD534" s="625"/>
      <c r="AE534" s="625"/>
      <c r="AF534" s="625"/>
      <c r="AG534" s="625"/>
      <c r="AH534" s="625"/>
      <c r="AI534" s="625"/>
      <c r="AJ534" s="625"/>
      <c r="AK534" s="625" t="s">
        <v>1121</v>
      </c>
      <c r="AL534" s="625" t="s">
        <v>8997</v>
      </c>
      <c r="AM534" s="625" t="s">
        <v>8998</v>
      </c>
      <c r="AN534" s="625" t="s">
        <v>1209</v>
      </c>
      <c r="AO534" s="625" t="s">
        <v>1086</v>
      </c>
      <c r="AP534" s="625" t="s">
        <v>8990</v>
      </c>
    </row>
    <row r="535" spans="1:42" s="235" customFormat="1">
      <c r="A535" s="623" t="s">
        <v>976</v>
      </c>
      <c r="B535" s="623" t="s">
        <v>9167</v>
      </c>
      <c r="C535" s="623" t="s">
        <v>9183</v>
      </c>
      <c r="D535" s="623" t="s">
        <v>9197</v>
      </c>
      <c r="E535" s="623" t="s">
        <v>5726</v>
      </c>
      <c r="F535" s="623" t="s">
        <v>759</v>
      </c>
      <c r="G535" s="623" t="s">
        <v>106</v>
      </c>
      <c r="H535" s="623" t="s">
        <v>9198</v>
      </c>
      <c r="I535" s="623" t="s">
        <v>1987</v>
      </c>
      <c r="J535" s="623" t="s">
        <v>104</v>
      </c>
      <c r="K535" s="623" t="s">
        <v>108</v>
      </c>
      <c r="L535" s="623" t="s">
        <v>1222</v>
      </c>
      <c r="M535" s="626" t="s">
        <v>1227</v>
      </c>
      <c r="N535" s="625" t="s">
        <v>1120</v>
      </c>
      <c r="O535" s="625" t="s">
        <v>1237</v>
      </c>
      <c r="P535" s="715">
        <v>140</v>
      </c>
      <c r="Q535" s="716">
        <v>13</v>
      </c>
      <c r="R535" s="630"/>
      <c r="S535" s="623" t="s">
        <v>8995</v>
      </c>
      <c r="T535" s="625"/>
      <c r="U535" s="627">
        <v>44333</v>
      </c>
      <c r="V535" s="627">
        <v>44333</v>
      </c>
      <c r="W535" s="625" t="s">
        <v>9199</v>
      </c>
      <c r="X535" s="627">
        <v>44378</v>
      </c>
      <c r="Y535" s="625"/>
      <c r="Z535" s="625"/>
      <c r="AA535" s="625"/>
      <c r="AB535" s="625"/>
      <c r="AC535" s="625" t="s">
        <v>1562</v>
      </c>
      <c r="AD535" s="625"/>
      <c r="AE535" s="625"/>
      <c r="AF535" s="625"/>
      <c r="AG535" s="625"/>
      <c r="AH535" s="625"/>
      <c r="AI535" s="625"/>
      <c r="AJ535" s="625"/>
      <c r="AK535" s="625" t="s">
        <v>1121</v>
      </c>
      <c r="AL535" s="625" t="s">
        <v>8997</v>
      </c>
      <c r="AM535" s="625" t="s">
        <v>8998</v>
      </c>
      <c r="AN535" s="625" t="s">
        <v>1209</v>
      </c>
      <c r="AO535" s="625" t="s">
        <v>1086</v>
      </c>
      <c r="AP535" s="625" t="s">
        <v>8990</v>
      </c>
    </row>
    <row r="536" spans="1:42" s="235" customFormat="1">
      <c r="A536" s="623" t="s">
        <v>976</v>
      </c>
      <c r="B536" s="623" t="s">
        <v>9167</v>
      </c>
      <c r="C536" s="623" t="s">
        <v>9200</v>
      </c>
      <c r="D536" s="623" t="s">
        <v>9201</v>
      </c>
      <c r="E536" s="623" t="s">
        <v>5726</v>
      </c>
      <c r="F536" s="623" t="s">
        <v>759</v>
      </c>
      <c r="G536" s="623" t="s">
        <v>106</v>
      </c>
      <c r="H536" s="623" t="s">
        <v>9202</v>
      </c>
      <c r="I536" s="623" t="s">
        <v>1987</v>
      </c>
      <c r="J536" s="623" t="s">
        <v>104</v>
      </c>
      <c r="K536" s="623" t="s">
        <v>105</v>
      </c>
      <c r="L536" s="623" t="s">
        <v>1222</v>
      </c>
      <c r="M536" s="626" t="s">
        <v>1228</v>
      </c>
      <c r="N536" s="625" t="s">
        <v>1120</v>
      </c>
      <c r="O536" s="625" t="s">
        <v>1237</v>
      </c>
      <c r="P536" s="715">
        <v>360</v>
      </c>
      <c r="Q536" s="716">
        <v>25</v>
      </c>
      <c r="R536" s="630"/>
      <c r="S536" s="623" t="s">
        <v>8995</v>
      </c>
      <c r="T536" s="625"/>
      <c r="U536" s="627">
        <v>44333</v>
      </c>
      <c r="V536" s="627">
        <v>44333</v>
      </c>
      <c r="W536" s="625" t="s">
        <v>9203</v>
      </c>
      <c r="X536" s="627">
        <v>44378</v>
      </c>
      <c r="Y536" s="625"/>
      <c r="Z536" s="625"/>
      <c r="AA536" s="625"/>
      <c r="AB536" s="625"/>
      <c r="AC536" s="625" t="s">
        <v>1562</v>
      </c>
      <c r="AD536" s="625"/>
      <c r="AE536" s="625"/>
      <c r="AF536" s="625"/>
      <c r="AG536" s="625"/>
      <c r="AH536" s="625"/>
      <c r="AI536" s="625"/>
      <c r="AJ536" s="625"/>
      <c r="AK536" s="625" t="s">
        <v>1121</v>
      </c>
      <c r="AL536" s="625" t="s">
        <v>8997</v>
      </c>
      <c r="AM536" s="625" t="s">
        <v>8998</v>
      </c>
      <c r="AN536" s="625" t="s">
        <v>1209</v>
      </c>
      <c r="AO536" s="625" t="s">
        <v>1086</v>
      </c>
      <c r="AP536" s="625" t="s">
        <v>8990</v>
      </c>
    </row>
    <row r="537" spans="1:42" s="235" customFormat="1">
      <c r="A537" s="623" t="s">
        <v>976</v>
      </c>
      <c r="B537" s="623" t="s">
        <v>9167</v>
      </c>
      <c r="C537" s="623" t="s">
        <v>9204</v>
      </c>
      <c r="D537" s="623" t="s">
        <v>9205</v>
      </c>
      <c r="E537" s="623" t="s">
        <v>5726</v>
      </c>
      <c r="F537" s="623" t="s">
        <v>759</v>
      </c>
      <c r="G537" s="623" t="s">
        <v>106</v>
      </c>
      <c r="H537" s="623" t="s">
        <v>9206</v>
      </c>
      <c r="I537" s="623" t="s">
        <v>1987</v>
      </c>
      <c r="J537" s="623" t="s">
        <v>104</v>
      </c>
      <c r="K537" s="623" t="s">
        <v>105</v>
      </c>
      <c r="L537" s="623" t="s">
        <v>1229</v>
      </c>
      <c r="M537" s="626" t="s">
        <v>1230</v>
      </c>
      <c r="N537" s="625" t="s">
        <v>1120</v>
      </c>
      <c r="O537" s="625" t="s">
        <v>1237</v>
      </c>
      <c r="P537" s="715">
        <v>120</v>
      </c>
      <c r="Q537" s="716">
        <v>10</v>
      </c>
      <c r="R537" s="630"/>
      <c r="S537" s="623" t="s">
        <v>8995</v>
      </c>
      <c r="T537" s="625"/>
      <c r="U537" s="627">
        <v>44333</v>
      </c>
      <c r="V537" s="627">
        <v>44333</v>
      </c>
      <c r="W537" s="625" t="s">
        <v>9207</v>
      </c>
      <c r="X537" s="627">
        <v>44378</v>
      </c>
      <c r="Y537" s="625"/>
      <c r="Z537" s="625"/>
      <c r="AA537" s="625"/>
      <c r="AB537" s="625"/>
      <c r="AC537" s="625" t="s">
        <v>1562</v>
      </c>
      <c r="AD537" s="625"/>
      <c r="AE537" s="625"/>
      <c r="AF537" s="625"/>
      <c r="AG537" s="625"/>
      <c r="AH537" s="625"/>
      <c r="AI537" s="625"/>
      <c r="AJ537" s="625"/>
      <c r="AK537" s="625" t="s">
        <v>1121</v>
      </c>
      <c r="AL537" s="625" t="s">
        <v>8997</v>
      </c>
      <c r="AM537" s="625" t="s">
        <v>8998</v>
      </c>
      <c r="AN537" s="625" t="s">
        <v>1209</v>
      </c>
      <c r="AO537" s="625" t="s">
        <v>1086</v>
      </c>
      <c r="AP537" s="625" t="s">
        <v>8990</v>
      </c>
    </row>
    <row r="538" spans="1:42" s="235" customFormat="1">
      <c r="A538" s="623" t="s">
        <v>976</v>
      </c>
      <c r="B538" s="623" t="s">
        <v>9167</v>
      </c>
      <c r="C538" s="623" t="s">
        <v>9204</v>
      </c>
      <c r="D538" s="623" t="s">
        <v>9208</v>
      </c>
      <c r="E538" s="623" t="s">
        <v>5726</v>
      </c>
      <c r="F538" s="623" t="s">
        <v>759</v>
      </c>
      <c r="G538" s="623" t="s">
        <v>106</v>
      </c>
      <c r="H538" s="623" t="s">
        <v>9209</v>
      </c>
      <c r="I538" s="623" t="s">
        <v>1987</v>
      </c>
      <c r="J538" s="623" t="s">
        <v>104</v>
      </c>
      <c r="K538" s="623" t="s">
        <v>761</v>
      </c>
      <c r="L538" s="623" t="s">
        <v>1229</v>
      </c>
      <c r="M538" s="626" t="s">
        <v>1231</v>
      </c>
      <c r="N538" s="625" t="s">
        <v>1120</v>
      </c>
      <c r="O538" s="625" t="s">
        <v>1237</v>
      </c>
      <c r="P538" s="715">
        <v>310</v>
      </c>
      <c r="Q538" s="716">
        <v>15</v>
      </c>
      <c r="R538" s="630"/>
      <c r="S538" s="623" t="s">
        <v>8995</v>
      </c>
      <c r="T538" s="625"/>
      <c r="U538" s="627">
        <v>44333</v>
      </c>
      <c r="V538" s="627">
        <v>44333</v>
      </c>
      <c r="W538" s="625" t="s">
        <v>9210</v>
      </c>
      <c r="X538" s="627">
        <v>44378</v>
      </c>
      <c r="Y538" s="625"/>
      <c r="Z538" s="625"/>
      <c r="AA538" s="625"/>
      <c r="AB538" s="625"/>
      <c r="AC538" s="625" t="s">
        <v>1562</v>
      </c>
      <c r="AD538" s="625"/>
      <c r="AE538" s="625"/>
      <c r="AF538" s="625"/>
      <c r="AG538" s="625"/>
      <c r="AH538" s="625"/>
      <c r="AI538" s="625"/>
      <c r="AJ538" s="625"/>
      <c r="AK538" s="625" t="s">
        <v>1121</v>
      </c>
      <c r="AL538" s="625" t="s">
        <v>8997</v>
      </c>
      <c r="AM538" s="625" t="s">
        <v>8998</v>
      </c>
      <c r="AN538" s="625" t="s">
        <v>1209</v>
      </c>
      <c r="AO538" s="625" t="s">
        <v>1086</v>
      </c>
      <c r="AP538" s="625" t="s">
        <v>8990</v>
      </c>
    </row>
    <row r="539" spans="1:42" s="235" customFormat="1">
      <c r="A539" s="623" t="s">
        <v>976</v>
      </c>
      <c r="B539" s="623" t="s">
        <v>9167</v>
      </c>
      <c r="C539" s="623" t="s">
        <v>9204</v>
      </c>
      <c r="D539" s="623" t="s">
        <v>9211</v>
      </c>
      <c r="E539" s="623" t="s">
        <v>5726</v>
      </c>
      <c r="F539" s="623" t="s">
        <v>759</v>
      </c>
      <c r="G539" s="623" t="s">
        <v>106</v>
      </c>
      <c r="H539" s="623" t="s">
        <v>9212</v>
      </c>
      <c r="I539" s="623" t="s">
        <v>1987</v>
      </c>
      <c r="J539" s="623" t="s">
        <v>104</v>
      </c>
      <c r="K539" s="623" t="s">
        <v>105</v>
      </c>
      <c r="L539" s="623" t="s">
        <v>1229</v>
      </c>
      <c r="M539" s="626" t="s">
        <v>1232</v>
      </c>
      <c r="N539" s="625" t="s">
        <v>1120</v>
      </c>
      <c r="O539" s="625" t="s">
        <v>1237</v>
      </c>
      <c r="P539" s="715">
        <v>180</v>
      </c>
      <c r="Q539" s="716">
        <v>15</v>
      </c>
      <c r="R539" s="630"/>
      <c r="S539" s="623" t="s">
        <v>8995</v>
      </c>
      <c r="T539" s="625"/>
      <c r="U539" s="627">
        <v>44333</v>
      </c>
      <c r="V539" s="627">
        <v>44333</v>
      </c>
      <c r="W539" s="625" t="s">
        <v>9213</v>
      </c>
      <c r="X539" s="627">
        <v>44378</v>
      </c>
      <c r="Y539" s="625"/>
      <c r="Z539" s="625"/>
      <c r="AA539" s="625"/>
      <c r="AB539" s="625"/>
      <c r="AC539" s="625" t="s">
        <v>1562</v>
      </c>
      <c r="AD539" s="625"/>
      <c r="AE539" s="625"/>
      <c r="AF539" s="625"/>
      <c r="AG539" s="625"/>
      <c r="AH539" s="625"/>
      <c r="AI539" s="625"/>
      <c r="AJ539" s="625"/>
      <c r="AK539" s="625" t="s">
        <v>1121</v>
      </c>
      <c r="AL539" s="625" t="s">
        <v>8997</v>
      </c>
      <c r="AM539" s="625" t="s">
        <v>8998</v>
      </c>
      <c r="AN539" s="625" t="s">
        <v>1209</v>
      </c>
      <c r="AO539" s="625" t="s">
        <v>1086</v>
      </c>
      <c r="AP539" s="625" t="s">
        <v>8990</v>
      </c>
    </row>
    <row r="540" spans="1:42" s="235" customFormat="1">
      <c r="A540" s="623" t="s">
        <v>976</v>
      </c>
      <c r="B540" s="623" t="s">
        <v>9167</v>
      </c>
      <c r="C540" s="623" t="s">
        <v>9204</v>
      </c>
      <c r="D540" s="623" t="s">
        <v>9214</v>
      </c>
      <c r="E540" s="623" t="s">
        <v>5726</v>
      </c>
      <c r="F540" s="623" t="s">
        <v>759</v>
      </c>
      <c r="G540" s="623" t="s">
        <v>106</v>
      </c>
      <c r="H540" s="623" t="s">
        <v>9215</v>
      </c>
      <c r="I540" s="623" t="s">
        <v>1987</v>
      </c>
      <c r="J540" s="623" t="s">
        <v>104</v>
      </c>
      <c r="K540" s="623" t="s">
        <v>761</v>
      </c>
      <c r="L540" s="623" t="s">
        <v>1229</v>
      </c>
      <c r="M540" s="626" t="s">
        <v>1233</v>
      </c>
      <c r="N540" s="625" t="s">
        <v>1120</v>
      </c>
      <c r="O540" s="625" t="s">
        <v>1237</v>
      </c>
      <c r="P540" s="715">
        <v>150</v>
      </c>
      <c r="Q540" s="716">
        <v>20</v>
      </c>
      <c r="R540" s="630"/>
      <c r="S540" s="623" t="s">
        <v>8995</v>
      </c>
      <c r="T540" s="625"/>
      <c r="U540" s="627">
        <v>44333</v>
      </c>
      <c r="V540" s="627">
        <v>44333</v>
      </c>
      <c r="W540" s="625" t="s">
        <v>9216</v>
      </c>
      <c r="X540" s="627">
        <v>44378</v>
      </c>
      <c r="Y540" s="625"/>
      <c r="Z540" s="625"/>
      <c r="AA540" s="625"/>
      <c r="AB540" s="625"/>
      <c r="AC540" s="625" t="s">
        <v>1562</v>
      </c>
      <c r="AD540" s="625"/>
      <c r="AE540" s="625"/>
      <c r="AF540" s="625"/>
      <c r="AG540" s="625"/>
      <c r="AH540" s="625"/>
      <c r="AI540" s="625"/>
      <c r="AJ540" s="625"/>
      <c r="AK540" s="625" t="s">
        <v>1121</v>
      </c>
      <c r="AL540" s="625" t="s">
        <v>8997</v>
      </c>
      <c r="AM540" s="625" t="s">
        <v>8998</v>
      </c>
      <c r="AN540" s="625" t="s">
        <v>1209</v>
      </c>
      <c r="AO540" s="625" t="s">
        <v>1086</v>
      </c>
      <c r="AP540" s="625" t="s">
        <v>8990</v>
      </c>
    </row>
    <row r="541" spans="1:42" s="235" customFormat="1">
      <c r="A541" s="623" t="s">
        <v>976</v>
      </c>
      <c r="B541" s="623" t="s">
        <v>9167</v>
      </c>
      <c r="C541" s="623" t="s">
        <v>9204</v>
      </c>
      <c r="D541" s="623" t="s">
        <v>9217</v>
      </c>
      <c r="E541" s="623" t="s">
        <v>5726</v>
      </c>
      <c r="F541" s="623" t="s">
        <v>759</v>
      </c>
      <c r="G541" s="623" t="s">
        <v>106</v>
      </c>
      <c r="H541" s="623" t="s">
        <v>9218</v>
      </c>
      <c r="I541" s="623" t="s">
        <v>1987</v>
      </c>
      <c r="J541" s="623" t="s">
        <v>104</v>
      </c>
      <c r="K541" s="623" t="s">
        <v>761</v>
      </c>
      <c r="L541" s="623" t="s">
        <v>1229</v>
      </c>
      <c r="M541" s="626" t="s">
        <v>1234</v>
      </c>
      <c r="N541" s="625" t="s">
        <v>1120</v>
      </c>
      <c r="O541" s="625" t="s">
        <v>1237</v>
      </c>
      <c r="P541" s="715">
        <v>100</v>
      </c>
      <c r="Q541" s="716">
        <v>12</v>
      </c>
      <c r="R541" s="630"/>
      <c r="S541" s="623" t="s">
        <v>8995</v>
      </c>
      <c r="T541" s="625"/>
      <c r="U541" s="627">
        <v>44333</v>
      </c>
      <c r="V541" s="627">
        <v>44333</v>
      </c>
      <c r="W541" s="625" t="s">
        <v>9219</v>
      </c>
      <c r="X541" s="627">
        <v>44378</v>
      </c>
      <c r="Y541" s="625"/>
      <c r="Z541" s="625"/>
      <c r="AA541" s="625"/>
      <c r="AB541" s="625"/>
      <c r="AC541" s="625" t="s">
        <v>1562</v>
      </c>
      <c r="AD541" s="625"/>
      <c r="AE541" s="625"/>
      <c r="AF541" s="625"/>
      <c r="AG541" s="625"/>
      <c r="AH541" s="625"/>
      <c r="AI541" s="625"/>
      <c r="AJ541" s="625"/>
      <c r="AK541" s="625" t="s">
        <v>1121</v>
      </c>
      <c r="AL541" s="625" t="s">
        <v>8997</v>
      </c>
      <c r="AM541" s="625" t="s">
        <v>8998</v>
      </c>
      <c r="AN541" s="625" t="s">
        <v>1209</v>
      </c>
      <c r="AO541" s="625" t="s">
        <v>1086</v>
      </c>
      <c r="AP541" s="625" t="s">
        <v>8990</v>
      </c>
    </row>
    <row r="542" spans="1:42" s="235" customFormat="1">
      <c r="A542" s="623" t="s">
        <v>22</v>
      </c>
      <c r="B542" s="623" t="s">
        <v>29</v>
      </c>
      <c r="C542" s="623" t="s">
        <v>43</v>
      </c>
      <c r="D542" s="623" t="s">
        <v>685</v>
      </c>
      <c r="E542" s="623" t="s">
        <v>37</v>
      </c>
      <c r="F542" s="623" t="s">
        <v>11</v>
      </c>
      <c r="G542" s="623" t="s">
        <v>19</v>
      </c>
      <c r="H542" s="623" t="s">
        <v>972</v>
      </c>
      <c r="I542" s="625" t="s">
        <v>760</v>
      </c>
      <c r="J542" s="623" t="s">
        <v>13</v>
      </c>
      <c r="K542" s="717" t="s">
        <v>17</v>
      </c>
      <c r="L542" s="623" t="s">
        <v>1235</v>
      </c>
      <c r="M542" s="625" t="s">
        <v>1563</v>
      </c>
      <c r="N542" s="625" t="s">
        <v>1120</v>
      </c>
      <c r="O542" s="625" t="s">
        <v>1080</v>
      </c>
      <c r="P542" s="625">
        <v>189</v>
      </c>
      <c r="Q542" s="625">
        <v>15</v>
      </c>
      <c r="R542" s="630"/>
      <c r="S542" s="625" t="s">
        <v>8989</v>
      </c>
      <c r="T542" s="625"/>
      <c r="U542" s="643">
        <v>44354</v>
      </c>
      <c r="V542" s="643">
        <v>44354</v>
      </c>
      <c r="W542" s="625">
        <v>4380000176</v>
      </c>
      <c r="X542" s="627">
        <v>44378</v>
      </c>
      <c r="Y542" s="625"/>
      <c r="Z542" s="625"/>
      <c r="AA542" s="625"/>
      <c r="AB542" s="625"/>
      <c r="AC542" s="625" t="s">
        <v>1562</v>
      </c>
      <c r="AD542" s="625"/>
      <c r="AE542" s="625"/>
      <c r="AF542" s="625"/>
      <c r="AG542" s="625"/>
      <c r="AH542" s="625"/>
      <c r="AI542" s="625"/>
      <c r="AJ542" s="625"/>
      <c r="AK542" s="625" t="s">
        <v>1121</v>
      </c>
      <c r="AL542" s="625" t="s">
        <v>1238</v>
      </c>
      <c r="AM542" s="625" t="s">
        <v>1239</v>
      </c>
      <c r="AN542" s="625" t="s">
        <v>1561</v>
      </c>
      <c r="AO542" s="625" t="s">
        <v>1548</v>
      </c>
      <c r="AP542" s="625" t="s">
        <v>8990</v>
      </c>
    </row>
    <row r="543" spans="1:42" s="235" customFormat="1">
      <c r="A543" s="623" t="s">
        <v>22</v>
      </c>
      <c r="B543" s="623" t="s">
        <v>29</v>
      </c>
      <c r="C543" s="623" t="s">
        <v>43</v>
      </c>
      <c r="D543" s="623" t="s">
        <v>686</v>
      </c>
      <c r="E543" s="623" t="s">
        <v>37</v>
      </c>
      <c r="F543" s="623" t="s">
        <v>11</v>
      </c>
      <c r="G543" s="623" t="s">
        <v>19</v>
      </c>
      <c r="H543" s="623" t="s">
        <v>973</v>
      </c>
      <c r="I543" s="625" t="s">
        <v>760</v>
      </c>
      <c r="J543" s="623" t="s">
        <v>13</v>
      </c>
      <c r="K543" s="717" t="s">
        <v>17</v>
      </c>
      <c r="L543" s="623" t="s">
        <v>1235</v>
      </c>
      <c r="M543" s="625" t="s">
        <v>1564</v>
      </c>
      <c r="N543" s="625" t="s">
        <v>1120</v>
      </c>
      <c r="O543" s="625" t="s">
        <v>1237</v>
      </c>
      <c r="P543" s="625">
        <v>280</v>
      </c>
      <c r="Q543" s="625">
        <v>10</v>
      </c>
      <c r="R543" s="630"/>
      <c r="S543" s="625" t="s">
        <v>8989</v>
      </c>
      <c r="T543" s="625"/>
      <c r="U543" s="643">
        <v>44354</v>
      </c>
      <c r="V543" s="643">
        <v>44354</v>
      </c>
      <c r="W543" s="625">
        <v>4380000177</v>
      </c>
      <c r="X543" s="627">
        <v>44378</v>
      </c>
      <c r="Y543" s="625"/>
      <c r="Z543" s="625"/>
      <c r="AA543" s="625"/>
      <c r="AB543" s="625"/>
      <c r="AC543" s="625" t="s">
        <v>1562</v>
      </c>
      <c r="AD543" s="625"/>
      <c r="AE543" s="625"/>
      <c r="AF543" s="625"/>
      <c r="AG543" s="625"/>
      <c r="AH543" s="625"/>
      <c r="AI543" s="625"/>
      <c r="AJ543" s="625"/>
      <c r="AK543" s="625" t="s">
        <v>1121</v>
      </c>
      <c r="AL543" s="625" t="s">
        <v>1238</v>
      </c>
      <c r="AM543" s="625" t="s">
        <v>1239</v>
      </c>
      <c r="AN543" s="625" t="s">
        <v>1561</v>
      </c>
      <c r="AO543" s="625" t="s">
        <v>1548</v>
      </c>
      <c r="AP543" s="625" t="s">
        <v>8990</v>
      </c>
    </row>
    <row r="544" spans="1:42" s="235" customFormat="1">
      <c r="A544" s="623" t="s">
        <v>22</v>
      </c>
      <c r="B544" s="623" t="s">
        <v>29</v>
      </c>
      <c r="C544" s="623" t="s">
        <v>43</v>
      </c>
      <c r="D544" s="623" t="s">
        <v>687</v>
      </c>
      <c r="E544" s="623" t="s">
        <v>37</v>
      </c>
      <c r="F544" s="623" t="s">
        <v>11</v>
      </c>
      <c r="G544" s="623" t="s">
        <v>19</v>
      </c>
      <c r="H544" s="623" t="s">
        <v>974</v>
      </c>
      <c r="I544" s="625" t="s">
        <v>760</v>
      </c>
      <c r="J544" s="623" t="s">
        <v>13</v>
      </c>
      <c r="K544" s="717" t="s">
        <v>17</v>
      </c>
      <c r="L544" s="623" t="s">
        <v>1235</v>
      </c>
      <c r="M544" s="625" t="s">
        <v>1565</v>
      </c>
      <c r="N544" s="625" t="s">
        <v>1120</v>
      </c>
      <c r="O544" s="625" t="s">
        <v>1237</v>
      </c>
      <c r="P544" s="625">
        <v>70</v>
      </c>
      <c r="Q544" s="625">
        <v>8</v>
      </c>
      <c r="R544" s="630"/>
      <c r="S544" s="625" t="s">
        <v>8989</v>
      </c>
      <c r="T544" s="625"/>
      <c r="U544" s="643">
        <v>44354</v>
      </c>
      <c r="V544" s="643">
        <v>44354</v>
      </c>
      <c r="W544" s="625">
        <v>4380000178</v>
      </c>
      <c r="X544" s="627">
        <v>44378</v>
      </c>
      <c r="Y544" s="625"/>
      <c r="Z544" s="625"/>
      <c r="AA544" s="625"/>
      <c r="AB544" s="625"/>
      <c r="AC544" s="625" t="s">
        <v>1562</v>
      </c>
      <c r="AD544" s="625"/>
      <c r="AE544" s="625"/>
      <c r="AF544" s="625"/>
      <c r="AG544" s="625"/>
      <c r="AH544" s="625"/>
      <c r="AI544" s="625"/>
      <c r="AJ544" s="625"/>
      <c r="AK544" s="625" t="s">
        <v>1121</v>
      </c>
      <c r="AL544" s="625" t="s">
        <v>1238</v>
      </c>
      <c r="AM544" s="625" t="s">
        <v>1239</v>
      </c>
      <c r="AN544" s="625" t="s">
        <v>1561</v>
      </c>
      <c r="AO544" s="625" t="s">
        <v>1548</v>
      </c>
      <c r="AP544" s="625" t="s">
        <v>8990</v>
      </c>
    </row>
    <row r="545" spans="1:42" s="235" customFormat="1">
      <c r="A545" s="623" t="s">
        <v>22</v>
      </c>
      <c r="B545" s="623" t="s">
        <v>29</v>
      </c>
      <c r="C545" s="623" t="s">
        <v>43</v>
      </c>
      <c r="D545" s="623" t="s">
        <v>688</v>
      </c>
      <c r="E545" s="623" t="s">
        <v>37</v>
      </c>
      <c r="F545" s="623" t="s">
        <v>11</v>
      </c>
      <c r="G545" s="623" t="s">
        <v>19</v>
      </c>
      <c r="H545" s="623" t="s">
        <v>975</v>
      </c>
      <c r="I545" s="625" t="s">
        <v>760</v>
      </c>
      <c r="J545" s="623" t="s">
        <v>13</v>
      </c>
      <c r="K545" s="717" t="s">
        <v>17</v>
      </c>
      <c r="L545" s="623" t="s">
        <v>1235</v>
      </c>
      <c r="M545" s="625" t="s">
        <v>1566</v>
      </c>
      <c r="N545" s="625" t="s">
        <v>1120</v>
      </c>
      <c r="O545" s="625" t="s">
        <v>1237</v>
      </c>
      <c r="P545" s="625">
        <v>50</v>
      </c>
      <c r="Q545" s="625">
        <v>10</v>
      </c>
      <c r="R545" s="630"/>
      <c r="S545" s="625" t="s">
        <v>8989</v>
      </c>
      <c r="T545" s="625"/>
      <c r="U545" s="643">
        <v>44354</v>
      </c>
      <c r="V545" s="643">
        <v>44354</v>
      </c>
      <c r="W545" s="625">
        <v>4380000179</v>
      </c>
      <c r="X545" s="627">
        <v>44378</v>
      </c>
      <c r="Y545" s="625"/>
      <c r="Z545" s="625"/>
      <c r="AA545" s="625"/>
      <c r="AB545" s="625"/>
      <c r="AC545" s="625" t="s">
        <v>1562</v>
      </c>
      <c r="AD545" s="625"/>
      <c r="AE545" s="625"/>
      <c r="AF545" s="625"/>
      <c r="AG545" s="625"/>
      <c r="AH545" s="625"/>
      <c r="AI545" s="625"/>
      <c r="AJ545" s="625"/>
      <c r="AK545" s="625" t="s">
        <v>1121</v>
      </c>
      <c r="AL545" s="625" t="s">
        <v>1238</v>
      </c>
      <c r="AM545" s="625" t="s">
        <v>1239</v>
      </c>
      <c r="AN545" s="625" t="s">
        <v>1561</v>
      </c>
      <c r="AO545" s="625" t="s">
        <v>1548</v>
      </c>
      <c r="AP545" s="625" t="s">
        <v>8990</v>
      </c>
    </row>
    <row r="546" spans="1:42" s="235" customFormat="1">
      <c r="A546" s="625" t="s">
        <v>976</v>
      </c>
      <c r="B546" s="625" t="s">
        <v>1675</v>
      </c>
      <c r="C546" s="625" t="s">
        <v>1676</v>
      </c>
      <c r="D546" s="625" t="s">
        <v>1677</v>
      </c>
      <c r="E546" s="625" t="s">
        <v>35</v>
      </c>
      <c r="F546" s="625" t="s">
        <v>11</v>
      </c>
      <c r="G546" s="625" t="s">
        <v>19</v>
      </c>
      <c r="H546" s="623" t="s">
        <v>1678</v>
      </c>
      <c r="I546" s="625" t="s">
        <v>760</v>
      </c>
      <c r="J546" s="625" t="s">
        <v>13</v>
      </c>
      <c r="K546" s="718" t="s">
        <v>17</v>
      </c>
      <c r="L546" s="625" t="s">
        <v>1679</v>
      </c>
      <c r="M546" s="625">
        <v>155.14500000000001</v>
      </c>
      <c r="N546" s="625" t="s">
        <v>1218</v>
      </c>
      <c r="O546" s="625" t="s">
        <v>1080</v>
      </c>
      <c r="P546" s="625">
        <v>340</v>
      </c>
      <c r="Q546" s="625">
        <v>72.2</v>
      </c>
      <c r="R546" s="719"/>
      <c r="S546" s="625" t="s">
        <v>9220</v>
      </c>
      <c r="T546" s="720"/>
      <c r="U546" s="643">
        <v>44377</v>
      </c>
      <c r="V546" s="643">
        <v>44377</v>
      </c>
      <c r="W546" s="660">
        <v>4721000221</v>
      </c>
      <c r="X546" s="674">
        <v>44379</v>
      </c>
      <c r="Y546" s="697"/>
      <c r="Z546" s="697"/>
      <c r="AA546" s="697"/>
      <c r="AB546" s="697"/>
      <c r="AC546" s="675" t="s">
        <v>1562</v>
      </c>
      <c r="AD546" s="697"/>
      <c r="AE546" s="697"/>
      <c r="AF546" s="697"/>
      <c r="AG546" s="697"/>
      <c r="AH546" s="697"/>
      <c r="AI546" s="697"/>
      <c r="AJ546" s="697"/>
      <c r="AK546" s="675" t="s">
        <v>8986</v>
      </c>
      <c r="AL546" s="675" t="s">
        <v>8987</v>
      </c>
      <c r="AM546" s="677" t="s">
        <v>8988</v>
      </c>
      <c r="AN546" s="675" t="s">
        <v>1086</v>
      </c>
      <c r="AO546" s="675" t="s">
        <v>1086</v>
      </c>
      <c r="AP546" s="675" t="s">
        <v>1942</v>
      </c>
    </row>
    <row r="547" spans="1:42" s="235" customFormat="1">
      <c r="A547" s="676" t="s">
        <v>976</v>
      </c>
      <c r="B547" s="676" t="s">
        <v>9167</v>
      </c>
      <c r="C547" s="676" t="s">
        <v>9204</v>
      </c>
      <c r="D547" s="676" t="s">
        <v>9221</v>
      </c>
      <c r="E547" s="676" t="s">
        <v>5726</v>
      </c>
      <c r="F547" s="676" t="s">
        <v>759</v>
      </c>
      <c r="G547" s="676" t="s">
        <v>106</v>
      </c>
      <c r="H547" s="676" t="s">
        <v>9222</v>
      </c>
      <c r="I547" s="675" t="s">
        <v>1317</v>
      </c>
      <c r="J547" s="676" t="s">
        <v>104</v>
      </c>
      <c r="K547" s="676" t="s">
        <v>761</v>
      </c>
      <c r="L547" s="676" t="s">
        <v>1229</v>
      </c>
      <c r="M547" s="679" t="s">
        <v>2033</v>
      </c>
      <c r="N547" s="675" t="s">
        <v>1120</v>
      </c>
      <c r="O547" s="675" t="s">
        <v>1237</v>
      </c>
      <c r="P547" s="721">
        <v>30</v>
      </c>
      <c r="Q547" s="722">
        <v>10</v>
      </c>
      <c r="R547" s="675"/>
      <c r="S547" s="675" t="s">
        <v>8989</v>
      </c>
      <c r="T547" s="675"/>
      <c r="U547" s="674">
        <v>44350</v>
      </c>
      <c r="V547" s="674">
        <v>44350</v>
      </c>
      <c r="W547" s="675" t="s">
        <v>9223</v>
      </c>
      <c r="X547" s="681">
        <v>44378</v>
      </c>
      <c r="Y547" s="675"/>
      <c r="Z547" s="675"/>
      <c r="AA547" s="675"/>
      <c r="AB547" s="675"/>
      <c r="AC547" s="675" t="s">
        <v>1562</v>
      </c>
      <c r="AD547" s="675"/>
      <c r="AE547" s="675"/>
      <c r="AF547" s="675"/>
      <c r="AG547" s="675"/>
      <c r="AH547" s="675"/>
      <c r="AI547" s="675"/>
      <c r="AJ547" s="675"/>
      <c r="AK547" s="675" t="s">
        <v>1121</v>
      </c>
      <c r="AL547" s="675" t="s">
        <v>8997</v>
      </c>
      <c r="AM547" s="675" t="s">
        <v>8998</v>
      </c>
      <c r="AN547" s="675" t="s">
        <v>1209</v>
      </c>
      <c r="AO547" s="675" t="s">
        <v>1086</v>
      </c>
      <c r="AP547" s="675" t="s">
        <v>8990</v>
      </c>
    </row>
    <row r="548" spans="1:42" s="235" customFormat="1">
      <c r="A548" s="676" t="s">
        <v>976</v>
      </c>
      <c r="B548" s="676" t="s">
        <v>9167</v>
      </c>
      <c r="C548" s="676" t="s">
        <v>9204</v>
      </c>
      <c r="D548" s="676" t="s">
        <v>9224</v>
      </c>
      <c r="E548" s="676" t="s">
        <v>5726</v>
      </c>
      <c r="F548" s="676" t="s">
        <v>759</v>
      </c>
      <c r="G548" s="676" t="s">
        <v>106</v>
      </c>
      <c r="H548" s="676" t="s">
        <v>9225</v>
      </c>
      <c r="I548" s="675" t="s">
        <v>1317</v>
      </c>
      <c r="J548" s="676" t="s">
        <v>104</v>
      </c>
      <c r="K548" s="676" t="s">
        <v>761</v>
      </c>
      <c r="L548" s="676" t="s">
        <v>1229</v>
      </c>
      <c r="M548" s="679" t="s">
        <v>2034</v>
      </c>
      <c r="N548" s="675" t="s">
        <v>1120</v>
      </c>
      <c r="O548" s="675" t="s">
        <v>1237</v>
      </c>
      <c r="P548" s="721">
        <v>70</v>
      </c>
      <c r="Q548" s="722">
        <v>30</v>
      </c>
      <c r="R548" s="675"/>
      <c r="S548" s="675" t="s">
        <v>8989</v>
      </c>
      <c r="T548" s="675"/>
      <c r="U548" s="674">
        <v>44350</v>
      </c>
      <c r="V548" s="674">
        <v>44350</v>
      </c>
      <c r="W548" s="675" t="s">
        <v>9226</v>
      </c>
      <c r="X548" s="681">
        <v>44378</v>
      </c>
      <c r="Y548" s="675"/>
      <c r="Z548" s="675"/>
      <c r="AA548" s="675"/>
      <c r="AB548" s="675"/>
      <c r="AC548" s="675" t="s">
        <v>1562</v>
      </c>
      <c r="AD548" s="675"/>
      <c r="AE548" s="675"/>
      <c r="AF548" s="675"/>
      <c r="AG548" s="675"/>
      <c r="AH548" s="675"/>
      <c r="AI548" s="675"/>
      <c r="AJ548" s="675"/>
      <c r="AK548" s="675" t="s">
        <v>1121</v>
      </c>
      <c r="AL548" s="675" t="s">
        <v>8997</v>
      </c>
      <c r="AM548" s="675" t="s">
        <v>8998</v>
      </c>
      <c r="AN548" s="675" t="s">
        <v>1209</v>
      </c>
      <c r="AO548" s="675" t="s">
        <v>1086</v>
      </c>
      <c r="AP548" s="675" t="s">
        <v>8990</v>
      </c>
    </row>
    <row r="549" spans="1:42" s="235" customFormat="1">
      <c r="A549" s="676" t="s">
        <v>976</v>
      </c>
      <c r="B549" s="676" t="s">
        <v>9167</v>
      </c>
      <c r="C549" s="676" t="s">
        <v>9204</v>
      </c>
      <c r="D549" s="676" t="s">
        <v>9227</v>
      </c>
      <c r="E549" s="676" t="s">
        <v>5726</v>
      </c>
      <c r="F549" s="676" t="s">
        <v>2471</v>
      </c>
      <c r="G549" s="676" t="s">
        <v>106</v>
      </c>
      <c r="H549" s="676" t="s">
        <v>9228</v>
      </c>
      <c r="I549" s="675" t="s">
        <v>1317</v>
      </c>
      <c r="J549" s="676" t="s">
        <v>104</v>
      </c>
      <c r="K549" s="676" t="s">
        <v>761</v>
      </c>
      <c r="L549" s="676" t="s">
        <v>1229</v>
      </c>
      <c r="M549" s="679" t="s">
        <v>2035</v>
      </c>
      <c r="N549" s="675" t="s">
        <v>1120</v>
      </c>
      <c r="O549" s="675" t="s">
        <v>1245</v>
      </c>
      <c r="P549" s="721">
        <v>130</v>
      </c>
      <c r="Q549" s="722">
        <v>5</v>
      </c>
      <c r="R549" s="675"/>
      <c r="S549" s="675" t="s">
        <v>8989</v>
      </c>
      <c r="T549" s="675"/>
      <c r="U549" s="674">
        <v>44350</v>
      </c>
      <c r="V549" s="674">
        <v>44350</v>
      </c>
      <c r="W549" s="675" t="s">
        <v>9226</v>
      </c>
      <c r="X549" s="681">
        <v>44378</v>
      </c>
      <c r="Y549" s="675"/>
      <c r="Z549" s="675"/>
      <c r="AA549" s="675"/>
      <c r="AB549" s="675"/>
      <c r="AC549" s="675" t="s">
        <v>1562</v>
      </c>
      <c r="AD549" s="675"/>
      <c r="AE549" s="675"/>
      <c r="AF549" s="675"/>
      <c r="AG549" s="675"/>
      <c r="AH549" s="675"/>
      <c r="AI549" s="675"/>
      <c r="AJ549" s="675"/>
      <c r="AK549" s="675" t="s">
        <v>1121</v>
      </c>
      <c r="AL549" s="675" t="s">
        <v>8997</v>
      </c>
      <c r="AM549" s="675" t="s">
        <v>8998</v>
      </c>
      <c r="AN549" s="675" t="s">
        <v>1209</v>
      </c>
      <c r="AO549" s="675" t="s">
        <v>1086</v>
      </c>
      <c r="AP549" s="675" t="s">
        <v>8990</v>
      </c>
    </row>
    <row r="550" spans="1:42" s="235" customFormat="1">
      <c r="A550" s="676" t="s">
        <v>976</v>
      </c>
      <c r="B550" s="676" t="s">
        <v>9167</v>
      </c>
      <c r="C550" s="676" t="s">
        <v>9204</v>
      </c>
      <c r="D550" s="676" t="s">
        <v>9227</v>
      </c>
      <c r="E550" s="676" t="s">
        <v>5726</v>
      </c>
      <c r="F550" s="676" t="s">
        <v>2471</v>
      </c>
      <c r="G550" s="676" t="s">
        <v>106</v>
      </c>
      <c r="H550" s="676" t="s">
        <v>9229</v>
      </c>
      <c r="I550" s="675" t="s">
        <v>1317</v>
      </c>
      <c r="J550" s="676" t="s">
        <v>104</v>
      </c>
      <c r="K550" s="676" t="s">
        <v>108</v>
      </c>
      <c r="L550" s="676" t="s">
        <v>1229</v>
      </c>
      <c r="M550" s="679" t="s">
        <v>2035</v>
      </c>
      <c r="N550" s="675" t="s">
        <v>1120</v>
      </c>
      <c r="O550" s="675" t="s">
        <v>1237</v>
      </c>
      <c r="P550" s="721">
        <v>130</v>
      </c>
      <c r="Q550" s="722">
        <v>20</v>
      </c>
      <c r="R550" s="675"/>
      <c r="S550" s="675" t="s">
        <v>8989</v>
      </c>
      <c r="T550" s="675"/>
      <c r="U550" s="674">
        <v>44350</v>
      </c>
      <c r="V550" s="674">
        <v>44350</v>
      </c>
      <c r="W550" s="675" t="s">
        <v>9230</v>
      </c>
      <c r="X550" s="681">
        <v>44378</v>
      </c>
      <c r="Y550" s="675"/>
      <c r="Z550" s="675"/>
      <c r="AA550" s="675"/>
      <c r="AB550" s="675"/>
      <c r="AC550" s="675" t="s">
        <v>1562</v>
      </c>
      <c r="AD550" s="675"/>
      <c r="AE550" s="675"/>
      <c r="AF550" s="675"/>
      <c r="AG550" s="675"/>
      <c r="AH550" s="675"/>
      <c r="AI550" s="675"/>
      <c r="AJ550" s="675"/>
      <c r="AK550" s="675" t="s">
        <v>1121</v>
      </c>
      <c r="AL550" s="675" t="s">
        <v>8997</v>
      </c>
      <c r="AM550" s="675" t="s">
        <v>8998</v>
      </c>
      <c r="AN550" s="675" t="s">
        <v>1209</v>
      </c>
      <c r="AO550" s="675" t="s">
        <v>1086</v>
      </c>
      <c r="AP550" s="675" t="s">
        <v>8990</v>
      </c>
    </row>
    <row r="551" spans="1:42" s="235" customFormat="1">
      <c r="A551" s="676" t="s">
        <v>976</v>
      </c>
      <c r="B551" s="676" t="s">
        <v>9167</v>
      </c>
      <c r="C551" s="676" t="s">
        <v>9204</v>
      </c>
      <c r="D551" s="676" t="s">
        <v>9231</v>
      </c>
      <c r="E551" s="676" t="s">
        <v>5726</v>
      </c>
      <c r="F551" s="676" t="s">
        <v>759</v>
      </c>
      <c r="G551" s="676" t="s">
        <v>106</v>
      </c>
      <c r="H551" s="676" t="s">
        <v>9232</v>
      </c>
      <c r="I551" s="675" t="s">
        <v>1317</v>
      </c>
      <c r="J551" s="676" t="s">
        <v>104</v>
      </c>
      <c r="K551" s="676" t="s">
        <v>105</v>
      </c>
      <c r="L551" s="676" t="s">
        <v>1229</v>
      </c>
      <c r="M551" s="679" t="s">
        <v>2036</v>
      </c>
      <c r="N551" s="675" t="s">
        <v>1120</v>
      </c>
      <c r="O551" s="675" t="s">
        <v>1237</v>
      </c>
      <c r="P551" s="721">
        <v>70</v>
      </c>
      <c r="Q551" s="722">
        <v>10</v>
      </c>
      <c r="R551" s="675"/>
      <c r="S551" s="675" t="s">
        <v>8989</v>
      </c>
      <c r="T551" s="675"/>
      <c r="U551" s="674">
        <v>44350</v>
      </c>
      <c r="V551" s="674">
        <v>44350</v>
      </c>
      <c r="W551" s="675" t="s">
        <v>9233</v>
      </c>
      <c r="X551" s="681">
        <v>44378</v>
      </c>
      <c r="Y551" s="675"/>
      <c r="Z551" s="675"/>
      <c r="AA551" s="675"/>
      <c r="AB551" s="675"/>
      <c r="AC551" s="675" t="s">
        <v>1562</v>
      </c>
      <c r="AD551" s="675"/>
      <c r="AE551" s="675"/>
      <c r="AF551" s="675"/>
      <c r="AG551" s="675"/>
      <c r="AH551" s="675"/>
      <c r="AI551" s="675"/>
      <c r="AJ551" s="675"/>
      <c r="AK551" s="675" t="s">
        <v>1121</v>
      </c>
      <c r="AL551" s="675" t="s">
        <v>8997</v>
      </c>
      <c r="AM551" s="675" t="s">
        <v>8998</v>
      </c>
      <c r="AN551" s="675" t="s">
        <v>1209</v>
      </c>
      <c r="AO551" s="675" t="s">
        <v>1086</v>
      </c>
      <c r="AP551" s="675" t="s">
        <v>8990</v>
      </c>
    </row>
    <row r="552" spans="1:42" s="235" customFormat="1" ht="20.100000000000001" customHeight="1">
      <c r="A552" s="676" t="s">
        <v>976</v>
      </c>
      <c r="B552" s="676" t="s">
        <v>9167</v>
      </c>
      <c r="C552" s="676" t="s">
        <v>9204</v>
      </c>
      <c r="D552" s="676" t="s">
        <v>9234</v>
      </c>
      <c r="E552" s="676" t="s">
        <v>5726</v>
      </c>
      <c r="F552" s="676" t="s">
        <v>759</v>
      </c>
      <c r="G552" s="676" t="s">
        <v>106</v>
      </c>
      <c r="H552" s="676" t="s">
        <v>9235</v>
      </c>
      <c r="I552" s="675" t="s">
        <v>1317</v>
      </c>
      <c r="J552" s="676" t="s">
        <v>104</v>
      </c>
      <c r="K552" s="676" t="s">
        <v>105</v>
      </c>
      <c r="L552" s="676" t="s">
        <v>1229</v>
      </c>
      <c r="M552" s="679" t="s">
        <v>2037</v>
      </c>
      <c r="N552" s="675" t="s">
        <v>1120</v>
      </c>
      <c r="O552" s="675" t="s">
        <v>1237</v>
      </c>
      <c r="P552" s="721">
        <v>60</v>
      </c>
      <c r="Q552" s="722">
        <v>12</v>
      </c>
      <c r="R552" s="675"/>
      <c r="S552" s="675" t="s">
        <v>8989</v>
      </c>
      <c r="T552" s="675"/>
      <c r="U552" s="674">
        <v>44350</v>
      </c>
      <c r="V552" s="674">
        <v>44350</v>
      </c>
      <c r="W552" s="675" t="s">
        <v>9236</v>
      </c>
      <c r="X552" s="681">
        <v>44378</v>
      </c>
      <c r="Y552" s="675"/>
      <c r="Z552" s="675"/>
      <c r="AA552" s="675"/>
      <c r="AB552" s="675"/>
      <c r="AC552" s="675" t="s">
        <v>1562</v>
      </c>
      <c r="AD552" s="675"/>
      <c r="AE552" s="675"/>
      <c r="AF552" s="675"/>
      <c r="AG552" s="675"/>
      <c r="AH552" s="675"/>
      <c r="AI552" s="675"/>
      <c r="AJ552" s="675"/>
      <c r="AK552" s="675" t="s">
        <v>1121</v>
      </c>
      <c r="AL552" s="675" t="s">
        <v>8997</v>
      </c>
      <c r="AM552" s="675" t="s">
        <v>8998</v>
      </c>
      <c r="AN552" s="675" t="s">
        <v>1209</v>
      </c>
      <c r="AO552" s="675" t="s">
        <v>1086</v>
      </c>
      <c r="AP552" s="675" t="s">
        <v>8990</v>
      </c>
    </row>
    <row r="553" spans="1:42" s="235" customFormat="1" ht="20.100000000000001" customHeight="1">
      <c r="A553" s="676" t="s">
        <v>976</v>
      </c>
      <c r="B553" s="676" t="s">
        <v>9167</v>
      </c>
      <c r="C553" s="676" t="s">
        <v>9204</v>
      </c>
      <c r="D553" s="676" t="s">
        <v>9237</v>
      </c>
      <c r="E553" s="676" t="s">
        <v>5726</v>
      </c>
      <c r="F553" s="676" t="s">
        <v>759</v>
      </c>
      <c r="G553" s="676" t="s">
        <v>106</v>
      </c>
      <c r="H553" s="676" t="s">
        <v>9238</v>
      </c>
      <c r="I553" s="675" t="s">
        <v>1317</v>
      </c>
      <c r="J553" s="676" t="s">
        <v>104</v>
      </c>
      <c r="K553" s="676" t="s">
        <v>105</v>
      </c>
      <c r="L553" s="676" t="s">
        <v>1229</v>
      </c>
      <c r="M553" s="679" t="s">
        <v>2038</v>
      </c>
      <c r="N553" s="675" t="s">
        <v>1262</v>
      </c>
      <c r="O553" s="675" t="s">
        <v>1237</v>
      </c>
      <c r="P553" s="721">
        <v>35</v>
      </c>
      <c r="Q553" s="722">
        <v>12</v>
      </c>
      <c r="R553" s="675"/>
      <c r="S553" s="675" t="s">
        <v>8989</v>
      </c>
      <c r="T553" s="675"/>
      <c r="U553" s="674">
        <v>44350</v>
      </c>
      <c r="V553" s="674">
        <v>44350</v>
      </c>
      <c r="W553" s="675" t="s">
        <v>9239</v>
      </c>
      <c r="X553" s="681">
        <v>44378</v>
      </c>
      <c r="Y553" s="675"/>
      <c r="Z553" s="675"/>
      <c r="AA553" s="675"/>
      <c r="AB553" s="675"/>
      <c r="AC553" s="675" t="s">
        <v>1562</v>
      </c>
      <c r="AD553" s="675"/>
      <c r="AE553" s="675"/>
      <c r="AF553" s="675"/>
      <c r="AG553" s="675"/>
      <c r="AH553" s="675"/>
      <c r="AI553" s="675"/>
      <c r="AJ553" s="675"/>
      <c r="AK553" s="675" t="s">
        <v>1121</v>
      </c>
      <c r="AL553" s="675" t="s">
        <v>8997</v>
      </c>
      <c r="AM553" s="675" t="s">
        <v>8998</v>
      </c>
      <c r="AN553" s="675" t="s">
        <v>1209</v>
      </c>
      <c r="AO553" s="675" t="s">
        <v>1086</v>
      </c>
      <c r="AP553" s="675" t="s">
        <v>8990</v>
      </c>
    </row>
    <row r="554" spans="1:42" s="235" customFormat="1" ht="20.100000000000001" customHeight="1">
      <c r="A554" s="676" t="s">
        <v>976</v>
      </c>
      <c r="B554" s="676" t="s">
        <v>9167</v>
      </c>
      <c r="C554" s="676" t="s">
        <v>9204</v>
      </c>
      <c r="D554" s="676" t="s">
        <v>9240</v>
      </c>
      <c r="E554" s="676" t="s">
        <v>5726</v>
      </c>
      <c r="F554" s="676" t="s">
        <v>759</v>
      </c>
      <c r="G554" s="676" t="s">
        <v>106</v>
      </c>
      <c r="H554" s="676" t="s">
        <v>9241</v>
      </c>
      <c r="I554" s="675" t="s">
        <v>1317</v>
      </c>
      <c r="J554" s="676" t="s">
        <v>104</v>
      </c>
      <c r="K554" s="676" t="s">
        <v>105</v>
      </c>
      <c r="L554" s="676" t="s">
        <v>1235</v>
      </c>
      <c r="M554" s="679" t="s">
        <v>2039</v>
      </c>
      <c r="N554" s="675" t="s">
        <v>1262</v>
      </c>
      <c r="O554" s="675" t="s">
        <v>1237</v>
      </c>
      <c r="P554" s="721">
        <v>150</v>
      </c>
      <c r="Q554" s="722">
        <v>15</v>
      </c>
      <c r="R554" s="675"/>
      <c r="S554" s="675" t="s">
        <v>8989</v>
      </c>
      <c r="T554" s="675"/>
      <c r="U554" s="674">
        <v>44350</v>
      </c>
      <c r="V554" s="674">
        <v>44350</v>
      </c>
      <c r="W554" s="675" t="s">
        <v>9242</v>
      </c>
      <c r="X554" s="681">
        <v>44378</v>
      </c>
      <c r="Y554" s="675"/>
      <c r="Z554" s="675"/>
      <c r="AA554" s="675"/>
      <c r="AB554" s="675"/>
      <c r="AC554" s="675" t="s">
        <v>1562</v>
      </c>
      <c r="AD554" s="675"/>
      <c r="AE554" s="675"/>
      <c r="AF554" s="675"/>
      <c r="AG554" s="675"/>
      <c r="AH554" s="675"/>
      <c r="AI554" s="675"/>
      <c r="AJ554" s="675"/>
      <c r="AK554" s="675" t="s">
        <v>1121</v>
      </c>
      <c r="AL554" s="675" t="s">
        <v>8997</v>
      </c>
      <c r="AM554" s="675" t="s">
        <v>8998</v>
      </c>
      <c r="AN554" s="675" t="s">
        <v>1209</v>
      </c>
      <c r="AO554" s="675" t="s">
        <v>1086</v>
      </c>
      <c r="AP554" s="675" t="s">
        <v>8990</v>
      </c>
    </row>
    <row r="555" spans="1:42" s="235" customFormat="1" ht="20.100000000000001" customHeight="1">
      <c r="A555" s="676" t="s">
        <v>976</v>
      </c>
      <c r="B555" s="676" t="s">
        <v>9167</v>
      </c>
      <c r="C555" s="676" t="s">
        <v>9204</v>
      </c>
      <c r="D555" s="676" t="s">
        <v>9243</v>
      </c>
      <c r="E555" s="676" t="s">
        <v>5726</v>
      </c>
      <c r="F555" s="676" t="s">
        <v>39</v>
      </c>
      <c r="G555" s="676" t="s">
        <v>106</v>
      </c>
      <c r="H555" s="676" t="s">
        <v>9244</v>
      </c>
      <c r="I555" s="675" t="s">
        <v>1317</v>
      </c>
      <c r="J555" s="676" t="s">
        <v>104</v>
      </c>
      <c r="K555" s="676" t="s">
        <v>105</v>
      </c>
      <c r="L555" s="676" t="s">
        <v>1235</v>
      </c>
      <c r="M555" s="679" t="s">
        <v>2040</v>
      </c>
      <c r="N555" s="675" t="s">
        <v>1218</v>
      </c>
      <c r="O555" s="675" t="s">
        <v>1245</v>
      </c>
      <c r="P555" s="721">
        <v>60</v>
      </c>
      <c r="Q555" s="722">
        <v>12</v>
      </c>
      <c r="R555" s="675"/>
      <c r="S555" s="675" t="s">
        <v>8989</v>
      </c>
      <c r="T555" s="675"/>
      <c r="U555" s="674">
        <v>44350</v>
      </c>
      <c r="V555" s="674">
        <v>44350</v>
      </c>
      <c r="W555" s="675" t="s">
        <v>9245</v>
      </c>
      <c r="X555" s="681">
        <v>44378</v>
      </c>
      <c r="Y555" s="675"/>
      <c r="Z555" s="675"/>
      <c r="AA555" s="675"/>
      <c r="AB555" s="675"/>
      <c r="AC555" s="675" t="s">
        <v>1562</v>
      </c>
      <c r="AD555" s="675"/>
      <c r="AE555" s="675"/>
      <c r="AF555" s="675"/>
      <c r="AG555" s="675"/>
      <c r="AH555" s="675"/>
      <c r="AI555" s="675"/>
      <c r="AJ555" s="675"/>
      <c r="AK555" s="675" t="s">
        <v>1121</v>
      </c>
      <c r="AL555" s="675" t="s">
        <v>8997</v>
      </c>
      <c r="AM555" s="675" t="s">
        <v>8998</v>
      </c>
      <c r="AN555" s="675" t="s">
        <v>1209</v>
      </c>
      <c r="AO555" s="675" t="s">
        <v>1086</v>
      </c>
      <c r="AP555" s="675" t="s">
        <v>8990</v>
      </c>
    </row>
    <row r="556" spans="1:42" s="235" customFormat="1" ht="20.100000000000001" customHeight="1">
      <c r="A556" s="676" t="s">
        <v>976</v>
      </c>
      <c r="B556" s="676" t="s">
        <v>9167</v>
      </c>
      <c r="C556" s="676" t="s">
        <v>9204</v>
      </c>
      <c r="D556" s="676" t="s">
        <v>9246</v>
      </c>
      <c r="E556" s="676" t="s">
        <v>5726</v>
      </c>
      <c r="F556" s="676" t="s">
        <v>759</v>
      </c>
      <c r="G556" s="676" t="s">
        <v>106</v>
      </c>
      <c r="H556" s="676" t="s">
        <v>9247</v>
      </c>
      <c r="I556" s="675" t="s">
        <v>1317</v>
      </c>
      <c r="J556" s="676" t="s">
        <v>104</v>
      </c>
      <c r="K556" s="676" t="s">
        <v>105</v>
      </c>
      <c r="L556" s="676" t="s">
        <v>1235</v>
      </c>
      <c r="M556" s="679" t="s">
        <v>2062</v>
      </c>
      <c r="N556" s="675" t="s">
        <v>1120</v>
      </c>
      <c r="O556" s="675" t="s">
        <v>1237</v>
      </c>
      <c r="P556" s="721">
        <v>80</v>
      </c>
      <c r="Q556" s="722">
        <v>15</v>
      </c>
      <c r="R556" s="675"/>
      <c r="S556" s="675" t="s">
        <v>8989</v>
      </c>
      <c r="T556" s="675"/>
      <c r="U556" s="674">
        <v>44350</v>
      </c>
      <c r="V556" s="674">
        <v>44350</v>
      </c>
      <c r="W556" s="675" t="s">
        <v>9248</v>
      </c>
      <c r="X556" s="681">
        <v>44378</v>
      </c>
      <c r="Y556" s="675"/>
      <c r="Z556" s="675"/>
      <c r="AA556" s="675"/>
      <c r="AB556" s="675"/>
      <c r="AC556" s="675" t="s">
        <v>1562</v>
      </c>
      <c r="AD556" s="675"/>
      <c r="AE556" s="675"/>
      <c r="AF556" s="675"/>
      <c r="AG556" s="675"/>
      <c r="AH556" s="675"/>
      <c r="AI556" s="675"/>
      <c r="AJ556" s="675"/>
      <c r="AK556" s="675" t="s">
        <v>1121</v>
      </c>
      <c r="AL556" s="675" t="s">
        <v>8997</v>
      </c>
      <c r="AM556" s="675" t="s">
        <v>8998</v>
      </c>
      <c r="AN556" s="675" t="s">
        <v>1209</v>
      </c>
      <c r="AO556" s="675" t="s">
        <v>1086</v>
      </c>
      <c r="AP556" s="675" t="s">
        <v>8990</v>
      </c>
    </row>
    <row r="557" spans="1:42" s="235" customFormat="1" ht="20.100000000000001" customHeight="1">
      <c r="A557" s="675" t="s">
        <v>979</v>
      </c>
      <c r="B557" s="676" t="s">
        <v>74</v>
      </c>
      <c r="C557" s="676" t="s">
        <v>75</v>
      </c>
      <c r="D557" s="676" t="s">
        <v>349</v>
      </c>
      <c r="E557" s="676" t="s">
        <v>37</v>
      </c>
      <c r="F557" s="676" t="s">
        <v>11</v>
      </c>
      <c r="G557" s="676" t="s">
        <v>19</v>
      </c>
      <c r="H557" s="676" t="s">
        <v>1027</v>
      </c>
      <c r="I557" s="675" t="s">
        <v>760</v>
      </c>
      <c r="J557" s="676" t="s">
        <v>13</v>
      </c>
      <c r="K557" s="695" t="s">
        <v>26</v>
      </c>
      <c r="L557" s="676" t="s">
        <v>1579</v>
      </c>
      <c r="M557" s="675" t="s">
        <v>1580</v>
      </c>
      <c r="N557" s="675" t="s">
        <v>1120</v>
      </c>
      <c r="O557" s="675" t="s">
        <v>1080</v>
      </c>
      <c r="P557" s="675">
        <v>113</v>
      </c>
      <c r="Q557" s="675">
        <v>10</v>
      </c>
      <c r="R557" s="696"/>
      <c r="S557" s="675" t="s">
        <v>9249</v>
      </c>
      <c r="T557" s="675"/>
      <c r="U557" s="688">
        <v>44361</v>
      </c>
      <c r="V557" s="688">
        <v>44361</v>
      </c>
      <c r="W557" s="675">
        <v>4721000140</v>
      </c>
      <c r="X557" s="688">
        <v>44378</v>
      </c>
      <c r="Y557" s="675"/>
      <c r="Z557" s="675"/>
      <c r="AA557" s="675"/>
      <c r="AB557" s="675"/>
      <c r="AC557" s="675" t="s">
        <v>7597</v>
      </c>
      <c r="AD557" s="675"/>
      <c r="AE557" s="675"/>
      <c r="AF557" s="675"/>
      <c r="AG557" s="675"/>
      <c r="AH557" s="675"/>
      <c r="AI557" s="675"/>
      <c r="AJ557" s="675"/>
      <c r="AK557" s="677" t="s">
        <v>1121</v>
      </c>
      <c r="AL557" s="677" t="s">
        <v>1238</v>
      </c>
      <c r="AM557" s="677" t="s">
        <v>1239</v>
      </c>
      <c r="AN557" s="675" t="s">
        <v>1561</v>
      </c>
      <c r="AO557" s="675" t="s">
        <v>1548</v>
      </c>
      <c r="AP557" s="675" t="s">
        <v>9250</v>
      </c>
    </row>
    <row r="558" spans="1:42" s="235" customFormat="1" ht="20.100000000000001" customHeight="1">
      <c r="A558" s="675" t="s">
        <v>979</v>
      </c>
      <c r="B558" s="676" t="s">
        <v>74</v>
      </c>
      <c r="C558" s="676" t="s">
        <v>75</v>
      </c>
      <c r="D558" s="676" t="s">
        <v>350</v>
      </c>
      <c r="E558" s="676" t="s">
        <v>37</v>
      </c>
      <c r="F558" s="676" t="s">
        <v>11</v>
      </c>
      <c r="G558" s="676" t="s">
        <v>19</v>
      </c>
      <c r="H558" s="676" t="s">
        <v>1028</v>
      </c>
      <c r="I558" s="675" t="s">
        <v>760</v>
      </c>
      <c r="J558" s="676" t="s">
        <v>13</v>
      </c>
      <c r="K558" s="695" t="s">
        <v>17</v>
      </c>
      <c r="L558" s="676" t="s">
        <v>1579</v>
      </c>
      <c r="M558" s="675" t="s">
        <v>1581</v>
      </c>
      <c r="N558" s="675" t="s">
        <v>1120</v>
      </c>
      <c r="O558" s="675" t="s">
        <v>1237</v>
      </c>
      <c r="P558" s="675">
        <v>104</v>
      </c>
      <c r="Q558" s="675">
        <v>8</v>
      </c>
      <c r="R558" s="696"/>
      <c r="S558" s="675" t="s">
        <v>9249</v>
      </c>
      <c r="T558" s="675"/>
      <c r="U558" s="688">
        <v>44361</v>
      </c>
      <c r="V558" s="688">
        <v>44361</v>
      </c>
      <c r="W558" s="675">
        <v>4721000141</v>
      </c>
      <c r="X558" s="688">
        <v>44378</v>
      </c>
      <c r="Y558" s="675"/>
      <c r="Z558" s="675"/>
      <c r="AA558" s="675"/>
      <c r="AB558" s="675"/>
      <c r="AC558" s="675" t="s">
        <v>7597</v>
      </c>
      <c r="AD558" s="675"/>
      <c r="AE558" s="675"/>
      <c r="AF558" s="675"/>
      <c r="AG558" s="675"/>
      <c r="AH558" s="675"/>
      <c r="AI558" s="675"/>
      <c r="AJ558" s="675"/>
      <c r="AK558" s="677" t="s">
        <v>1121</v>
      </c>
      <c r="AL558" s="677" t="s">
        <v>1238</v>
      </c>
      <c r="AM558" s="677" t="s">
        <v>1239</v>
      </c>
      <c r="AN558" s="675" t="s">
        <v>1561</v>
      </c>
      <c r="AO558" s="675" t="s">
        <v>1548</v>
      </c>
      <c r="AP558" s="675" t="s">
        <v>9250</v>
      </c>
    </row>
    <row r="559" spans="1:42" s="235" customFormat="1" ht="20.100000000000001" customHeight="1">
      <c r="A559" s="675" t="s">
        <v>979</v>
      </c>
      <c r="B559" s="676" t="s">
        <v>74</v>
      </c>
      <c r="C559" s="676" t="s">
        <v>75</v>
      </c>
      <c r="D559" s="676" t="s">
        <v>351</v>
      </c>
      <c r="E559" s="676" t="s">
        <v>37</v>
      </c>
      <c r="F559" s="676" t="s">
        <v>11</v>
      </c>
      <c r="G559" s="676" t="s">
        <v>19</v>
      </c>
      <c r="H559" s="676" t="s">
        <v>1029</v>
      </c>
      <c r="I559" s="675" t="s">
        <v>760</v>
      </c>
      <c r="J559" s="676" t="s">
        <v>13</v>
      </c>
      <c r="K559" s="695" t="s">
        <v>17</v>
      </c>
      <c r="L559" s="676" t="s">
        <v>1579</v>
      </c>
      <c r="M559" s="675" t="s">
        <v>1582</v>
      </c>
      <c r="N559" s="675" t="s">
        <v>1120</v>
      </c>
      <c r="O559" s="675" t="s">
        <v>1245</v>
      </c>
      <c r="P559" s="675">
        <v>59</v>
      </c>
      <c r="Q559" s="675">
        <v>8</v>
      </c>
      <c r="R559" s="696"/>
      <c r="S559" s="675" t="s">
        <v>9249</v>
      </c>
      <c r="T559" s="675"/>
      <c r="U559" s="688">
        <v>44361</v>
      </c>
      <c r="V559" s="688">
        <v>44361</v>
      </c>
      <c r="W559" s="675">
        <v>4721000142</v>
      </c>
      <c r="X559" s="688">
        <v>44378</v>
      </c>
      <c r="Y559" s="675"/>
      <c r="Z559" s="675"/>
      <c r="AA559" s="675"/>
      <c r="AB559" s="675"/>
      <c r="AC559" s="675" t="s">
        <v>7597</v>
      </c>
      <c r="AD559" s="675"/>
      <c r="AE559" s="675"/>
      <c r="AF559" s="675"/>
      <c r="AG559" s="675"/>
      <c r="AH559" s="675"/>
      <c r="AI559" s="675"/>
      <c r="AJ559" s="675"/>
      <c r="AK559" s="677" t="s">
        <v>1121</v>
      </c>
      <c r="AL559" s="677" t="s">
        <v>1238</v>
      </c>
      <c r="AM559" s="677" t="s">
        <v>1239</v>
      </c>
      <c r="AN559" s="675" t="s">
        <v>1561</v>
      </c>
      <c r="AO559" s="675" t="s">
        <v>1548</v>
      </c>
      <c r="AP559" s="675" t="s">
        <v>9250</v>
      </c>
    </row>
    <row r="560" spans="1:42" s="235" customFormat="1" ht="20.100000000000001" customHeight="1">
      <c r="A560" s="675" t="s">
        <v>979</v>
      </c>
      <c r="B560" s="676" t="s">
        <v>74</v>
      </c>
      <c r="C560" s="676" t="s">
        <v>75</v>
      </c>
      <c r="D560" s="676" t="s">
        <v>352</v>
      </c>
      <c r="E560" s="676" t="s">
        <v>37</v>
      </c>
      <c r="F560" s="676" t="s">
        <v>11</v>
      </c>
      <c r="G560" s="676" t="s">
        <v>19</v>
      </c>
      <c r="H560" s="676" t="s">
        <v>1030</v>
      </c>
      <c r="I560" s="675" t="s">
        <v>760</v>
      </c>
      <c r="J560" s="676" t="s">
        <v>13</v>
      </c>
      <c r="K560" s="695" t="s">
        <v>17</v>
      </c>
      <c r="L560" s="676" t="s">
        <v>1583</v>
      </c>
      <c r="M560" s="675" t="s">
        <v>1584</v>
      </c>
      <c r="N560" s="675" t="s">
        <v>1120</v>
      </c>
      <c r="O560" s="675" t="s">
        <v>1237</v>
      </c>
      <c r="P560" s="675">
        <v>68</v>
      </c>
      <c r="Q560" s="675">
        <v>10</v>
      </c>
      <c r="R560" s="696"/>
      <c r="S560" s="675" t="s">
        <v>9249</v>
      </c>
      <c r="T560" s="675"/>
      <c r="U560" s="688">
        <v>44361</v>
      </c>
      <c r="V560" s="688">
        <v>44361</v>
      </c>
      <c r="W560" s="675">
        <v>4721000143</v>
      </c>
      <c r="X560" s="688">
        <v>44378</v>
      </c>
      <c r="Y560" s="675"/>
      <c r="Z560" s="675"/>
      <c r="AA560" s="675"/>
      <c r="AB560" s="675"/>
      <c r="AC560" s="675" t="s">
        <v>7597</v>
      </c>
      <c r="AD560" s="675"/>
      <c r="AE560" s="675"/>
      <c r="AF560" s="675"/>
      <c r="AG560" s="675"/>
      <c r="AH560" s="675"/>
      <c r="AI560" s="675"/>
      <c r="AJ560" s="675"/>
      <c r="AK560" s="677" t="s">
        <v>1121</v>
      </c>
      <c r="AL560" s="677" t="s">
        <v>1238</v>
      </c>
      <c r="AM560" s="677" t="s">
        <v>1239</v>
      </c>
      <c r="AN560" s="675" t="s">
        <v>1561</v>
      </c>
      <c r="AO560" s="675" t="s">
        <v>1548</v>
      </c>
      <c r="AP560" s="675" t="s">
        <v>9250</v>
      </c>
    </row>
    <row r="561" spans="1:42" s="235" customFormat="1" ht="20.100000000000001" customHeight="1">
      <c r="A561" s="675" t="s">
        <v>979</v>
      </c>
      <c r="B561" s="676" t="s">
        <v>74</v>
      </c>
      <c r="C561" s="676" t="s">
        <v>75</v>
      </c>
      <c r="D561" s="676" t="s">
        <v>353</v>
      </c>
      <c r="E561" s="676" t="s">
        <v>37</v>
      </c>
      <c r="F561" s="676" t="s">
        <v>11</v>
      </c>
      <c r="G561" s="676" t="s">
        <v>19</v>
      </c>
      <c r="H561" s="676" t="s">
        <v>1031</v>
      </c>
      <c r="I561" s="675" t="s">
        <v>760</v>
      </c>
      <c r="J561" s="676" t="s">
        <v>13</v>
      </c>
      <c r="K561" s="695" t="s">
        <v>17</v>
      </c>
      <c r="L561" s="676" t="s">
        <v>1583</v>
      </c>
      <c r="M561" s="675" t="s">
        <v>1585</v>
      </c>
      <c r="N561" s="675" t="s">
        <v>1120</v>
      </c>
      <c r="O561" s="675" t="s">
        <v>1237</v>
      </c>
      <c r="P561" s="675">
        <v>150</v>
      </c>
      <c r="Q561" s="675">
        <v>7</v>
      </c>
      <c r="R561" s="696"/>
      <c r="S561" s="675" t="s">
        <v>9249</v>
      </c>
      <c r="T561" s="675"/>
      <c r="U561" s="688">
        <v>44361</v>
      </c>
      <c r="V561" s="688">
        <v>44361</v>
      </c>
      <c r="W561" s="675">
        <v>4721000144</v>
      </c>
      <c r="X561" s="688">
        <v>44378</v>
      </c>
      <c r="Y561" s="675"/>
      <c r="Z561" s="675"/>
      <c r="AA561" s="675"/>
      <c r="AB561" s="675"/>
      <c r="AC561" s="675" t="s">
        <v>7597</v>
      </c>
      <c r="AD561" s="675"/>
      <c r="AE561" s="675"/>
      <c r="AF561" s="675"/>
      <c r="AG561" s="675"/>
      <c r="AH561" s="675"/>
      <c r="AI561" s="675"/>
      <c r="AJ561" s="675"/>
      <c r="AK561" s="677" t="s">
        <v>1121</v>
      </c>
      <c r="AL561" s="677" t="s">
        <v>1238</v>
      </c>
      <c r="AM561" s="677" t="s">
        <v>1239</v>
      </c>
      <c r="AN561" s="675" t="s">
        <v>1561</v>
      </c>
      <c r="AO561" s="675" t="s">
        <v>1548</v>
      </c>
      <c r="AP561" s="675" t="s">
        <v>9250</v>
      </c>
    </row>
    <row r="562" spans="1:42" s="235" customFormat="1" ht="20.100000000000001" customHeight="1">
      <c r="A562" s="675" t="s">
        <v>979</v>
      </c>
      <c r="B562" s="676" t="s">
        <v>74</v>
      </c>
      <c r="C562" s="676" t="s">
        <v>75</v>
      </c>
      <c r="D562" s="676" t="s">
        <v>354</v>
      </c>
      <c r="E562" s="676" t="s">
        <v>37</v>
      </c>
      <c r="F562" s="676" t="s">
        <v>11</v>
      </c>
      <c r="G562" s="676" t="s">
        <v>19</v>
      </c>
      <c r="H562" s="676" t="s">
        <v>1032</v>
      </c>
      <c r="I562" s="675" t="s">
        <v>760</v>
      </c>
      <c r="J562" s="676" t="s">
        <v>13</v>
      </c>
      <c r="K562" s="695" t="s">
        <v>17</v>
      </c>
      <c r="L562" s="676" t="s">
        <v>1586</v>
      </c>
      <c r="M562" s="675" t="s">
        <v>1587</v>
      </c>
      <c r="N562" s="675" t="s">
        <v>1120</v>
      </c>
      <c r="O562" s="675" t="s">
        <v>1237</v>
      </c>
      <c r="P562" s="675">
        <v>183</v>
      </c>
      <c r="Q562" s="675">
        <v>8</v>
      </c>
      <c r="R562" s="696"/>
      <c r="S562" s="675" t="s">
        <v>9249</v>
      </c>
      <c r="T562" s="675"/>
      <c r="U562" s="688">
        <v>44361</v>
      </c>
      <c r="V562" s="688">
        <v>44361</v>
      </c>
      <c r="W562" s="675">
        <v>4721000145</v>
      </c>
      <c r="X562" s="688">
        <v>44378</v>
      </c>
      <c r="Y562" s="675"/>
      <c r="Z562" s="675"/>
      <c r="AA562" s="675"/>
      <c r="AB562" s="675"/>
      <c r="AC562" s="675" t="s">
        <v>7597</v>
      </c>
      <c r="AD562" s="675"/>
      <c r="AE562" s="675"/>
      <c r="AF562" s="675"/>
      <c r="AG562" s="675"/>
      <c r="AH562" s="675"/>
      <c r="AI562" s="675"/>
      <c r="AJ562" s="675"/>
      <c r="AK562" s="677" t="s">
        <v>1121</v>
      </c>
      <c r="AL562" s="677" t="s">
        <v>1238</v>
      </c>
      <c r="AM562" s="677" t="s">
        <v>1239</v>
      </c>
      <c r="AN562" s="675" t="s">
        <v>1561</v>
      </c>
      <c r="AO562" s="675" t="s">
        <v>1548</v>
      </c>
      <c r="AP562" s="675" t="s">
        <v>9250</v>
      </c>
    </row>
    <row r="563" spans="1:42" s="235" customFormat="1" ht="20.100000000000001" customHeight="1">
      <c r="A563" s="675" t="s">
        <v>979</v>
      </c>
      <c r="B563" s="676" t="s">
        <v>74</v>
      </c>
      <c r="C563" s="676" t="s">
        <v>355</v>
      </c>
      <c r="D563" s="676" t="s">
        <v>356</v>
      </c>
      <c r="E563" s="676" t="s">
        <v>37</v>
      </c>
      <c r="F563" s="676" t="s">
        <v>11</v>
      </c>
      <c r="G563" s="676" t="s">
        <v>19</v>
      </c>
      <c r="H563" s="676" t="s">
        <v>1033</v>
      </c>
      <c r="I563" s="675" t="s">
        <v>760</v>
      </c>
      <c r="J563" s="676" t="s">
        <v>13</v>
      </c>
      <c r="K563" s="695" t="s">
        <v>26</v>
      </c>
      <c r="L563" s="676" t="s">
        <v>1586</v>
      </c>
      <c r="M563" s="675" t="s">
        <v>1588</v>
      </c>
      <c r="N563" s="675" t="s">
        <v>1120</v>
      </c>
      <c r="O563" s="675" t="s">
        <v>1237</v>
      </c>
      <c r="P563" s="675">
        <v>200</v>
      </c>
      <c r="Q563" s="675">
        <v>20</v>
      </c>
      <c r="R563" s="696"/>
      <c r="S563" s="675" t="s">
        <v>9249</v>
      </c>
      <c r="T563" s="675"/>
      <c r="U563" s="688">
        <v>44361</v>
      </c>
      <c r="V563" s="688">
        <v>44361</v>
      </c>
      <c r="W563" s="675">
        <v>4721000146</v>
      </c>
      <c r="X563" s="688">
        <v>44378</v>
      </c>
      <c r="Y563" s="675"/>
      <c r="Z563" s="675"/>
      <c r="AA563" s="675"/>
      <c r="AB563" s="675"/>
      <c r="AC563" s="675" t="s">
        <v>7597</v>
      </c>
      <c r="AD563" s="675"/>
      <c r="AE563" s="675"/>
      <c r="AF563" s="675"/>
      <c r="AG563" s="675"/>
      <c r="AH563" s="675"/>
      <c r="AI563" s="675"/>
      <c r="AJ563" s="675"/>
      <c r="AK563" s="677" t="s">
        <v>1121</v>
      </c>
      <c r="AL563" s="677" t="s">
        <v>1238</v>
      </c>
      <c r="AM563" s="677" t="s">
        <v>1239</v>
      </c>
      <c r="AN563" s="675" t="s">
        <v>1561</v>
      </c>
      <c r="AO563" s="675" t="s">
        <v>1548</v>
      </c>
      <c r="AP563" s="675" t="s">
        <v>9250</v>
      </c>
    </row>
    <row r="564" spans="1:42" s="235" customFormat="1" ht="20.100000000000001" customHeight="1">
      <c r="A564" s="675" t="s">
        <v>979</v>
      </c>
      <c r="B564" s="676" t="s">
        <v>74</v>
      </c>
      <c r="C564" s="676" t="s">
        <v>355</v>
      </c>
      <c r="D564" s="676" t="s">
        <v>357</v>
      </c>
      <c r="E564" s="676" t="s">
        <v>37</v>
      </c>
      <c r="F564" s="676" t="s">
        <v>11</v>
      </c>
      <c r="G564" s="676" t="s">
        <v>19</v>
      </c>
      <c r="H564" s="676" t="s">
        <v>1034</v>
      </c>
      <c r="I564" s="675" t="s">
        <v>760</v>
      </c>
      <c r="J564" s="676" t="s">
        <v>13</v>
      </c>
      <c r="K564" s="695" t="s">
        <v>26</v>
      </c>
      <c r="L564" s="676" t="s">
        <v>1586</v>
      </c>
      <c r="M564" s="675" t="s">
        <v>1589</v>
      </c>
      <c r="N564" s="675" t="s">
        <v>1120</v>
      </c>
      <c r="O564" s="675" t="s">
        <v>1245</v>
      </c>
      <c r="P564" s="675">
        <v>185</v>
      </c>
      <c r="Q564" s="675">
        <v>7</v>
      </c>
      <c r="R564" s="696"/>
      <c r="S564" s="675" t="s">
        <v>9249</v>
      </c>
      <c r="T564" s="675"/>
      <c r="U564" s="688">
        <v>44361</v>
      </c>
      <c r="V564" s="688">
        <v>44361</v>
      </c>
      <c r="W564" s="675">
        <v>4721000147</v>
      </c>
      <c r="X564" s="688">
        <v>44378</v>
      </c>
      <c r="Y564" s="675"/>
      <c r="Z564" s="675"/>
      <c r="AA564" s="675"/>
      <c r="AB564" s="675"/>
      <c r="AC564" s="675" t="s">
        <v>7597</v>
      </c>
      <c r="AD564" s="675"/>
      <c r="AE564" s="675"/>
      <c r="AF564" s="675"/>
      <c r="AG564" s="675"/>
      <c r="AH564" s="675"/>
      <c r="AI564" s="675"/>
      <c r="AJ564" s="675"/>
      <c r="AK564" s="677" t="s">
        <v>1121</v>
      </c>
      <c r="AL564" s="677" t="s">
        <v>1238</v>
      </c>
      <c r="AM564" s="677" t="s">
        <v>1239</v>
      </c>
      <c r="AN564" s="675" t="s">
        <v>1561</v>
      </c>
      <c r="AO564" s="675" t="s">
        <v>1548</v>
      </c>
      <c r="AP564" s="675" t="s">
        <v>9250</v>
      </c>
    </row>
    <row r="565" spans="1:42" s="235" customFormat="1" ht="20.100000000000001" customHeight="1">
      <c r="A565" s="675" t="s">
        <v>979</v>
      </c>
      <c r="B565" s="676" t="s">
        <v>74</v>
      </c>
      <c r="C565" s="676" t="s">
        <v>355</v>
      </c>
      <c r="D565" s="676" t="s">
        <v>358</v>
      </c>
      <c r="E565" s="676" t="s">
        <v>37</v>
      </c>
      <c r="F565" s="676" t="s">
        <v>11</v>
      </c>
      <c r="G565" s="676" t="s">
        <v>19</v>
      </c>
      <c r="H565" s="676" t="s">
        <v>1035</v>
      </c>
      <c r="I565" s="675" t="s">
        <v>760</v>
      </c>
      <c r="J565" s="676" t="s">
        <v>13</v>
      </c>
      <c r="K565" s="695" t="s">
        <v>26</v>
      </c>
      <c r="L565" s="676" t="s">
        <v>1586</v>
      </c>
      <c r="M565" s="675" t="s">
        <v>1590</v>
      </c>
      <c r="N565" s="675" t="s">
        <v>1120</v>
      </c>
      <c r="O565" s="675" t="s">
        <v>1245</v>
      </c>
      <c r="P565" s="675">
        <v>85</v>
      </c>
      <c r="Q565" s="675">
        <v>8</v>
      </c>
      <c r="R565" s="696"/>
      <c r="S565" s="675" t="s">
        <v>9249</v>
      </c>
      <c r="T565" s="675"/>
      <c r="U565" s="688">
        <v>44362</v>
      </c>
      <c r="V565" s="688">
        <v>44362</v>
      </c>
      <c r="W565" s="675">
        <v>4721000148</v>
      </c>
      <c r="X565" s="688">
        <v>44378</v>
      </c>
      <c r="Y565" s="675"/>
      <c r="Z565" s="675"/>
      <c r="AA565" s="675"/>
      <c r="AB565" s="675"/>
      <c r="AC565" s="675" t="s">
        <v>7597</v>
      </c>
      <c r="AD565" s="675"/>
      <c r="AE565" s="675"/>
      <c r="AF565" s="675"/>
      <c r="AG565" s="675"/>
      <c r="AH565" s="675"/>
      <c r="AI565" s="675"/>
      <c r="AJ565" s="675"/>
      <c r="AK565" s="677" t="s">
        <v>1121</v>
      </c>
      <c r="AL565" s="677" t="s">
        <v>1238</v>
      </c>
      <c r="AM565" s="677" t="s">
        <v>1239</v>
      </c>
      <c r="AN565" s="675" t="s">
        <v>1561</v>
      </c>
      <c r="AO565" s="675" t="s">
        <v>1548</v>
      </c>
      <c r="AP565" s="675" t="s">
        <v>9250</v>
      </c>
    </row>
    <row r="566" spans="1:42" s="235" customFormat="1" ht="20.100000000000001" customHeight="1">
      <c r="A566" s="675" t="s">
        <v>979</v>
      </c>
      <c r="B566" s="676" t="s">
        <v>74</v>
      </c>
      <c r="C566" s="676" t="s">
        <v>355</v>
      </c>
      <c r="D566" s="676" t="s">
        <v>359</v>
      </c>
      <c r="E566" s="676" t="s">
        <v>37</v>
      </c>
      <c r="F566" s="676" t="s">
        <v>11</v>
      </c>
      <c r="G566" s="676" t="s">
        <v>19</v>
      </c>
      <c r="H566" s="676" t="s">
        <v>1036</v>
      </c>
      <c r="I566" s="675" t="s">
        <v>760</v>
      </c>
      <c r="J566" s="676" t="s">
        <v>13</v>
      </c>
      <c r="K566" s="695" t="s">
        <v>17</v>
      </c>
      <c r="L566" s="676" t="s">
        <v>1591</v>
      </c>
      <c r="M566" s="675" t="s">
        <v>1592</v>
      </c>
      <c r="N566" s="675" t="s">
        <v>1120</v>
      </c>
      <c r="O566" s="675" t="s">
        <v>1245</v>
      </c>
      <c r="P566" s="675">
        <v>115</v>
      </c>
      <c r="Q566" s="675">
        <v>10</v>
      </c>
      <c r="R566" s="696"/>
      <c r="S566" s="675" t="s">
        <v>9249</v>
      </c>
      <c r="T566" s="675"/>
      <c r="U566" s="688">
        <v>44362</v>
      </c>
      <c r="V566" s="688">
        <v>44362</v>
      </c>
      <c r="W566" s="675">
        <v>4721000149</v>
      </c>
      <c r="X566" s="688">
        <v>44378</v>
      </c>
      <c r="Y566" s="675"/>
      <c r="Z566" s="675"/>
      <c r="AA566" s="675"/>
      <c r="AB566" s="675"/>
      <c r="AC566" s="675" t="s">
        <v>7597</v>
      </c>
      <c r="AD566" s="675"/>
      <c r="AE566" s="675"/>
      <c r="AF566" s="675"/>
      <c r="AG566" s="675"/>
      <c r="AH566" s="675"/>
      <c r="AI566" s="675"/>
      <c r="AJ566" s="675"/>
      <c r="AK566" s="677" t="s">
        <v>1121</v>
      </c>
      <c r="AL566" s="677" t="s">
        <v>1238</v>
      </c>
      <c r="AM566" s="677" t="s">
        <v>1239</v>
      </c>
      <c r="AN566" s="675" t="s">
        <v>1561</v>
      </c>
      <c r="AO566" s="675" t="s">
        <v>1548</v>
      </c>
      <c r="AP566" s="675" t="s">
        <v>9250</v>
      </c>
    </row>
    <row r="567" spans="1:42" s="235" customFormat="1" ht="20.100000000000001" customHeight="1">
      <c r="A567" s="675" t="s">
        <v>979</v>
      </c>
      <c r="B567" s="676" t="s">
        <v>74</v>
      </c>
      <c r="C567" s="676" t="s">
        <v>355</v>
      </c>
      <c r="D567" s="676" t="s">
        <v>360</v>
      </c>
      <c r="E567" s="676" t="s">
        <v>37</v>
      </c>
      <c r="F567" s="676" t="s">
        <v>11</v>
      </c>
      <c r="G567" s="676" t="s">
        <v>19</v>
      </c>
      <c r="H567" s="676" t="s">
        <v>1037</v>
      </c>
      <c r="I567" s="675" t="s">
        <v>760</v>
      </c>
      <c r="J567" s="676" t="s">
        <v>13</v>
      </c>
      <c r="K567" s="695" t="s">
        <v>17</v>
      </c>
      <c r="L567" s="676" t="s">
        <v>1591</v>
      </c>
      <c r="M567" s="675" t="s">
        <v>1593</v>
      </c>
      <c r="N567" s="675" t="s">
        <v>1120</v>
      </c>
      <c r="O567" s="675" t="s">
        <v>1237</v>
      </c>
      <c r="P567" s="675">
        <v>160</v>
      </c>
      <c r="Q567" s="675">
        <v>8</v>
      </c>
      <c r="R567" s="696"/>
      <c r="S567" s="675" t="s">
        <v>9249</v>
      </c>
      <c r="T567" s="675"/>
      <c r="U567" s="688">
        <v>44362</v>
      </c>
      <c r="V567" s="688">
        <v>44362</v>
      </c>
      <c r="W567" s="675">
        <v>4721000150</v>
      </c>
      <c r="X567" s="688">
        <v>44378</v>
      </c>
      <c r="Y567" s="675"/>
      <c r="Z567" s="675"/>
      <c r="AA567" s="675"/>
      <c r="AB567" s="675"/>
      <c r="AC567" s="675" t="s">
        <v>7597</v>
      </c>
      <c r="AD567" s="675"/>
      <c r="AE567" s="675"/>
      <c r="AF567" s="675"/>
      <c r="AG567" s="675"/>
      <c r="AH567" s="675"/>
      <c r="AI567" s="675"/>
      <c r="AJ567" s="675"/>
      <c r="AK567" s="677" t="s">
        <v>1121</v>
      </c>
      <c r="AL567" s="677" t="s">
        <v>1238</v>
      </c>
      <c r="AM567" s="677" t="s">
        <v>1239</v>
      </c>
      <c r="AN567" s="675" t="s">
        <v>1561</v>
      </c>
      <c r="AO567" s="675" t="s">
        <v>1548</v>
      </c>
      <c r="AP567" s="675" t="s">
        <v>9250</v>
      </c>
    </row>
    <row r="568" spans="1:42" s="235" customFormat="1" ht="20.100000000000001" customHeight="1">
      <c r="A568" s="675" t="s">
        <v>979</v>
      </c>
      <c r="B568" s="676" t="s">
        <v>74</v>
      </c>
      <c r="C568" s="676" t="s">
        <v>355</v>
      </c>
      <c r="D568" s="676" t="s">
        <v>361</v>
      </c>
      <c r="E568" s="676" t="s">
        <v>37</v>
      </c>
      <c r="F568" s="676" t="s">
        <v>11</v>
      </c>
      <c r="G568" s="676" t="s">
        <v>19</v>
      </c>
      <c r="H568" s="676" t="s">
        <v>1038</v>
      </c>
      <c r="I568" s="675" t="s">
        <v>760</v>
      </c>
      <c r="J568" s="676" t="s">
        <v>13</v>
      </c>
      <c r="K568" s="695" t="s">
        <v>26</v>
      </c>
      <c r="L568" s="676" t="s">
        <v>1591</v>
      </c>
      <c r="M568" s="675" t="s">
        <v>1594</v>
      </c>
      <c r="N568" s="675" t="s">
        <v>1120</v>
      </c>
      <c r="O568" s="675" t="s">
        <v>1245</v>
      </c>
      <c r="P568" s="675">
        <v>80</v>
      </c>
      <c r="Q568" s="675">
        <v>9</v>
      </c>
      <c r="R568" s="696"/>
      <c r="S568" s="675" t="s">
        <v>9249</v>
      </c>
      <c r="T568" s="675"/>
      <c r="U568" s="688">
        <v>44362</v>
      </c>
      <c r="V568" s="688">
        <v>44362</v>
      </c>
      <c r="W568" s="675">
        <v>4721000151</v>
      </c>
      <c r="X568" s="688">
        <v>44378</v>
      </c>
      <c r="Y568" s="675"/>
      <c r="Z568" s="675"/>
      <c r="AA568" s="675"/>
      <c r="AB568" s="675"/>
      <c r="AC568" s="675" t="s">
        <v>7597</v>
      </c>
      <c r="AD568" s="675"/>
      <c r="AE568" s="675"/>
      <c r="AF568" s="675"/>
      <c r="AG568" s="675"/>
      <c r="AH568" s="675"/>
      <c r="AI568" s="675"/>
      <c r="AJ568" s="675"/>
      <c r="AK568" s="677" t="s">
        <v>1121</v>
      </c>
      <c r="AL568" s="677" t="s">
        <v>1238</v>
      </c>
      <c r="AM568" s="677" t="s">
        <v>1239</v>
      </c>
      <c r="AN568" s="675" t="s">
        <v>1561</v>
      </c>
      <c r="AO568" s="675" t="s">
        <v>1548</v>
      </c>
      <c r="AP568" s="675" t="s">
        <v>9250</v>
      </c>
    </row>
    <row r="569" spans="1:42" s="235" customFormat="1" ht="20.100000000000001" customHeight="1">
      <c r="A569" s="675" t="s">
        <v>979</v>
      </c>
      <c r="B569" s="676" t="s">
        <v>74</v>
      </c>
      <c r="C569" s="676" t="s">
        <v>355</v>
      </c>
      <c r="D569" s="676" t="s">
        <v>361</v>
      </c>
      <c r="E569" s="676" t="s">
        <v>37</v>
      </c>
      <c r="F569" s="676" t="s">
        <v>11</v>
      </c>
      <c r="G569" s="676" t="s">
        <v>19</v>
      </c>
      <c r="H569" s="676" t="s">
        <v>1039</v>
      </c>
      <c r="I569" s="675" t="s">
        <v>760</v>
      </c>
      <c r="J569" s="676" t="s">
        <v>13</v>
      </c>
      <c r="K569" s="695" t="s">
        <v>17</v>
      </c>
      <c r="L569" s="676" t="s">
        <v>1591</v>
      </c>
      <c r="M569" s="675" t="s">
        <v>1595</v>
      </c>
      <c r="N569" s="675" t="s">
        <v>1120</v>
      </c>
      <c r="O569" s="675" t="s">
        <v>1237</v>
      </c>
      <c r="P569" s="675">
        <v>75</v>
      </c>
      <c r="Q569" s="675">
        <v>7</v>
      </c>
      <c r="R569" s="696"/>
      <c r="S569" s="675" t="s">
        <v>9249</v>
      </c>
      <c r="T569" s="675"/>
      <c r="U569" s="688">
        <v>44362</v>
      </c>
      <c r="V569" s="688">
        <v>44362</v>
      </c>
      <c r="W569" s="675">
        <v>4721000152</v>
      </c>
      <c r="X569" s="688">
        <v>44378</v>
      </c>
      <c r="Y569" s="675"/>
      <c r="Z569" s="675"/>
      <c r="AA569" s="675"/>
      <c r="AB569" s="675"/>
      <c r="AC569" s="675" t="s">
        <v>7597</v>
      </c>
      <c r="AD569" s="675"/>
      <c r="AE569" s="675"/>
      <c r="AF569" s="675"/>
      <c r="AG569" s="675"/>
      <c r="AH569" s="675"/>
      <c r="AI569" s="675"/>
      <c r="AJ569" s="675"/>
      <c r="AK569" s="677" t="s">
        <v>1121</v>
      </c>
      <c r="AL569" s="677" t="s">
        <v>1238</v>
      </c>
      <c r="AM569" s="677" t="s">
        <v>1239</v>
      </c>
      <c r="AN569" s="675" t="s">
        <v>1561</v>
      </c>
      <c r="AO569" s="675" t="s">
        <v>1548</v>
      </c>
      <c r="AP569" s="675" t="s">
        <v>9250</v>
      </c>
    </row>
    <row r="570" spans="1:42" s="235" customFormat="1" ht="20.100000000000001" customHeight="1">
      <c r="A570" s="675" t="s">
        <v>979</v>
      </c>
      <c r="B570" s="676" t="s">
        <v>74</v>
      </c>
      <c r="C570" s="676" t="s">
        <v>355</v>
      </c>
      <c r="D570" s="676" t="s">
        <v>362</v>
      </c>
      <c r="E570" s="676" t="s">
        <v>37</v>
      </c>
      <c r="F570" s="676" t="s">
        <v>11</v>
      </c>
      <c r="G570" s="676" t="s">
        <v>19</v>
      </c>
      <c r="H570" s="676" t="s">
        <v>1040</v>
      </c>
      <c r="I570" s="675" t="s">
        <v>760</v>
      </c>
      <c r="J570" s="676" t="s">
        <v>13</v>
      </c>
      <c r="K570" s="695" t="s">
        <v>17</v>
      </c>
      <c r="L570" s="676" t="s">
        <v>1591</v>
      </c>
      <c r="M570" s="675" t="s">
        <v>1596</v>
      </c>
      <c r="N570" s="675" t="s">
        <v>1120</v>
      </c>
      <c r="O570" s="675" t="s">
        <v>1245</v>
      </c>
      <c r="P570" s="675">
        <v>75</v>
      </c>
      <c r="Q570" s="675">
        <v>8</v>
      </c>
      <c r="R570" s="696"/>
      <c r="S570" s="675" t="s">
        <v>9249</v>
      </c>
      <c r="T570" s="675"/>
      <c r="U570" s="688">
        <v>44362</v>
      </c>
      <c r="V570" s="688">
        <v>44362</v>
      </c>
      <c r="W570" s="675">
        <v>4721000153</v>
      </c>
      <c r="X570" s="688">
        <v>44378</v>
      </c>
      <c r="Y570" s="675"/>
      <c r="Z570" s="675"/>
      <c r="AA570" s="675"/>
      <c r="AB570" s="675"/>
      <c r="AC570" s="675" t="s">
        <v>7597</v>
      </c>
      <c r="AD570" s="675"/>
      <c r="AE570" s="675"/>
      <c r="AF570" s="675"/>
      <c r="AG570" s="675"/>
      <c r="AH570" s="675"/>
      <c r="AI570" s="675"/>
      <c r="AJ570" s="675"/>
      <c r="AK570" s="677" t="s">
        <v>1121</v>
      </c>
      <c r="AL570" s="677" t="s">
        <v>1238</v>
      </c>
      <c r="AM570" s="677" t="s">
        <v>1239</v>
      </c>
      <c r="AN570" s="675" t="s">
        <v>1561</v>
      </c>
      <c r="AO570" s="675" t="s">
        <v>1548</v>
      </c>
      <c r="AP570" s="675" t="s">
        <v>9250</v>
      </c>
    </row>
    <row r="571" spans="1:42" s="235" customFormat="1" ht="20.100000000000001" customHeight="1">
      <c r="A571" s="675" t="s">
        <v>979</v>
      </c>
      <c r="B571" s="676" t="s">
        <v>74</v>
      </c>
      <c r="C571" s="676" t="s">
        <v>355</v>
      </c>
      <c r="D571" s="676" t="s">
        <v>363</v>
      </c>
      <c r="E571" s="676" t="s">
        <v>37</v>
      </c>
      <c r="F571" s="676" t="s">
        <v>11</v>
      </c>
      <c r="G571" s="676" t="s">
        <v>19</v>
      </c>
      <c r="H571" s="676" t="s">
        <v>1041</v>
      </c>
      <c r="I571" s="675" t="s">
        <v>760</v>
      </c>
      <c r="J571" s="676" t="s">
        <v>13</v>
      </c>
      <c r="K571" s="695" t="s">
        <v>17</v>
      </c>
      <c r="L571" s="676" t="s">
        <v>1591</v>
      </c>
      <c r="M571" s="675" t="s">
        <v>1597</v>
      </c>
      <c r="N571" s="675" t="s">
        <v>1120</v>
      </c>
      <c r="O571" s="675" t="s">
        <v>1245</v>
      </c>
      <c r="P571" s="675">
        <v>135</v>
      </c>
      <c r="Q571" s="675">
        <v>9</v>
      </c>
      <c r="R571" s="696"/>
      <c r="S571" s="675" t="s">
        <v>9249</v>
      </c>
      <c r="T571" s="675"/>
      <c r="U571" s="688">
        <v>44362</v>
      </c>
      <c r="V571" s="688">
        <v>44362</v>
      </c>
      <c r="W571" s="675">
        <v>4721000154</v>
      </c>
      <c r="X571" s="688">
        <v>44378</v>
      </c>
      <c r="Y571" s="675"/>
      <c r="Z571" s="675"/>
      <c r="AA571" s="675"/>
      <c r="AB571" s="675"/>
      <c r="AC571" s="675" t="s">
        <v>7597</v>
      </c>
      <c r="AD571" s="675"/>
      <c r="AE571" s="675"/>
      <c r="AF571" s="675"/>
      <c r="AG571" s="675"/>
      <c r="AH571" s="675"/>
      <c r="AI571" s="675"/>
      <c r="AJ571" s="675"/>
      <c r="AK571" s="677" t="s">
        <v>1121</v>
      </c>
      <c r="AL571" s="677" t="s">
        <v>1238</v>
      </c>
      <c r="AM571" s="677" t="s">
        <v>1239</v>
      </c>
      <c r="AN571" s="675" t="s">
        <v>1561</v>
      </c>
      <c r="AO571" s="675" t="s">
        <v>1548</v>
      </c>
      <c r="AP571" s="675" t="s">
        <v>9250</v>
      </c>
    </row>
    <row r="572" spans="1:42" s="235" customFormat="1" ht="20.100000000000001" customHeight="1">
      <c r="A572" s="675" t="s">
        <v>979</v>
      </c>
      <c r="B572" s="676" t="s">
        <v>74</v>
      </c>
      <c r="C572" s="676" t="s">
        <v>364</v>
      </c>
      <c r="D572" s="676" t="s">
        <v>90</v>
      </c>
      <c r="E572" s="676" t="s">
        <v>37</v>
      </c>
      <c r="F572" s="676" t="s">
        <v>11</v>
      </c>
      <c r="G572" s="676" t="s">
        <v>19</v>
      </c>
      <c r="H572" s="676" t="s">
        <v>1042</v>
      </c>
      <c r="I572" s="675" t="s">
        <v>760</v>
      </c>
      <c r="J572" s="676" t="s">
        <v>13</v>
      </c>
      <c r="K572" s="695" t="s">
        <v>17</v>
      </c>
      <c r="L572" s="676" t="s">
        <v>1591</v>
      </c>
      <c r="M572" s="675" t="s">
        <v>1598</v>
      </c>
      <c r="N572" s="675" t="s">
        <v>1120</v>
      </c>
      <c r="O572" s="675" t="s">
        <v>1237</v>
      </c>
      <c r="P572" s="675">
        <v>60</v>
      </c>
      <c r="Q572" s="675">
        <v>8</v>
      </c>
      <c r="R572" s="696"/>
      <c r="S572" s="675" t="s">
        <v>9249</v>
      </c>
      <c r="T572" s="675"/>
      <c r="U572" s="688">
        <v>44362</v>
      </c>
      <c r="V572" s="688">
        <v>44362</v>
      </c>
      <c r="W572" s="675">
        <v>4721000155</v>
      </c>
      <c r="X572" s="688">
        <v>44378</v>
      </c>
      <c r="Y572" s="675"/>
      <c r="Z572" s="675"/>
      <c r="AA572" s="675"/>
      <c r="AB572" s="675"/>
      <c r="AC572" s="675" t="s">
        <v>7597</v>
      </c>
      <c r="AD572" s="675"/>
      <c r="AE572" s="675"/>
      <c r="AF572" s="675"/>
      <c r="AG572" s="675"/>
      <c r="AH572" s="675"/>
      <c r="AI572" s="675"/>
      <c r="AJ572" s="675"/>
      <c r="AK572" s="677" t="s">
        <v>1121</v>
      </c>
      <c r="AL572" s="677" t="s">
        <v>1238</v>
      </c>
      <c r="AM572" s="677" t="s">
        <v>1239</v>
      </c>
      <c r="AN572" s="675" t="s">
        <v>1561</v>
      </c>
      <c r="AO572" s="675" t="s">
        <v>1548</v>
      </c>
      <c r="AP572" s="675" t="s">
        <v>9250</v>
      </c>
    </row>
    <row r="573" spans="1:42" s="235" customFormat="1" ht="20.100000000000001" customHeight="1">
      <c r="A573" s="675" t="s">
        <v>979</v>
      </c>
      <c r="B573" s="676" t="s">
        <v>74</v>
      </c>
      <c r="C573" s="676" t="s">
        <v>364</v>
      </c>
      <c r="D573" s="676" t="s">
        <v>365</v>
      </c>
      <c r="E573" s="676" t="s">
        <v>37</v>
      </c>
      <c r="F573" s="676" t="s">
        <v>11</v>
      </c>
      <c r="G573" s="676" t="s">
        <v>19</v>
      </c>
      <c r="H573" s="676" t="s">
        <v>1043</v>
      </c>
      <c r="I573" s="675" t="s">
        <v>760</v>
      </c>
      <c r="J573" s="676" t="s">
        <v>13</v>
      </c>
      <c r="K573" s="695" t="s">
        <v>17</v>
      </c>
      <c r="L573" s="676" t="s">
        <v>1599</v>
      </c>
      <c r="M573" s="675" t="s">
        <v>1600</v>
      </c>
      <c r="N573" s="675" t="s">
        <v>1120</v>
      </c>
      <c r="O573" s="675" t="s">
        <v>1245</v>
      </c>
      <c r="P573" s="675">
        <v>160</v>
      </c>
      <c r="Q573" s="675">
        <v>15</v>
      </c>
      <c r="R573" s="696"/>
      <c r="S573" s="675" t="s">
        <v>9249</v>
      </c>
      <c r="T573" s="675"/>
      <c r="U573" s="688">
        <v>44362</v>
      </c>
      <c r="V573" s="688">
        <v>44362</v>
      </c>
      <c r="W573" s="675">
        <v>4721000156</v>
      </c>
      <c r="X573" s="688">
        <v>44378</v>
      </c>
      <c r="Y573" s="675"/>
      <c r="Z573" s="675"/>
      <c r="AA573" s="675"/>
      <c r="AB573" s="675"/>
      <c r="AC573" s="675" t="s">
        <v>7597</v>
      </c>
      <c r="AD573" s="675"/>
      <c r="AE573" s="675"/>
      <c r="AF573" s="675"/>
      <c r="AG573" s="675"/>
      <c r="AH573" s="675"/>
      <c r="AI573" s="675"/>
      <c r="AJ573" s="675"/>
      <c r="AK573" s="677" t="s">
        <v>1121</v>
      </c>
      <c r="AL573" s="677" t="s">
        <v>1238</v>
      </c>
      <c r="AM573" s="677" t="s">
        <v>1239</v>
      </c>
      <c r="AN573" s="675" t="s">
        <v>1561</v>
      </c>
      <c r="AO573" s="675" t="s">
        <v>1548</v>
      </c>
      <c r="AP573" s="675" t="s">
        <v>9250</v>
      </c>
    </row>
    <row r="574" spans="1:42" s="235" customFormat="1" ht="20.100000000000001" customHeight="1">
      <c r="A574" s="675" t="s">
        <v>979</v>
      </c>
      <c r="B574" s="676" t="s">
        <v>74</v>
      </c>
      <c r="C574" s="676" t="s">
        <v>364</v>
      </c>
      <c r="D574" s="676" t="s">
        <v>366</v>
      </c>
      <c r="E574" s="676" t="s">
        <v>37</v>
      </c>
      <c r="F574" s="676" t="s">
        <v>11</v>
      </c>
      <c r="G574" s="676" t="s">
        <v>19</v>
      </c>
      <c r="H574" s="676" t="s">
        <v>1044</v>
      </c>
      <c r="I574" s="675" t="s">
        <v>760</v>
      </c>
      <c r="J574" s="676" t="s">
        <v>13</v>
      </c>
      <c r="K574" s="695" t="s">
        <v>17</v>
      </c>
      <c r="L574" s="676" t="s">
        <v>1601</v>
      </c>
      <c r="M574" s="675" t="s">
        <v>1602</v>
      </c>
      <c r="N574" s="675" t="s">
        <v>1120</v>
      </c>
      <c r="O574" s="675" t="s">
        <v>1245</v>
      </c>
      <c r="P574" s="675">
        <v>65</v>
      </c>
      <c r="Q574" s="675">
        <v>10</v>
      </c>
      <c r="R574" s="696"/>
      <c r="S574" s="675" t="s">
        <v>9249</v>
      </c>
      <c r="T574" s="675"/>
      <c r="U574" s="688">
        <v>44362</v>
      </c>
      <c r="V574" s="688">
        <v>44362</v>
      </c>
      <c r="W574" s="675">
        <v>4721000157</v>
      </c>
      <c r="X574" s="688">
        <v>44378</v>
      </c>
      <c r="Y574" s="675"/>
      <c r="Z574" s="675"/>
      <c r="AA574" s="675"/>
      <c r="AB574" s="675"/>
      <c r="AC574" s="675" t="s">
        <v>7597</v>
      </c>
      <c r="AD574" s="675"/>
      <c r="AE574" s="675"/>
      <c r="AF574" s="675"/>
      <c r="AG574" s="675"/>
      <c r="AH574" s="675"/>
      <c r="AI574" s="675"/>
      <c r="AJ574" s="675"/>
      <c r="AK574" s="677" t="s">
        <v>1121</v>
      </c>
      <c r="AL574" s="677" t="s">
        <v>1238</v>
      </c>
      <c r="AM574" s="677" t="s">
        <v>1239</v>
      </c>
      <c r="AN574" s="675" t="s">
        <v>1561</v>
      </c>
      <c r="AO574" s="675" t="s">
        <v>1548</v>
      </c>
      <c r="AP574" s="675" t="s">
        <v>9250</v>
      </c>
    </row>
    <row r="575" spans="1:42" s="235" customFormat="1" ht="20.100000000000001" customHeight="1">
      <c r="A575" s="675" t="s">
        <v>979</v>
      </c>
      <c r="B575" s="676" t="s">
        <v>74</v>
      </c>
      <c r="C575" s="676" t="s">
        <v>355</v>
      </c>
      <c r="D575" s="676" t="s">
        <v>367</v>
      </c>
      <c r="E575" s="676" t="s">
        <v>37</v>
      </c>
      <c r="F575" s="676" t="s">
        <v>11</v>
      </c>
      <c r="G575" s="676" t="s">
        <v>19</v>
      </c>
      <c r="H575" s="676" t="s">
        <v>1045</v>
      </c>
      <c r="I575" s="675" t="s">
        <v>760</v>
      </c>
      <c r="J575" s="676" t="s">
        <v>13</v>
      </c>
      <c r="K575" s="695" t="s">
        <v>17</v>
      </c>
      <c r="L575" s="676" t="s">
        <v>1601</v>
      </c>
      <c r="M575" s="675" t="s">
        <v>1603</v>
      </c>
      <c r="N575" s="675" t="s">
        <v>1120</v>
      </c>
      <c r="O575" s="675" t="s">
        <v>1237</v>
      </c>
      <c r="P575" s="675">
        <v>95</v>
      </c>
      <c r="Q575" s="675">
        <v>10</v>
      </c>
      <c r="R575" s="696"/>
      <c r="S575" s="675" t="s">
        <v>9249</v>
      </c>
      <c r="T575" s="675"/>
      <c r="U575" s="688">
        <v>44362</v>
      </c>
      <c r="V575" s="688">
        <v>44362</v>
      </c>
      <c r="W575" s="675">
        <v>4721000158</v>
      </c>
      <c r="X575" s="688">
        <v>44378</v>
      </c>
      <c r="Y575" s="675"/>
      <c r="Z575" s="675"/>
      <c r="AA575" s="675"/>
      <c r="AB575" s="675"/>
      <c r="AC575" s="675" t="s">
        <v>7597</v>
      </c>
      <c r="AD575" s="675"/>
      <c r="AE575" s="675"/>
      <c r="AF575" s="675"/>
      <c r="AG575" s="675"/>
      <c r="AH575" s="675"/>
      <c r="AI575" s="675"/>
      <c r="AJ575" s="675"/>
      <c r="AK575" s="677" t="s">
        <v>1121</v>
      </c>
      <c r="AL575" s="677" t="s">
        <v>1238</v>
      </c>
      <c r="AM575" s="677" t="s">
        <v>1239</v>
      </c>
      <c r="AN575" s="675" t="s">
        <v>1561</v>
      </c>
      <c r="AO575" s="675" t="s">
        <v>1548</v>
      </c>
      <c r="AP575" s="675" t="s">
        <v>9250</v>
      </c>
    </row>
    <row r="576" spans="1:42" s="235" customFormat="1" ht="20.100000000000001" customHeight="1">
      <c r="A576" s="675" t="s">
        <v>979</v>
      </c>
      <c r="B576" s="676" t="s">
        <v>74</v>
      </c>
      <c r="C576" s="676" t="s">
        <v>368</v>
      </c>
      <c r="D576" s="676" t="s">
        <v>369</v>
      </c>
      <c r="E576" s="676" t="s">
        <v>37</v>
      </c>
      <c r="F576" s="676" t="s">
        <v>11</v>
      </c>
      <c r="G576" s="676" t="s">
        <v>19</v>
      </c>
      <c r="H576" s="676" t="s">
        <v>1046</v>
      </c>
      <c r="I576" s="675" t="s">
        <v>760</v>
      </c>
      <c r="J576" s="676" t="s">
        <v>13</v>
      </c>
      <c r="K576" s="695" t="s">
        <v>17</v>
      </c>
      <c r="L576" s="676" t="s">
        <v>1601</v>
      </c>
      <c r="M576" s="675" t="s">
        <v>1604</v>
      </c>
      <c r="N576" s="675" t="s">
        <v>1120</v>
      </c>
      <c r="O576" s="675" t="s">
        <v>1237</v>
      </c>
      <c r="P576" s="675">
        <v>50</v>
      </c>
      <c r="Q576" s="675">
        <v>8</v>
      </c>
      <c r="R576" s="696"/>
      <c r="S576" s="675" t="s">
        <v>9249</v>
      </c>
      <c r="T576" s="675"/>
      <c r="U576" s="688">
        <v>44362</v>
      </c>
      <c r="V576" s="688">
        <v>44362</v>
      </c>
      <c r="W576" s="675">
        <v>4721000159</v>
      </c>
      <c r="X576" s="688">
        <v>44378</v>
      </c>
      <c r="Y576" s="675"/>
      <c r="Z576" s="675"/>
      <c r="AA576" s="675"/>
      <c r="AB576" s="675"/>
      <c r="AC576" s="675" t="s">
        <v>7597</v>
      </c>
      <c r="AD576" s="675"/>
      <c r="AE576" s="675"/>
      <c r="AF576" s="675"/>
      <c r="AG576" s="675"/>
      <c r="AH576" s="675"/>
      <c r="AI576" s="675"/>
      <c r="AJ576" s="675"/>
      <c r="AK576" s="677" t="s">
        <v>1121</v>
      </c>
      <c r="AL576" s="677" t="s">
        <v>1238</v>
      </c>
      <c r="AM576" s="677" t="s">
        <v>1239</v>
      </c>
      <c r="AN576" s="675" t="s">
        <v>1561</v>
      </c>
      <c r="AO576" s="675" t="s">
        <v>1548</v>
      </c>
      <c r="AP576" s="675" t="s">
        <v>9250</v>
      </c>
    </row>
    <row r="577" spans="1:42" s="235" customFormat="1" ht="20.100000000000001" customHeight="1">
      <c r="A577" s="675" t="s">
        <v>979</v>
      </c>
      <c r="B577" s="676" t="s">
        <v>74</v>
      </c>
      <c r="C577" s="676" t="s">
        <v>368</v>
      </c>
      <c r="D577" s="676" t="s">
        <v>370</v>
      </c>
      <c r="E577" s="676" t="s">
        <v>37</v>
      </c>
      <c r="F577" s="676" t="s">
        <v>11</v>
      </c>
      <c r="G577" s="676" t="s">
        <v>19</v>
      </c>
      <c r="H577" s="676" t="s">
        <v>1047</v>
      </c>
      <c r="I577" s="675" t="s">
        <v>760</v>
      </c>
      <c r="J577" s="676" t="s">
        <v>13</v>
      </c>
      <c r="K577" s="695" t="s">
        <v>26</v>
      </c>
      <c r="L577" s="676" t="s">
        <v>1601</v>
      </c>
      <c r="M577" s="675" t="s">
        <v>1605</v>
      </c>
      <c r="N577" s="675" t="s">
        <v>1120</v>
      </c>
      <c r="O577" s="675" t="s">
        <v>1245</v>
      </c>
      <c r="P577" s="675">
        <v>100</v>
      </c>
      <c r="Q577" s="675">
        <v>8</v>
      </c>
      <c r="R577" s="696"/>
      <c r="S577" s="675" t="s">
        <v>9249</v>
      </c>
      <c r="T577" s="675"/>
      <c r="U577" s="688">
        <v>44362</v>
      </c>
      <c r="V577" s="688">
        <v>44362</v>
      </c>
      <c r="W577" s="675">
        <v>4721000160</v>
      </c>
      <c r="X577" s="688">
        <v>44378</v>
      </c>
      <c r="Y577" s="675"/>
      <c r="Z577" s="675"/>
      <c r="AA577" s="675"/>
      <c r="AB577" s="675"/>
      <c r="AC577" s="675" t="s">
        <v>7597</v>
      </c>
      <c r="AD577" s="675"/>
      <c r="AE577" s="675"/>
      <c r="AF577" s="675"/>
      <c r="AG577" s="675"/>
      <c r="AH577" s="675"/>
      <c r="AI577" s="675"/>
      <c r="AJ577" s="675"/>
      <c r="AK577" s="677" t="s">
        <v>1121</v>
      </c>
      <c r="AL577" s="677" t="s">
        <v>1238</v>
      </c>
      <c r="AM577" s="677" t="s">
        <v>1239</v>
      </c>
      <c r="AN577" s="675" t="s">
        <v>1561</v>
      </c>
      <c r="AO577" s="675" t="s">
        <v>1548</v>
      </c>
      <c r="AP577" s="675" t="s">
        <v>9250</v>
      </c>
    </row>
    <row r="578" spans="1:42" s="235" customFormat="1" ht="20.100000000000001" customHeight="1">
      <c r="A578" s="675" t="s">
        <v>979</v>
      </c>
      <c r="B578" s="676" t="s">
        <v>74</v>
      </c>
      <c r="C578" s="676" t="s">
        <v>368</v>
      </c>
      <c r="D578" s="676" t="s">
        <v>94</v>
      </c>
      <c r="E578" s="676" t="s">
        <v>37</v>
      </c>
      <c r="F578" s="676" t="s">
        <v>11</v>
      </c>
      <c r="G578" s="676" t="s">
        <v>19</v>
      </c>
      <c r="H578" s="676" t="s">
        <v>1048</v>
      </c>
      <c r="I578" s="675" t="s">
        <v>760</v>
      </c>
      <c r="J578" s="676" t="s">
        <v>13</v>
      </c>
      <c r="K578" s="695" t="s">
        <v>17</v>
      </c>
      <c r="L578" s="676" t="s">
        <v>1601</v>
      </c>
      <c r="M578" s="675" t="s">
        <v>1606</v>
      </c>
      <c r="N578" s="675" t="s">
        <v>1120</v>
      </c>
      <c r="O578" s="675" t="s">
        <v>1245</v>
      </c>
      <c r="P578" s="675">
        <v>210</v>
      </c>
      <c r="Q578" s="675">
        <v>20</v>
      </c>
      <c r="R578" s="696"/>
      <c r="S578" s="675" t="s">
        <v>9249</v>
      </c>
      <c r="T578" s="675"/>
      <c r="U578" s="688">
        <v>44362</v>
      </c>
      <c r="V578" s="688">
        <v>44362</v>
      </c>
      <c r="W578" s="675">
        <v>4721000161</v>
      </c>
      <c r="X578" s="688">
        <v>44378</v>
      </c>
      <c r="Y578" s="675"/>
      <c r="Z578" s="675"/>
      <c r="AA578" s="675"/>
      <c r="AB578" s="675"/>
      <c r="AC578" s="675" t="s">
        <v>7597</v>
      </c>
      <c r="AD578" s="675"/>
      <c r="AE578" s="675"/>
      <c r="AF578" s="675"/>
      <c r="AG578" s="675"/>
      <c r="AH578" s="675"/>
      <c r="AI578" s="675"/>
      <c r="AJ578" s="675"/>
      <c r="AK578" s="677" t="s">
        <v>1121</v>
      </c>
      <c r="AL578" s="677" t="s">
        <v>1238</v>
      </c>
      <c r="AM578" s="677" t="s">
        <v>1239</v>
      </c>
      <c r="AN578" s="675" t="s">
        <v>1561</v>
      </c>
      <c r="AO578" s="675" t="s">
        <v>1548</v>
      </c>
      <c r="AP578" s="675" t="s">
        <v>9250</v>
      </c>
    </row>
    <row r="579" spans="1:42" s="235" customFormat="1" ht="20.100000000000001" customHeight="1">
      <c r="A579" s="675" t="s">
        <v>979</v>
      </c>
      <c r="B579" s="676" t="s">
        <v>74</v>
      </c>
      <c r="C579" s="676" t="s">
        <v>368</v>
      </c>
      <c r="D579" s="676" t="s">
        <v>72</v>
      </c>
      <c r="E579" s="676" t="s">
        <v>37</v>
      </c>
      <c r="F579" s="676" t="s">
        <v>11</v>
      </c>
      <c r="G579" s="676" t="s">
        <v>19</v>
      </c>
      <c r="H579" s="676" t="s">
        <v>1049</v>
      </c>
      <c r="I579" s="675" t="s">
        <v>760</v>
      </c>
      <c r="J579" s="676" t="s">
        <v>13</v>
      </c>
      <c r="K579" s="695" t="s">
        <v>17</v>
      </c>
      <c r="L579" s="676" t="s">
        <v>1601</v>
      </c>
      <c r="M579" s="675" t="s">
        <v>1607</v>
      </c>
      <c r="N579" s="675" t="s">
        <v>1120</v>
      </c>
      <c r="O579" s="675" t="s">
        <v>1245</v>
      </c>
      <c r="P579" s="675">
        <v>200</v>
      </c>
      <c r="Q579" s="675">
        <v>12</v>
      </c>
      <c r="R579" s="696"/>
      <c r="S579" s="675" t="s">
        <v>9249</v>
      </c>
      <c r="T579" s="675"/>
      <c r="U579" s="688">
        <v>44362</v>
      </c>
      <c r="V579" s="688">
        <v>44362</v>
      </c>
      <c r="W579" s="675">
        <v>4721000162</v>
      </c>
      <c r="X579" s="688">
        <v>44378</v>
      </c>
      <c r="Y579" s="675"/>
      <c r="Z579" s="675"/>
      <c r="AA579" s="675"/>
      <c r="AB579" s="675"/>
      <c r="AC579" s="675" t="s">
        <v>7597</v>
      </c>
      <c r="AD579" s="675"/>
      <c r="AE579" s="675"/>
      <c r="AF579" s="675"/>
      <c r="AG579" s="675"/>
      <c r="AH579" s="675"/>
      <c r="AI579" s="675"/>
      <c r="AJ579" s="675"/>
      <c r="AK579" s="677" t="s">
        <v>1121</v>
      </c>
      <c r="AL579" s="677" t="s">
        <v>1238</v>
      </c>
      <c r="AM579" s="677" t="s">
        <v>1239</v>
      </c>
      <c r="AN579" s="675" t="s">
        <v>1561</v>
      </c>
      <c r="AO579" s="675" t="s">
        <v>1548</v>
      </c>
      <c r="AP579" s="675" t="s">
        <v>9250</v>
      </c>
    </row>
    <row r="580" spans="1:42" s="235" customFormat="1" ht="20.100000000000001" customHeight="1">
      <c r="A580" s="675" t="s">
        <v>979</v>
      </c>
      <c r="B580" s="675" t="s">
        <v>1700</v>
      </c>
      <c r="C580" s="676" t="s">
        <v>1715</v>
      </c>
      <c r="D580" s="675" t="s">
        <v>1727</v>
      </c>
      <c r="E580" s="676" t="s">
        <v>1728</v>
      </c>
      <c r="F580" s="676" t="s">
        <v>762</v>
      </c>
      <c r="G580" s="676" t="s">
        <v>675</v>
      </c>
      <c r="H580" s="676" t="s">
        <v>1729</v>
      </c>
      <c r="I580" s="675" t="s">
        <v>760</v>
      </c>
      <c r="J580" s="675" t="s">
        <v>13</v>
      </c>
      <c r="K580" s="675" t="s">
        <v>17</v>
      </c>
      <c r="L580" s="675" t="s">
        <v>1730</v>
      </c>
      <c r="M580" s="723">
        <v>245.88</v>
      </c>
      <c r="N580" s="675" t="s">
        <v>1218</v>
      </c>
      <c r="O580" s="675" t="s">
        <v>1080</v>
      </c>
      <c r="P580" s="675">
        <v>203</v>
      </c>
      <c r="Q580" s="724">
        <v>40</v>
      </c>
      <c r="R580" s="675"/>
      <c r="S580" s="694" t="s">
        <v>9251</v>
      </c>
      <c r="T580" s="725"/>
      <c r="U580" s="674">
        <v>44377</v>
      </c>
      <c r="V580" s="674">
        <v>44377</v>
      </c>
      <c r="W580" s="726" t="s">
        <v>1731</v>
      </c>
      <c r="X580" s="674">
        <v>44379</v>
      </c>
      <c r="Y580" s="675"/>
      <c r="Z580" s="675"/>
      <c r="AA580" s="675"/>
      <c r="AB580" s="675"/>
      <c r="AC580" s="675" t="s">
        <v>7597</v>
      </c>
      <c r="AD580" s="675"/>
      <c r="AE580" s="675"/>
      <c r="AF580" s="675"/>
      <c r="AG580" s="675"/>
      <c r="AH580" s="675"/>
      <c r="AI580" s="675"/>
      <c r="AJ580" s="675"/>
      <c r="AK580" s="675" t="s">
        <v>8986</v>
      </c>
      <c r="AL580" s="694" t="s">
        <v>9252</v>
      </c>
      <c r="AM580" s="645" t="s">
        <v>9253</v>
      </c>
      <c r="AN580" s="675" t="s">
        <v>1086</v>
      </c>
      <c r="AO580" s="675" t="s">
        <v>1086</v>
      </c>
      <c r="AP580" s="675" t="s">
        <v>1942</v>
      </c>
    </row>
    <row r="581" spans="1:42" s="235" customFormat="1" ht="20.100000000000001" customHeight="1">
      <c r="A581" s="675" t="s">
        <v>979</v>
      </c>
      <c r="B581" s="675" t="s">
        <v>1700</v>
      </c>
      <c r="C581" s="676" t="s">
        <v>1715</v>
      </c>
      <c r="D581" s="676" t="s">
        <v>1727</v>
      </c>
      <c r="E581" s="676" t="s">
        <v>1728</v>
      </c>
      <c r="F581" s="676" t="s">
        <v>762</v>
      </c>
      <c r="G581" s="676" t="s">
        <v>675</v>
      </c>
      <c r="H581" s="676" t="s">
        <v>1732</v>
      </c>
      <c r="I581" s="675" t="s">
        <v>760</v>
      </c>
      <c r="J581" s="675" t="s">
        <v>13</v>
      </c>
      <c r="K581" s="675" t="s">
        <v>17</v>
      </c>
      <c r="L581" s="675" t="s">
        <v>1730</v>
      </c>
      <c r="M581" s="723">
        <v>245.88</v>
      </c>
      <c r="N581" s="675" t="s">
        <v>1218</v>
      </c>
      <c r="O581" s="675" t="s">
        <v>1704</v>
      </c>
      <c r="P581" s="675">
        <v>203</v>
      </c>
      <c r="Q581" s="724">
        <v>33</v>
      </c>
      <c r="R581" s="675"/>
      <c r="S581" s="694" t="s">
        <v>9251</v>
      </c>
      <c r="T581" s="675"/>
      <c r="U581" s="674">
        <v>44377</v>
      </c>
      <c r="V581" s="674">
        <v>44377</v>
      </c>
      <c r="W581" s="726" t="s">
        <v>1733</v>
      </c>
      <c r="X581" s="674">
        <v>44379</v>
      </c>
      <c r="Y581" s="675"/>
      <c r="Z581" s="675"/>
      <c r="AA581" s="675"/>
      <c r="AB581" s="675"/>
      <c r="AC581" s="675" t="s">
        <v>7597</v>
      </c>
      <c r="AD581" s="675"/>
      <c r="AE581" s="675"/>
      <c r="AF581" s="675"/>
      <c r="AG581" s="675"/>
      <c r="AH581" s="675"/>
      <c r="AI581" s="675"/>
      <c r="AJ581" s="675"/>
      <c r="AK581" s="675" t="s">
        <v>8986</v>
      </c>
      <c r="AL581" s="694" t="s">
        <v>9252</v>
      </c>
      <c r="AM581" s="645" t="s">
        <v>9253</v>
      </c>
      <c r="AN581" s="675" t="s">
        <v>1086</v>
      </c>
      <c r="AO581" s="675" t="s">
        <v>1086</v>
      </c>
      <c r="AP581" s="675" t="s">
        <v>1942</v>
      </c>
    </row>
    <row r="582" spans="1:42" s="235" customFormat="1" ht="20.100000000000001" customHeight="1">
      <c r="A582" s="675" t="s">
        <v>979</v>
      </c>
      <c r="B582" s="675" t="s">
        <v>1700</v>
      </c>
      <c r="C582" s="676" t="s">
        <v>1715</v>
      </c>
      <c r="D582" s="676" t="s">
        <v>1734</v>
      </c>
      <c r="E582" s="676" t="s">
        <v>1728</v>
      </c>
      <c r="F582" s="676" t="s">
        <v>762</v>
      </c>
      <c r="G582" s="676" t="s">
        <v>675</v>
      </c>
      <c r="H582" s="676" t="s">
        <v>1735</v>
      </c>
      <c r="I582" s="675" t="s">
        <v>760</v>
      </c>
      <c r="J582" s="675" t="s">
        <v>13</v>
      </c>
      <c r="K582" s="675" t="s">
        <v>17</v>
      </c>
      <c r="L582" s="675" t="s">
        <v>1730</v>
      </c>
      <c r="M582" s="723">
        <v>246.12</v>
      </c>
      <c r="N582" s="675" t="s">
        <v>1218</v>
      </c>
      <c r="O582" s="675" t="s">
        <v>1704</v>
      </c>
      <c r="P582" s="675">
        <v>40</v>
      </c>
      <c r="Q582" s="724">
        <v>32.5</v>
      </c>
      <c r="R582" s="675"/>
      <c r="S582" s="694" t="s">
        <v>9251</v>
      </c>
      <c r="T582" s="675"/>
      <c r="U582" s="674">
        <v>44377</v>
      </c>
      <c r="V582" s="674">
        <v>44377</v>
      </c>
      <c r="W582" s="726" t="s">
        <v>1736</v>
      </c>
      <c r="X582" s="674">
        <v>44379</v>
      </c>
      <c r="Y582" s="675"/>
      <c r="Z582" s="675"/>
      <c r="AA582" s="675"/>
      <c r="AB582" s="675"/>
      <c r="AC582" s="675" t="s">
        <v>7597</v>
      </c>
      <c r="AD582" s="675"/>
      <c r="AE582" s="675"/>
      <c r="AF582" s="675"/>
      <c r="AG582" s="675"/>
      <c r="AH582" s="675"/>
      <c r="AI582" s="675"/>
      <c r="AJ582" s="675"/>
      <c r="AK582" s="675" t="s">
        <v>8986</v>
      </c>
      <c r="AL582" s="694" t="s">
        <v>9252</v>
      </c>
      <c r="AM582" s="645" t="s">
        <v>9253</v>
      </c>
      <c r="AN582" s="675" t="s">
        <v>1086</v>
      </c>
      <c r="AO582" s="675" t="s">
        <v>1086</v>
      </c>
      <c r="AP582" s="675" t="s">
        <v>1942</v>
      </c>
    </row>
    <row r="583" spans="1:42" s="235" customFormat="1" ht="20.100000000000001" customHeight="1">
      <c r="A583" s="675" t="s">
        <v>979</v>
      </c>
      <c r="B583" s="675" t="s">
        <v>1700</v>
      </c>
      <c r="C583" s="676" t="s">
        <v>1715</v>
      </c>
      <c r="D583" s="676" t="s">
        <v>1734</v>
      </c>
      <c r="E583" s="676" t="s">
        <v>1728</v>
      </c>
      <c r="F583" s="676" t="s">
        <v>762</v>
      </c>
      <c r="G583" s="676" t="s">
        <v>675</v>
      </c>
      <c r="H583" s="676" t="s">
        <v>1737</v>
      </c>
      <c r="I583" s="675" t="s">
        <v>760</v>
      </c>
      <c r="J583" s="675" t="s">
        <v>13</v>
      </c>
      <c r="K583" s="675" t="s">
        <v>17</v>
      </c>
      <c r="L583" s="675" t="s">
        <v>1730</v>
      </c>
      <c r="M583" s="723">
        <v>246.16</v>
      </c>
      <c r="N583" s="675" t="s">
        <v>1218</v>
      </c>
      <c r="O583" s="675" t="s">
        <v>1080</v>
      </c>
      <c r="P583" s="675">
        <v>40</v>
      </c>
      <c r="Q583" s="724">
        <v>17</v>
      </c>
      <c r="R583" s="675"/>
      <c r="S583" s="694" t="s">
        <v>9251</v>
      </c>
      <c r="T583" s="675"/>
      <c r="U583" s="674">
        <v>44377</v>
      </c>
      <c r="V583" s="674">
        <v>44377</v>
      </c>
      <c r="W583" s="726" t="s">
        <v>1738</v>
      </c>
      <c r="X583" s="674">
        <v>44379</v>
      </c>
      <c r="Y583" s="675"/>
      <c r="Z583" s="675"/>
      <c r="AA583" s="675"/>
      <c r="AB583" s="675"/>
      <c r="AC583" s="675" t="s">
        <v>7597</v>
      </c>
      <c r="AD583" s="675"/>
      <c r="AE583" s="675"/>
      <c r="AF583" s="675"/>
      <c r="AG583" s="675"/>
      <c r="AH583" s="675"/>
      <c r="AI583" s="675"/>
      <c r="AJ583" s="675"/>
      <c r="AK583" s="675" t="s">
        <v>8986</v>
      </c>
      <c r="AL583" s="694" t="s">
        <v>9252</v>
      </c>
      <c r="AM583" s="645" t="s">
        <v>9253</v>
      </c>
      <c r="AN583" s="675" t="s">
        <v>1086</v>
      </c>
      <c r="AO583" s="675" t="s">
        <v>1086</v>
      </c>
      <c r="AP583" s="675" t="s">
        <v>1942</v>
      </c>
    </row>
    <row r="584" spans="1:42" s="235" customFormat="1" ht="20.100000000000001" customHeight="1">
      <c r="A584" s="675" t="s">
        <v>979</v>
      </c>
      <c r="B584" s="675" t="s">
        <v>1700</v>
      </c>
      <c r="C584" s="676" t="s">
        <v>1739</v>
      </c>
      <c r="D584" s="676" t="s">
        <v>1740</v>
      </c>
      <c r="E584" s="676" t="s">
        <v>1728</v>
      </c>
      <c r="F584" s="676" t="s">
        <v>762</v>
      </c>
      <c r="G584" s="676" t="s">
        <v>675</v>
      </c>
      <c r="H584" s="676" t="s">
        <v>1741</v>
      </c>
      <c r="I584" s="675" t="s">
        <v>760</v>
      </c>
      <c r="J584" s="675" t="s">
        <v>13</v>
      </c>
      <c r="K584" s="675" t="s">
        <v>17</v>
      </c>
      <c r="L584" s="675" t="s">
        <v>1730</v>
      </c>
      <c r="M584" s="723">
        <v>247.3</v>
      </c>
      <c r="N584" s="675" t="s">
        <v>1218</v>
      </c>
      <c r="O584" s="675" t="s">
        <v>1704</v>
      </c>
      <c r="P584" s="675">
        <v>80</v>
      </c>
      <c r="Q584" s="724">
        <v>37</v>
      </c>
      <c r="R584" s="675"/>
      <c r="S584" s="694" t="s">
        <v>9251</v>
      </c>
      <c r="T584" s="675"/>
      <c r="U584" s="674">
        <v>44377</v>
      </c>
      <c r="V584" s="674">
        <v>44377</v>
      </c>
      <c r="W584" s="726" t="s">
        <v>1742</v>
      </c>
      <c r="X584" s="674">
        <v>44379</v>
      </c>
      <c r="Y584" s="675"/>
      <c r="Z584" s="675"/>
      <c r="AA584" s="675"/>
      <c r="AB584" s="675"/>
      <c r="AC584" s="675" t="s">
        <v>7597</v>
      </c>
      <c r="AD584" s="675"/>
      <c r="AE584" s="675"/>
      <c r="AF584" s="675"/>
      <c r="AG584" s="675"/>
      <c r="AH584" s="675"/>
      <c r="AI584" s="675"/>
      <c r="AJ584" s="675"/>
      <c r="AK584" s="675" t="s">
        <v>8986</v>
      </c>
      <c r="AL584" s="694" t="s">
        <v>9252</v>
      </c>
      <c r="AM584" s="645" t="s">
        <v>9253</v>
      </c>
      <c r="AN584" s="675" t="s">
        <v>1086</v>
      </c>
      <c r="AO584" s="675" t="s">
        <v>1086</v>
      </c>
      <c r="AP584" s="675" t="s">
        <v>1942</v>
      </c>
    </row>
    <row r="585" spans="1:42" s="235" customFormat="1" ht="20.100000000000001" customHeight="1">
      <c r="A585" s="675" t="s">
        <v>979</v>
      </c>
      <c r="B585" s="675" t="s">
        <v>1700</v>
      </c>
      <c r="C585" s="676" t="s">
        <v>1739</v>
      </c>
      <c r="D585" s="676" t="s">
        <v>1743</v>
      </c>
      <c r="E585" s="676" t="s">
        <v>1728</v>
      </c>
      <c r="F585" s="676" t="s">
        <v>762</v>
      </c>
      <c r="G585" s="676" t="s">
        <v>675</v>
      </c>
      <c r="H585" s="676" t="s">
        <v>1744</v>
      </c>
      <c r="I585" s="675" t="s">
        <v>760</v>
      </c>
      <c r="J585" s="675" t="s">
        <v>13</v>
      </c>
      <c r="K585" s="675" t="s">
        <v>17</v>
      </c>
      <c r="L585" s="675" t="s">
        <v>1730</v>
      </c>
      <c r="M585" s="723">
        <v>247.48</v>
      </c>
      <c r="N585" s="675" t="s">
        <v>1218</v>
      </c>
      <c r="O585" s="675" t="s">
        <v>1080</v>
      </c>
      <c r="P585" s="675">
        <v>40</v>
      </c>
      <c r="Q585" s="724">
        <v>29</v>
      </c>
      <c r="R585" s="675"/>
      <c r="S585" s="694" t="s">
        <v>9251</v>
      </c>
      <c r="T585" s="675"/>
      <c r="U585" s="674">
        <v>44377</v>
      </c>
      <c r="V585" s="674">
        <v>44377</v>
      </c>
      <c r="W585" s="726" t="s">
        <v>1745</v>
      </c>
      <c r="X585" s="674">
        <v>44379</v>
      </c>
      <c r="Y585" s="675"/>
      <c r="Z585" s="675"/>
      <c r="AA585" s="675"/>
      <c r="AB585" s="675"/>
      <c r="AC585" s="675" t="s">
        <v>7597</v>
      </c>
      <c r="AD585" s="675"/>
      <c r="AE585" s="675"/>
      <c r="AF585" s="675"/>
      <c r="AG585" s="675"/>
      <c r="AH585" s="675"/>
      <c r="AI585" s="675"/>
      <c r="AJ585" s="675"/>
      <c r="AK585" s="675" t="s">
        <v>8986</v>
      </c>
      <c r="AL585" s="694" t="s">
        <v>9252</v>
      </c>
      <c r="AM585" s="645" t="s">
        <v>9253</v>
      </c>
      <c r="AN585" s="675" t="s">
        <v>1086</v>
      </c>
      <c r="AO585" s="675" t="s">
        <v>1086</v>
      </c>
      <c r="AP585" s="675" t="s">
        <v>1942</v>
      </c>
    </row>
    <row r="586" spans="1:42" s="235" customFormat="1" ht="20.100000000000001" customHeight="1">
      <c r="A586" s="675" t="s">
        <v>979</v>
      </c>
      <c r="B586" s="675" t="s">
        <v>1700</v>
      </c>
      <c r="C586" s="676" t="s">
        <v>1739</v>
      </c>
      <c r="D586" s="676" t="s">
        <v>1746</v>
      </c>
      <c r="E586" s="676" t="s">
        <v>978</v>
      </c>
      <c r="F586" s="676" t="s">
        <v>110</v>
      </c>
      <c r="G586" s="676" t="s">
        <v>675</v>
      </c>
      <c r="H586" s="676" t="s">
        <v>1747</v>
      </c>
      <c r="I586" s="675" t="s">
        <v>760</v>
      </c>
      <c r="J586" s="675" t="s">
        <v>13</v>
      </c>
      <c r="K586" s="675" t="s">
        <v>109</v>
      </c>
      <c r="L586" s="675" t="s">
        <v>1730</v>
      </c>
      <c r="M586" s="723">
        <v>247.85</v>
      </c>
      <c r="N586" s="675" t="s">
        <v>1218</v>
      </c>
      <c r="O586" s="675" t="s">
        <v>1704</v>
      </c>
      <c r="P586" s="675">
        <v>20</v>
      </c>
      <c r="Q586" s="724">
        <v>9.5</v>
      </c>
      <c r="R586" s="675"/>
      <c r="S586" s="694" t="s">
        <v>9251</v>
      </c>
      <c r="T586" s="675"/>
      <c r="U586" s="674">
        <v>44377</v>
      </c>
      <c r="V586" s="674">
        <v>44377</v>
      </c>
      <c r="W586" s="726" t="s">
        <v>1748</v>
      </c>
      <c r="X586" s="674">
        <v>44379</v>
      </c>
      <c r="Y586" s="675"/>
      <c r="Z586" s="675"/>
      <c r="AA586" s="675"/>
      <c r="AB586" s="675"/>
      <c r="AC586" s="675" t="s">
        <v>7597</v>
      </c>
      <c r="AD586" s="675"/>
      <c r="AE586" s="675"/>
      <c r="AF586" s="675"/>
      <c r="AG586" s="675"/>
      <c r="AH586" s="675"/>
      <c r="AI586" s="675"/>
      <c r="AJ586" s="675"/>
      <c r="AK586" s="675" t="s">
        <v>8986</v>
      </c>
      <c r="AL586" s="694" t="s">
        <v>9252</v>
      </c>
      <c r="AM586" s="645" t="s">
        <v>9253</v>
      </c>
      <c r="AN586" s="675" t="s">
        <v>1086</v>
      </c>
      <c r="AO586" s="675" t="s">
        <v>1086</v>
      </c>
      <c r="AP586" s="675" t="s">
        <v>1942</v>
      </c>
    </row>
    <row r="587" spans="1:42" s="235" customFormat="1" ht="20.100000000000001" customHeight="1">
      <c r="A587" s="675" t="s">
        <v>979</v>
      </c>
      <c r="B587" s="675" t="s">
        <v>1700</v>
      </c>
      <c r="C587" s="676" t="s">
        <v>1739</v>
      </c>
      <c r="D587" s="676" t="s">
        <v>1749</v>
      </c>
      <c r="E587" s="676" t="s">
        <v>1728</v>
      </c>
      <c r="F587" s="676" t="s">
        <v>762</v>
      </c>
      <c r="G587" s="676" t="s">
        <v>675</v>
      </c>
      <c r="H587" s="676" t="s">
        <v>1750</v>
      </c>
      <c r="I587" s="675" t="s">
        <v>760</v>
      </c>
      <c r="J587" s="675" t="s">
        <v>13</v>
      </c>
      <c r="K587" s="675" t="s">
        <v>17</v>
      </c>
      <c r="L587" s="675" t="s">
        <v>1730</v>
      </c>
      <c r="M587" s="723">
        <v>247.88</v>
      </c>
      <c r="N587" s="675" t="s">
        <v>1218</v>
      </c>
      <c r="O587" s="675" t="s">
        <v>1080</v>
      </c>
      <c r="P587" s="675">
        <v>220</v>
      </c>
      <c r="Q587" s="724">
        <v>21.5</v>
      </c>
      <c r="R587" s="675"/>
      <c r="S587" s="694" t="s">
        <v>9251</v>
      </c>
      <c r="T587" s="675"/>
      <c r="U587" s="674">
        <v>44377</v>
      </c>
      <c r="V587" s="674">
        <v>44377</v>
      </c>
      <c r="W587" s="726" t="s">
        <v>1751</v>
      </c>
      <c r="X587" s="674">
        <v>44379</v>
      </c>
      <c r="Y587" s="675"/>
      <c r="Z587" s="675"/>
      <c r="AA587" s="675"/>
      <c r="AB587" s="675"/>
      <c r="AC587" s="675" t="s">
        <v>7597</v>
      </c>
      <c r="AD587" s="675"/>
      <c r="AE587" s="675"/>
      <c r="AF587" s="675"/>
      <c r="AG587" s="675"/>
      <c r="AH587" s="675"/>
      <c r="AI587" s="675"/>
      <c r="AJ587" s="675"/>
      <c r="AK587" s="675" t="s">
        <v>8986</v>
      </c>
      <c r="AL587" s="694" t="s">
        <v>9252</v>
      </c>
      <c r="AM587" s="645" t="s">
        <v>9253</v>
      </c>
      <c r="AN587" s="675" t="s">
        <v>1086</v>
      </c>
      <c r="AO587" s="675" t="s">
        <v>1086</v>
      </c>
      <c r="AP587" s="675" t="s">
        <v>1942</v>
      </c>
    </row>
    <row r="588" spans="1:42" s="235" customFormat="1" ht="20.100000000000001" customHeight="1">
      <c r="A588" s="675" t="s">
        <v>979</v>
      </c>
      <c r="B588" s="675" t="s">
        <v>1700</v>
      </c>
      <c r="C588" s="676" t="s">
        <v>1739</v>
      </c>
      <c r="D588" s="676" t="s">
        <v>1749</v>
      </c>
      <c r="E588" s="676" t="s">
        <v>1728</v>
      </c>
      <c r="F588" s="676" t="s">
        <v>762</v>
      </c>
      <c r="G588" s="676" t="s">
        <v>675</v>
      </c>
      <c r="H588" s="676" t="s">
        <v>1752</v>
      </c>
      <c r="I588" s="675" t="s">
        <v>760</v>
      </c>
      <c r="J588" s="675" t="s">
        <v>13</v>
      </c>
      <c r="K588" s="675" t="s">
        <v>17</v>
      </c>
      <c r="L588" s="675" t="s">
        <v>1730</v>
      </c>
      <c r="M588" s="723">
        <v>247.88</v>
      </c>
      <c r="N588" s="675" t="s">
        <v>1218</v>
      </c>
      <c r="O588" s="675" t="s">
        <v>1704</v>
      </c>
      <c r="P588" s="675">
        <v>220</v>
      </c>
      <c r="Q588" s="724">
        <v>30</v>
      </c>
      <c r="R588" s="675"/>
      <c r="S588" s="694" t="s">
        <v>9251</v>
      </c>
      <c r="T588" s="675"/>
      <c r="U588" s="674">
        <v>44377</v>
      </c>
      <c r="V588" s="674">
        <v>44377</v>
      </c>
      <c r="W588" s="726" t="s">
        <v>1753</v>
      </c>
      <c r="X588" s="674">
        <v>44379</v>
      </c>
      <c r="Y588" s="675"/>
      <c r="Z588" s="675"/>
      <c r="AA588" s="675"/>
      <c r="AB588" s="675"/>
      <c r="AC588" s="675" t="s">
        <v>7597</v>
      </c>
      <c r="AD588" s="675"/>
      <c r="AE588" s="675"/>
      <c r="AF588" s="675"/>
      <c r="AG588" s="675"/>
      <c r="AH588" s="675"/>
      <c r="AI588" s="675"/>
      <c r="AJ588" s="675"/>
      <c r="AK588" s="675" t="s">
        <v>8986</v>
      </c>
      <c r="AL588" s="694" t="s">
        <v>9252</v>
      </c>
      <c r="AM588" s="645" t="s">
        <v>9253</v>
      </c>
      <c r="AN588" s="675" t="s">
        <v>1086</v>
      </c>
      <c r="AO588" s="675" t="s">
        <v>1086</v>
      </c>
      <c r="AP588" s="675" t="s">
        <v>1942</v>
      </c>
    </row>
    <row r="589" spans="1:42" s="235" customFormat="1" ht="20.100000000000001" customHeight="1">
      <c r="A589" s="675" t="s">
        <v>979</v>
      </c>
      <c r="B589" s="675" t="s">
        <v>1700</v>
      </c>
      <c r="C589" s="676" t="s">
        <v>1739</v>
      </c>
      <c r="D589" s="676" t="s">
        <v>1754</v>
      </c>
      <c r="E589" s="676" t="s">
        <v>1728</v>
      </c>
      <c r="F589" s="676" t="s">
        <v>762</v>
      </c>
      <c r="G589" s="676" t="s">
        <v>675</v>
      </c>
      <c r="H589" s="676" t="s">
        <v>1755</v>
      </c>
      <c r="I589" s="675" t="s">
        <v>760</v>
      </c>
      <c r="J589" s="675" t="s">
        <v>13</v>
      </c>
      <c r="K589" s="675" t="s">
        <v>17</v>
      </c>
      <c r="L589" s="675" t="s">
        <v>1730</v>
      </c>
      <c r="M589" s="723">
        <v>248.81</v>
      </c>
      <c r="N589" s="675" t="s">
        <v>1218</v>
      </c>
      <c r="O589" s="675" t="s">
        <v>1080</v>
      </c>
      <c r="P589" s="675">
        <v>103</v>
      </c>
      <c r="Q589" s="724">
        <v>72.5</v>
      </c>
      <c r="R589" s="675"/>
      <c r="S589" s="694" t="s">
        <v>9251</v>
      </c>
      <c r="T589" s="675"/>
      <c r="U589" s="674">
        <v>44377</v>
      </c>
      <c r="V589" s="674">
        <v>44377</v>
      </c>
      <c r="W589" s="726" t="s">
        <v>1756</v>
      </c>
      <c r="X589" s="674">
        <v>44379</v>
      </c>
      <c r="Y589" s="675"/>
      <c r="Z589" s="675"/>
      <c r="AA589" s="675"/>
      <c r="AB589" s="675"/>
      <c r="AC589" s="675" t="s">
        <v>7597</v>
      </c>
      <c r="AD589" s="675"/>
      <c r="AE589" s="675"/>
      <c r="AF589" s="675"/>
      <c r="AG589" s="675"/>
      <c r="AH589" s="675"/>
      <c r="AI589" s="675"/>
      <c r="AJ589" s="675"/>
      <c r="AK589" s="675" t="s">
        <v>8986</v>
      </c>
      <c r="AL589" s="694" t="s">
        <v>9252</v>
      </c>
      <c r="AM589" s="645" t="s">
        <v>9253</v>
      </c>
      <c r="AN589" s="675" t="s">
        <v>1086</v>
      </c>
      <c r="AO589" s="675" t="s">
        <v>1086</v>
      </c>
      <c r="AP589" s="675" t="s">
        <v>1942</v>
      </c>
    </row>
    <row r="590" spans="1:42" s="235" customFormat="1" ht="20.100000000000001" customHeight="1">
      <c r="A590" s="675" t="s">
        <v>979</v>
      </c>
      <c r="B590" s="675" t="s">
        <v>1700</v>
      </c>
      <c r="C590" s="676" t="s">
        <v>1739</v>
      </c>
      <c r="D590" s="676" t="s">
        <v>1757</v>
      </c>
      <c r="E590" s="676" t="s">
        <v>1758</v>
      </c>
      <c r="F590" s="676" t="s">
        <v>762</v>
      </c>
      <c r="G590" s="676" t="s">
        <v>675</v>
      </c>
      <c r="H590" s="676" t="s">
        <v>1759</v>
      </c>
      <c r="I590" s="675" t="s">
        <v>760</v>
      </c>
      <c r="J590" s="675" t="s">
        <v>13</v>
      </c>
      <c r="K590" s="675" t="s">
        <v>17</v>
      </c>
      <c r="L590" s="675" t="s">
        <v>1730</v>
      </c>
      <c r="M590" s="723">
        <v>250.1</v>
      </c>
      <c r="N590" s="675" t="s">
        <v>1218</v>
      </c>
      <c r="O590" s="675" t="s">
        <v>1704</v>
      </c>
      <c r="P590" s="675">
        <v>40</v>
      </c>
      <c r="Q590" s="724">
        <v>21</v>
      </c>
      <c r="R590" s="675"/>
      <c r="S590" s="694" t="s">
        <v>9251</v>
      </c>
      <c r="T590" s="675"/>
      <c r="U590" s="674">
        <v>44377</v>
      </c>
      <c r="V590" s="674">
        <v>44377</v>
      </c>
      <c r="W590" s="726" t="s">
        <v>1760</v>
      </c>
      <c r="X590" s="674">
        <v>44379</v>
      </c>
      <c r="Y590" s="675"/>
      <c r="Z590" s="675"/>
      <c r="AA590" s="675"/>
      <c r="AB590" s="675"/>
      <c r="AC590" s="675" t="s">
        <v>7597</v>
      </c>
      <c r="AD590" s="675"/>
      <c r="AE590" s="675"/>
      <c r="AF590" s="675"/>
      <c r="AG590" s="675"/>
      <c r="AH590" s="675"/>
      <c r="AI590" s="675"/>
      <c r="AJ590" s="675"/>
      <c r="AK590" s="675" t="s">
        <v>8986</v>
      </c>
      <c r="AL590" s="694" t="s">
        <v>9252</v>
      </c>
      <c r="AM590" s="645" t="s">
        <v>9253</v>
      </c>
      <c r="AN590" s="675" t="s">
        <v>1086</v>
      </c>
      <c r="AO590" s="675" t="s">
        <v>1086</v>
      </c>
      <c r="AP590" s="675" t="s">
        <v>1942</v>
      </c>
    </row>
    <row r="591" spans="1:42" s="235" customFormat="1" ht="20.100000000000001" customHeight="1">
      <c r="A591" s="675" t="s">
        <v>979</v>
      </c>
      <c r="B591" s="675" t="s">
        <v>1700</v>
      </c>
      <c r="C591" s="676" t="s">
        <v>1739</v>
      </c>
      <c r="D591" s="676" t="s">
        <v>1761</v>
      </c>
      <c r="E591" s="676" t="s">
        <v>1758</v>
      </c>
      <c r="F591" s="676" t="s">
        <v>762</v>
      </c>
      <c r="G591" s="676" t="s">
        <v>675</v>
      </c>
      <c r="H591" s="676" t="s">
        <v>1762</v>
      </c>
      <c r="I591" s="675" t="s">
        <v>760</v>
      </c>
      <c r="J591" s="675" t="s">
        <v>13</v>
      </c>
      <c r="K591" s="675" t="s">
        <v>17</v>
      </c>
      <c r="L591" s="675" t="s">
        <v>1730</v>
      </c>
      <c r="M591" s="723">
        <v>250.14</v>
      </c>
      <c r="N591" s="675" t="s">
        <v>1218</v>
      </c>
      <c r="O591" s="675" t="s">
        <v>1080</v>
      </c>
      <c r="P591" s="675">
        <v>263</v>
      </c>
      <c r="Q591" s="724">
        <v>16</v>
      </c>
      <c r="R591" s="675"/>
      <c r="S591" s="694" t="s">
        <v>9251</v>
      </c>
      <c r="T591" s="675"/>
      <c r="U591" s="674">
        <v>44377</v>
      </c>
      <c r="V591" s="674">
        <v>44377</v>
      </c>
      <c r="W591" s="726" t="s">
        <v>1763</v>
      </c>
      <c r="X591" s="674">
        <v>44379</v>
      </c>
      <c r="Y591" s="675"/>
      <c r="Z591" s="675"/>
      <c r="AA591" s="675"/>
      <c r="AB591" s="675"/>
      <c r="AC591" s="675" t="s">
        <v>7597</v>
      </c>
      <c r="AD591" s="675"/>
      <c r="AE591" s="675"/>
      <c r="AF591" s="675"/>
      <c r="AG591" s="675"/>
      <c r="AH591" s="675"/>
      <c r="AI591" s="675"/>
      <c r="AJ591" s="675"/>
      <c r="AK591" s="675" t="s">
        <v>8986</v>
      </c>
      <c r="AL591" s="694" t="s">
        <v>9252</v>
      </c>
      <c r="AM591" s="645" t="s">
        <v>9253</v>
      </c>
      <c r="AN591" s="675" t="s">
        <v>1086</v>
      </c>
      <c r="AO591" s="675" t="s">
        <v>1086</v>
      </c>
      <c r="AP591" s="675" t="s">
        <v>1942</v>
      </c>
    </row>
    <row r="592" spans="1:42" s="235" customFormat="1" ht="20.100000000000001" customHeight="1">
      <c r="A592" s="675" t="s">
        <v>979</v>
      </c>
      <c r="B592" s="675" t="s">
        <v>1700</v>
      </c>
      <c r="C592" s="676" t="s">
        <v>1739</v>
      </c>
      <c r="D592" s="676" t="s">
        <v>1761</v>
      </c>
      <c r="E592" s="676" t="s">
        <v>1758</v>
      </c>
      <c r="F592" s="676" t="s">
        <v>762</v>
      </c>
      <c r="G592" s="676" t="s">
        <v>675</v>
      </c>
      <c r="H592" s="676" t="s">
        <v>1764</v>
      </c>
      <c r="I592" s="675" t="s">
        <v>760</v>
      </c>
      <c r="J592" s="675" t="s">
        <v>13</v>
      </c>
      <c r="K592" s="675" t="s">
        <v>17</v>
      </c>
      <c r="L592" s="675" t="s">
        <v>1730</v>
      </c>
      <c r="M592" s="723">
        <v>250.14</v>
      </c>
      <c r="N592" s="675" t="s">
        <v>1218</v>
      </c>
      <c r="O592" s="675" t="s">
        <v>1704</v>
      </c>
      <c r="P592" s="675">
        <v>263</v>
      </c>
      <c r="Q592" s="724">
        <v>9</v>
      </c>
      <c r="R592" s="675"/>
      <c r="S592" s="694" t="s">
        <v>9251</v>
      </c>
      <c r="T592" s="675"/>
      <c r="U592" s="674">
        <v>44377</v>
      </c>
      <c r="V592" s="674">
        <v>44377</v>
      </c>
      <c r="W592" s="726" t="s">
        <v>1765</v>
      </c>
      <c r="X592" s="674">
        <v>44379</v>
      </c>
      <c r="Y592" s="675"/>
      <c r="Z592" s="675"/>
      <c r="AA592" s="675"/>
      <c r="AB592" s="675"/>
      <c r="AC592" s="675" t="s">
        <v>7597</v>
      </c>
      <c r="AD592" s="675"/>
      <c r="AE592" s="675"/>
      <c r="AF592" s="675"/>
      <c r="AG592" s="675"/>
      <c r="AH592" s="675"/>
      <c r="AI592" s="675"/>
      <c r="AJ592" s="675"/>
      <c r="AK592" s="675" t="s">
        <v>8986</v>
      </c>
      <c r="AL592" s="694" t="s">
        <v>9252</v>
      </c>
      <c r="AM592" s="645" t="s">
        <v>9253</v>
      </c>
      <c r="AN592" s="675" t="s">
        <v>1086</v>
      </c>
      <c r="AO592" s="675" t="s">
        <v>1086</v>
      </c>
      <c r="AP592" s="675" t="s">
        <v>1942</v>
      </c>
    </row>
    <row r="593" spans="1:42" s="235" customFormat="1" ht="20.100000000000001" customHeight="1">
      <c r="A593" s="675" t="s">
        <v>979</v>
      </c>
      <c r="B593" s="675" t="s">
        <v>1700</v>
      </c>
      <c r="C593" s="676" t="s">
        <v>1766</v>
      </c>
      <c r="D593" s="676" t="s">
        <v>1767</v>
      </c>
      <c r="E593" s="676" t="s">
        <v>1758</v>
      </c>
      <c r="F593" s="676" t="s">
        <v>762</v>
      </c>
      <c r="G593" s="676" t="s">
        <v>675</v>
      </c>
      <c r="H593" s="676" t="s">
        <v>1768</v>
      </c>
      <c r="I593" s="675" t="s">
        <v>760</v>
      </c>
      <c r="J593" s="675" t="s">
        <v>13</v>
      </c>
      <c r="K593" s="675" t="s">
        <v>17</v>
      </c>
      <c r="L593" s="675" t="s">
        <v>1730</v>
      </c>
      <c r="M593" s="723">
        <v>251.76</v>
      </c>
      <c r="N593" s="675" t="s">
        <v>1218</v>
      </c>
      <c r="O593" s="675" t="s">
        <v>1080</v>
      </c>
      <c r="P593" s="675">
        <v>35</v>
      </c>
      <c r="Q593" s="724">
        <v>26</v>
      </c>
      <c r="R593" s="675"/>
      <c r="S593" s="694" t="s">
        <v>9251</v>
      </c>
      <c r="T593" s="675"/>
      <c r="U593" s="674">
        <v>44377</v>
      </c>
      <c r="V593" s="674">
        <v>44377</v>
      </c>
      <c r="W593" s="726" t="s">
        <v>1769</v>
      </c>
      <c r="X593" s="674">
        <v>44379</v>
      </c>
      <c r="Y593" s="675"/>
      <c r="Z593" s="675"/>
      <c r="AA593" s="675"/>
      <c r="AB593" s="675"/>
      <c r="AC593" s="675" t="s">
        <v>7597</v>
      </c>
      <c r="AD593" s="675"/>
      <c r="AE593" s="675"/>
      <c r="AF593" s="675"/>
      <c r="AG593" s="675"/>
      <c r="AH593" s="675"/>
      <c r="AI593" s="675"/>
      <c r="AJ593" s="675"/>
      <c r="AK593" s="675" t="s">
        <v>8986</v>
      </c>
      <c r="AL593" s="694" t="s">
        <v>9252</v>
      </c>
      <c r="AM593" s="645" t="s">
        <v>9253</v>
      </c>
      <c r="AN593" s="675" t="s">
        <v>1086</v>
      </c>
      <c r="AO593" s="675" t="s">
        <v>1086</v>
      </c>
      <c r="AP593" s="675" t="s">
        <v>1942</v>
      </c>
    </row>
    <row r="594" spans="1:42" s="235" customFormat="1" ht="20.100000000000001" customHeight="1">
      <c r="A594" s="675" t="s">
        <v>979</v>
      </c>
      <c r="B594" s="675" t="s">
        <v>1700</v>
      </c>
      <c r="C594" s="676" t="s">
        <v>1766</v>
      </c>
      <c r="D594" s="676" t="s">
        <v>1770</v>
      </c>
      <c r="E594" s="676" t="s">
        <v>1728</v>
      </c>
      <c r="F594" s="676" t="s">
        <v>762</v>
      </c>
      <c r="G594" s="676" t="s">
        <v>675</v>
      </c>
      <c r="H594" s="676" t="s">
        <v>1771</v>
      </c>
      <c r="I594" s="675" t="s">
        <v>760</v>
      </c>
      <c r="J594" s="675" t="s">
        <v>13</v>
      </c>
      <c r="K594" s="675" t="s">
        <v>17</v>
      </c>
      <c r="L594" s="675" t="s">
        <v>1730</v>
      </c>
      <c r="M594" s="723">
        <v>252.42</v>
      </c>
      <c r="N594" s="675" t="s">
        <v>1218</v>
      </c>
      <c r="O594" s="675" t="s">
        <v>1704</v>
      </c>
      <c r="P594" s="675">
        <v>55</v>
      </c>
      <c r="Q594" s="724">
        <v>21</v>
      </c>
      <c r="R594" s="675"/>
      <c r="S594" s="694" t="s">
        <v>9251</v>
      </c>
      <c r="T594" s="675"/>
      <c r="U594" s="674">
        <v>44377</v>
      </c>
      <c r="V594" s="674">
        <v>44377</v>
      </c>
      <c r="W594" s="726" t="s">
        <v>1772</v>
      </c>
      <c r="X594" s="674">
        <v>44379</v>
      </c>
      <c r="Y594" s="675"/>
      <c r="Z594" s="675"/>
      <c r="AA594" s="675"/>
      <c r="AB594" s="675"/>
      <c r="AC594" s="675" t="s">
        <v>7597</v>
      </c>
      <c r="AD594" s="675"/>
      <c r="AE594" s="675"/>
      <c r="AF594" s="675"/>
      <c r="AG594" s="675"/>
      <c r="AH594" s="675"/>
      <c r="AI594" s="675"/>
      <c r="AJ594" s="675"/>
      <c r="AK594" s="675" t="s">
        <v>8986</v>
      </c>
      <c r="AL594" s="694" t="s">
        <v>9252</v>
      </c>
      <c r="AM594" s="645" t="s">
        <v>9253</v>
      </c>
      <c r="AN594" s="675" t="s">
        <v>1086</v>
      </c>
      <c r="AO594" s="675" t="s">
        <v>1086</v>
      </c>
      <c r="AP594" s="675" t="s">
        <v>1942</v>
      </c>
    </row>
    <row r="595" spans="1:42" s="235" customFormat="1" ht="20.100000000000001" customHeight="1">
      <c r="A595" s="675" t="s">
        <v>979</v>
      </c>
      <c r="B595" s="675" t="s">
        <v>1700</v>
      </c>
      <c r="C595" s="676" t="s">
        <v>1766</v>
      </c>
      <c r="D595" s="676" t="s">
        <v>1773</v>
      </c>
      <c r="E595" s="676" t="s">
        <v>1728</v>
      </c>
      <c r="F595" s="676" t="s">
        <v>762</v>
      </c>
      <c r="G595" s="676" t="s">
        <v>675</v>
      </c>
      <c r="H595" s="676" t="s">
        <v>1774</v>
      </c>
      <c r="I595" s="675" t="s">
        <v>760</v>
      </c>
      <c r="J595" s="675" t="s">
        <v>13</v>
      </c>
      <c r="K595" s="675" t="s">
        <v>17</v>
      </c>
      <c r="L595" s="675" t="s">
        <v>1730</v>
      </c>
      <c r="M595" s="723">
        <v>252.63</v>
      </c>
      <c r="N595" s="675" t="s">
        <v>1218</v>
      </c>
      <c r="O595" s="675" t="s">
        <v>1080</v>
      </c>
      <c r="P595" s="675">
        <v>50</v>
      </c>
      <c r="Q595" s="724">
        <v>28</v>
      </c>
      <c r="R595" s="675"/>
      <c r="S595" s="694" t="s">
        <v>9251</v>
      </c>
      <c r="T595" s="675"/>
      <c r="U595" s="674">
        <v>44377</v>
      </c>
      <c r="V595" s="674">
        <v>44377</v>
      </c>
      <c r="W595" s="726" t="s">
        <v>1775</v>
      </c>
      <c r="X595" s="674">
        <v>44379</v>
      </c>
      <c r="Y595" s="675"/>
      <c r="Z595" s="675"/>
      <c r="AA595" s="675"/>
      <c r="AB595" s="675"/>
      <c r="AC595" s="675" t="s">
        <v>7597</v>
      </c>
      <c r="AD595" s="675"/>
      <c r="AE595" s="675"/>
      <c r="AF595" s="675"/>
      <c r="AG595" s="675"/>
      <c r="AH595" s="675"/>
      <c r="AI595" s="675"/>
      <c r="AJ595" s="675"/>
      <c r="AK595" s="675" t="s">
        <v>8986</v>
      </c>
      <c r="AL595" s="694" t="s">
        <v>9252</v>
      </c>
      <c r="AM595" s="645" t="s">
        <v>9253</v>
      </c>
      <c r="AN595" s="675" t="s">
        <v>1086</v>
      </c>
      <c r="AO595" s="675" t="s">
        <v>1086</v>
      </c>
      <c r="AP595" s="675" t="s">
        <v>1942</v>
      </c>
    </row>
    <row r="596" spans="1:42" s="235" customFormat="1" ht="20.100000000000001" customHeight="1">
      <c r="A596" s="675" t="s">
        <v>979</v>
      </c>
      <c r="B596" s="675" t="s">
        <v>1700</v>
      </c>
      <c r="C596" s="676" t="s">
        <v>1766</v>
      </c>
      <c r="D596" s="676" t="s">
        <v>1776</v>
      </c>
      <c r="E596" s="676" t="s">
        <v>1728</v>
      </c>
      <c r="F596" s="676" t="s">
        <v>762</v>
      </c>
      <c r="G596" s="676" t="s">
        <v>675</v>
      </c>
      <c r="H596" s="676" t="s">
        <v>1777</v>
      </c>
      <c r="I596" s="675" t="s">
        <v>760</v>
      </c>
      <c r="J596" s="675" t="s">
        <v>13</v>
      </c>
      <c r="K596" s="675" t="s">
        <v>17</v>
      </c>
      <c r="L596" s="675" t="s">
        <v>1730</v>
      </c>
      <c r="M596" s="723">
        <v>253.36</v>
      </c>
      <c r="N596" s="675" t="s">
        <v>1218</v>
      </c>
      <c r="O596" s="675" t="s">
        <v>1704</v>
      </c>
      <c r="P596" s="675">
        <v>20</v>
      </c>
      <c r="Q596" s="724">
        <v>35</v>
      </c>
      <c r="R596" s="675"/>
      <c r="S596" s="694" t="s">
        <v>9251</v>
      </c>
      <c r="T596" s="675"/>
      <c r="U596" s="674">
        <v>44377</v>
      </c>
      <c r="V596" s="674">
        <v>44377</v>
      </c>
      <c r="W596" s="726" t="s">
        <v>1778</v>
      </c>
      <c r="X596" s="674">
        <v>44379</v>
      </c>
      <c r="Y596" s="675"/>
      <c r="Z596" s="675"/>
      <c r="AA596" s="675"/>
      <c r="AB596" s="675"/>
      <c r="AC596" s="675" t="s">
        <v>7597</v>
      </c>
      <c r="AD596" s="675"/>
      <c r="AE596" s="675"/>
      <c r="AF596" s="675"/>
      <c r="AG596" s="675"/>
      <c r="AH596" s="675"/>
      <c r="AI596" s="675"/>
      <c r="AJ596" s="675"/>
      <c r="AK596" s="675" t="s">
        <v>8986</v>
      </c>
      <c r="AL596" s="694" t="s">
        <v>9252</v>
      </c>
      <c r="AM596" s="645" t="s">
        <v>9253</v>
      </c>
      <c r="AN596" s="675" t="s">
        <v>1086</v>
      </c>
      <c r="AO596" s="675" t="s">
        <v>1086</v>
      </c>
      <c r="AP596" s="675" t="s">
        <v>1942</v>
      </c>
    </row>
    <row r="597" spans="1:42" s="235" customFormat="1" ht="20.100000000000001" customHeight="1">
      <c r="A597" s="675" t="s">
        <v>979</v>
      </c>
      <c r="B597" s="675" t="s">
        <v>1700</v>
      </c>
      <c r="C597" s="676" t="s">
        <v>1766</v>
      </c>
      <c r="D597" s="676" t="s">
        <v>1779</v>
      </c>
      <c r="E597" s="676" t="s">
        <v>1728</v>
      </c>
      <c r="F597" s="676" t="s">
        <v>762</v>
      </c>
      <c r="G597" s="676" t="s">
        <v>675</v>
      </c>
      <c r="H597" s="676" t="s">
        <v>1780</v>
      </c>
      <c r="I597" s="675" t="s">
        <v>760</v>
      </c>
      <c r="J597" s="675" t="s">
        <v>13</v>
      </c>
      <c r="K597" s="675" t="s">
        <v>17</v>
      </c>
      <c r="L597" s="675" t="s">
        <v>1730</v>
      </c>
      <c r="M597" s="723">
        <v>253.91</v>
      </c>
      <c r="N597" s="675" t="s">
        <v>1218</v>
      </c>
      <c r="O597" s="675" t="s">
        <v>1080</v>
      </c>
      <c r="P597" s="675">
        <v>45</v>
      </c>
      <c r="Q597" s="724">
        <v>19</v>
      </c>
      <c r="R597" s="675"/>
      <c r="S597" s="694" t="s">
        <v>9251</v>
      </c>
      <c r="T597" s="675"/>
      <c r="U597" s="674">
        <v>44377</v>
      </c>
      <c r="V597" s="674">
        <v>44377</v>
      </c>
      <c r="W597" s="726" t="s">
        <v>1781</v>
      </c>
      <c r="X597" s="674">
        <v>44379</v>
      </c>
      <c r="Y597" s="675"/>
      <c r="Z597" s="675"/>
      <c r="AA597" s="675"/>
      <c r="AB597" s="675"/>
      <c r="AC597" s="675" t="s">
        <v>7597</v>
      </c>
      <c r="AD597" s="675"/>
      <c r="AE597" s="675"/>
      <c r="AF597" s="675"/>
      <c r="AG597" s="675"/>
      <c r="AH597" s="675"/>
      <c r="AI597" s="675"/>
      <c r="AJ597" s="675"/>
      <c r="AK597" s="675" t="s">
        <v>8986</v>
      </c>
      <c r="AL597" s="694" t="s">
        <v>9252</v>
      </c>
      <c r="AM597" s="645" t="s">
        <v>9253</v>
      </c>
      <c r="AN597" s="675" t="s">
        <v>1086</v>
      </c>
      <c r="AO597" s="675" t="s">
        <v>1086</v>
      </c>
      <c r="AP597" s="675" t="s">
        <v>1942</v>
      </c>
    </row>
    <row r="598" spans="1:42" s="235" customFormat="1" ht="20.100000000000001" customHeight="1">
      <c r="A598" s="675" t="s">
        <v>979</v>
      </c>
      <c r="B598" s="675" t="s">
        <v>1700</v>
      </c>
      <c r="C598" s="676" t="s">
        <v>1766</v>
      </c>
      <c r="D598" s="676" t="s">
        <v>1782</v>
      </c>
      <c r="E598" s="676" t="s">
        <v>1728</v>
      </c>
      <c r="F598" s="676" t="s">
        <v>762</v>
      </c>
      <c r="G598" s="676" t="s">
        <v>675</v>
      </c>
      <c r="H598" s="676" t="s">
        <v>1783</v>
      </c>
      <c r="I598" s="675" t="s">
        <v>760</v>
      </c>
      <c r="J598" s="675" t="s">
        <v>13</v>
      </c>
      <c r="K598" s="675" t="s">
        <v>17</v>
      </c>
      <c r="L598" s="675" t="s">
        <v>1730</v>
      </c>
      <c r="M598" s="723">
        <v>254</v>
      </c>
      <c r="N598" s="675" t="s">
        <v>1218</v>
      </c>
      <c r="O598" s="675" t="s">
        <v>1704</v>
      </c>
      <c r="P598" s="675">
        <v>60</v>
      </c>
      <c r="Q598" s="724">
        <v>40</v>
      </c>
      <c r="R598" s="675"/>
      <c r="S598" s="694" t="s">
        <v>9251</v>
      </c>
      <c r="T598" s="675"/>
      <c r="U598" s="674">
        <v>44377</v>
      </c>
      <c r="V598" s="674">
        <v>44377</v>
      </c>
      <c r="W598" s="726" t="s">
        <v>1784</v>
      </c>
      <c r="X598" s="674">
        <v>44379</v>
      </c>
      <c r="Y598" s="675"/>
      <c r="Z598" s="675"/>
      <c r="AA598" s="675"/>
      <c r="AB598" s="675"/>
      <c r="AC598" s="675" t="s">
        <v>7597</v>
      </c>
      <c r="AD598" s="675"/>
      <c r="AE598" s="675"/>
      <c r="AF598" s="675"/>
      <c r="AG598" s="675"/>
      <c r="AH598" s="675"/>
      <c r="AI598" s="675"/>
      <c r="AJ598" s="675"/>
      <c r="AK598" s="675" t="s">
        <v>8986</v>
      </c>
      <c r="AL598" s="694" t="s">
        <v>9252</v>
      </c>
      <c r="AM598" s="645" t="s">
        <v>9253</v>
      </c>
      <c r="AN598" s="675" t="s">
        <v>1086</v>
      </c>
      <c r="AO598" s="675" t="s">
        <v>1086</v>
      </c>
      <c r="AP598" s="675" t="s">
        <v>1942</v>
      </c>
    </row>
    <row r="599" spans="1:42" s="193" customFormat="1" ht="19.5" customHeight="1">
      <c r="A599" s="675" t="s">
        <v>979</v>
      </c>
      <c r="B599" s="675" t="s">
        <v>1700</v>
      </c>
      <c r="C599" s="675" t="s">
        <v>1766</v>
      </c>
      <c r="D599" s="675" t="s">
        <v>1785</v>
      </c>
      <c r="E599" s="675" t="s">
        <v>1758</v>
      </c>
      <c r="F599" s="675" t="s">
        <v>762</v>
      </c>
      <c r="G599" s="675" t="s">
        <v>19</v>
      </c>
      <c r="H599" s="676" t="s">
        <v>1786</v>
      </c>
      <c r="I599" s="675" t="s">
        <v>1787</v>
      </c>
      <c r="J599" s="675" t="s">
        <v>977</v>
      </c>
      <c r="K599" s="692" t="s">
        <v>765</v>
      </c>
      <c r="L599" s="675" t="s">
        <v>1788</v>
      </c>
      <c r="M599" s="675">
        <v>254.68</v>
      </c>
      <c r="N599" s="675" t="s">
        <v>1218</v>
      </c>
      <c r="O599" s="675" t="s">
        <v>1080</v>
      </c>
      <c r="P599" s="675">
        <v>59</v>
      </c>
      <c r="Q599" s="675">
        <v>12</v>
      </c>
      <c r="R599" s="675"/>
      <c r="S599" s="694" t="s">
        <v>9251</v>
      </c>
      <c r="T599" s="725"/>
      <c r="U599" s="674">
        <v>44377</v>
      </c>
      <c r="V599" s="674">
        <v>44377</v>
      </c>
      <c r="W599" s="726" t="s">
        <v>1789</v>
      </c>
      <c r="X599" s="674">
        <v>44379</v>
      </c>
      <c r="Y599" s="675"/>
      <c r="Z599" s="675"/>
      <c r="AA599" s="675"/>
      <c r="AB599" s="675"/>
      <c r="AC599" s="675" t="s">
        <v>7597</v>
      </c>
      <c r="AD599" s="675"/>
      <c r="AE599" s="675"/>
      <c r="AF599" s="675"/>
      <c r="AG599" s="675"/>
      <c r="AH599" s="675"/>
      <c r="AI599" s="675"/>
      <c r="AJ599" s="675"/>
      <c r="AK599" s="675" t="s">
        <v>8986</v>
      </c>
      <c r="AL599" s="694" t="s">
        <v>9252</v>
      </c>
      <c r="AM599" s="645" t="s">
        <v>9253</v>
      </c>
      <c r="AN599" s="675" t="s">
        <v>1086</v>
      </c>
      <c r="AO599" s="675" t="s">
        <v>1086</v>
      </c>
      <c r="AP599" s="675" t="s">
        <v>1942</v>
      </c>
    </row>
    <row r="600" spans="1:42" s="193" customFormat="1" ht="20.100000000000001" customHeight="1">
      <c r="A600" s="675" t="s">
        <v>979</v>
      </c>
      <c r="B600" s="675" t="s">
        <v>1700</v>
      </c>
      <c r="C600" s="675" t="s">
        <v>1766</v>
      </c>
      <c r="D600" s="675" t="s">
        <v>1790</v>
      </c>
      <c r="E600" s="675" t="s">
        <v>1758</v>
      </c>
      <c r="F600" s="675" t="s">
        <v>762</v>
      </c>
      <c r="G600" s="675" t="s">
        <v>19</v>
      </c>
      <c r="H600" s="676" t="s">
        <v>1791</v>
      </c>
      <c r="I600" s="675" t="s">
        <v>1787</v>
      </c>
      <c r="J600" s="675" t="s">
        <v>977</v>
      </c>
      <c r="K600" s="692" t="s">
        <v>765</v>
      </c>
      <c r="L600" s="675" t="s">
        <v>1788</v>
      </c>
      <c r="M600" s="675">
        <v>254.67</v>
      </c>
      <c r="N600" s="675" t="s">
        <v>1218</v>
      </c>
      <c r="O600" s="675" t="s">
        <v>1704</v>
      </c>
      <c r="P600" s="675">
        <v>69</v>
      </c>
      <c r="Q600" s="675">
        <v>13.8</v>
      </c>
      <c r="R600" s="675"/>
      <c r="S600" s="694" t="s">
        <v>9251</v>
      </c>
      <c r="T600" s="725"/>
      <c r="U600" s="674">
        <v>44377</v>
      </c>
      <c r="V600" s="674">
        <v>44377</v>
      </c>
      <c r="W600" s="726" t="s">
        <v>1792</v>
      </c>
      <c r="X600" s="674">
        <v>44379</v>
      </c>
      <c r="Y600" s="675"/>
      <c r="Z600" s="675"/>
      <c r="AA600" s="675"/>
      <c r="AB600" s="675"/>
      <c r="AC600" s="675" t="s">
        <v>7597</v>
      </c>
      <c r="AD600" s="675"/>
      <c r="AE600" s="675"/>
      <c r="AF600" s="675"/>
      <c r="AG600" s="675"/>
      <c r="AH600" s="675"/>
      <c r="AI600" s="675"/>
      <c r="AJ600" s="675"/>
      <c r="AK600" s="675" t="s">
        <v>8986</v>
      </c>
      <c r="AL600" s="694" t="s">
        <v>9252</v>
      </c>
      <c r="AM600" s="645" t="s">
        <v>9253</v>
      </c>
      <c r="AN600" s="675" t="s">
        <v>1086</v>
      </c>
      <c r="AO600" s="675" t="s">
        <v>1086</v>
      </c>
      <c r="AP600" s="675" t="s">
        <v>1942</v>
      </c>
    </row>
    <row r="601" spans="1:42" s="193" customFormat="1" ht="20.100000000000001" customHeight="1">
      <c r="A601" s="675" t="s">
        <v>979</v>
      </c>
      <c r="B601" s="675" t="s">
        <v>1700</v>
      </c>
      <c r="C601" s="675" t="s">
        <v>1766</v>
      </c>
      <c r="D601" s="675" t="s">
        <v>1793</v>
      </c>
      <c r="E601" s="675" t="s">
        <v>1758</v>
      </c>
      <c r="F601" s="675" t="s">
        <v>762</v>
      </c>
      <c r="G601" s="675" t="s">
        <v>19</v>
      </c>
      <c r="H601" s="676" t="s">
        <v>1794</v>
      </c>
      <c r="I601" s="675" t="s">
        <v>1787</v>
      </c>
      <c r="J601" s="675" t="s">
        <v>977</v>
      </c>
      <c r="K601" s="692" t="s">
        <v>765</v>
      </c>
      <c r="L601" s="675" t="s">
        <v>1788</v>
      </c>
      <c r="M601" s="675">
        <v>254.739</v>
      </c>
      <c r="N601" s="675" t="s">
        <v>1218</v>
      </c>
      <c r="O601" s="675" t="s">
        <v>1080</v>
      </c>
      <c r="P601" s="675">
        <v>30</v>
      </c>
      <c r="Q601" s="675">
        <v>6.6</v>
      </c>
      <c r="R601" s="675"/>
      <c r="S601" s="694" t="s">
        <v>9251</v>
      </c>
      <c r="T601" s="725"/>
      <c r="U601" s="674">
        <v>44377</v>
      </c>
      <c r="V601" s="674">
        <v>44377</v>
      </c>
      <c r="W601" s="726" t="s">
        <v>1795</v>
      </c>
      <c r="X601" s="674">
        <v>44379</v>
      </c>
      <c r="Y601" s="675"/>
      <c r="Z601" s="675"/>
      <c r="AA601" s="675"/>
      <c r="AB601" s="675"/>
      <c r="AC601" s="675" t="s">
        <v>7597</v>
      </c>
      <c r="AD601" s="675"/>
      <c r="AE601" s="675"/>
      <c r="AF601" s="675"/>
      <c r="AG601" s="675"/>
      <c r="AH601" s="675"/>
      <c r="AI601" s="675"/>
      <c r="AJ601" s="675"/>
      <c r="AK601" s="675" t="s">
        <v>8986</v>
      </c>
      <c r="AL601" s="694" t="s">
        <v>9252</v>
      </c>
      <c r="AM601" s="645" t="s">
        <v>9253</v>
      </c>
      <c r="AN601" s="675" t="s">
        <v>1086</v>
      </c>
      <c r="AO601" s="675" t="s">
        <v>1086</v>
      </c>
      <c r="AP601" s="675" t="s">
        <v>1942</v>
      </c>
    </row>
    <row r="602" spans="1:42" s="193" customFormat="1" ht="20.100000000000001" customHeight="1">
      <c r="A602" s="675" t="s">
        <v>979</v>
      </c>
      <c r="B602" s="675" t="s">
        <v>1700</v>
      </c>
      <c r="C602" s="675" t="s">
        <v>1766</v>
      </c>
      <c r="D602" s="675" t="s">
        <v>1796</v>
      </c>
      <c r="E602" s="675" t="s">
        <v>1728</v>
      </c>
      <c r="F602" s="675" t="s">
        <v>762</v>
      </c>
      <c r="G602" s="675" t="s">
        <v>19</v>
      </c>
      <c r="H602" s="676" t="s">
        <v>1797</v>
      </c>
      <c r="I602" s="675" t="s">
        <v>1787</v>
      </c>
      <c r="J602" s="675" t="s">
        <v>977</v>
      </c>
      <c r="K602" s="692" t="s">
        <v>765</v>
      </c>
      <c r="L602" s="675" t="s">
        <v>1788</v>
      </c>
      <c r="M602" s="675">
        <v>255.113</v>
      </c>
      <c r="N602" s="675" t="s">
        <v>1218</v>
      </c>
      <c r="O602" s="675" t="s">
        <v>1704</v>
      </c>
      <c r="P602" s="675">
        <v>48</v>
      </c>
      <c r="Q602" s="675">
        <v>11.8</v>
      </c>
      <c r="R602" s="675"/>
      <c r="S602" s="694" t="s">
        <v>9251</v>
      </c>
      <c r="T602" s="725"/>
      <c r="U602" s="674">
        <v>44377</v>
      </c>
      <c r="V602" s="674">
        <v>44377</v>
      </c>
      <c r="W602" s="726" t="s">
        <v>1798</v>
      </c>
      <c r="X602" s="674">
        <v>44379</v>
      </c>
      <c r="Y602" s="675"/>
      <c r="Z602" s="675"/>
      <c r="AA602" s="675"/>
      <c r="AB602" s="675"/>
      <c r="AC602" s="675" t="s">
        <v>7597</v>
      </c>
      <c r="AD602" s="675"/>
      <c r="AE602" s="675"/>
      <c r="AF602" s="675"/>
      <c r="AG602" s="675"/>
      <c r="AH602" s="675"/>
      <c r="AI602" s="675"/>
      <c r="AJ602" s="675"/>
      <c r="AK602" s="675" t="s">
        <v>8986</v>
      </c>
      <c r="AL602" s="694" t="s">
        <v>9252</v>
      </c>
      <c r="AM602" s="645" t="s">
        <v>9253</v>
      </c>
      <c r="AN602" s="675" t="s">
        <v>1086</v>
      </c>
      <c r="AO602" s="675" t="s">
        <v>1086</v>
      </c>
      <c r="AP602" s="675" t="s">
        <v>1942</v>
      </c>
    </row>
    <row r="603" spans="1:42" s="193" customFormat="1" ht="20.100000000000001" customHeight="1">
      <c r="A603" s="675" t="s">
        <v>979</v>
      </c>
      <c r="B603" s="675" t="s">
        <v>1700</v>
      </c>
      <c r="C603" s="675" t="s">
        <v>1766</v>
      </c>
      <c r="D603" s="675" t="s">
        <v>1799</v>
      </c>
      <c r="E603" s="675" t="s">
        <v>1758</v>
      </c>
      <c r="F603" s="675" t="s">
        <v>762</v>
      </c>
      <c r="G603" s="675" t="s">
        <v>19</v>
      </c>
      <c r="H603" s="676" t="s">
        <v>1800</v>
      </c>
      <c r="I603" s="675" t="s">
        <v>1787</v>
      </c>
      <c r="J603" s="675" t="s">
        <v>977</v>
      </c>
      <c r="K603" s="692" t="s">
        <v>765</v>
      </c>
      <c r="L603" s="675" t="s">
        <v>1788</v>
      </c>
      <c r="M603" s="675">
        <v>255.161</v>
      </c>
      <c r="N603" s="675" t="s">
        <v>1218</v>
      </c>
      <c r="O603" s="675" t="s">
        <v>1080</v>
      </c>
      <c r="P603" s="675">
        <v>31</v>
      </c>
      <c r="Q603" s="675">
        <v>6.5</v>
      </c>
      <c r="R603" s="675"/>
      <c r="S603" s="694" t="s">
        <v>9251</v>
      </c>
      <c r="T603" s="725"/>
      <c r="U603" s="674">
        <v>44377</v>
      </c>
      <c r="V603" s="674">
        <v>44377</v>
      </c>
      <c r="W603" s="726" t="s">
        <v>1801</v>
      </c>
      <c r="X603" s="674">
        <v>44379</v>
      </c>
      <c r="Y603" s="675"/>
      <c r="Z603" s="675"/>
      <c r="AA603" s="675"/>
      <c r="AB603" s="675"/>
      <c r="AC603" s="675" t="s">
        <v>7597</v>
      </c>
      <c r="AD603" s="675"/>
      <c r="AE603" s="675"/>
      <c r="AF603" s="675"/>
      <c r="AG603" s="675"/>
      <c r="AH603" s="675"/>
      <c r="AI603" s="675"/>
      <c r="AJ603" s="675"/>
      <c r="AK603" s="675" t="s">
        <v>8986</v>
      </c>
      <c r="AL603" s="694" t="s">
        <v>9252</v>
      </c>
      <c r="AM603" s="645" t="s">
        <v>9253</v>
      </c>
      <c r="AN603" s="675" t="s">
        <v>1086</v>
      </c>
      <c r="AO603" s="675" t="s">
        <v>1086</v>
      </c>
      <c r="AP603" s="675" t="s">
        <v>1942</v>
      </c>
    </row>
    <row r="604" spans="1:42" s="193" customFormat="1" ht="20.100000000000001" customHeight="1">
      <c r="A604" s="675" t="s">
        <v>979</v>
      </c>
      <c r="B604" s="675" t="s">
        <v>1700</v>
      </c>
      <c r="C604" s="675" t="s">
        <v>1766</v>
      </c>
      <c r="D604" s="675" t="s">
        <v>1802</v>
      </c>
      <c r="E604" s="675" t="s">
        <v>1758</v>
      </c>
      <c r="F604" s="675" t="s">
        <v>762</v>
      </c>
      <c r="G604" s="675" t="s">
        <v>19</v>
      </c>
      <c r="H604" s="676" t="s">
        <v>1803</v>
      </c>
      <c r="I604" s="675" t="s">
        <v>1787</v>
      </c>
      <c r="J604" s="675" t="s">
        <v>977</v>
      </c>
      <c r="K604" s="692" t="s">
        <v>765</v>
      </c>
      <c r="L604" s="675" t="s">
        <v>1788</v>
      </c>
      <c r="M604" s="675">
        <v>255.161</v>
      </c>
      <c r="N604" s="675" t="s">
        <v>1218</v>
      </c>
      <c r="O604" s="675" t="s">
        <v>1704</v>
      </c>
      <c r="P604" s="675">
        <v>29</v>
      </c>
      <c r="Q604" s="675">
        <v>3.8</v>
      </c>
      <c r="R604" s="675"/>
      <c r="S604" s="694" t="s">
        <v>9251</v>
      </c>
      <c r="T604" s="725"/>
      <c r="U604" s="674">
        <v>44377</v>
      </c>
      <c r="V604" s="674">
        <v>44377</v>
      </c>
      <c r="W604" s="726" t="s">
        <v>1804</v>
      </c>
      <c r="X604" s="674">
        <v>44379</v>
      </c>
      <c r="Y604" s="675"/>
      <c r="Z604" s="675"/>
      <c r="AA604" s="675"/>
      <c r="AB604" s="675"/>
      <c r="AC604" s="675" t="s">
        <v>7597</v>
      </c>
      <c r="AD604" s="675"/>
      <c r="AE604" s="675"/>
      <c r="AF604" s="675"/>
      <c r="AG604" s="675"/>
      <c r="AH604" s="675"/>
      <c r="AI604" s="675"/>
      <c r="AJ604" s="675"/>
      <c r="AK604" s="675" t="s">
        <v>8986</v>
      </c>
      <c r="AL604" s="694" t="s">
        <v>9252</v>
      </c>
      <c r="AM604" s="645" t="s">
        <v>9253</v>
      </c>
      <c r="AN604" s="675" t="s">
        <v>1086</v>
      </c>
      <c r="AO604" s="675" t="s">
        <v>1086</v>
      </c>
      <c r="AP604" s="675" t="s">
        <v>1942</v>
      </c>
    </row>
    <row r="605" spans="1:42" s="193" customFormat="1" ht="20.100000000000001" customHeight="1">
      <c r="A605" s="675" t="s">
        <v>979</v>
      </c>
      <c r="B605" s="675" t="s">
        <v>1700</v>
      </c>
      <c r="C605" s="675" t="s">
        <v>1766</v>
      </c>
      <c r="D605" s="675" t="s">
        <v>1805</v>
      </c>
      <c r="E605" s="675" t="s">
        <v>1728</v>
      </c>
      <c r="F605" s="675" t="s">
        <v>762</v>
      </c>
      <c r="G605" s="675" t="s">
        <v>19</v>
      </c>
      <c r="H605" s="676" t="s">
        <v>1806</v>
      </c>
      <c r="I605" s="675" t="s">
        <v>1787</v>
      </c>
      <c r="J605" s="675" t="s">
        <v>977</v>
      </c>
      <c r="K605" s="692" t="s">
        <v>17</v>
      </c>
      <c r="L605" s="675" t="s">
        <v>1788</v>
      </c>
      <c r="M605" s="675">
        <v>256.13499999999999</v>
      </c>
      <c r="N605" s="675" t="s">
        <v>1218</v>
      </c>
      <c r="O605" s="675" t="s">
        <v>1080</v>
      </c>
      <c r="P605" s="675">
        <v>70</v>
      </c>
      <c r="Q605" s="675">
        <v>13.3</v>
      </c>
      <c r="R605" s="675"/>
      <c r="S605" s="694" t="s">
        <v>9251</v>
      </c>
      <c r="T605" s="725"/>
      <c r="U605" s="674">
        <v>44377</v>
      </c>
      <c r="V605" s="674">
        <v>44377</v>
      </c>
      <c r="W605" s="726" t="s">
        <v>1807</v>
      </c>
      <c r="X605" s="674">
        <v>44379</v>
      </c>
      <c r="Y605" s="675"/>
      <c r="Z605" s="675"/>
      <c r="AA605" s="675"/>
      <c r="AB605" s="675"/>
      <c r="AC605" s="675" t="s">
        <v>7597</v>
      </c>
      <c r="AD605" s="675"/>
      <c r="AE605" s="675"/>
      <c r="AF605" s="675"/>
      <c r="AG605" s="675"/>
      <c r="AH605" s="675"/>
      <c r="AI605" s="675"/>
      <c r="AJ605" s="675"/>
      <c r="AK605" s="675" t="s">
        <v>8986</v>
      </c>
      <c r="AL605" s="694" t="s">
        <v>9252</v>
      </c>
      <c r="AM605" s="645" t="s">
        <v>9253</v>
      </c>
      <c r="AN605" s="675" t="s">
        <v>1086</v>
      </c>
      <c r="AO605" s="675" t="s">
        <v>1086</v>
      </c>
      <c r="AP605" s="675" t="s">
        <v>1942</v>
      </c>
    </row>
    <row r="606" spans="1:42" s="193" customFormat="1" ht="20.100000000000001" customHeight="1">
      <c r="A606" s="675" t="s">
        <v>979</v>
      </c>
      <c r="B606" s="675" t="s">
        <v>1700</v>
      </c>
      <c r="C606" s="675" t="s">
        <v>1766</v>
      </c>
      <c r="D606" s="675" t="s">
        <v>1808</v>
      </c>
      <c r="E606" s="675" t="s">
        <v>1728</v>
      </c>
      <c r="F606" s="675" t="s">
        <v>762</v>
      </c>
      <c r="G606" s="675" t="s">
        <v>19</v>
      </c>
      <c r="H606" s="676" t="s">
        <v>1809</v>
      </c>
      <c r="I606" s="675" t="s">
        <v>1787</v>
      </c>
      <c r="J606" s="675" t="s">
        <v>977</v>
      </c>
      <c r="K606" s="692" t="s">
        <v>17</v>
      </c>
      <c r="L606" s="675" t="s">
        <v>1788</v>
      </c>
      <c r="M606" s="675">
        <v>256.13</v>
      </c>
      <c r="N606" s="675" t="s">
        <v>1218</v>
      </c>
      <c r="O606" s="675" t="s">
        <v>1704</v>
      </c>
      <c r="P606" s="675">
        <v>30</v>
      </c>
      <c r="Q606" s="675">
        <v>3.1</v>
      </c>
      <c r="R606" s="675"/>
      <c r="S606" s="694" t="s">
        <v>9251</v>
      </c>
      <c r="T606" s="725"/>
      <c r="U606" s="674">
        <v>44377</v>
      </c>
      <c r="V606" s="674">
        <v>44377</v>
      </c>
      <c r="W606" s="726" t="s">
        <v>1810</v>
      </c>
      <c r="X606" s="674">
        <v>44379</v>
      </c>
      <c r="Y606" s="675"/>
      <c r="Z606" s="675"/>
      <c r="AA606" s="675"/>
      <c r="AB606" s="675"/>
      <c r="AC606" s="675" t="s">
        <v>7597</v>
      </c>
      <c r="AD606" s="675"/>
      <c r="AE606" s="675"/>
      <c r="AF606" s="675"/>
      <c r="AG606" s="675"/>
      <c r="AH606" s="675"/>
      <c r="AI606" s="675"/>
      <c r="AJ606" s="675"/>
      <c r="AK606" s="675" t="s">
        <v>8986</v>
      </c>
      <c r="AL606" s="694" t="s">
        <v>9252</v>
      </c>
      <c r="AM606" s="645" t="s">
        <v>9253</v>
      </c>
      <c r="AN606" s="675" t="s">
        <v>1086</v>
      </c>
      <c r="AO606" s="675" t="s">
        <v>1086</v>
      </c>
      <c r="AP606" s="675" t="s">
        <v>1942</v>
      </c>
    </row>
    <row r="607" spans="1:42" s="193" customFormat="1" ht="20.100000000000001" customHeight="1">
      <c r="A607" s="675" t="s">
        <v>979</v>
      </c>
      <c r="B607" s="675" t="s">
        <v>1700</v>
      </c>
      <c r="C607" s="675" t="s">
        <v>1766</v>
      </c>
      <c r="D607" s="675" t="s">
        <v>1811</v>
      </c>
      <c r="E607" s="675" t="s">
        <v>1728</v>
      </c>
      <c r="F607" s="675" t="s">
        <v>762</v>
      </c>
      <c r="G607" s="675" t="s">
        <v>19</v>
      </c>
      <c r="H607" s="676" t="s">
        <v>1812</v>
      </c>
      <c r="I607" s="675" t="s">
        <v>1787</v>
      </c>
      <c r="J607" s="675" t="s">
        <v>977</v>
      </c>
      <c r="K607" s="692" t="s">
        <v>17</v>
      </c>
      <c r="L607" s="675" t="s">
        <v>1788</v>
      </c>
      <c r="M607" s="675">
        <v>256.82499999999999</v>
      </c>
      <c r="N607" s="675" t="s">
        <v>1218</v>
      </c>
      <c r="O607" s="675" t="s">
        <v>1080</v>
      </c>
      <c r="P607" s="675">
        <v>64</v>
      </c>
      <c r="Q607" s="675">
        <v>16.899999999999999</v>
      </c>
      <c r="R607" s="675"/>
      <c r="S607" s="694" t="s">
        <v>9251</v>
      </c>
      <c r="T607" s="725"/>
      <c r="U607" s="674">
        <v>44377</v>
      </c>
      <c r="V607" s="674">
        <v>44377</v>
      </c>
      <c r="W607" s="726" t="s">
        <v>1813</v>
      </c>
      <c r="X607" s="674">
        <v>44379</v>
      </c>
      <c r="Y607" s="675"/>
      <c r="Z607" s="675"/>
      <c r="AA607" s="675"/>
      <c r="AB607" s="675"/>
      <c r="AC607" s="675" t="s">
        <v>7597</v>
      </c>
      <c r="AD607" s="675"/>
      <c r="AE607" s="675"/>
      <c r="AF607" s="675"/>
      <c r="AG607" s="675"/>
      <c r="AH607" s="675"/>
      <c r="AI607" s="675"/>
      <c r="AJ607" s="675"/>
      <c r="AK607" s="675" t="s">
        <v>8986</v>
      </c>
      <c r="AL607" s="694" t="s">
        <v>9252</v>
      </c>
      <c r="AM607" s="645" t="s">
        <v>9253</v>
      </c>
      <c r="AN607" s="675" t="s">
        <v>1086</v>
      </c>
      <c r="AO607" s="675" t="s">
        <v>1086</v>
      </c>
      <c r="AP607" s="675" t="s">
        <v>1942</v>
      </c>
    </row>
    <row r="608" spans="1:42" s="193" customFormat="1" ht="20.100000000000001" customHeight="1">
      <c r="A608" s="675" t="s">
        <v>979</v>
      </c>
      <c r="B608" s="675" t="s">
        <v>1700</v>
      </c>
      <c r="C608" s="675" t="s">
        <v>1766</v>
      </c>
      <c r="D608" s="675" t="s">
        <v>1811</v>
      </c>
      <c r="E608" s="675" t="s">
        <v>1728</v>
      </c>
      <c r="F608" s="675" t="s">
        <v>762</v>
      </c>
      <c r="G608" s="675" t="s">
        <v>19</v>
      </c>
      <c r="H608" s="676" t="s">
        <v>1814</v>
      </c>
      <c r="I608" s="675" t="s">
        <v>1787</v>
      </c>
      <c r="J608" s="675" t="s">
        <v>977</v>
      </c>
      <c r="K608" s="692" t="s">
        <v>17</v>
      </c>
      <c r="L608" s="675" t="s">
        <v>1788</v>
      </c>
      <c r="M608" s="675">
        <v>256.86</v>
      </c>
      <c r="N608" s="675" t="s">
        <v>1218</v>
      </c>
      <c r="O608" s="675" t="s">
        <v>1704</v>
      </c>
      <c r="P608" s="675">
        <v>29</v>
      </c>
      <c r="Q608" s="675">
        <v>2.2000000000000002</v>
      </c>
      <c r="R608" s="675"/>
      <c r="S608" s="694" t="s">
        <v>9251</v>
      </c>
      <c r="T608" s="725"/>
      <c r="U608" s="674">
        <v>44377</v>
      </c>
      <c r="V608" s="674">
        <v>44377</v>
      </c>
      <c r="W608" s="726" t="s">
        <v>1815</v>
      </c>
      <c r="X608" s="674">
        <v>44379</v>
      </c>
      <c r="Y608" s="675"/>
      <c r="Z608" s="675"/>
      <c r="AA608" s="675"/>
      <c r="AB608" s="675"/>
      <c r="AC608" s="675" t="s">
        <v>7597</v>
      </c>
      <c r="AD608" s="675"/>
      <c r="AE608" s="675"/>
      <c r="AF608" s="675"/>
      <c r="AG608" s="675"/>
      <c r="AH608" s="675"/>
      <c r="AI608" s="675"/>
      <c r="AJ608" s="675"/>
      <c r="AK608" s="675" t="s">
        <v>8986</v>
      </c>
      <c r="AL608" s="694" t="s">
        <v>9252</v>
      </c>
      <c r="AM608" s="645" t="s">
        <v>9253</v>
      </c>
      <c r="AN608" s="675" t="s">
        <v>1086</v>
      </c>
      <c r="AO608" s="675" t="s">
        <v>1086</v>
      </c>
      <c r="AP608" s="675" t="s">
        <v>1942</v>
      </c>
    </row>
    <row r="609" spans="1:42" s="193" customFormat="1" ht="20.100000000000001" customHeight="1">
      <c r="A609" s="675" t="s">
        <v>979</v>
      </c>
      <c r="B609" s="675" t="s">
        <v>1700</v>
      </c>
      <c r="C609" s="675" t="s">
        <v>1766</v>
      </c>
      <c r="D609" s="675" t="s">
        <v>1811</v>
      </c>
      <c r="E609" s="675" t="s">
        <v>1728</v>
      </c>
      <c r="F609" s="675" t="s">
        <v>762</v>
      </c>
      <c r="G609" s="675" t="s">
        <v>19</v>
      </c>
      <c r="H609" s="676" t="s">
        <v>1816</v>
      </c>
      <c r="I609" s="675" t="s">
        <v>1787</v>
      </c>
      <c r="J609" s="675" t="s">
        <v>977</v>
      </c>
      <c r="K609" s="692" t="s">
        <v>17</v>
      </c>
      <c r="L609" s="675" t="s">
        <v>1788</v>
      </c>
      <c r="M609" s="675">
        <v>256.88900000000001</v>
      </c>
      <c r="N609" s="675" t="s">
        <v>1218</v>
      </c>
      <c r="O609" s="675" t="s">
        <v>1080</v>
      </c>
      <c r="P609" s="675">
        <v>30</v>
      </c>
      <c r="Q609" s="675">
        <v>19.399999999999999</v>
      </c>
      <c r="R609" s="675"/>
      <c r="S609" s="694" t="s">
        <v>9251</v>
      </c>
      <c r="T609" s="725"/>
      <c r="U609" s="674">
        <v>44377</v>
      </c>
      <c r="V609" s="674">
        <v>44377</v>
      </c>
      <c r="W609" s="726" t="s">
        <v>1817</v>
      </c>
      <c r="X609" s="674">
        <v>44379</v>
      </c>
      <c r="Y609" s="675"/>
      <c r="Z609" s="675"/>
      <c r="AA609" s="675"/>
      <c r="AB609" s="675"/>
      <c r="AC609" s="675" t="s">
        <v>7597</v>
      </c>
      <c r="AD609" s="675"/>
      <c r="AE609" s="675"/>
      <c r="AF609" s="675"/>
      <c r="AG609" s="675"/>
      <c r="AH609" s="675"/>
      <c r="AI609" s="675"/>
      <c r="AJ609" s="675"/>
      <c r="AK609" s="675" t="s">
        <v>8986</v>
      </c>
      <c r="AL609" s="694" t="s">
        <v>9252</v>
      </c>
      <c r="AM609" s="645" t="s">
        <v>9253</v>
      </c>
      <c r="AN609" s="675" t="s">
        <v>1086</v>
      </c>
      <c r="AO609" s="675" t="s">
        <v>1086</v>
      </c>
      <c r="AP609" s="675" t="s">
        <v>1942</v>
      </c>
    </row>
    <row r="610" spans="1:42" s="193" customFormat="1" ht="20.100000000000001" customHeight="1">
      <c r="A610" s="675" t="s">
        <v>979</v>
      </c>
      <c r="B610" s="675" t="s">
        <v>1700</v>
      </c>
      <c r="C610" s="675" t="s">
        <v>1766</v>
      </c>
      <c r="D610" s="675" t="s">
        <v>1818</v>
      </c>
      <c r="E610" s="675" t="s">
        <v>1728</v>
      </c>
      <c r="F610" s="675" t="s">
        <v>762</v>
      </c>
      <c r="G610" s="675" t="s">
        <v>19</v>
      </c>
      <c r="H610" s="676" t="s">
        <v>1819</v>
      </c>
      <c r="I610" s="675" t="s">
        <v>1787</v>
      </c>
      <c r="J610" s="675" t="s">
        <v>977</v>
      </c>
      <c r="K610" s="692" t="s">
        <v>17</v>
      </c>
      <c r="L610" s="675" t="s">
        <v>1788</v>
      </c>
      <c r="M610" s="675">
        <v>257.91500000000002</v>
      </c>
      <c r="N610" s="675" t="s">
        <v>1218</v>
      </c>
      <c r="O610" s="675" t="s">
        <v>1704</v>
      </c>
      <c r="P610" s="675">
        <v>43</v>
      </c>
      <c r="Q610" s="675">
        <v>15.8</v>
      </c>
      <c r="R610" s="675"/>
      <c r="S610" s="694" t="s">
        <v>9251</v>
      </c>
      <c r="T610" s="725"/>
      <c r="U610" s="674">
        <v>44377</v>
      </c>
      <c r="V610" s="674">
        <v>44377</v>
      </c>
      <c r="W610" s="726" t="s">
        <v>1820</v>
      </c>
      <c r="X610" s="674">
        <v>44379</v>
      </c>
      <c r="Y610" s="675"/>
      <c r="Z610" s="675"/>
      <c r="AA610" s="675"/>
      <c r="AB610" s="675"/>
      <c r="AC610" s="675" t="s">
        <v>7597</v>
      </c>
      <c r="AD610" s="675"/>
      <c r="AE610" s="675"/>
      <c r="AF610" s="675"/>
      <c r="AG610" s="675"/>
      <c r="AH610" s="675"/>
      <c r="AI610" s="675"/>
      <c r="AJ610" s="675"/>
      <c r="AK610" s="675" t="s">
        <v>8986</v>
      </c>
      <c r="AL610" s="694" t="s">
        <v>9252</v>
      </c>
      <c r="AM610" s="645" t="s">
        <v>9253</v>
      </c>
      <c r="AN610" s="675" t="s">
        <v>1086</v>
      </c>
      <c r="AO610" s="675" t="s">
        <v>1086</v>
      </c>
      <c r="AP610" s="675" t="s">
        <v>1942</v>
      </c>
    </row>
    <row r="611" spans="1:42" s="193" customFormat="1" ht="20.100000000000001" customHeight="1">
      <c r="A611" s="675" t="s">
        <v>979</v>
      </c>
      <c r="B611" s="675" t="s">
        <v>1700</v>
      </c>
      <c r="C611" s="675" t="s">
        <v>1766</v>
      </c>
      <c r="D611" s="675" t="s">
        <v>1818</v>
      </c>
      <c r="E611" s="675" t="s">
        <v>1728</v>
      </c>
      <c r="F611" s="675" t="s">
        <v>762</v>
      </c>
      <c r="G611" s="675" t="s">
        <v>19</v>
      </c>
      <c r="H611" s="676" t="s">
        <v>1821</v>
      </c>
      <c r="I611" s="675" t="s">
        <v>1787</v>
      </c>
      <c r="J611" s="675" t="s">
        <v>977</v>
      </c>
      <c r="K611" s="692" t="s">
        <v>17</v>
      </c>
      <c r="L611" s="675" t="s">
        <v>1788</v>
      </c>
      <c r="M611" s="675">
        <v>257.95800000000003</v>
      </c>
      <c r="N611" s="675" t="s">
        <v>1218</v>
      </c>
      <c r="O611" s="675" t="s">
        <v>1080</v>
      </c>
      <c r="P611" s="675">
        <v>4</v>
      </c>
      <c r="Q611" s="675">
        <v>5.6</v>
      </c>
      <c r="R611" s="675"/>
      <c r="S611" s="694" t="s">
        <v>9251</v>
      </c>
      <c r="T611" s="725"/>
      <c r="U611" s="674">
        <v>44377</v>
      </c>
      <c r="V611" s="674">
        <v>44377</v>
      </c>
      <c r="W611" s="726" t="s">
        <v>1822</v>
      </c>
      <c r="X611" s="674">
        <v>44379</v>
      </c>
      <c r="Y611" s="675"/>
      <c r="Z611" s="675"/>
      <c r="AA611" s="675"/>
      <c r="AB611" s="675"/>
      <c r="AC611" s="675" t="s">
        <v>7597</v>
      </c>
      <c r="AD611" s="675"/>
      <c r="AE611" s="675"/>
      <c r="AF611" s="675"/>
      <c r="AG611" s="675"/>
      <c r="AH611" s="675"/>
      <c r="AI611" s="675"/>
      <c r="AJ611" s="675"/>
      <c r="AK611" s="675" t="s">
        <v>8986</v>
      </c>
      <c r="AL611" s="694" t="s">
        <v>9252</v>
      </c>
      <c r="AM611" s="645" t="s">
        <v>9253</v>
      </c>
      <c r="AN611" s="675" t="s">
        <v>1086</v>
      </c>
      <c r="AO611" s="675" t="s">
        <v>1086</v>
      </c>
      <c r="AP611" s="675" t="s">
        <v>1942</v>
      </c>
    </row>
    <row r="612" spans="1:42" s="193" customFormat="1" ht="20.100000000000001" customHeight="1">
      <c r="A612" s="675" t="s">
        <v>979</v>
      </c>
      <c r="B612" s="675" t="s">
        <v>1700</v>
      </c>
      <c r="C612" s="675" t="s">
        <v>1766</v>
      </c>
      <c r="D612" s="675" t="s">
        <v>1823</v>
      </c>
      <c r="E612" s="675" t="s">
        <v>1728</v>
      </c>
      <c r="F612" s="675" t="s">
        <v>762</v>
      </c>
      <c r="G612" s="675" t="s">
        <v>19</v>
      </c>
      <c r="H612" s="676" t="s">
        <v>1824</v>
      </c>
      <c r="I612" s="675" t="s">
        <v>1787</v>
      </c>
      <c r="J612" s="675" t="s">
        <v>977</v>
      </c>
      <c r="K612" s="692" t="s">
        <v>17</v>
      </c>
      <c r="L612" s="675" t="s">
        <v>1788</v>
      </c>
      <c r="M612" s="675">
        <v>257.95800000000003</v>
      </c>
      <c r="N612" s="675" t="s">
        <v>1218</v>
      </c>
      <c r="O612" s="675" t="s">
        <v>1704</v>
      </c>
      <c r="P612" s="675">
        <v>33</v>
      </c>
      <c r="Q612" s="675">
        <v>25.3</v>
      </c>
      <c r="R612" s="675"/>
      <c r="S612" s="694" t="s">
        <v>9251</v>
      </c>
      <c r="T612" s="725"/>
      <c r="U612" s="674">
        <v>44377</v>
      </c>
      <c r="V612" s="674">
        <v>44377</v>
      </c>
      <c r="W612" s="726" t="s">
        <v>1825</v>
      </c>
      <c r="X612" s="674">
        <v>44379</v>
      </c>
      <c r="Y612" s="675"/>
      <c r="Z612" s="675"/>
      <c r="AA612" s="675"/>
      <c r="AB612" s="675"/>
      <c r="AC612" s="675" t="s">
        <v>7597</v>
      </c>
      <c r="AD612" s="675"/>
      <c r="AE612" s="675"/>
      <c r="AF612" s="675"/>
      <c r="AG612" s="675"/>
      <c r="AH612" s="675"/>
      <c r="AI612" s="675"/>
      <c r="AJ612" s="675"/>
      <c r="AK612" s="675" t="s">
        <v>8986</v>
      </c>
      <c r="AL612" s="694" t="s">
        <v>9252</v>
      </c>
      <c r="AM612" s="645" t="s">
        <v>9253</v>
      </c>
      <c r="AN612" s="675" t="s">
        <v>1086</v>
      </c>
      <c r="AO612" s="675" t="s">
        <v>1086</v>
      </c>
      <c r="AP612" s="675" t="s">
        <v>1942</v>
      </c>
    </row>
    <row r="613" spans="1:42" s="193" customFormat="1" ht="20.100000000000001" customHeight="1">
      <c r="A613" s="675" t="s">
        <v>979</v>
      </c>
      <c r="B613" s="676" t="s">
        <v>74</v>
      </c>
      <c r="C613" s="676" t="s">
        <v>371</v>
      </c>
      <c r="D613" s="676" t="s">
        <v>107</v>
      </c>
      <c r="E613" s="676" t="s">
        <v>37</v>
      </c>
      <c r="F613" s="676" t="s">
        <v>11</v>
      </c>
      <c r="G613" s="676" t="s">
        <v>19</v>
      </c>
      <c r="H613" s="676" t="s">
        <v>1050</v>
      </c>
      <c r="I613" s="675" t="s">
        <v>760</v>
      </c>
      <c r="J613" s="676" t="s">
        <v>13</v>
      </c>
      <c r="K613" s="695" t="s">
        <v>17</v>
      </c>
      <c r="L613" s="676" t="s">
        <v>1608</v>
      </c>
      <c r="M613" s="675" t="s">
        <v>1609</v>
      </c>
      <c r="N613" s="675" t="s">
        <v>1120</v>
      </c>
      <c r="O613" s="675" t="s">
        <v>1237</v>
      </c>
      <c r="P613" s="675">
        <v>120</v>
      </c>
      <c r="Q613" s="675">
        <v>15</v>
      </c>
      <c r="R613" s="696"/>
      <c r="S613" s="675" t="s">
        <v>9249</v>
      </c>
      <c r="T613" s="675"/>
      <c r="U613" s="688">
        <v>44362</v>
      </c>
      <c r="V613" s="688">
        <v>44362</v>
      </c>
      <c r="W613" s="675">
        <v>4721000163</v>
      </c>
      <c r="X613" s="688">
        <v>44378</v>
      </c>
      <c r="Y613" s="675"/>
      <c r="Z613" s="675"/>
      <c r="AA613" s="675"/>
      <c r="AB613" s="675"/>
      <c r="AC613" s="675" t="s">
        <v>1562</v>
      </c>
      <c r="AD613" s="675"/>
      <c r="AE613" s="675"/>
      <c r="AF613" s="675"/>
      <c r="AG613" s="675"/>
      <c r="AH613" s="675"/>
      <c r="AI613" s="675"/>
      <c r="AJ613" s="675"/>
      <c r="AK613" s="677" t="s">
        <v>1121</v>
      </c>
      <c r="AL613" s="677" t="s">
        <v>1238</v>
      </c>
      <c r="AM613" s="677" t="s">
        <v>1239</v>
      </c>
      <c r="AN613" s="675" t="s">
        <v>1209</v>
      </c>
      <c r="AO613" s="675" t="s">
        <v>1086</v>
      </c>
      <c r="AP613" s="675" t="s">
        <v>9250</v>
      </c>
    </row>
    <row r="614" spans="1:42" s="193" customFormat="1" ht="20.100000000000001" customHeight="1">
      <c r="A614" s="675" t="s">
        <v>979</v>
      </c>
      <c r="B614" s="676" t="s">
        <v>74</v>
      </c>
      <c r="C614" s="676" t="s">
        <v>371</v>
      </c>
      <c r="D614" s="676" t="s">
        <v>372</v>
      </c>
      <c r="E614" s="676" t="s">
        <v>37</v>
      </c>
      <c r="F614" s="676" t="s">
        <v>11</v>
      </c>
      <c r="G614" s="676" t="s">
        <v>19</v>
      </c>
      <c r="H614" s="676" t="s">
        <v>1051</v>
      </c>
      <c r="I614" s="675" t="s">
        <v>760</v>
      </c>
      <c r="J614" s="676" t="s">
        <v>13</v>
      </c>
      <c r="K614" s="695" t="s">
        <v>26</v>
      </c>
      <c r="L614" s="676" t="s">
        <v>1608</v>
      </c>
      <c r="M614" s="675" t="s">
        <v>1609</v>
      </c>
      <c r="N614" s="675" t="s">
        <v>1120</v>
      </c>
      <c r="O614" s="675" t="s">
        <v>1245</v>
      </c>
      <c r="P614" s="675">
        <v>120</v>
      </c>
      <c r="Q614" s="675">
        <v>6</v>
      </c>
      <c r="R614" s="696"/>
      <c r="S614" s="675" t="s">
        <v>9249</v>
      </c>
      <c r="T614" s="675"/>
      <c r="U614" s="688">
        <v>44362</v>
      </c>
      <c r="V614" s="688">
        <v>44362</v>
      </c>
      <c r="W614" s="675">
        <v>4721000164</v>
      </c>
      <c r="X614" s="688">
        <v>44378</v>
      </c>
      <c r="Y614" s="675"/>
      <c r="Z614" s="675"/>
      <c r="AA614" s="675"/>
      <c r="AB614" s="675"/>
      <c r="AC614" s="675" t="s">
        <v>1562</v>
      </c>
      <c r="AD614" s="675"/>
      <c r="AE614" s="675"/>
      <c r="AF614" s="675"/>
      <c r="AG614" s="675"/>
      <c r="AH614" s="675"/>
      <c r="AI614" s="675"/>
      <c r="AJ614" s="675"/>
      <c r="AK614" s="677" t="s">
        <v>1121</v>
      </c>
      <c r="AL614" s="677" t="s">
        <v>1238</v>
      </c>
      <c r="AM614" s="677" t="s">
        <v>1239</v>
      </c>
      <c r="AN614" s="675" t="s">
        <v>1209</v>
      </c>
      <c r="AO614" s="675" t="s">
        <v>1086</v>
      </c>
      <c r="AP614" s="675" t="s">
        <v>9250</v>
      </c>
    </row>
    <row r="615" spans="1:42" s="193" customFormat="1" ht="20.100000000000001" customHeight="1">
      <c r="A615" s="675" t="s">
        <v>979</v>
      </c>
      <c r="B615" s="676" t="s">
        <v>74</v>
      </c>
      <c r="C615" s="676" t="s">
        <v>371</v>
      </c>
      <c r="D615" s="676" t="s">
        <v>373</v>
      </c>
      <c r="E615" s="676" t="s">
        <v>37</v>
      </c>
      <c r="F615" s="676" t="s">
        <v>11</v>
      </c>
      <c r="G615" s="676" t="s">
        <v>19</v>
      </c>
      <c r="H615" s="676" t="s">
        <v>1052</v>
      </c>
      <c r="I615" s="675" t="s">
        <v>760</v>
      </c>
      <c r="J615" s="676" t="s">
        <v>13</v>
      </c>
      <c r="K615" s="695" t="s">
        <v>26</v>
      </c>
      <c r="L615" s="676" t="s">
        <v>1608</v>
      </c>
      <c r="M615" s="675" t="s">
        <v>1610</v>
      </c>
      <c r="N615" s="675" t="s">
        <v>1120</v>
      </c>
      <c r="O615" s="675" t="s">
        <v>1237</v>
      </c>
      <c r="P615" s="675">
        <v>70</v>
      </c>
      <c r="Q615" s="675">
        <v>7</v>
      </c>
      <c r="R615" s="696"/>
      <c r="S615" s="675" t="s">
        <v>9249</v>
      </c>
      <c r="T615" s="675"/>
      <c r="U615" s="688">
        <v>44362</v>
      </c>
      <c r="V615" s="688">
        <v>44362</v>
      </c>
      <c r="W615" s="675">
        <v>4721000165</v>
      </c>
      <c r="X615" s="688">
        <v>44378</v>
      </c>
      <c r="Y615" s="675"/>
      <c r="Z615" s="675"/>
      <c r="AA615" s="675"/>
      <c r="AB615" s="675"/>
      <c r="AC615" s="675" t="s">
        <v>1562</v>
      </c>
      <c r="AD615" s="675"/>
      <c r="AE615" s="675"/>
      <c r="AF615" s="675"/>
      <c r="AG615" s="675"/>
      <c r="AH615" s="675"/>
      <c r="AI615" s="675"/>
      <c r="AJ615" s="675"/>
      <c r="AK615" s="677" t="s">
        <v>1121</v>
      </c>
      <c r="AL615" s="677" t="s">
        <v>1238</v>
      </c>
      <c r="AM615" s="677" t="s">
        <v>1239</v>
      </c>
      <c r="AN615" s="675" t="s">
        <v>1209</v>
      </c>
      <c r="AO615" s="675" t="s">
        <v>1086</v>
      </c>
      <c r="AP615" s="675" t="s">
        <v>9250</v>
      </c>
    </row>
    <row r="616" spans="1:42" s="193" customFormat="1" ht="20.100000000000001" customHeight="1">
      <c r="A616" s="675" t="s">
        <v>979</v>
      </c>
      <c r="B616" s="676" t="s">
        <v>74</v>
      </c>
      <c r="C616" s="676" t="s">
        <v>371</v>
      </c>
      <c r="D616" s="676" t="s">
        <v>374</v>
      </c>
      <c r="E616" s="676" t="s">
        <v>37</v>
      </c>
      <c r="F616" s="676" t="s">
        <v>11</v>
      </c>
      <c r="G616" s="676" t="s">
        <v>19</v>
      </c>
      <c r="H616" s="676" t="s">
        <v>1053</v>
      </c>
      <c r="I616" s="675" t="s">
        <v>760</v>
      </c>
      <c r="J616" s="676" t="s">
        <v>13</v>
      </c>
      <c r="K616" s="695" t="s">
        <v>26</v>
      </c>
      <c r="L616" s="676" t="s">
        <v>1608</v>
      </c>
      <c r="M616" s="675" t="s">
        <v>1611</v>
      </c>
      <c r="N616" s="675" t="s">
        <v>1120</v>
      </c>
      <c r="O616" s="675" t="s">
        <v>1237</v>
      </c>
      <c r="P616" s="675">
        <v>50</v>
      </c>
      <c r="Q616" s="675">
        <v>10</v>
      </c>
      <c r="R616" s="696"/>
      <c r="S616" s="675" t="s">
        <v>9249</v>
      </c>
      <c r="T616" s="675"/>
      <c r="U616" s="688">
        <v>44362</v>
      </c>
      <c r="V616" s="688">
        <v>44362</v>
      </c>
      <c r="W616" s="675">
        <v>4721000166</v>
      </c>
      <c r="X616" s="688">
        <v>44378</v>
      </c>
      <c r="Y616" s="675"/>
      <c r="Z616" s="675"/>
      <c r="AA616" s="675"/>
      <c r="AB616" s="675"/>
      <c r="AC616" s="675" t="s">
        <v>1562</v>
      </c>
      <c r="AD616" s="675"/>
      <c r="AE616" s="675"/>
      <c r="AF616" s="675"/>
      <c r="AG616" s="675"/>
      <c r="AH616" s="675"/>
      <c r="AI616" s="675"/>
      <c r="AJ616" s="675"/>
      <c r="AK616" s="677" t="s">
        <v>1121</v>
      </c>
      <c r="AL616" s="677" t="s">
        <v>1238</v>
      </c>
      <c r="AM616" s="677" t="s">
        <v>1239</v>
      </c>
      <c r="AN616" s="675" t="s">
        <v>1209</v>
      </c>
      <c r="AO616" s="675" t="s">
        <v>1086</v>
      </c>
      <c r="AP616" s="675" t="s">
        <v>9250</v>
      </c>
    </row>
    <row r="617" spans="1:42" s="193" customFormat="1" ht="20.100000000000001" customHeight="1">
      <c r="A617" s="675" t="s">
        <v>979</v>
      </c>
      <c r="B617" s="676" t="s">
        <v>74</v>
      </c>
      <c r="C617" s="676" t="s">
        <v>371</v>
      </c>
      <c r="D617" s="676" t="s">
        <v>375</v>
      </c>
      <c r="E617" s="676" t="s">
        <v>37</v>
      </c>
      <c r="F617" s="676" t="s">
        <v>11</v>
      </c>
      <c r="G617" s="676" t="s">
        <v>19</v>
      </c>
      <c r="H617" s="676" t="s">
        <v>1054</v>
      </c>
      <c r="I617" s="675" t="s">
        <v>760</v>
      </c>
      <c r="J617" s="676" t="s">
        <v>13</v>
      </c>
      <c r="K617" s="695" t="s">
        <v>17</v>
      </c>
      <c r="L617" s="676" t="s">
        <v>1608</v>
      </c>
      <c r="M617" s="675" t="s">
        <v>1612</v>
      </c>
      <c r="N617" s="675" t="s">
        <v>1120</v>
      </c>
      <c r="O617" s="675" t="s">
        <v>1237</v>
      </c>
      <c r="P617" s="675">
        <v>135</v>
      </c>
      <c r="Q617" s="675">
        <v>12</v>
      </c>
      <c r="R617" s="696"/>
      <c r="S617" s="675" t="s">
        <v>9249</v>
      </c>
      <c r="T617" s="675"/>
      <c r="U617" s="688">
        <v>44364</v>
      </c>
      <c r="V617" s="688">
        <v>44364</v>
      </c>
      <c r="W617" s="675">
        <v>4721000167</v>
      </c>
      <c r="X617" s="688">
        <v>44378</v>
      </c>
      <c r="Y617" s="675"/>
      <c r="Z617" s="675"/>
      <c r="AA617" s="675"/>
      <c r="AB617" s="675"/>
      <c r="AC617" s="675" t="s">
        <v>1562</v>
      </c>
      <c r="AD617" s="675"/>
      <c r="AE617" s="675"/>
      <c r="AF617" s="675"/>
      <c r="AG617" s="675"/>
      <c r="AH617" s="675"/>
      <c r="AI617" s="675"/>
      <c r="AJ617" s="675"/>
      <c r="AK617" s="677" t="s">
        <v>1121</v>
      </c>
      <c r="AL617" s="677" t="s">
        <v>1238</v>
      </c>
      <c r="AM617" s="677" t="s">
        <v>1239</v>
      </c>
      <c r="AN617" s="675" t="s">
        <v>1209</v>
      </c>
      <c r="AO617" s="675" t="s">
        <v>1086</v>
      </c>
      <c r="AP617" s="675" t="s">
        <v>9250</v>
      </c>
    </row>
    <row r="618" spans="1:42" s="193" customFormat="1" ht="20.100000000000001" customHeight="1">
      <c r="A618" s="675" t="s">
        <v>979</v>
      </c>
      <c r="B618" s="676" t="s">
        <v>74</v>
      </c>
      <c r="C618" s="676" t="s">
        <v>371</v>
      </c>
      <c r="D618" s="676" t="s">
        <v>38</v>
      </c>
      <c r="E618" s="676" t="s">
        <v>37</v>
      </c>
      <c r="F618" s="676" t="s">
        <v>11</v>
      </c>
      <c r="G618" s="676" t="s">
        <v>19</v>
      </c>
      <c r="H618" s="676" t="s">
        <v>1055</v>
      </c>
      <c r="I618" s="675" t="s">
        <v>760</v>
      </c>
      <c r="J618" s="676" t="s">
        <v>13</v>
      </c>
      <c r="K618" s="695" t="s">
        <v>17</v>
      </c>
      <c r="L618" s="676" t="s">
        <v>1608</v>
      </c>
      <c r="M618" s="675" t="s">
        <v>1613</v>
      </c>
      <c r="N618" s="675" t="s">
        <v>1120</v>
      </c>
      <c r="O618" s="675" t="s">
        <v>1237</v>
      </c>
      <c r="P618" s="675">
        <v>330</v>
      </c>
      <c r="Q618" s="675">
        <v>20</v>
      </c>
      <c r="R618" s="696"/>
      <c r="S618" s="675" t="s">
        <v>9249</v>
      </c>
      <c r="T618" s="675"/>
      <c r="U618" s="688">
        <v>44364</v>
      </c>
      <c r="V618" s="688">
        <v>44364</v>
      </c>
      <c r="W618" s="675">
        <v>4721000168</v>
      </c>
      <c r="X618" s="688">
        <v>44378</v>
      </c>
      <c r="Y618" s="675"/>
      <c r="Z618" s="675"/>
      <c r="AA618" s="675"/>
      <c r="AB618" s="675"/>
      <c r="AC618" s="675" t="s">
        <v>1562</v>
      </c>
      <c r="AD618" s="675"/>
      <c r="AE618" s="675"/>
      <c r="AF618" s="675"/>
      <c r="AG618" s="675"/>
      <c r="AH618" s="675"/>
      <c r="AI618" s="675"/>
      <c r="AJ618" s="675"/>
      <c r="AK618" s="677" t="s">
        <v>1121</v>
      </c>
      <c r="AL618" s="677" t="s">
        <v>1238</v>
      </c>
      <c r="AM618" s="677" t="s">
        <v>1239</v>
      </c>
      <c r="AN618" s="675" t="s">
        <v>1209</v>
      </c>
      <c r="AO618" s="675" t="s">
        <v>1086</v>
      </c>
      <c r="AP618" s="675" t="s">
        <v>9250</v>
      </c>
    </row>
    <row r="619" spans="1:42" s="193" customFormat="1" ht="20.100000000000001" customHeight="1">
      <c r="A619" s="675" t="s">
        <v>979</v>
      </c>
      <c r="B619" s="676" t="s">
        <v>74</v>
      </c>
      <c r="C619" s="676" t="s">
        <v>371</v>
      </c>
      <c r="D619" s="676" t="s">
        <v>376</v>
      </c>
      <c r="E619" s="676" t="s">
        <v>37</v>
      </c>
      <c r="F619" s="676" t="s">
        <v>11</v>
      </c>
      <c r="G619" s="676" t="s">
        <v>19</v>
      </c>
      <c r="H619" s="676" t="s">
        <v>1056</v>
      </c>
      <c r="I619" s="675" t="s">
        <v>760</v>
      </c>
      <c r="J619" s="676" t="s">
        <v>13</v>
      </c>
      <c r="K619" s="695" t="s">
        <v>17</v>
      </c>
      <c r="L619" s="676" t="s">
        <v>1608</v>
      </c>
      <c r="M619" s="675" t="s">
        <v>1614</v>
      </c>
      <c r="N619" s="675" t="s">
        <v>1120</v>
      </c>
      <c r="O619" s="675" t="s">
        <v>1237</v>
      </c>
      <c r="P619" s="675">
        <v>120</v>
      </c>
      <c r="Q619" s="675">
        <v>7</v>
      </c>
      <c r="R619" s="696"/>
      <c r="S619" s="675" t="s">
        <v>9249</v>
      </c>
      <c r="T619" s="675"/>
      <c r="U619" s="688">
        <v>44364</v>
      </c>
      <c r="V619" s="688">
        <v>44364</v>
      </c>
      <c r="W619" s="675">
        <v>4721000169</v>
      </c>
      <c r="X619" s="688">
        <v>44378</v>
      </c>
      <c r="Y619" s="675"/>
      <c r="Z619" s="675"/>
      <c r="AA619" s="675"/>
      <c r="AB619" s="675"/>
      <c r="AC619" s="675" t="s">
        <v>1562</v>
      </c>
      <c r="AD619" s="675"/>
      <c r="AE619" s="675"/>
      <c r="AF619" s="675"/>
      <c r="AG619" s="675"/>
      <c r="AH619" s="675"/>
      <c r="AI619" s="675"/>
      <c r="AJ619" s="675"/>
      <c r="AK619" s="677" t="s">
        <v>1121</v>
      </c>
      <c r="AL619" s="677" t="s">
        <v>1238</v>
      </c>
      <c r="AM619" s="677" t="s">
        <v>1239</v>
      </c>
      <c r="AN619" s="675" t="s">
        <v>1209</v>
      </c>
      <c r="AO619" s="675" t="s">
        <v>1086</v>
      </c>
      <c r="AP619" s="675" t="s">
        <v>9250</v>
      </c>
    </row>
    <row r="620" spans="1:42" s="193" customFormat="1" ht="20.100000000000001" customHeight="1">
      <c r="A620" s="675" t="s">
        <v>979</v>
      </c>
      <c r="B620" s="676" t="s">
        <v>74</v>
      </c>
      <c r="C620" s="676" t="s">
        <v>371</v>
      </c>
      <c r="D620" s="676" t="s">
        <v>376</v>
      </c>
      <c r="E620" s="676" t="s">
        <v>37</v>
      </c>
      <c r="F620" s="676" t="s">
        <v>11</v>
      </c>
      <c r="G620" s="676" t="s">
        <v>19</v>
      </c>
      <c r="H620" s="676" t="s">
        <v>1057</v>
      </c>
      <c r="I620" s="675" t="s">
        <v>760</v>
      </c>
      <c r="J620" s="676" t="s">
        <v>13</v>
      </c>
      <c r="K620" s="695" t="s">
        <v>17</v>
      </c>
      <c r="L620" s="676" t="s">
        <v>1608</v>
      </c>
      <c r="M620" s="675" t="s">
        <v>1615</v>
      </c>
      <c r="N620" s="675" t="s">
        <v>1120</v>
      </c>
      <c r="O620" s="675" t="s">
        <v>1245</v>
      </c>
      <c r="P620" s="675">
        <v>115</v>
      </c>
      <c r="Q620" s="675">
        <v>7</v>
      </c>
      <c r="R620" s="696"/>
      <c r="S620" s="675" t="s">
        <v>9249</v>
      </c>
      <c r="T620" s="675"/>
      <c r="U620" s="688">
        <v>44364</v>
      </c>
      <c r="V620" s="688">
        <v>44364</v>
      </c>
      <c r="W620" s="675">
        <v>4721000170</v>
      </c>
      <c r="X620" s="688">
        <v>44378</v>
      </c>
      <c r="Y620" s="675"/>
      <c r="Z620" s="675"/>
      <c r="AA620" s="675"/>
      <c r="AB620" s="675"/>
      <c r="AC620" s="675" t="s">
        <v>1562</v>
      </c>
      <c r="AD620" s="675"/>
      <c r="AE620" s="675"/>
      <c r="AF620" s="675"/>
      <c r="AG620" s="675"/>
      <c r="AH620" s="675"/>
      <c r="AI620" s="675"/>
      <c r="AJ620" s="675"/>
      <c r="AK620" s="677" t="s">
        <v>1121</v>
      </c>
      <c r="AL620" s="677" t="s">
        <v>1238</v>
      </c>
      <c r="AM620" s="677" t="s">
        <v>1239</v>
      </c>
      <c r="AN620" s="675" t="s">
        <v>1209</v>
      </c>
      <c r="AO620" s="675" t="s">
        <v>1086</v>
      </c>
      <c r="AP620" s="675" t="s">
        <v>9250</v>
      </c>
    </row>
    <row r="621" spans="1:42" s="193" customFormat="1" ht="20.100000000000001" customHeight="1">
      <c r="A621" s="675" t="s">
        <v>979</v>
      </c>
      <c r="B621" s="676" t="s">
        <v>74</v>
      </c>
      <c r="C621" s="676" t="s">
        <v>76</v>
      </c>
      <c r="D621" s="676" t="s">
        <v>377</v>
      </c>
      <c r="E621" s="676" t="s">
        <v>37</v>
      </c>
      <c r="F621" s="676" t="s">
        <v>11</v>
      </c>
      <c r="G621" s="676" t="s">
        <v>19</v>
      </c>
      <c r="H621" s="676" t="s">
        <v>1058</v>
      </c>
      <c r="I621" s="675" t="s">
        <v>760</v>
      </c>
      <c r="J621" s="676" t="s">
        <v>13</v>
      </c>
      <c r="K621" s="695" t="s">
        <v>17</v>
      </c>
      <c r="L621" s="676" t="s">
        <v>1616</v>
      </c>
      <c r="M621" s="675" t="s">
        <v>1617</v>
      </c>
      <c r="N621" s="675" t="s">
        <v>1120</v>
      </c>
      <c r="O621" s="675" t="s">
        <v>1237</v>
      </c>
      <c r="P621" s="675">
        <v>100</v>
      </c>
      <c r="Q621" s="675">
        <v>15</v>
      </c>
      <c r="R621" s="696"/>
      <c r="S621" s="675" t="s">
        <v>9249</v>
      </c>
      <c r="T621" s="675"/>
      <c r="U621" s="688">
        <v>44364</v>
      </c>
      <c r="V621" s="688">
        <v>44364</v>
      </c>
      <c r="W621" s="675">
        <v>4721000171</v>
      </c>
      <c r="X621" s="688">
        <v>44378</v>
      </c>
      <c r="Y621" s="675"/>
      <c r="Z621" s="675"/>
      <c r="AA621" s="675"/>
      <c r="AB621" s="675"/>
      <c r="AC621" s="675" t="s">
        <v>1562</v>
      </c>
      <c r="AD621" s="675"/>
      <c r="AE621" s="675"/>
      <c r="AF621" s="675"/>
      <c r="AG621" s="675"/>
      <c r="AH621" s="675"/>
      <c r="AI621" s="675"/>
      <c r="AJ621" s="675"/>
      <c r="AK621" s="677" t="s">
        <v>1121</v>
      </c>
      <c r="AL621" s="677" t="s">
        <v>1238</v>
      </c>
      <c r="AM621" s="677" t="s">
        <v>1239</v>
      </c>
      <c r="AN621" s="675" t="s">
        <v>1209</v>
      </c>
      <c r="AO621" s="675" t="s">
        <v>1086</v>
      </c>
      <c r="AP621" s="675" t="s">
        <v>9250</v>
      </c>
    </row>
    <row r="622" spans="1:42" s="193" customFormat="1" ht="20.100000000000001" customHeight="1">
      <c r="A622" s="675" t="s">
        <v>979</v>
      </c>
      <c r="B622" s="676" t="s">
        <v>74</v>
      </c>
      <c r="C622" s="676" t="s">
        <v>76</v>
      </c>
      <c r="D622" s="676" t="s">
        <v>377</v>
      </c>
      <c r="E622" s="676" t="s">
        <v>37</v>
      </c>
      <c r="F622" s="676" t="s">
        <v>11</v>
      </c>
      <c r="G622" s="676" t="s">
        <v>19</v>
      </c>
      <c r="H622" s="676" t="s">
        <v>1059</v>
      </c>
      <c r="I622" s="675" t="s">
        <v>760</v>
      </c>
      <c r="J622" s="676" t="s">
        <v>13</v>
      </c>
      <c r="K622" s="695" t="s">
        <v>17</v>
      </c>
      <c r="L622" s="676" t="s">
        <v>1616</v>
      </c>
      <c r="M622" s="675" t="s">
        <v>1617</v>
      </c>
      <c r="N622" s="675" t="s">
        <v>1120</v>
      </c>
      <c r="O622" s="675" t="s">
        <v>1245</v>
      </c>
      <c r="P622" s="675">
        <v>100</v>
      </c>
      <c r="Q622" s="675">
        <v>10</v>
      </c>
      <c r="R622" s="696"/>
      <c r="S622" s="675" t="s">
        <v>9249</v>
      </c>
      <c r="T622" s="675"/>
      <c r="U622" s="688">
        <v>44364</v>
      </c>
      <c r="V622" s="688">
        <v>44364</v>
      </c>
      <c r="W622" s="675">
        <v>4721000172</v>
      </c>
      <c r="X622" s="688">
        <v>44378</v>
      </c>
      <c r="Y622" s="675"/>
      <c r="Z622" s="675"/>
      <c r="AA622" s="675"/>
      <c r="AB622" s="675"/>
      <c r="AC622" s="675" t="s">
        <v>1562</v>
      </c>
      <c r="AD622" s="675"/>
      <c r="AE622" s="675"/>
      <c r="AF622" s="675"/>
      <c r="AG622" s="675"/>
      <c r="AH622" s="675"/>
      <c r="AI622" s="675"/>
      <c r="AJ622" s="675"/>
      <c r="AK622" s="677" t="s">
        <v>1121</v>
      </c>
      <c r="AL622" s="677" t="s">
        <v>1238</v>
      </c>
      <c r="AM622" s="677" t="s">
        <v>1239</v>
      </c>
      <c r="AN622" s="675" t="s">
        <v>1209</v>
      </c>
      <c r="AO622" s="675" t="s">
        <v>1086</v>
      </c>
      <c r="AP622" s="675" t="s">
        <v>9250</v>
      </c>
    </row>
    <row r="623" spans="1:42" s="193" customFormat="1" ht="20.100000000000001" customHeight="1">
      <c r="A623" s="675" t="s">
        <v>979</v>
      </c>
      <c r="B623" s="676" t="s">
        <v>74</v>
      </c>
      <c r="C623" s="676" t="s">
        <v>76</v>
      </c>
      <c r="D623" s="676" t="s">
        <v>378</v>
      </c>
      <c r="E623" s="676" t="s">
        <v>37</v>
      </c>
      <c r="F623" s="676" t="s">
        <v>11</v>
      </c>
      <c r="G623" s="676" t="s">
        <v>19</v>
      </c>
      <c r="H623" s="676" t="s">
        <v>1060</v>
      </c>
      <c r="I623" s="675" t="s">
        <v>760</v>
      </c>
      <c r="J623" s="676" t="s">
        <v>13</v>
      </c>
      <c r="K623" s="695" t="s">
        <v>17</v>
      </c>
      <c r="L623" s="676" t="s">
        <v>1616</v>
      </c>
      <c r="M623" s="675" t="s">
        <v>1618</v>
      </c>
      <c r="N623" s="675" t="s">
        <v>1120</v>
      </c>
      <c r="O623" s="675" t="s">
        <v>1237</v>
      </c>
      <c r="P623" s="675">
        <v>20</v>
      </c>
      <c r="Q623" s="675">
        <v>7</v>
      </c>
      <c r="R623" s="696"/>
      <c r="S623" s="675" t="s">
        <v>9249</v>
      </c>
      <c r="T623" s="675"/>
      <c r="U623" s="688">
        <v>44364</v>
      </c>
      <c r="V623" s="688">
        <v>44364</v>
      </c>
      <c r="W623" s="675">
        <v>4721000173</v>
      </c>
      <c r="X623" s="688">
        <v>44378</v>
      </c>
      <c r="Y623" s="675"/>
      <c r="Z623" s="675"/>
      <c r="AA623" s="675"/>
      <c r="AB623" s="675"/>
      <c r="AC623" s="675" t="s">
        <v>1562</v>
      </c>
      <c r="AD623" s="675"/>
      <c r="AE623" s="675"/>
      <c r="AF623" s="675"/>
      <c r="AG623" s="675"/>
      <c r="AH623" s="675"/>
      <c r="AI623" s="675"/>
      <c r="AJ623" s="675"/>
      <c r="AK623" s="677" t="s">
        <v>1121</v>
      </c>
      <c r="AL623" s="677" t="s">
        <v>1238</v>
      </c>
      <c r="AM623" s="677" t="s">
        <v>1239</v>
      </c>
      <c r="AN623" s="675" t="s">
        <v>1209</v>
      </c>
      <c r="AO623" s="675" t="s">
        <v>1086</v>
      </c>
      <c r="AP623" s="675" t="s">
        <v>9250</v>
      </c>
    </row>
    <row r="624" spans="1:42" s="193" customFormat="1" ht="20.100000000000001" customHeight="1">
      <c r="A624" s="675" t="s">
        <v>979</v>
      </c>
      <c r="B624" s="676" t="s">
        <v>74</v>
      </c>
      <c r="C624" s="676" t="s">
        <v>76</v>
      </c>
      <c r="D624" s="676" t="s">
        <v>379</v>
      </c>
      <c r="E624" s="676" t="s">
        <v>37</v>
      </c>
      <c r="F624" s="676" t="s">
        <v>11</v>
      </c>
      <c r="G624" s="676" t="s">
        <v>19</v>
      </c>
      <c r="H624" s="676" t="s">
        <v>1061</v>
      </c>
      <c r="I624" s="675" t="s">
        <v>760</v>
      </c>
      <c r="J624" s="676" t="s">
        <v>13</v>
      </c>
      <c r="K624" s="695" t="s">
        <v>17</v>
      </c>
      <c r="L624" s="676" t="s">
        <v>1616</v>
      </c>
      <c r="M624" s="675" t="s">
        <v>1619</v>
      </c>
      <c r="N624" s="675" t="s">
        <v>1120</v>
      </c>
      <c r="O624" s="675" t="s">
        <v>1245</v>
      </c>
      <c r="P624" s="675">
        <v>65</v>
      </c>
      <c r="Q624" s="675">
        <v>10</v>
      </c>
      <c r="R624" s="696"/>
      <c r="S624" s="675" t="s">
        <v>9249</v>
      </c>
      <c r="T624" s="675"/>
      <c r="U624" s="688">
        <v>44364</v>
      </c>
      <c r="V624" s="688">
        <v>44364</v>
      </c>
      <c r="W624" s="675">
        <v>4721000174</v>
      </c>
      <c r="X624" s="688">
        <v>44378</v>
      </c>
      <c r="Y624" s="675"/>
      <c r="Z624" s="675"/>
      <c r="AA624" s="675"/>
      <c r="AB624" s="675"/>
      <c r="AC624" s="675" t="s">
        <v>1562</v>
      </c>
      <c r="AD624" s="675"/>
      <c r="AE624" s="675"/>
      <c r="AF624" s="675"/>
      <c r="AG624" s="675"/>
      <c r="AH624" s="675"/>
      <c r="AI624" s="675"/>
      <c r="AJ624" s="675"/>
      <c r="AK624" s="677" t="s">
        <v>1121</v>
      </c>
      <c r="AL624" s="677" t="s">
        <v>1238</v>
      </c>
      <c r="AM624" s="677" t="s">
        <v>1239</v>
      </c>
      <c r="AN624" s="675" t="s">
        <v>1209</v>
      </c>
      <c r="AO624" s="675" t="s">
        <v>1086</v>
      </c>
      <c r="AP624" s="675" t="s">
        <v>9250</v>
      </c>
    </row>
    <row r="625" spans="1:42" s="193" customFormat="1" ht="20.100000000000001" customHeight="1">
      <c r="A625" s="675" t="s">
        <v>979</v>
      </c>
      <c r="B625" s="676" t="s">
        <v>74</v>
      </c>
      <c r="C625" s="676" t="s">
        <v>76</v>
      </c>
      <c r="D625" s="676" t="s">
        <v>380</v>
      </c>
      <c r="E625" s="676" t="s">
        <v>37</v>
      </c>
      <c r="F625" s="676" t="s">
        <v>11</v>
      </c>
      <c r="G625" s="676" t="s">
        <v>19</v>
      </c>
      <c r="H625" s="676" t="s">
        <v>1062</v>
      </c>
      <c r="I625" s="675" t="s">
        <v>760</v>
      </c>
      <c r="J625" s="676" t="s">
        <v>13</v>
      </c>
      <c r="K625" s="695" t="s">
        <v>17</v>
      </c>
      <c r="L625" s="676" t="s">
        <v>1616</v>
      </c>
      <c r="M625" s="675" t="s">
        <v>1620</v>
      </c>
      <c r="N625" s="675" t="s">
        <v>1120</v>
      </c>
      <c r="O625" s="675" t="s">
        <v>1245</v>
      </c>
      <c r="P625" s="675">
        <v>80</v>
      </c>
      <c r="Q625" s="675">
        <v>6</v>
      </c>
      <c r="R625" s="696"/>
      <c r="S625" s="675" t="s">
        <v>9249</v>
      </c>
      <c r="T625" s="675"/>
      <c r="U625" s="688">
        <v>44364</v>
      </c>
      <c r="V625" s="688">
        <v>44364</v>
      </c>
      <c r="W625" s="675">
        <v>4721000175</v>
      </c>
      <c r="X625" s="688">
        <v>44378</v>
      </c>
      <c r="Y625" s="675"/>
      <c r="Z625" s="675"/>
      <c r="AA625" s="675"/>
      <c r="AB625" s="675"/>
      <c r="AC625" s="675" t="s">
        <v>1562</v>
      </c>
      <c r="AD625" s="675"/>
      <c r="AE625" s="675"/>
      <c r="AF625" s="675"/>
      <c r="AG625" s="675"/>
      <c r="AH625" s="675"/>
      <c r="AI625" s="675"/>
      <c r="AJ625" s="675"/>
      <c r="AK625" s="677" t="s">
        <v>1121</v>
      </c>
      <c r="AL625" s="677" t="s">
        <v>1238</v>
      </c>
      <c r="AM625" s="677" t="s">
        <v>1239</v>
      </c>
      <c r="AN625" s="675" t="s">
        <v>1209</v>
      </c>
      <c r="AO625" s="675" t="s">
        <v>1086</v>
      </c>
      <c r="AP625" s="675" t="s">
        <v>9250</v>
      </c>
    </row>
    <row r="626" spans="1:42" s="193" customFormat="1" ht="20.100000000000001" customHeight="1">
      <c r="A626" s="675" t="s">
        <v>979</v>
      </c>
      <c r="B626" s="676" t="s">
        <v>74</v>
      </c>
      <c r="C626" s="676" t="s">
        <v>76</v>
      </c>
      <c r="D626" s="676" t="s">
        <v>380</v>
      </c>
      <c r="E626" s="676" t="s">
        <v>37</v>
      </c>
      <c r="F626" s="676" t="s">
        <v>11</v>
      </c>
      <c r="G626" s="676" t="s">
        <v>19</v>
      </c>
      <c r="H626" s="676" t="s">
        <v>1063</v>
      </c>
      <c r="I626" s="675" t="s">
        <v>760</v>
      </c>
      <c r="J626" s="676" t="s">
        <v>13</v>
      </c>
      <c r="K626" s="695" t="s">
        <v>17</v>
      </c>
      <c r="L626" s="676" t="s">
        <v>1616</v>
      </c>
      <c r="M626" s="675" t="s">
        <v>1620</v>
      </c>
      <c r="N626" s="675" t="s">
        <v>1120</v>
      </c>
      <c r="O626" s="675" t="s">
        <v>1237</v>
      </c>
      <c r="P626" s="675">
        <v>80</v>
      </c>
      <c r="Q626" s="675">
        <v>8</v>
      </c>
      <c r="R626" s="696"/>
      <c r="S626" s="675" t="s">
        <v>9249</v>
      </c>
      <c r="T626" s="675"/>
      <c r="U626" s="688">
        <v>44364</v>
      </c>
      <c r="V626" s="688">
        <v>44364</v>
      </c>
      <c r="W626" s="675">
        <v>4721000176</v>
      </c>
      <c r="X626" s="688">
        <v>44378</v>
      </c>
      <c r="Y626" s="675"/>
      <c r="Z626" s="675"/>
      <c r="AA626" s="675"/>
      <c r="AB626" s="675"/>
      <c r="AC626" s="675" t="s">
        <v>1562</v>
      </c>
      <c r="AD626" s="675"/>
      <c r="AE626" s="675"/>
      <c r="AF626" s="675"/>
      <c r="AG626" s="675"/>
      <c r="AH626" s="675"/>
      <c r="AI626" s="675"/>
      <c r="AJ626" s="675"/>
      <c r="AK626" s="677" t="s">
        <v>1121</v>
      </c>
      <c r="AL626" s="677" t="s">
        <v>1238</v>
      </c>
      <c r="AM626" s="677" t="s">
        <v>1239</v>
      </c>
      <c r="AN626" s="675" t="s">
        <v>1209</v>
      </c>
      <c r="AO626" s="675" t="s">
        <v>1086</v>
      </c>
      <c r="AP626" s="675" t="s">
        <v>9250</v>
      </c>
    </row>
    <row r="627" spans="1:42" s="193" customFormat="1" ht="20.100000000000001" customHeight="1">
      <c r="A627" s="675" t="s">
        <v>979</v>
      </c>
      <c r="B627" s="676" t="s">
        <v>74</v>
      </c>
      <c r="C627" s="676" t="s">
        <v>381</v>
      </c>
      <c r="D627" s="676" t="s">
        <v>382</v>
      </c>
      <c r="E627" s="676" t="s">
        <v>37</v>
      </c>
      <c r="F627" s="676" t="s">
        <v>11</v>
      </c>
      <c r="G627" s="676" t="s">
        <v>19</v>
      </c>
      <c r="H627" s="676" t="s">
        <v>1064</v>
      </c>
      <c r="I627" s="675" t="s">
        <v>760</v>
      </c>
      <c r="J627" s="676" t="s">
        <v>13</v>
      </c>
      <c r="K627" s="695" t="s">
        <v>17</v>
      </c>
      <c r="L627" s="676" t="s">
        <v>1616</v>
      </c>
      <c r="M627" s="675" t="s">
        <v>1621</v>
      </c>
      <c r="N627" s="675" t="s">
        <v>1120</v>
      </c>
      <c r="O627" s="675" t="s">
        <v>1245</v>
      </c>
      <c r="P627" s="675">
        <v>26</v>
      </c>
      <c r="Q627" s="675">
        <v>8</v>
      </c>
      <c r="R627" s="696"/>
      <c r="S627" s="675" t="s">
        <v>9249</v>
      </c>
      <c r="T627" s="675"/>
      <c r="U627" s="688">
        <v>44364</v>
      </c>
      <c r="V627" s="688">
        <v>44364</v>
      </c>
      <c r="W627" s="675">
        <v>4721000177</v>
      </c>
      <c r="X627" s="688">
        <v>44378</v>
      </c>
      <c r="Y627" s="675"/>
      <c r="Z627" s="675"/>
      <c r="AA627" s="675"/>
      <c r="AB627" s="675"/>
      <c r="AC627" s="675" t="s">
        <v>1562</v>
      </c>
      <c r="AD627" s="675"/>
      <c r="AE627" s="675"/>
      <c r="AF627" s="675"/>
      <c r="AG627" s="675"/>
      <c r="AH627" s="675"/>
      <c r="AI627" s="675"/>
      <c r="AJ627" s="675"/>
      <c r="AK627" s="677" t="s">
        <v>1121</v>
      </c>
      <c r="AL627" s="677" t="s">
        <v>1238</v>
      </c>
      <c r="AM627" s="677" t="s">
        <v>1239</v>
      </c>
      <c r="AN627" s="675" t="s">
        <v>1209</v>
      </c>
      <c r="AO627" s="675" t="s">
        <v>1086</v>
      </c>
      <c r="AP627" s="675" t="s">
        <v>9250</v>
      </c>
    </row>
    <row r="628" spans="1:42" s="193" customFormat="1" ht="20.100000000000001" customHeight="1">
      <c r="A628" s="675" t="s">
        <v>979</v>
      </c>
      <c r="B628" s="676" t="s">
        <v>74</v>
      </c>
      <c r="C628" s="676" t="s">
        <v>381</v>
      </c>
      <c r="D628" s="676" t="s">
        <v>382</v>
      </c>
      <c r="E628" s="676" t="s">
        <v>37</v>
      </c>
      <c r="F628" s="676" t="s">
        <v>11</v>
      </c>
      <c r="G628" s="676" t="s">
        <v>19</v>
      </c>
      <c r="H628" s="676" t="s">
        <v>1065</v>
      </c>
      <c r="I628" s="675" t="s">
        <v>760</v>
      </c>
      <c r="J628" s="676" t="s">
        <v>13</v>
      </c>
      <c r="K628" s="695" t="s">
        <v>17</v>
      </c>
      <c r="L628" s="676" t="s">
        <v>1616</v>
      </c>
      <c r="M628" s="675" t="s">
        <v>1621</v>
      </c>
      <c r="N628" s="675" t="s">
        <v>1120</v>
      </c>
      <c r="O628" s="676" t="s">
        <v>1237</v>
      </c>
      <c r="P628" s="675">
        <v>26</v>
      </c>
      <c r="Q628" s="675">
        <v>8</v>
      </c>
      <c r="R628" s="696"/>
      <c r="S628" s="675" t="s">
        <v>9249</v>
      </c>
      <c r="T628" s="675"/>
      <c r="U628" s="688">
        <v>44364</v>
      </c>
      <c r="V628" s="688">
        <v>44364</v>
      </c>
      <c r="W628" s="675">
        <v>4721000178</v>
      </c>
      <c r="X628" s="688">
        <v>44378</v>
      </c>
      <c r="Y628" s="675"/>
      <c r="Z628" s="675"/>
      <c r="AA628" s="675"/>
      <c r="AB628" s="675"/>
      <c r="AC628" s="675" t="s">
        <v>1562</v>
      </c>
      <c r="AD628" s="675"/>
      <c r="AE628" s="675"/>
      <c r="AF628" s="675"/>
      <c r="AG628" s="675"/>
      <c r="AH628" s="675"/>
      <c r="AI628" s="675"/>
      <c r="AJ628" s="675"/>
      <c r="AK628" s="677" t="s">
        <v>1121</v>
      </c>
      <c r="AL628" s="677" t="s">
        <v>1238</v>
      </c>
      <c r="AM628" s="677" t="s">
        <v>1239</v>
      </c>
      <c r="AN628" s="675" t="s">
        <v>1209</v>
      </c>
      <c r="AO628" s="675" t="s">
        <v>1086</v>
      </c>
      <c r="AP628" s="675" t="s">
        <v>9250</v>
      </c>
    </row>
    <row r="629" spans="1:42" s="193" customFormat="1" ht="20.100000000000001" customHeight="1">
      <c r="A629" s="675" t="s">
        <v>979</v>
      </c>
      <c r="B629" s="676" t="s">
        <v>74</v>
      </c>
      <c r="C629" s="676" t="s">
        <v>381</v>
      </c>
      <c r="D629" s="676" t="s">
        <v>383</v>
      </c>
      <c r="E629" s="676" t="s">
        <v>37</v>
      </c>
      <c r="F629" s="676" t="s">
        <v>11</v>
      </c>
      <c r="G629" s="676" t="s">
        <v>19</v>
      </c>
      <c r="H629" s="676" t="s">
        <v>1066</v>
      </c>
      <c r="I629" s="675" t="s">
        <v>760</v>
      </c>
      <c r="J629" s="676" t="s">
        <v>13</v>
      </c>
      <c r="K629" s="695" t="s">
        <v>17</v>
      </c>
      <c r="L629" s="676" t="s">
        <v>1567</v>
      </c>
      <c r="M629" s="675" t="s">
        <v>1622</v>
      </c>
      <c r="N629" s="675" t="s">
        <v>1120</v>
      </c>
      <c r="O629" s="675" t="s">
        <v>1245</v>
      </c>
      <c r="P629" s="675">
        <v>400</v>
      </c>
      <c r="Q629" s="675">
        <v>25</v>
      </c>
      <c r="R629" s="696"/>
      <c r="S629" s="675" t="s">
        <v>9249</v>
      </c>
      <c r="T629" s="675"/>
      <c r="U629" s="688">
        <v>44364</v>
      </c>
      <c r="V629" s="688">
        <v>44364</v>
      </c>
      <c r="W629" s="675">
        <v>4721000179</v>
      </c>
      <c r="X629" s="688">
        <v>44378</v>
      </c>
      <c r="Y629" s="675"/>
      <c r="Z629" s="675"/>
      <c r="AA629" s="675"/>
      <c r="AB629" s="675"/>
      <c r="AC629" s="675" t="s">
        <v>1562</v>
      </c>
      <c r="AD629" s="675"/>
      <c r="AE629" s="675"/>
      <c r="AF629" s="675"/>
      <c r="AG629" s="675"/>
      <c r="AH629" s="675"/>
      <c r="AI629" s="675"/>
      <c r="AJ629" s="675"/>
      <c r="AK629" s="677" t="s">
        <v>1121</v>
      </c>
      <c r="AL629" s="677" t="s">
        <v>1238</v>
      </c>
      <c r="AM629" s="677" t="s">
        <v>1239</v>
      </c>
      <c r="AN629" s="675" t="s">
        <v>1209</v>
      </c>
      <c r="AO629" s="675" t="s">
        <v>1086</v>
      </c>
      <c r="AP629" s="675" t="s">
        <v>9250</v>
      </c>
    </row>
    <row r="630" spans="1:42" s="193" customFormat="1" ht="20.100000000000001" customHeight="1">
      <c r="A630" s="675" t="s">
        <v>979</v>
      </c>
      <c r="B630" s="676" t="s">
        <v>74</v>
      </c>
      <c r="C630" s="676" t="s">
        <v>381</v>
      </c>
      <c r="D630" s="676" t="s">
        <v>384</v>
      </c>
      <c r="E630" s="676" t="s">
        <v>37</v>
      </c>
      <c r="F630" s="676" t="s">
        <v>11</v>
      </c>
      <c r="G630" s="676" t="s">
        <v>19</v>
      </c>
      <c r="H630" s="676" t="s">
        <v>1067</v>
      </c>
      <c r="I630" s="675" t="s">
        <v>760</v>
      </c>
      <c r="J630" s="676" t="s">
        <v>13</v>
      </c>
      <c r="K630" s="695" t="s">
        <v>17</v>
      </c>
      <c r="L630" s="676" t="s">
        <v>1567</v>
      </c>
      <c r="M630" s="675" t="s">
        <v>1623</v>
      </c>
      <c r="N630" s="675" t="s">
        <v>1120</v>
      </c>
      <c r="O630" s="675" t="s">
        <v>1245</v>
      </c>
      <c r="P630" s="675">
        <v>254</v>
      </c>
      <c r="Q630" s="675">
        <v>7</v>
      </c>
      <c r="R630" s="696"/>
      <c r="S630" s="675" t="s">
        <v>9249</v>
      </c>
      <c r="T630" s="675"/>
      <c r="U630" s="688">
        <v>44364</v>
      </c>
      <c r="V630" s="688">
        <v>44364</v>
      </c>
      <c r="W630" s="675">
        <v>4721000180</v>
      </c>
      <c r="X630" s="688">
        <v>44378</v>
      </c>
      <c r="Y630" s="675"/>
      <c r="Z630" s="675"/>
      <c r="AA630" s="675"/>
      <c r="AB630" s="675"/>
      <c r="AC630" s="675" t="s">
        <v>1562</v>
      </c>
      <c r="AD630" s="675"/>
      <c r="AE630" s="675"/>
      <c r="AF630" s="675"/>
      <c r="AG630" s="675"/>
      <c r="AH630" s="675"/>
      <c r="AI630" s="675"/>
      <c r="AJ630" s="675"/>
      <c r="AK630" s="677" t="s">
        <v>1121</v>
      </c>
      <c r="AL630" s="677" t="s">
        <v>1238</v>
      </c>
      <c r="AM630" s="677" t="s">
        <v>1239</v>
      </c>
      <c r="AN630" s="675" t="s">
        <v>1209</v>
      </c>
      <c r="AO630" s="675" t="s">
        <v>1086</v>
      </c>
      <c r="AP630" s="675" t="s">
        <v>9250</v>
      </c>
    </row>
    <row r="631" spans="1:42" s="193" customFormat="1" ht="20.100000000000001" customHeight="1">
      <c r="A631" s="675" t="s">
        <v>979</v>
      </c>
      <c r="B631" s="676" t="s">
        <v>74</v>
      </c>
      <c r="C631" s="676" t="s">
        <v>381</v>
      </c>
      <c r="D631" s="676" t="s">
        <v>385</v>
      </c>
      <c r="E631" s="676" t="s">
        <v>37</v>
      </c>
      <c r="F631" s="676" t="s">
        <v>11</v>
      </c>
      <c r="G631" s="676" t="s">
        <v>19</v>
      </c>
      <c r="H631" s="676" t="s">
        <v>1068</v>
      </c>
      <c r="I631" s="675" t="s">
        <v>760</v>
      </c>
      <c r="J631" s="676" t="s">
        <v>13</v>
      </c>
      <c r="K631" s="695" t="s">
        <v>17</v>
      </c>
      <c r="L631" s="676" t="s">
        <v>1567</v>
      </c>
      <c r="M631" s="675" t="s">
        <v>1624</v>
      </c>
      <c r="N631" s="675" t="s">
        <v>1120</v>
      </c>
      <c r="O631" s="675" t="s">
        <v>1237</v>
      </c>
      <c r="P631" s="675">
        <v>100</v>
      </c>
      <c r="Q631" s="675">
        <v>10</v>
      </c>
      <c r="R631" s="696"/>
      <c r="S631" s="675" t="s">
        <v>9249</v>
      </c>
      <c r="T631" s="675"/>
      <c r="U631" s="688">
        <v>44364</v>
      </c>
      <c r="V631" s="688">
        <v>44364</v>
      </c>
      <c r="W631" s="675">
        <v>4721000181</v>
      </c>
      <c r="X631" s="688">
        <v>44378</v>
      </c>
      <c r="Y631" s="675"/>
      <c r="Z631" s="696"/>
      <c r="AA631" s="675"/>
      <c r="AB631" s="675"/>
      <c r="AC631" s="675" t="s">
        <v>1562</v>
      </c>
      <c r="AD631" s="675"/>
      <c r="AE631" s="675"/>
      <c r="AF631" s="675"/>
      <c r="AG631" s="675"/>
      <c r="AH631" s="675"/>
      <c r="AI631" s="675"/>
      <c r="AJ631" s="675"/>
      <c r="AK631" s="677" t="s">
        <v>1121</v>
      </c>
      <c r="AL631" s="677" t="s">
        <v>1238</v>
      </c>
      <c r="AM631" s="677" t="s">
        <v>1239</v>
      </c>
      <c r="AN631" s="675" t="s">
        <v>1209</v>
      </c>
      <c r="AO631" s="675" t="s">
        <v>1086</v>
      </c>
      <c r="AP631" s="675" t="s">
        <v>9250</v>
      </c>
    </row>
    <row r="632" spans="1:42" s="193" customFormat="1" ht="20.100000000000001" customHeight="1">
      <c r="A632" s="675" t="s">
        <v>979</v>
      </c>
      <c r="B632" s="675" t="s">
        <v>1700</v>
      </c>
      <c r="C632" s="675" t="s">
        <v>1701</v>
      </c>
      <c r="D632" s="676" t="s">
        <v>1702</v>
      </c>
      <c r="E632" s="675" t="s">
        <v>35</v>
      </c>
      <c r="F632" s="675" t="s">
        <v>11</v>
      </c>
      <c r="G632" s="675" t="s">
        <v>19</v>
      </c>
      <c r="H632" s="676" t="s">
        <v>1703</v>
      </c>
      <c r="I632" s="675" t="s">
        <v>760</v>
      </c>
      <c r="J632" s="675" t="s">
        <v>13</v>
      </c>
      <c r="K632" s="727" t="s">
        <v>109</v>
      </c>
      <c r="L632" s="676" t="s">
        <v>1694</v>
      </c>
      <c r="M632" s="728">
        <v>235.97</v>
      </c>
      <c r="N632" s="675" t="s">
        <v>1218</v>
      </c>
      <c r="O632" s="728" t="s">
        <v>1704</v>
      </c>
      <c r="P632" s="729">
        <v>150</v>
      </c>
      <c r="Q632" s="729">
        <v>30</v>
      </c>
      <c r="R632" s="693"/>
      <c r="S632" s="694" t="s">
        <v>9251</v>
      </c>
      <c r="T632" s="693"/>
      <c r="U632" s="674">
        <v>44377</v>
      </c>
      <c r="V632" s="674">
        <v>44377</v>
      </c>
      <c r="W632" s="660" t="s">
        <v>1705</v>
      </c>
      <c r="X632" s="674">
        <v>44379</v>
      </c>
      <c r="Y632" s="693"/>
      <c r="Z632" s="693"/>
      <c r="AA632" s="693"/>
      <c r="AB632" s="693"/>
      <c r="AC632" s="675" t="s">
        <v>7597</v>
      </c>
      <c r="AD632" s="693"/>
      <c r="AE632" s="694"/>
      <c r="AF632" s="693"/>
      <c r="AG632" s="694"/>
      <c r="AH632" s="694"/>
      <c r="AI632" s="694"/>
      <c r="AJ632" s="694"/>
      <c r="AK632" s="675" t="s">
        <v>8986</v>
      </c>
      <c r="AL632" s="694" t="s">
        <v>9252</v>
      </c>
      <c r="AM632" s="645" t="s">
        <v>9253</v>
      </c>
      <c r="AN632" s="675" t="s">
        <v>1086</v>
      </c>
      <c r="AO632" s="675" t="s">
        <v>1086</v>
      </c>
      <c r="AP632" s="675" t="s">
        <v>1942</v>
      </c>
    </row>
    <row r="633" spans="1:42" s="193" customFormat="1" ht="20.100000000000001" customHeight="1">
      <c r="A633" s="675" t="s">
        <v>979</v>
      </c>
      <c r="B633" s="675" t="s">
        <v>1700</v>
      </c>
      <c r="C633" s="675" t="s">
        <v>1701</v>
      </c>
      <c r="D633" s="676" t="s">
        <v>1702</v>
      </c>
      <c r="E633" s="675" t="s">
        <v>35</v>
      </c>
      <c r="F633" s="675" t="s">
        <v>11</v>
      </c>
      <c r="G633" s="675" t="s">
        <v>19</v>
      </c>
      <c r="H633" s="676" t="s">
        <v>1706</v>
      </c>
      <c r="I633" s="675" t="s">
        <v>760</v>
      </c>
      <c r="J633" s="675" t="s">
        <v>13</v>
      </c>
      <c r="K633" s="727" t="s">
        <v>109</v>
      </c>
      <c r="L633" s="676" t="s">
        <v>1694</v>
      </c>
      <c r="M633" s="728">
        <v>235.97</v>
      </c>
      <c r="N633" s="675" t="s">
        <v>1218</v>
      </c>
      <c r="O633" s="728" t="s">
        <v>1080</v>
      </c>
      <c r="P633" s="729">
        <v>100</v>
      </c>
      <c r="Q633" s="729">
        <v>30</v>
      </c>
      <c r="R633" s="693"/>
      <c r="S633" s="694" t="s">
        <v>9251</v>
      </c>
      <c r="T633" s="693"/>
      <c r="U633" s="674">
        <v>44377</v>
      </c>
      <c r="V633" s="674">
        <v>44377</v>
      </c>
      <c r="W633" s="660" t="s">
        <v>1707</v>
      </c>
      <c r="X633" s="674">
        <v>44379</v>
      </c>
      <c r="Y633" s="693"/>
      <c r="Z633" s="693"/>
      <c r="AA633" s="693"/>
      <c r="AB633" s="693"/>
      <c r="AC633" s="675" t="s">
        <v>7597</v>
      </c>
      <c r="AD633" s="693"/>
      <c r="AE633" s="694"/>
      <c r="AF633" s="693"/>
      <c r="AG633" s="694"/>
      <c r="AH633" s="694"/>
      <c r="AI633" s="694"/>
      <c r="AJ633" s="694"/>
      <c r="AK633" s="675" t="s">
        <v>8986</v>
      </c>
      <c r="AL633" s="694" t="s">
        <v>9252</v>
      </c>
      <c r="AM633" s="645" t="s">
        <v>9253</v>
      </c>
      <c r="AN633" s="675" t="s">
        <v>1086</v>
      </c>
      <c r="AO633" s="675" t="s">
        <v>1086</v>
      </c>
      <c r="AP633" s="675" t="s">
        <v>1942</v>
      </c>
    </row>
    <row r="634" spans="1:42" s="193" customFormat="1" ht="20.100000000000001" customHeight="1">
      <c r="A634" s="675" t="s">
        <v>979</v>
      </c>
      <c r="B634" s="675" t="s">
        <v>1700</v>
      </c>
      <c r="C634" s="675" t="s">
        <v>1701</v>
      </c>
      <c r="D634" s="676" t="s">
        <v>1708</v>
      </c>
      <c r="E634" s="675" t="s">
        <v>35</v>
      </c>
      <c r="F634" s="675" t="s">
        <v>11</v>
      </c>
      <c r="G634" s="675" t="s">
        <v>19</v>
      </c>
      <c r="H634" s="676" t="s">
        <v>1709</v>
      </c>
      <c r="I634" s="675" t="s">
        <v>760</v>
      </c>
      <c r="J634" s="675" t="s">
        <v>13</v>
      </c>
      <c r="K634" s="727" t="s">
        <v>109</v>
      </c>
      <c r="L634" s="676" t="s">
        <v>1694</v>
      </c>
      <c r="M634" s="728">
        <v>236.67</v>
      </c>
      <c r="N634" s="675" t="s">
        <v>1218</v>
      </c>
      <c r="O634" s="728" t="s">
        <v>1080</v>
      </c>
      <c r="P634" s="729">
        <v>100</v>
      </c>
      <c r="Q634" s="729">
        <v>30</v>
      </c>
      <c r="R634" s="693"/>
      <c r="S634" s="694" t="s">
        <v>9251</v>
      </c>
      <c r="T634" s="693"/>
      <c r="U634" s="674">
        <v>44377</v>
      </c>
      <c r="V634" s="674">
        <v>44377</v>
      </c>
      <c r="W634" s="660" t="s">
        <v>1710</v>
      </c>
      <c r="X634" s="674">
        <v>44379</v>
      </c>
      <c r="Y634" s="693"/>
      <c r="Z634" s="693"/>
      <c r="AA634" s="693"/>
      <c r="AB634" s="693"/>
      <c r="AC634" s="675" t="s">
        <v>7597</v>
      </c>
      <c r="AD634" s="693"/>
      <c r="AE634" s="694"/>
      <c r="AF634" s="693"/>
      <c r="AG634" s="694"/>
      <c r="AH634" s="694"/>
      <c r="AI634" s="694"/>
      <c r="AJ634" s="694"/>
      <c r="AK634" s="675" t="s">
        <v>8986</v>
      </c>
      <c r="AL634" s="694" t="s">
        <v>9252</v>
      </c>
      <c r="AM634" s="645" t="s">
        <v>9253</v>
      </c>
      <c r="AN634" s="675" t="s">
        <v>1086</v>
      </c>
      <c r="AO634" s="675" t="s">
        <v>1086</v>
      </c>
      <c r="AP634" s="675" t="s">
        <v>1942</v>
      </c>
    </row>
    <row r="635" spans="1:42" s="193" customFormat="1" ht="20.100000000000001" customHeight="1">
      <c r="A635" s="675" t="s">
        <v>979</v>
      </c>
      <c r="B635" s="675" t="s">
        <v>1700</v>
      </c>
      <c r="C635" s="675" t="s">
        <v>1701</v>
      </c>
      <c r="D635" s="675" t="s">
        <v>1711</v>
      </c>
      <c r="E635" s="675" t="s">
        <v>35</v>
      </c>
      <c r="F635" s="675" t="s">
        <v>11</v>
      </c>
      <c r="G635" s="675" t="s">
        <v>19</v>
      </c>
      <c r="H635" s="676" t="s">
        <v>1712</v>
      </c>
      <c r="I635" s="675" t="s">
        <v>760</v>
      </c>
      <c r="J635" s="675" t="s">
        <v>13</v>
      </c>
      <c r="K635" s="692" t="s">
        <v>109</v>
      </c>
      <c r="L635" s="675" t="s">
        <v>1694</v>
      </c>
      <c r="M635" s="675" t="s">
        <v>1713</v>
      </c>
      <c r="N635" s="675" t="s">
        <v>1218</v>
      </c>
      <c r="O635" s="675" t="s">
        <v>1704</v>
      </c>
      <c r="P635" s="675">
        <v>100</v>
      </c>
      <c r="Q635" s="675">
        <v>30</v>
      </c>
      <c r="R635" s="697"/>
      <c r="S635" s="694" t="s">
        <v>9251</v>
      </c>
      <c r="T635" s="698"/>
      <c r="U635" s="674">
        <v>44377</v>
      </c>
      <c r="V635" s="674">
        <v>44377</v>
      </c>
      <c r="W635" s="660" t="s">
        <v>1714</v>
      </c>
      <c r="X635" s="674">
        <v>44379</v>
      </c>
      <c r="Y635" s="697"/>
      <c r="Z635" s="697"/>
      <c r="AA635" s="697"/>
      <c r="AB635" s="697"/>
      <c r="AC635" s="675" t="s">
        <v>7597</v>
      </c>
      <c r="AD635" s="697"/>
      <c r="AE635" s="697"/>
      <c r="AF635" s="697"/>
      <c r="AG635" s="697"/>
      <c r="AH635" s="697"/>
      <c r="AI635" s="697"/>
      <c r="AJ635" s="697"/>
      <c r="AK635" s="675" t="s">
        <v>8986</v>
      </c>
      <c r="AL635" s="694" t="s">
        <v>9252</v>
      </c>
      <c r="AM635" s="645" t="s">
        <v>9253</v>
      </c>
      <c r="AN635" s="675" t="s">
        <v>1086</v>
      </c>
      <c r="AO635" s="675" t="s">
        <v>1086</v>
      </c>
      <c r="AP635" s="675" t="s">
        <v>1942</v>
      </c>
    </row>
    <row r="636" spans="1:42" s="193" customFormat="1" ht="20.100000000000001" customHeight="1">
      <c r="A636" s="675" t="s">
        <v>979</v>
      </c>
      <c r="B636" s="675" t="s">
        <v>1700</v>
      </c>
      <c r="C636" s="675" t="s">
        <v>1715</v>
      </c>
      <c r="D636" s="675" t="s">
        <v>1716</v>
      </c>
      <c r="E636" s="675" t="s">
        <v>35</v>
      </c>
      <c r="F636" s="675" t="s">
        <v>11</v>
      </c>
      <c r="G636" s="675" t="s">
        <v>19</v>
      </c>
      <c r="H636" s="676" t="s">
        <v>1717</v>
      </c>
      <c r="I636" s="675" t="s">
        <v>760</v>
      </c>
      <c r="J636" s="675" t="s">
        <v>13</v>
      </c>
      <c r="K636" s="692" t="s">
        <v>17</v>
      </c>
      <c r="L636" s="675" t="s">
        <v>1694</v>
      </c>
      <c r="M636" s="675">
        <v>245.18</v>
      </c>
      <c r="N636" s="675" t="s">
        <v>1218</v>
      </c>
      <c r="O636" s="675" t="s">
        <v>1080</v>
      </c>
      <c r="P636" s="675">
        <v>121</v>
      </c>
      <c r="Q636" s="675">
        <v>28</v>
      </c>
      <c r="R636" s="697"/>
      <c r="S636" s="694" t="s">
        <v>9251</v>
      </c>
      <c r="T636" s="698"/>
      <c r="U636" s="674">
        <v>44377</v>
      </c>
      <c r="V636" s="674">
        <v>44377</v>
      </c>
      <c r="W636" s="726" t="s">
        <v>1718</v>
      </c>
      <c r="X636" s="674">
        <v>44379</v>
      </c>
      <c r="Y636" s="697"/>
      <c r="Z636" s="697"/>
      <c r="AA636" s="697"/>
      <c r="AB636" s="697"/>
      <c r="AC636" s="675" t="s">
        <v>7597</v>
      </c>
      <c r="AD636" s="697"/>
      <c r="AE636" s="697"/>
      <c r="AF636" s="697"/>
      <c r="AG636" s="697"/>
      <c r="AH636" s="697"/>
      <c r="AI636" s="697"/>
      <c r="AJ636" s="697"/>
      <c r="AK636" s="675" t="s">
        <v>8986</v>
      </c>
      <c r="AL636" s="694" t="s">
        <v>9252</v>
      </c>
      <c r="AM636" s="645" t="s">
        <v>9253</v>
      </c>
      <c r="AN636" s="675" t="s">
        <v>1086</v>
      </c>
      <c r="AO636" s="675" t="s">
        <v>1086</v>
      </c>
      <c r="AP636" s="675" t="s">
        <v>1942</v>
      </c>
    </row>
    <row r="637" spans="1:42" s="193" customFormat="1" ht="20.100000000000001" customHeight="1">
      <c r="A637" s="675" t="s">
        <v>979</v>
      </c>
      <c r="B637" s="675" t="s">
        <v>1700</v>
      </c>
      <c r="C637" s="675" t="s">
        <v>1715</v>
      </c>
      <c r="D637" s="675" t="s">
        <v>1719</v>
      </c>
      <c r="E637" s="675" t="s">
        <v>35</v>
      </c>
      <c r="F637" s="675" t="s">
        <v>11</v>
      </c>
      <c r="G637" s="675" t="s">
        <v>19</v>
      </c>
      <c r="H637" s="676" t="s">
        <v>1720</v>
      </c>
      <c r="I637" s="675" t="s">
        <v>760</v>
      </c>
      <c r="J637" s="675" t="s">
        <v>13</v>
      </c>
      <c r="K637" s="692" t="s">
        <v>17</v>
      </c>
      <c r="L637" s="675" t="s">
        <v>1694</v>
      </c>
      <c r="M637" s="675">
        <v>245.32</v>
      </c>
      <c r="N637" s="675" t="s">
        <v>1218</v>
      </c>
      <c r="O637" s="699" t="s">
        <v>1079</v>
      </c>
      <c r="P637" s="675">
        <v>33</v>
      </c>
      <c r="Q637" s="675">
        <v>17</v>
      </c>
      <c r="R637" s="697"/>
      <c r="S637" s="694" t="s">
        <v>9251</v>
      </c>
      <c r="T637" s="698"/>
      <c r="U637" s="674">
        <v>44377</v>
      </c>
      <c r="V637" s="674">
        <v>44377</v>
      </c>
      <c r="W637" s="726" t="s">
        <v>1721</v>
      </c>
      <c r="X637" s="674">
        <v>44379</v>
      </c>
      <c r="Y637" s="697"/>
      <c r="Z637" s="697"/>
      <c r="AA637" s="697"/>
      <c r="AB637" s="697"/>
      <c r="AC637" s="675" t="s">
        <v>7597</v>
      </c>
      <c r="AD637" s="697"/>
      <c r="AE637" s="697"/>
      <c r="AF637" s="697"/>
      <c r="AG637" s="697"/>
      <c r="AH637" s="697"/>
      <c r="AI637" s="697"/>
      <c r="AJ637" s="697"/>
      <c r="AK637" s="675" t="s">
        <v>8986</v>
      </c>
      <c r="AL637" s="694" t="s">
        <v>9252</v>
      </c>
      <c r="AM637" s="645" t="s">
        <v>9253</v>
      </c>
      <c r="AN637" s="675" t="s">
        <v>1086</v>
      </c>
      <c r="AO637" s="675" t="s">
        <v>1086</v>
      </c>
      <c r="AP637" s="675" t="s">
        <v>1942</v>
      </c>
    </row>
    <row r="638" spans="1:42" s="193" customFormat="1" ht="20.100000000000001" customHeight="1">
      <c r="A638" s="675" t="s">
        <v>979</v>
      </c>
      <c r="B638" s="675" t="s">
        <v>1700</v>
      </c>
      <c r="C638" s="675" t="s">
        <v>1715</v>
      </c>
      <c r="D638" s="675" t="s">
        <v>1722</v>
      </c>
      <c r="E638" s="675" t="s">
        <v>35</v>
      </c>
      <c r="F638" s="675" t="s">
        <v>11</v>
      </c>
      <c r="G638" s="675" t="s">
        <v>19</v>
      </c>
      <c r="H638" s="676" t="s">
        <v>1723</v>
      </c>
      <c r="I638" s="675" t="s">
        <v>760</v>
      </c>
      <c r="J638" s="675" t="s">
        <v>13</v>
      </c>
      <c r="K638" s="692" t="s">
        <v>17</v>
      </c>
      <c r="L638" s="675" t="s">
        <v>1694</v>
      </c>
      <c r="M638" s="675">
        <v>245.54</v>
      </c>
      <c r="N638" s="675" t="s">
        <v>1218</v>
      </c>
      <c r="O638" s="699" t="s">
        <v>1079</v>
      </c>
      <c r="P638" s="675">
        <v>33</v>
      </c>
      <c r="Q638" s="675">
        <v>20</v>
      </c>
      <c r="R638" s="697"/>
      <c r="S638" s="694" t="s">
        <v>9251</v>
      </c>
      <c r="T638" s="698"/>
      <c r="U638" s="674">
        <v>44377</v>
      </c>
      <c r="V638" s="674">
        <v>44377</v>
      </c>
      <c r="W638" s="726" t="s">
        <v>1724</v>
      </c>
      <c r="X638" s="674">
        <v>44379</v>
      </c>
      <c r="Y638" s="697"/>
      <c r="Z638" s="697"/>
      <c r="AA638" s="697"/>
      <c r="AB638" s="697"/>
      <c r="AC638" s="675" t="s">
        <v>7597</v>
      </c>
      <c r="AD638" s="697"/>
      <c r="AE638" s="697"/>
      <c r="AF638" s="697"/>
      <c r="AG638" s="697"/>
      <c r="AH638" s="697"/>
      <c r="AI638" s="697"/>
      <c r="AJ638" s="697"/>
      <c r="AK638" s="675" t="s">
        <v>8986</v>
      </c>
      <c r="AL638" s="694" t="s">
        <v>9252</v>
      </c>
      <c r="AM638" s="645" t="s">
        <v>9253</v>
      </c>
      <c r="AN638" s="675" t="s">
        <v>1086</v>
      </c>
      <c r="AO638" s="675" t="s">
        <v>1086</v>
      </c>
      <c r="AP638" s="675" t="s">
        <v>1942</v>
      </c>
    </row>
    <row r="639" spans="1:42" s="193" customFormat="1" ht="20.100000000000001" customHeight="1">
      <c r="A639" s="675" t="s">
        <v>979</v>
      </c>
      <c r="B639" s="675" t="s">
        <v>1700</v>
      </c>
      <c r="C639" s="675" t="s">
        <v>1715</v>
      </c>
      <c r="D639" s="675" t="s">
        <v>1722</v>
      </c>
      <c r="E639" s="675" t="s">
        <v>35</v>
      </c>
      <c r="F639" s="675" t="s">
        <v>11</v>
      </c>
      <c r="G639" s="675" t="s">
        <v>19</v>
      </c>
      <c r="H639" s="676" t="s">
        <v>1725</v>
      </c>
      <c r="I639" s="675" t="s">
        <v>760</v>
      </c>
      <c r="J639" s="675" t="s">
        <v>13</v>
      </c>
      <c r="K639" s="692" t="s">
        <v>17</v>
      </c>
      <c r="L639" s="675" t="s">
        <v>1694</v>
      </c>
      <c r="M639" s="675">
        <v>245.6</v>
      </c>
      <c r="N639" s="675" t="s">
        <v>1218</v>
      </c>
      <c r="O639" s="675" t="s">
        <v>1078</v>
      </c>
      <c r="P639" s="675">
        <v>132</v>
      </c>
      <c r="Q639" s="675">
        <v>16</v>
      </c>
      <c r="R639" s="697"/>
      <c r="S639" s="694" t="s">
        <v>9251</v>
      </c>
      <c r="T639" s="698"/>
      <c r="U639" s="674">
        <v>44377</v>
      </c>
      <c r="V639" s="674">
        <v>44377</v>
      </c>
      <c r="W639" s="726" t="s">
        <v>1726</v>
      </c>
      <c r="X639" s="674">
        <v>44379</v>
      </c>
      <c r="Y639" s="697"/>
      <c r="Z639" s="697"/>
      <c r="AA639" s="697"/>
      <c r="AB639" s="697"/>
      <c r="AC639" s="675" t="s">
        <v>7597</v>
      </c>
      <c r="AD639" s="697"/>
      <c r="AE639" s="697"/>
      <c r="AF639" s="697"/>
      <c r="AG639" s="697"/>
      <c r="AH639" s="697"/>
      <c r="AI639" s="697"/>
      <c r="AJ639" s="697"/>
      <c r="AK639" s="675" t="s">
        <v>8986</v>
      </c>
      <c r="AL639" s="694" t="s">
        <v>9252</v>
      </c>
      <c r="AM639" s="645" t="s">
        <v>9253</v>
      </c>
      <c r="AN639" s="675" t="s">
        <v>1086</v>
      </c>
      <c r="AO639" s="675" t="s">
        <v>1086</v>
      </c>
      <c r="AP639" s="675" t="s">
        <v>1942</v>
      </c>
    </row>
    <row r="640" spans="1:42" s="193" customFormat="1" ht="20.100000000000001" customHeight="1">
      <c r="A640" s="675" t="s">
        <v>979</v>
      </c>
      <c r="B640" s="676" t="s">
        <v>81</v>
      </c>
      <c r="C640" s="676" t="s">
        <v>395</v>
      </c>
      <c r="D640" s="676" t="s">
        <v>396</v>
      </c>
      <c r="E640" s="676" t="s">
        <v>37</v>
      </c>
      <c r="F640" s="676" t="s">
        <v>11</v>
      </c>
      <c r="G640" s="676" t="s">
        <v>19</v>
      </c>
      <c r="H640" s="676" t="s">
        <v>502</v>
      </c>
      <c r="I640" s="675" t="s">
        <v>760</v>
      </c>
      <c r="J640" s="676" t="s">
        <v>13</v>
      </c>
      <c r="K640" s="695" t="s">
        <v>17</v>
      </c>
      <c r="L640" s="676" t="s">
        <v>1544</v>
      </c>
      <c r="M640" s="675" t="s">
        <v>1545</v>
      </c>
      <c r="N640" s="675" t="s">
        <v>1120</v>
      </c>
      <c r="O640" s="675" t="s">
        <v>1245</v>
      </c>
      <c r="P640" s="675">
        <v>240</v>
      </c>
      <c r="Q640" s="675">
        <v>8</v>
      </c>
      <c r="R640" s="696"/>
      <c r="S640" s="675" t="s">
        <v>9249</v>
      </c>
      <c r="T640" s="675"/>
      <c r="U640" s="674">
        <v>44361</v>
      </c>
      <c r="V640" s="674">
        <v>44361</v>
      </c>
      <c r="W640" s="675">
        <v>4772000009</v>
      </c>
      <c r="X640" s="674">
        <v>44372</v>
      </c>
      <c r="Y640" s="675"/>
      <c r="Z640" s="675"/>
      <c r="AA640" s="675"/>
      <c r="AB640" s="675"/>
      <c r="AC640" s="675" t="s">
        <v>7597</v>
      </c>
      <c r="AD640" s="675"/>
      <c r="AE640" s="675"/>
      <c r="AF640" s="675"/>
      <c r="AG640" s="675"/>
      <c r="AH640" s="675"/>
      <c r="AI640" s="675"/>
      <c r="AJ640" s="675"/>
      <c r="AK640" s="677" t="s">
        <v>1121</v>
      </c>
      <c r="AL640" s="677" t="s">
        <v>1238</v>
      </c>
      <c r="AM640" s="677" t="s">
        <v>1239</v>
      </c>
      <c r="AN640" s="675" t="s">
        <v>1086</v>
      </c>
      <c r="AO640" s="675" t="s">
        <v>1086</v>
      </c>
      <c r="AP640" s="675"/>
    </row>
    <row r="641" spans="1:42" s="193" customFormat="1" ht="20.100000000000001" customHeight="1">
      <c r="A641" s="675" t="s">
        <v>979</v>
      </c>
      <c r="B641" s="676" t="s">
        <v>81</v>
      </c>
      <c r="C641" s="676" t="s">
        <v>395</v>
      </c>
      <c r="D641" s="676" t="s">
        <v>397</v>
      </c>
      <c r="E641" s="676" t="s">
        <v>37</v>
      </c>
      <c r="F641" s="676" t="s">
        <v>11</v>
      </c>
      <c r="G641" s="676" t="s">
        <v>19</v>
      </c>
      <c r="H641" s="676" t="s">
        <v>503</v>
      </c>
      <c r="I641" s="675" t="s">
        <v>760</v>
      </c>
      <c r="J641" s="676" t="s">
        <v>13</v>
      </c>
      <c r="K641" s="695" t="s">
        <v>17</v>
      </c>
      <c r="L641" s="676" t="s">
        <v>1549</v>
      </c>
      <c r="M641" s="675" t="s">
        <v>1550</v>
      </c>
      <c r="N641" s="675" t="s">
        <v>1120</v>
      </c>
      <c r="O641" s="675" t="s">
        <v>1080</v>
      </c>
      <c r="P641" s="675">
        <v>80</v>
      </c>
      <c r="Q641" s="675">
        <v>6</v>
      </c>
      <c r="R641" s="696"/>
      <c r="S641" s="675" t="s">
        <v>9249</v>
      </c>
      <c r="T641" s="675"/>
      <c r="U641" s="674">
        <v>44361</v>
      </c>
      <c r="V641" s="674">
        <v>44361</v>
      </c>
      <c r="W641" s="675">
        <v>4772000010</v>
      </c>
      <c r="X641" s="674">
        <v>44372</v>
      </c>
      <c r="Y641" s="675"/>
      <c r="Z641" s="675"/>
      <c r="AA641" s="675"/>
      <c r="AB641" s="675"/>
      <c r="AC641" s="675" t="s">
        <v>7597</v>
      </c>
      <c r="AD641" s="675"/>
      <c r="AE641" s="675"/>
      <c r="AF641" s="675"/>
      <c r="AG641" s="675"/>
      <c r="AH641" s="675"/>
      <c r="AI641" s="675"/>
      <c r="AJ641" s="675"/>
      <c r="AK641" s="677" t="s">
        <v>1121</v>
      </c>
      <c r="AL641" s="677" t="s">
        <v>1238</v>
      </c>
      <c r="AM641" s="677" t="s">
        <v>1239</v>
      </c>
      <c r="AN641" s="675" t="s">
        <v>1086</v>
      </c>
      <c r="AO641" s="675" t="s">
        <v>1086</v>
      </c>
      <c r="AP641" s="675"/>
    </row>
    <row r="642" spans="1:42" s="193" customFormat="1" ht="20.100000000000001" customHeight="1">
      <c r="A642" s="675" t="s">
        <v>979</v>
      </c>
      <c r="B642" s="676" t="s">
        <v>81</v>
      </c>
      <c r="C642" s="676" t="s">
        <v>395</v>
      </c>
      <c r="D642" s="676" t="s">
        <v>398</v>
      </c>
      <c r="E642" s="676" t="s">
        <v>37</v>
      </c>
      <c r="F642" s="676" t="s">
        <v>11</v>
      </c>
      <c r="G642" s="676" t="s">
        <v>19</v>
      </c>
      <c r="H642" s="676" t="s">
        <v>504</v>
      </c>
      <c r="I642" s="675" t="s">
        <v>760</v>
      </c>
      <c r="J642" s="676" t="s">
        <v>13</v>
      </c>
      <c r="K642" s="695" t="s">
        <v>17</v>
      </c>
      <c r="L642" s="676" t="s">
        <v>1549</v>
      </c>
      <c r="M642" s="675" t="s">
        <v>1551</v>
      </c>
      <c r="N642" s="675" t="s">
        <v>1120</v>
      </c>
      <c r="O642" s="675" t="s">
        <v>1080</v>
      </c>
      <c r="P642" s="675">
        <v>150</v>
      </c>
      <c r="Q642" s="675">
        <v>6</v>
      </c>
      <c r="R642" s="696"/>
      <c r="S642" s="675" t="s">
        <v>9249</v>
      </c>
      <c r="T642" s="675"/>
      <c r="U642" s="674">
        <v>44361</v>
      </c>
      <c r="V642" s="674">
        <v>44361</v>
      </c>
      <c r="W642" s="675">
        <v>4772000011</v>
      </c>
      <c r="X642" s="674">
        <v>44372</v>
      </c>
      <c r="Y642" s="675"/>
      <c r="Z642" s="675"/>
      <c r="AA642" s="675"/>
      <c r="AB642" s="675"/>
      <c r="AC642" s="675" t="s">
        <v>7597</v>
      </c>
      <c r="AD642" s="675"/>
      <c r="AE642" s="675"/>
      <c r="AF642" s="675"/>
      <c r="AG642" s="675"/>
      <c r="AH642" s="675"/>
      <c r="AI642" s="675"/>
      <c r="AJ642" s="675"/>
      <c r="AK642" s="677" t="s">
        <v>1121</v>
      </c>
      <c r="AL642" s="677" t="s">
        <v>1238</v>
      </c>
      <c r="AM642" s="677" t="s">
        <v>1239</v>
      </c>
      <c r="AN642" s="675" t="s">
        <v>1086</v>
      </c>
      <c r="AO642" s="675" t="s">
        <v>1086</v>
      </c>
      <c r="AP642" s="675"/>
    </row>
    <row r="643" spans="1:42" s="193" customFormat="1" ht="20.100000000000001" customHeight="1">
      <c r="A643" s="675" t="s">
        <v>979</v>
      </c>
      <c r="B643" s="676" t="s">
        <v>81</v>
      </c>
      <c r="C643" s="676" t="s">
        <v>395</v>
      </c>
      <c r="D643" s="676" t="s">
        <v>399</v>
      </c>
      <c r="E643" s="676" t="s">
        <v>37</v>
      </c>
      <c r="F643" s="676" t="s">
        <v>11</v>
      </c>
      <c r="G643" s="676" t="s">
        <v>19</v>
      </c>
      <c r="H643" s="676" t="s">
        <v>505</v>
      </c>
      <c r="I643" s="675" t="s">
        <v>760</v>
      </c>
      <c r="J643" s="676" t="s">
        <v>13</v>
      </c>
      <c r="K643" s="695" t="s">
        <v>17</v>
      </c>
      <c r="L643" s="676" t="s">
        <v>1549</v>
      </c>
      <c r="M643" s="675" t="s">
        <v>1552</v>
      </c>
      <c r="N643" s="675" t="s">
        <v>1120</v>
      </c>
      <c r="O643" s="675" t="s">
        <v>1237</v>
      </c>
      <c r="P643" s="675">
        <v>48</v>
      </c>
      <c r="Q643" s="675">
        <v>30</v>
      </c>
      <c r="R643" s="696"/>
      <c r="S643" s="675" t="s">
        <v>9249</v>
      </c>
      <c r="T643" s="675"/>
      <c r="U643" s="674">
        <v>44361</v>
      </c>
      <c r="V643" s="674">
        <v>44361</v>
      </c>
      <c r="W643" s="675">
        <v>4772000012</v>
      </c>
      <c r="X643" s="674">
        <v>44372</v>
      </c>
      <c r="Y643" s="675"/>
      <c r="Z643" s="675"/>
      <c r="AA643" s="675"/>
      <c r="AB643" s="675"/>
      <c r="AC643" s="675" t="s">
        <v>7597</v>
      </c>
      <c r="AD643" s="675"/>
      <c r="AE643" s="675"/>
      <c r="AF643" s="675"/>
      <c r="AG643" s="675"/>
      <c r="AH643" s="675"/>
      <c r="AI643" s="675"/>
      <c r="AJ643" s="675"/>
      <c r="AK643" s="677" t="s">
        <v>1121</v>
      </c>
      <c r="AL643" s="677" t="s">
        <v>1238</v>
      </c>
      <c r="AM643" s="677" t="s">
        <v>1239</v>
      </c>
      <c r="AN643" s="675" t="s">
        <v>1086</v>
      </c>
      <c r="AO643" s="675" t="s">
        <v>1086</v>
      </c>
      <c r="AP643" s="675"/>
    </row>
    <row r="644" spans="1:42" s="193" customFormat="1" ht="20.100000000000001" customHeight="1">
      <c r="A644" s="675" t="s">
        <v>979</v>
      </c>
      <c r="B644" s="676" t="s">
        <v>81</v>
      </c>
      <c r="C644" s="676" t="s">
        <v>395</v>
      </c>
      <c r="D644" s="676" t="s">
        <v>399</v>
      </c>
      <c r="E644" s="676" t="s">
        <v>37</v>
      </c>
      <c r="F644" s="676" t="s">
        <v>11</v>
      </c>
      <c r="G644" s="676" t="s">
        <v>19</v>
      </c>
      <c r="H644" s="676" t="s">
        <v>506</v>
      </c>
      <c r="I644" s="675" t="s">
        <v>760</v>
      </c>
      <c r="J644" s="676" t="s">
        <v>13</v>
      </c>
      <c r="K644" s="695" t="s">
        <v>26</v>
      </c>
      <c r="L644" s="676" t="s">
        <v>1549</v>
      </c>
      <c r="M644" s="675" t="s">
        <v>1553</v>
      </c>
      <c r="N644" s="675" t="s">
        <v>1120</v>
      </c>
      <c r="O644" s="675" t="s">
        <v>1237</v>
      </c>
      <c r="P644" s="675">
        <v>50</v>
      </c>
      <c r="Q644" s="675">
        <v>8</v>
      </c>
      <c r="R644" s="696"/>
      <c r="S644" s="675" t="s">
        <v>9249</v>
      </c>
      <c r="T644" s="675"/>
      <c r="U644" s="674">
        <v>44361</v>
      </c>
      <c r="V644" s="674">
        <v>44361</v>
      </c>
      <c r="W644" s="675">
        <v>4772000013</v>
      </c>
      <c r="X644" s="674">
        <v>44372</v>
      </c>
      <c r="Y644" s="675"/>
      <c r="Z644" s="675"/>
      <c r="AA644" s="675"/>
      <c r="AB644" s="675"/>
      <c r="AC644" s="675" t="s">
        <v>7597</v>
      </c>
      <c r="AD644" s="675"/>
      <c r="AE644" s="675"/>
      <c r="AF644" s="675"/>
      <c r="AG644" s="675"/>
      <c r="AH644" s="675"/>
      <c r="AI644" s="675"/>
      <c r="AJ644" s="675"/>
      <c r="AK644" s="677" t="s">
        <v>1121</v>
      </c>
      <c r="AL644" s="677" t="s">
        <v>1238</v>
      </c>
      <c r="AM644" s="677" t="s">
        <v>1239</v>
      </c>
      <c r="AN644" s="675" t="s">
        <v>1086</v>
      </c>
      <c r="AO644" s="675" t="s">
        <v>1086</v>
      </c>
      <c r="AP644" s="675"/>
    </row>
    <row r="645" spans="1:42" s="193" customFormat="1" ht="20.100000000000001" customHeight="1">
      <c r="A645" s="675" t="s">
        <v>979</v>
      </c>
      <c r="B645" s="676" t="s">
        <v>81</v>
      </c>
      <c r="C645" s="676" t="s">
        <v>395</v>
      </c>
      <c r="D645" s="676" t="s">
        <v>1070</v>
      </c>
      <c r="E645" s="676" t="s">
        <v>37</v>
      </c>
      <c r="F645" s="676" t="s">
        <v>11</v>
      </c>
      <c r="G645" s="676" t="s">
        <v>19</v>
      </c>
      <c r="H645" s="676" t="s">
        <v>1071</v>
      </c>
      <c r="I645" s="675" t="s">
        <v>760</v>
      </c>
      <c r="J645" s="676" t="s">
        <v>13</v>
      </c>
      <c r="K645" s="695" t="s">
        <v>17</v>
      </c>
      <c r="L645" s="676" t="s">
        <v>1549</v>
      </c>
      <c r="M645" s="675" t="s">
        <v>1554</v>
      </c>
      <c r="N645" s="675" t="s">
        <v>1120</v>
      </c>
      <c r="O645" s="675" t="s">
        <v>1237</v>
      </c>
      <c r="P645" s="675">
        <v>50</v>
      </c>
      <c r="Q645" s="675">
        <v>20</v>
      </c>
      <c r="R645" s="696"/>
      <c r="S645" s="675" t="s">
        <v>9249</v>
      </c>
      <c r="T645" s="675"/>
      <c r="U645" s="674">
        <v>44361</v>
      </c>
      <c r="V645" s="674">
        <v>44361</v>
      </c>
      <c r="W645" s="675">
        <v>4772000014</v>
      </c>
      <c r="X645" s="674">
        <v>44372</v>
      </c>
      <c r="Y645" s="675"/>
      <c r="Z645" s="675"/>
      <c r="AA645" s="675"/>
      <c r="AB645" s="675"/>
      <c r="AC645" s="675" t="s">
        <v>7597</v>
      </c>
      <c r="AD645" s="675"/>
      <c r="AE645" s="675"/>
      <c r="AF645" s="675"/>
      <c r="AG645" s="675"/>
      <c r="AH645" s="675"/>
      <c r="AI645" s="675"/>
      <c r="AJ645" s="675"/>
      <c r="AK645" s="677" t="s">
        <v>1121</v>
      </c>
      <c r="AL645" s="677" t="s">
        <v>1238</v>
      </c>
      <c r="AM645" s="677" t="s">
        <v>1239</v>
      </c>
      <c r="AN645" s="675" t="s">
        <v>1086</v>
      </c>
      <c r="AO645" s="675" t="s">
        <v>1086</v>
      </c>
      <c r="AP645" s="675"/>
    </row>
    <row r="646" spans="1:42" s="193" customFormat="1" ht="20.100000000000001" customHeight="1">
      <c r="A646" s="675" t="s">
        <v>979</v>
      </c>
      <c r="B646" s="676" t="s">
        <v>81</v>
      </c>
      <c r="C646" s="676" t="s">
        <v>395</v>
      </c>
      <c r="D646" s="676" t="s">
        <v>400</v>
      </c>
      <c r="E646" s="676" t="s">
        <v>37</v>
      </c>
      <c r="F646" s="676" t="s">
        <v>11</v>
      </c>
      <c r="G646" s="676" t="s">
        <v>19</v>
      </c>
      <c r="H646" s="676" t="s">
        <v>507</v>
      </c>
      <c r="I646" s="675" t="s">
        <v>760</v>
      </c>
      <c r="J646" s="676" t="s">
        <v>13</v>
      </c>
      <c r="K646" s="695" t="s">
        <v>17</v>
      </c>
      <c r="L646" s="676" t="s">
        <v>1549</v>
      </c>
      <c r="M646" s="675" t="s">
        <v>1555</v>
      </c>
      <c r="N646" s="675" t="s">
        <v>1120</v>
      </c>
      <c r="O646" s="675" t="s">
        <v>1237</v>
      </c>
      <c r="P646" s="675">
        <v>200</v>
      </c>
      <c r="Q646" s="675">
        <v>12</v>
      </c>
      <c r="R646" s="696"/>
      <c r="S646" s="675" t="s">
        <v>9249</v>
      </c>
      <c r="T646" s="675"/>
      <c r="U646" s="674">
        <v>44361</v>
      </c>
      <c r="V646" s="674">
        <v>44361</v>
      </c>
      <c r="W646" s="675">
        <v>4772000015</v>
      </c>
      <c r="X646" s="674">
        <v>44372</v>
      </c>
      <c r="Y646" s="675"/>
      <c r="Z646" s="675"/>
      <c r="AA646" s="675"/>
      <c r="AB646" s="675"/>
      <c r="AC646" s="675" t="s">
        <v>7597</v>
      </c>
      <c r="AD646" s="675"/>
      <c r="AE646" s="675"/>
      <c r="AF646" s="675"/>
      <c r="AG646" s="675"/>
      <c r="AH646" s="675"/>
      <c r="AI646" s="675"/>
      <c r="AJ646" s="675"/>
      <c r="AK646" s="677" t="s">
        <v>1121</v>
      </c>
      <c r="AL646" s="677" t="s">
        <v>1238</v>
      </c>
      <c r="AM646" s="677" t="s">
        <v>1239</v>
      </c>
      <c r="AN646" s="675" t="s">
        <v>1086</v>
      </c>
      <c r="AO646" s="675" t="s">
        <v>1086</v>
      </c>
      <c r="AP646" s="675"/>
    </row>
    <row r="647" spans="1:42" s="193" customFormat="1" ht="20.100000000000001" customHeight="1">
      <c r="A647" s="675" t="s">
        <v>979</v>
      </c>
      <c r="B647" s="676" t="s">
        <v>81</v>
      </c>
      <c r="C647" s="676" t="s">
        <v>395</v>
      </c>
      <c r="D647" s="676" t="s">
        <v>1072</v>
      </c>
      <c r="E647" s="676" t="s">
        <v>37</v>
      </c>
      <c r="F647" s="676" t="s">
        <v>11</v>
      </c>
      <c r="G647" s="676" t="s">
        <v>19</v>
      </c>
      <c r="H647" s="676" t="s">
        <v>1073</v>
      </c>
      <c r="I647" s="675" t="s">
        <v>760</v>
      </c>
      <c r="J647" s="676" t="s">
        <v>13</v>
      </c>
      <c r="K647" s="695" t="s">
        <v>17</v>
      </c>
      <c r="L647" s="676" t="s">
        <v>1549</v>
      </c>
      <c r="M647" s="675" t="s">
        <v>1556</v>
      </c>
      <c r="N647" s="675" t="s">
        <v>1120</v>
      </c>
      <c r="O647" s="675" t="s">
        <v>1237</v>
      </c>
      <c r="P647" s="675">
        <v>550</v>
      </c>
      <c r="Q647" s="675">
        <v>30</v>
      </c>
      <c r="R647" s="696"/>
      <c r="S647" s="675" t="s">
        <v>9249</v>
      </c>
      <c r="T647" s="675"/>
      <c r="U647" s="674">
        <v>44361</v>
      </c>
      <c r="V647" s="674">
        <v>44361</v>
      </c>
      <c r="W647" s="675">
        <v>4772000016</v>
      </c>
      <c r="X647" s="674">
        <v>44372</v>
      </c>
      <c r="Y647" s="675"/>
      <c r="Z647" s="675"/>
      <c r="AA647" s="675"/>
      <c r="AB647" s="675"/>
      <c r="AC647" s="675" t="s">
        <v>7597</v>
      </c>
      <c r="AD647" s="675"/>
      <c r="AE647" s="675"/>
      <c r="AF647" s="675"/>
      <c r="AG647" s="675"/>
      <c r="AH647" s="675"/>
      <c r="AI647" s="675"/>
      <c r="AJ647" s="675"/>
      <c r="AK647" s="677" t="s">
        <v>1121</v>
      </c>
      <c r="AL647" s="677" t="s">
        <v>1238</v>
      </c>
      <c r="AM647" s="677" t="s">
        <v>1239</v>
      </c>
      <c r="AN647" s="675" t="s">
        <v>1086</v>
      </c>
      <c r="AO647" s="675" t="s">
        <v>1086</v>
      </c>
      <c r="AP647" s="675"/>
    </row>
    <row r="648" spans="1:42" s="193" customFormat="1" ht="20.100000000000001" customHeight="1">
      <c r="A648" s="675" t="s">
        <v>979</v>
      </c>
      <c r="B648" s="676" t="s">
        <v>81</v>
      </c>
      <c r="C648" s="676" t="s">
        <v>395</v>
      </c>
      <c r="D648" s="676" t="s">
        <v>401</v>
      </c>
      <c r="E648" s="676" t="s">
        <v>37</v>
      </c>
      <c r="F648" s="676" t="s">
        <v>11</v>
      </c>
      <c r="G648" s="676" t="s">
        <v>19</v>
      </c>
      <c r="H648" s="676" t="s">
        <v>508</v>
      </c>
      <c r="I648" s="675" t="s">
        <v>760</v>
      </c>
      <c r="J648" s="676" t="s">
        <v>13</v>
      </c>
      <c r="K648" s="695" t="s">
        <v>17</v>
      </c>
      <c r="L648" s="676" t="s">
        <v>1549</v>
      </c>
      <c r="M648" s="675" t="s">
        <v>1557</v>
      </c>
      <c r="N648" s="675" t="s">
        <v>1120</v>
      </c>
      <c r="O648" s="675" t="s">
        <v>1237</v>
      </c>
      <c r="P648" s="675">
        <v>200</v>
      </c>
      <c r="Q648" s="675">
        <v>18</v>
      </c>
      <c r="R648" s="696"/>
      <c r="S648" s="675" t="s">
        <v>9249</v>
      </c>
      <c r="T648" s="675"/>
      <c r="U648" s="674">
        <v>44361</v>
      </c>
      <c r="V648" s="674">
        <v>44361</v>
      </c>
      <c r="W648" s="675">
        <v>4772000017</v>
      </c>
      <c r="X648" s="674">
        <v>44372</v>
      </c>
      <c r="Y648" s="675"/>
      <c r="Z648" s="675"/>
      <c r="AA648" s="675"/>
      <c r="AB648" s="675"/>
      <c r="AC648" s="675" t="s">
        <v>7597</v>
      </c>
      <c r="AD648" s="675"/>
      <c r="AE648" s="675"/>
      <c r="AF648" s="675"/>
      <c r="AG648" s="675"/>
      <c r="AH648" s="675"/>
      <c r="AI648" s="675"/>
      <c r="AJ648" s="675"/>
      <c r="AK648" s="677" t="s">
        <v>1121</v>
      </c>
      <c r="AL648" s="677" t="s">
        <v>1238</v>
      </c>
      <c r="AM648" s="677" t="s">
        <v>1239</v>
      </c>
      <c r="AN648" s="675" t="s">
        <v>1086</v>
      </c>
      <c r="AO648" s="675" t="s">
        <v>1086</v>
      </c>
      <c r="AP648" s="675"/>
    </row>
    <row r="649" spans="1:42" s="193" customFormat="1" ht="20.100000000000001" customHeight="1">
      <c r="A649" s="675" t="s">
        <v>979</v>
      </c>
      <c r="B649" s="676" t="s">
        <v>81</v>
      </c>
      <c r="C649" s="676" t="s">
        <v>402</v>
      </c>
      <c r="D649" s="676" t="s">
        <v>403</v>
      </c>
      <c r="E649" s="676" t="s">
        <v>37</v>
      </c>
      <c r="F649" s="676" t="s">
        <v>11</v>
      </c>
      <c r="G649" s="676" t="s">
        <v>19</v>
      </c>
      <c r="H649" s="676" t="s">
        <v>509</v>
      </c>
      <c r="I649" s="675" t="s">
        <v>760</v>
      </c>
      <c r="J649" s="676" t="s">
        <v>13</v>
      </c>
      <c r="K649" s="695" t="s">
        <v>17</v>
      </c>
      <c r="L649" s="676" t="s">
        <v>1558</v>
      </c>
      <c r="M649" s="675" t="s">
        <v>1559</v>
      </c>
      <c r="N649" s="675" t="s">
        <v>1120</v>
      </c>
      <c r="O649" s="675" t="s">
        <v>1245</v>
      </c>
      <c r="P649" s="675">
        <v>280</v>
      </c>
      <c r="Q649" s="675">
        <v>18</v>
      </c>
      <c r="R649" s="696"/>
      <c r="S649" s="675" t="s">
        <v>9249</v>
      </c>
      <c r="T649" s="675"/>
      <c r="U649" s="674">
        <v>44361</v>
      </c>
      <c r="V649" s="674">
        <v>44361</v>
      </c>
      <c r="W649" s="675">
        <v>4772000018</v>
      </c>
      <c r="X649" s="674">
        <v>44372</v>
      </c>
      <c r="Y649" s="675"/>
      <c r="Z649" s="675"/>
      <c r="AA649" s="675"/>
      <c r="AB649" s="675"/>
      <c r="AC649" s="675" t="s">
        <v>7597</v>
      </c>
      <c r="AD649" s="675"/>
      <c r="AE649" s="675"/>
      <c r="AF649" s="675"/>
      <c r="AG649" s="675"/>
      <c r="AH649" s="675"/>
      <c r="AI649" s="675"/>
      <c r="AJ649" s="675"/>
      <c r="AK649" s="677" t="s">
        <v>1121</v>
      </c>
      <c r="AL649" s="677" t="s">
        <v>1238</v>
      </c>
      <c r="AM649" s="677" t="s">
        <v>1239</v>
      </c>
      <c r="AN649" s="675" t="s">
        <v>1086</v>
      </c>
      <c r="AO649" s="675" t="s">
        <v>1086</v>
      </c>
      <c r="AP649" s="675"/>
    </row>
    <row r="650" spans="1:42" s="193" customFormat="1" ht="20.100000000000001" customHeight="1">
      <c r="A650" s="675" t="s">
        <v>979</v>
      </c>
      <c r="B650" s="676" t="s">
        <v>81</v>
      </c>
      <c r="C650" s="676" t="s">
        <v>402</v>
      </c>
      <c r="D650" s="676" t="s">
        <v>404</v>
      </c>
      <c r="E650" s="676" t="s">
        <v>37</v>
      </c>
      <c r="F650" s="676" t="s">
        <v>11</v>
      </c>
      <c r="G650" s="676" t="s">
        <v>19</v>
      </c>
      <c r="H650" s="676" t="s">
        <v>510</v>
      </c>
      <c r="I650" s="675" t="s">
        <v>760</v>
      </c>
      <c r="J650" s="676" t="s">
        <v>13</v>
      </c>
      <c r="K650" s="695" t="s">
        <v>26</v>
      </c>
      <c r="L650" s="676" t="s">
        <v>1558</v>
      </c>
      <c r="M650" s="675" t="s">
        <v>1560</v>
      </c>
      <c r="N650" s="675" t="s">
        <v>1120</v>
      </c>
      <c r="O650" s="675" t="s">
        <v>1237</v>
      </c>
      <c r="P650" s="675">
        <v>170</v>
      </c>
      <c r="Q650" s="675">
        <v>7</v>
      </c>
      <c r="R650" s="696"/>
      <c r="S650" s="675" t="s">
        <v>9249</v>
      </c>
      <c r="T650" s="675"/>
      <c r="U650" s="674">
        <v>44361</v>
      </c>
      <c r="V650" s="674">
        <v>44361</v>
      </c>
      <c r="W650" s="675">
        <v>4772000019</v>
      </c>
      <c r="X650" s="674">
        <v>44372</v>
      </c>
      <c r="Y650" s="675"/>
      <c r="Z650" s="675"/>
      <c r="AA650" s="675"/>
      <c r="AB650" s="675"/>
      <c r="AC650" s="675" t="s">
        <v>7597</v>
      </c>
      <c r="AD650" s="675"/>
      <c r="AE650" s="675"/>
      <c r="AF650" s="675"/>
      <c r="AG650" s="675"/>
      <c r="AH650" s="675"/>
      <c r="AI650" s="675"/>
      <c r="AJ650" s="675"/>
      <c r="AK650" s="677" t="s">
        <v>1121</v>
      </c>
      <c r="AL650" s="677" t="s">
        <v>1238</v>
      </c>
      <c r="AM650" s="677" t="s">
        <v>1239</v>
      </c>
      <c r="AN650" s="675" t="s">
        <v>1086</v>
      </c>
      <c r="AO650" s="675" t="s">
        <v>1086</v>
      </c>
      <c r="AP650" s="675"/>
    </row>
    <row r="651" spans="1:42" s="193" customFormat="1" ht="20.100000000000001" customHeight="1">
      <c r="A651" s="675" t="s">
        <v>979</v>
      </c>
      <c r="B651" s="676" t="s">
        <v>81</v>
      </c>
      <c r="C651" s="676" t="s">
        <v>402</v>
      </c>
      <c r="D651" s="676" t="s">
        <v>404</v>
      </c>
      <c r="E651" s="676" t="s">
        <v>37</v>
      </c>
      <c r="F651" s="676" t="s">
        <v>11</v>
      </c>
      <c r="G651" s="676" t="s">
        <v>19</v>
      </c>
      <c r="H651" s="676" t="s">
        <v>511</v>
      </c>
      <c r="I651" s="675" t="s">
        <v>760</v>
      </c>
      <c r="J651" s="676" t="s">
        <v>13</v>
      </c>
      <c r="K651" s="695" t="s">
        <v>17</v>
      </c>
      <c r="L651" s="676" t="s">
        <v>1558</v>
      </c>
      <c r="M651" s="675" t="s">
        <v>1560</v>
      </c>
      <c r="N651" s="675" t="s">
        <v>1120</v>
      </c>
      <c r="O651" s="675" t="s">
        <v>1245</v>
      </c>
      <c r="P651" s="675">
        <v>170</v>
      </c>
      <c r="Q651" s="675">
        <v>7</v>
      </c>
      <c r="R651" s="696"/>
      <c r="S651" s="675" t="s">
        <v>9249</v>
      </c>
      <c r="T651" s="675"/>
      <c r="U651" s="674">
        <v>44361</v>
      </c>
      <c r="V651" s="674">
        <v>44361</v>
      </c>
      <c r="W651" s="675">
        <v>4772000020</v>
      </c>
      <c r="X651" s="674">
        <v>44372</v>
      </c>
      <c r="Y651" s="675"/>
      <c r="Z651" s="675"/>
      <c r="AA651" s="675"/>
      <c r="AB651" s="675"/>
      <c r="AC651" s="675" t="s">
        <v>7597</v>
      </c>
      <c r="AD651" s="675"/>
      <c r="AE651" s="675"/>
      <c r="AF651" s="675"/>
      <c r="AG651" s="675"/>
      <c r="AH651" s="675"/>
      <c r="AI651" s="675"/>
      <c r="AJ651" s="675"/>
      <c r="AK651" s="677" t="s">
        <v>1121</v>
      </c>
      <c r="AL651" s="677" t="s">
        <v>1238</v>
      </c>
      <c r="AM651" s="677" t="s">
        <v>1239</v>
      </c>
      <c r="AN651" s="675" t="s">
        <v>1086</v>
      </c>
      <c r="AO651" s="675" t="s">
        <v>1086</v>
      </c>
      <c r="AP651" s="675"/>
    </row>
    <row r="652" spans="1:42" s="193" customFormat="1" ht="20.100000000000001" customHeight="1">
      <c r="A652" s="675" t="s">
        <v>979</v>
      </c>
      <c r="B652" s="675" t="s">
        <v>1826</v>
      </c>
      <c r="C652" s="675" t="s">
        <v>1827</v>
      </c>
      <c r="D652" s="675" t="s">
        <v>1828</v>
      </c>
      <c r="E652" s="675" t="s">
        <v>1728</v>
      </c>
      <c r="F652" s="675" t="s">
        <v>762</v>
      </c>
      <c r="G652" s="675" t="s">
        <v>19</v>
      </c>
      <c r="H652" s="676" t="s">
        <v>1829</v>
      </c>
      <c r="I652" s="675" t="s">
        <v>1787</v>
      </c>
      <c r="J652" s="675" t="s">
        <v>977</v>
      </c>
      <c r="K652" s="692" t="s">
        <v>17</v>
      </c>
      <c r="L652" s="675" t="s">
        <v>1788</v>
      </c>
      <c r="M652" s="675">
        <v>258.64800000000002</v>
      </c>
      <c r="N652" s="675" t="s">
        <v>1218</v>
      </c>
      <c r="O652" s="675" t="s">
        <v>1080</v>
      </c>
      <c r="P652" s="675">
        <v>17</v>
      </c>
      <c r="Q652" s="675">
        <v>16.3</v>
      </c>
      <c r="R652" s="675"/>
      <c r="S652" s="694" t="s">
        <v>9251</v>
      </c>
      <c r="T652" s="725"/>
      <c r="U652" s="674">
        <v>44377</v>
      </c>
      <c r="V652" s="674">
        <v>44377</v>
      </c>
      <c r="W652" s="726" t="s">
        <v>1830</v>
      </c>
      <c r="X652" s="674">
        <v>44379</v>
      </c>
      <c r="Y652" s="675"/>
      <c r="Z652" s="675"/>
      <c r="AA652" s="675"/>
      <c r="AB652" s="675"/>
      <c r="AC652" s="675" t="s">
        <v>7597</v>
      </c>
      <c r="AD652" s="675"/>
      <c r="AE652" s="675"/>
      <c r="AF652" s="675"/>
      <c r="AG652" s="675"/>
      <c r="AH652" s="675"/>
      <c r="AI652" s="675"/>
      <c r="AJ652" s="675"/>
      <c r="AK652" s="675" t="s">
        <v>8986</v>
      </c>
      <c r="AL652" s="694" t="s">
        <v>9252</v>
      </c>
      <c r="AM652" s="645" t="s">
        <v>9253</v>
      </c>
      <c r="AN652" s="675" t="s">
        <v>1086</v>
      </c>
      <c r="AO652" s="675" t="s">
        <v>1086</v>
      </c>
      <c r="AP652" s="675" t="s">
        <v>1942</v>
      </c>
    </row>
    <row r="653" spans="1:42" s="193" customFormat="1" ht="20.100000000000001" customHeight="1">
      <c r="A653" s="675" t="s">
        <v>979</v>
      </c>
      <c r="B653" s="675" t="s">
        <v>1826</v>
      </c>
      <c r="C653" s="675" t="s">
        <v>1827</v>
      </c>
      <c r="D653" s="675" t="s">
        <v>1828</v>
      </c>
      <c r="E653" s="675" t="s">
        <v>1728</v>
      </c>
      <c r="F653" s="675" t="s">
        <v>762</v>
      </c>
      <c r="G653" s="675" t="s">
        <v>19</v>
      </c>
      <c r="H653" s="676" t="s">
        <v>1831</v>
      </c>
      <c r="I653" s="675" t="s">
        <v>1787</v>
      </c>
      <c r="J653" s="675" t="s">
        <v>977</v>
      </c>
      <c r="K653" s="692" t="s">
        <v>109</v>
      </c>
      <c r="L653" s="675" t="s">
        <v>1788</v>
      </c>
      <c r="M653" s="675">
        <v>258.66500000000002</v>
      </c>
      <c r="N653" s="675" t="s">
        <v>1218</v>
      </c>
      <c r="O653" s="675" t="s">
        <v>1080</v>
      </c>
      <c r="P653" s="675">
        <v>29</v>
      </c>
      <c r="Q653" s="675">
        <v>29.7</v>
      </c>
      <c r="R653" s="675"/>
      <c r="S653" s="694" t="s">
        <v>9251</v>
      </c>
      <c r="T653" s="725"/>
      <c r="U653" s="674">
        <v>44377</v>
      </c>
      <c r="V653" s="674">
        <v>44377</v>
      </c>
      <c r="W653" s="726" t="s">
        <v>1832</v>
      </c>
      <c r="X653" s="674">
        <v>44379</v>
      </c>
      <c r="Y653" s="675"/>
      <c r="Z653" s="675"/>
      <c r="AA653" s="675"/>
      <c r="AB653" s="675"/>
      <c r="AC653" s="675" t="s">
        <v>7597</v>
      </c>
      <c r="AD653" s="675"/>
      <c r="AE653" s="675"/>
      <c r="AF653" s="675"/>
      <c r="AG653" s="675"/>
      <c r="AH653" s="675"/>
      <c r="AI653" s="675"/>
      <c r="AJ653" s="675"/>
      <c r="AK653" s="675" t="s">
        <v>8986</v>
      </c>
      <c r="AL653" s="694" t="s">
        <v>9252</v>
      </c>
      <c r="AM653" s="645" t="s">
        <v>9253</v>
      </c>
      <c r="AN653" s="675" t="s">
        <v>1086</v>
      </c>
      <c r="AO653" s="675" t="s">
        <v>1086</v>
      </c>
      <c r="AP653" s="675" t="s">
        <v>1942</v>
      </c>
    </row>
    <row r="654" spans="1:42" s="193" customFormat="1" ht="20.100000000000001" customHeight="1">
      <c r="A654" s="675" t="s">
        <v>979</v>
      </c>
      <c r="B654" s="675" t="s">
        <v>1826</v>
      </c>
      <c r="C654" s="675" t="s">
        <v>1827</v>
      </c>
      <c r="D654" s="675" t="s">
        <v>1833</v>
      </c>
      <c r="E654" s="675" t="s">
        <v>1728</v>
      </c>
      <c r="F654" s="675" t="s">
        <v>762</v>
      </c>
      <c r="G654" s="675" t="s">
        <v>19</v>
      </c>
      <c r="H654" s="676" t="s">
        <v>1834</v>
      </c>
      <c r="I654" s="675" t="s">
        <v>1787</v>
      </c>
      <c r="J654" s="675" t="s">
        <v>977</v>
      </c>
      <c r="K654" s="692" t="s">
        <v>17</v>
      </c>
      <c r="L654" s="675" t="s">
        <v>1788</v>
      </c>
      <c r="M654" s="675">
        <v>259.31200000000001</v>
      </c>
      <c r="N654" s="675" t="s">
        <v>1218</v>
      </c>
      <c r="O654" s="675" t="s">
        <v>1704</v>
      </c>
      <c r="P654" s="675">
        <v>33</v>
      </c>
      <c r="Q654" s="675">
        <v>19.399999999999999</v>
      </c>
      <c r="R654" s="675"/>
      <c r="S654" s="694" t="s">
        <v>9251</v>
      </c>
      <c r="T654" s="725"/>
      <c r="U654" s="674">
        <v>44377</v>
      </c>
      <c r="V654" s="674">
        <v>44377</v>
      </c>
      <c r="W654" s="726" t="s">
        <v>1835</v>
      </c>
      <c r="X654" s="674">
        <v>44379</v>
      </c>
      <c r="Y654" s="675"/>
      <c r="Z654" s="675"/>
      <c r="AA654" s="675"/>
      <c r="AB654" s="675"/>
      <c r="AC654" s="675" t="s">
        <v>7597</v>
      </c>
      <c r="AD654" s="675"/>
      <c r="AE654" s="675"/>
      <c r="AF654" s="675"/>
      <c r="AG654" s="675"/>
      <c r="AH654" s="675"/>
      <c r="AI654" s="675"/>
      <c r="AJ654" s="675"/>
      <c r="AK654" s="675" t="s">
        <v>8986</v>
      </c>
      <c r="AL654" s="694" t="s">
        <v>9252</v>
      </c>
      <c r="AM654" s="645" t="s">
        <v>9253</v>
      </c>
      <c r="AN654" s="675" t="s">
        <v>1086</v>
      </c>
      <c r="AO654" s="675" t="s">
        <v>1086</v>
      </c>
      <c r="AP654" s="675" t="s">
        <v>1942</v>
      </c>
    </row>
    <row r="655" spans="1:42" s="193" customFormat="1" ht="20.100000000000001" customHeight="1">
      <c r="A655" s="675" t="s">
        <v>979</v>
      </c>
      <c r="B655" s="675" t="s">
        <v>1826</v>
      </c>
      <c r="C655" s="675" t="s">
        <v>1827</v>
      </c>
      <c r="D655" s="675" t="s">
        <v>1836</v>
      </c>
      <c r="E655" s="675" t="s">
        <v>1728</v>
      </c>
      <c r="F655" s="675" t="s">
        <v>762</v>
      </c>
      <c r="G655" s="675" t="s">
        <v>19</v>
      </c>
      <c r="H655" s="676" t="s">
        <v>1837</v>
      </c>
      <c r="I655" s="675" t="s">
        <v>1787</v>
      </c>
      <c r="J655" s="675" t="s">
        <v>977</v>
      </c>
      <c r="K655" s="692" t="s">
        <v>17</v>
      </c>
      <c r="L655" s="675" t="s">
        <v>1788</v>
      </c>
      <c r="M655" s="675">
        <v>259.34500000000003</v>
      </c>
      <c r="N655" s="675" t="s">
        <v>1218</v>
      </c>
      <c r="O655" s="675" t="s">
        <v>1080</v>
      </c>
      <c r="P655" s="675">
        <v>46</v>
      </c>
      <c r="Q655" s="675">
        <v>24.4</v>
      </c>
      <c r="R655" s="675"/>
      <c r="S655" s="694" t="s">
        <v>9251</v>
      </c>
      <c r="T655" s="725"/>
      <c r="U655" s="674">
        <v>44377</v>
      </c>
      <c r="V655" s="674">
        <v>44377</v>
      </c>
      <c r="W655" s="726" t="s">
        <v>1838</v>
      </c>
      <c r="X655" s="674">
        <v>44379</v>
      </c>
      <c r="Y655" s="675"/>
      <c r="Z655" s="675"/>
      <c r="AA655" s="675"/>
      <c r="AB655" s="675"/>
      <c r="AC655" s="675" t="s">
        <v>7597</v>
      </c>
      <c r="AD655" s="675"/>
      <c r="AE655" s="675"/>
      <c r="AF655" s="675"/>
      <c r="AG655" s="675"/>
      <c r="AH655" s="675"/>
      <c r="AI655" s="675"/>
      <c r="AJ655" s="675"/>
      <c r="AK655" s="675" t="s">
        <v>8986</v>
      </c>
      <c r="AL655" s="694" t="s">
        <v>9252</v>
      </c>
      <c r="AM655" s="645" t="s">
        <v>9253</v>
      </c>
      <c r="AN655" s="675" t="s">
        <v>1086</v>
      </c>
      <c r="AO655" s="675" t="s">
        <v>1086</v>
      </c>
      <c r="AP655" s="675" t="s">
        <v>1942</v>
      </c>
    </row>
    <row r="656" spans="1:42" s="193" customFormat="1" ht="20.100000000000001" customHeight="1">
      <c r="A656" s="675" t="s">
        <v>979</v>
      </c>
      <c r="B656" s="675" t="s">
        <v>1826</v>
      </c>
      <c r="C656" s="675" t="s">
        <v>1827</v>
      </c>
      <c r="D656" s="675" t="s">
        <v>1833</v>
      </c>
      <c r="E656" s="675" t="s">
        <v>1728</v>
      </c>
      <c r="F656" s="675" t="s">
        <v>762</v>
      </c>
      <c r="G656" s="675" t="s">
        <v>19</v>
      </c>
      <c r="H656" s="676" t="s">
        <v>1839</v>
      </c>
      <c r="I656" s="675" t="s">
        <v>1787</v>
      </c>
      <c r="J656" s="675" t="s">
        <v>977</v>
      </c>
      <c r="K656" s="692" t="s">
        <v>17</v>
      </c>
      <c r="L656" s="675" t="s">
        <v>1788</v>
      </c>
      <c r="M656" s="675">
        <v>259.34500000000003</v>
      </c>
      <c r="N656" s="675" t="s">
        <v>1218</v>
      </c>
      <c r="O656" s="675" t="s">
        <v>1704</v>
      </c>
      <c r="P656" s="675">
        <v>20</v>
      </c>
      <c r="Q656" s="675">
        <v>8.4</v>
      </c>
      <c r="R656" s="675"/>
      <c r="S656" s="694" t="s">
        <v>9251</v>
      </c>
      <c r="T656" s="725"/>
      <c r="U656" s="674">
        <v>44377</v>
      </c>
      <c r="V656" s="674">
        <v>44377</v>
      </c>
      <c r="W656" s="726" t="s">
        <v>1840</v>
      </c>
      <c r="X656" s="674">
        <v>44379</v>
      </c>
      <c r="Y656" s="675"/>
      <c r="Z656" s="675"/>
      <c r="AA656" s="675"/>
      <c r="AB656" s="675"/>
      <c r="AC656" s="675" t="s">
        <v>7597</v>
      </c>
      <c r="AD656" s="675"/>
      <c r="AE656" s="675"/>
      <c r="AF656" s="675"/>
      <c r="AG656" s="675"/>
      <c r="AH656" s="675"/>
      <c r="AI656" s="675"/>
      <c r="AJ656" s="675"/>
      <c r="AK656" s="675" t="s">
        <v>8986</v>
      </c>
      <c r="AL656" s="694" t="s">
        <v>9252</v>
      </c>
      <c r="AM656" s="645" t="s">
        <v>9253</v>
      </c>
      <c r="AN656" s="675" t="s">
        <v>1086</v>
      </c>
      <c r="AO656" s="675" t="s">
        <v>1086</v>
      </c>
      <c r="AP656" s="675" t="s">
        <v>1942</v>
      </c>
    </row>
    <row r="657" spans="1:42" s="193" customFormat="1" ht="20.100000000000001" customHeight="1">
      <c r="A657" s="675" t="s">
        <v>979</v>
      </c>
      <c r="B657" s="675" t="s">
        <v>1826</v>
      </c>
      <c r="C657" s="675" t="s">
        <v>1827</v>
      </c>
      <c r="D657" s="675" t="s">
        <v>1841</v>
      </c>
      <c r="E657" s="675" t="s">
        <v>1728</v>
      </c>
      <c r="F657" s="675" t="s">
        <v>762</v>
      </c>
      <c r="G657" s="675" t="s">
        <v>19</v>
      </c>
      <c r="H657" s="676" t="s">
        <v>1842</v>
      </c>
      <c r="I657" s="675" t="s">
        <v>1787</v>
      </c>
      <c r="J657" s="675" t="s">
        <v>977</v>
      </c>
      <c r="K657" s="692" t="s">
        <v>17</v>
      </c>
      <c r="L657" s="675" t="s">
        <v>1788</v>
      </c>
      <c r="M657" s="675">
        <v>260.08999999999997</v>
      </c>
      <c r="N657" s="675" t="s">
        <v>1218</v>
      </c>
      <c r="O657" s="675" t="s">
        <v>1080</v>
      </c>
      <c r="P657" s="675">
        <v>64</v>
      </c>
      <c r="Q657" s="675">
        <v>10.4</v>
      </c>
      <c r="R657" s="675"/>
      <c r="S657" s="694" t="s">
        <v>9251</v>
      </c>
      <c r="T657" s="725"/>
      <c r="U657" s="674">
        <v>44377</v>
      </c>
      <c r="V657" s="674">
        <v>44377</v>
      </c>
      <c r="W657" s="726" t="s">
        <v>1843</v>
      </c>
      <c r="X657" s="674">
        <v>44379</v>
      </c>
      <c r="Y657" s="675"/>
      <c r="Z657" s="675"/>
      <c r="AA657" s="675"/>
      <c r="AB657" s="675"/>
      <c r="AC657" s="675" t="s">
        <v>7597</v>
      </c>
      <c r="AD657" s="675"/>
      <c r="AE657" s="675"/>
      <c r="AF657" s="675"/>
      <c r="AG657" s="675"/>
      <c r="AH657" s="675"/>
      <c r="AI657" s="675"/>
      <c r="AJ657" s="675"/>
      <c r="AK657" s="675" t="s">
        <v>8986</v>
      </c>
      <c r="AL657" s="694" t="s">
        <v>9252</v>
      </c>
      <c r="AM657" s="645" t="s">
        <v>9253</v>
      </c>
      <c r="AN657" s="675" t="s">
        <v>1086</v>
      </c>
      <c r="AO657" s="675" t="s">
        <v>1086</v>
      </c>
      <c r="AP657" s="675" t="s">
        <v>1942</v>
      </c>
    </row>
    <row r="658" spans="1:42" s="193" customFormat="1" ht="20.100000000000001" customHeight="1">
      <c r="A658" s="675" t="s">
        <v>979</v>
      </c>
      <c r="B658" s="675" t="s">
        <v>1826</v>
      </c>
      <c r="C658" s="675" t="s">
        <v>1827</v>
      </c>
      <c r="D658" s="675" t="s">
        <v>1844</v>
      </c>
      <c r="E658" s="675" t="s">
        <v>1758</v>
      </c>
      <c r="F658" s="675" t="s">
        <v>762</v>
      </c>
      <c r="G658" s="675" t="s">
        <v>19</v>
      </c>
      <c r="H658" s="676" t="s">
        <v>1845</v>
      </c>
      <c r="I658" s="675" t="s">
        <v>1787</v>
      </c>
      <c r="J658" s="675" t="s">
        <v>977</v>
      </c>
      <c r="K658" s="692" t="s">
        <v>17</v>
      </c>
      <c r="L658" s="675" t="s">
        <v>1788</v>
      </c>
      <c r="M658" s="675">
        <v>260.86900000000003</v>
      </c>
      <c r="N658" s="675" t="s">
        <v>1218</v>
      </c>
      <c r="O658" s="675" t="s">
        <v>1080</v>
      </c>
      <c r="P658" s="675">
        <v>28</v>
      </c>
      <c r="Q658" s="675">
        <v>4.8</v>
      </c>
      <c r="R658" s="675"/>
      <c r="S658" s="694" t="s">
        <v>9251</v>
      </c>
      <c r="T658" s="725"/>
      <c r="U658" s="674">
        <v>44377</v>
      </c>
      <c r="V658" s="674">
        <v>44377</v>
      </c>
      <c r="W658" s="726" t="s">
        <v>1846</v>
      </c>
      <c r="X658" s="674">
        <v>44379</v>
      </c>
      <c r="Y658" s="675"/>
      <c r="Z658" s="675"/>
      <c r="AA658" s="675"/>
      <c r="AB658" s="675"/>
      <c r="AC658" s="675" t="s">
        <v>7597</v>
      </c>
      <c r="AD658" s="675"/>
      <c r="AE658" s="675"/>
      <c r="AF658" s="675"/>
      <c r="AG658" s="675"/>
      <c r="AH658" s="675"/>
      <c r="AI658" s="675"/>
      <c r="AJ658" s="675"/>
      <c r="AK658" s="675" t="s">
        <v>8986</v>
      </c>
      <c r="AL658" s="694" t="s">
        <v>9252</v>
      </c>
      <c r="AM658" s="645" t="s">
        <v>9253</v>
      </c>
      <c r="AN658" s="675" t="s">
        <v>1086</v>
      </c>
      <c r="AO658" s="675" t="s">
        <v>1086</v>
      </c>
      <c r="AP658" s="675" t="s">
        <v>1942</v>
      </c>
    </row>
    <row r="659" spans="1:42" s="193" customFormat="1" ht="20.100000000000001" customHeight="1">
      <c r="A659" s="675" t="s">
        <v>979</v>
      </c>
      <c r="B659" s="675" t="s">
        <v>1826</v>
      </c>
      <c r="C659" s="675" t="s">
        <v>1827</v>
      </c>
      <c r="D659" s="675" t="s">
        <v>1844</v>
      </c>
      <c r="E659" s="675" t="s">
        <v>1758</v>
      </c>
      <c r="F659" s="675" t="s">
        <v>762</v>
      </c>
      <c r="G659" s="675" t="s">
        <v>19</v>
      </c>
      <c r="H659" s="676" t="s">
        <v>1847</v>
      </c>
      <c r="I659" s="675" t="s">
        <v>1787</v>
      </c>
      <c r="J659" s="675" t="s">
        <v>977</v>
      </c>
      <c r="K659" s="692" t="s">
        <v>109</v>
      </c>
      <c r="L659" s="675" t="s">
        <v>1788</v>
      </c>
      <c r="M659" s="675">
        <v>260.87400000000002</v>
      </c>
      <c r="N659" s="675" t="s">
        <v>1218</v>
      </c>
      <c r="O659" s="675" t="s">
        <v>1704</v>
      </c>
      <c r="P659" s="675">
        <v>23</v>
      </c>
      <c r="Q659" s="675">
        <v>9.3000000000000007</v>
      </c>
      <c r="R659" s="675"/>
      <c r="S659" s="694" t="s">
        <v>9251</v>
      </c>
      <c r="T659" s="725"/>
      <c r="U659" s="674">
        <v>44377</v>
      </c>
      <c r="V659" s="674">
        <v>44377</v>
      </c>
      <c r="W659" s="726" t="s">
        <v>1848</v>
      </c>
      <c r="X659" s="674">
        <v>44379</v>
      </c>
      <c r="Y659" s="675"/>
      <c r="Z659" s="675"/>
      <c r="AA659" s="675"/>
      <c r="AB659" s="675"/>
      <c r="AC659" s="675" t="s">
        <v>7597</v>
      </c>
      <c r="AD659" s="675"/>
      <c r="AE659" s="675"/>
      <c r="AF659" s="675"/>
      <c r="AG659" s="675"/>
      <c r="AH659" s="675"/>
      <c r="AI659" s="675"/>
      <c r="AJ659" s="675"/>
      <c r="AK659" s="675" t="s">
        <v>8986</v>
      </c>
      <c r="AL659" s="694" t="s">
        <v>9252</v>
      </c>
      <c r="AM659" s="645" t="s">
        <v>9253</v>
      </c>
      <c r="AN659" s="675" t="s">
        <v>1086</v>
      </c>
      <c r="AO659" s="675" t="s">
        <v>1086</v>
      </c>
      <c r="AP659" s="675" t="s">
        <v>1942</v>
      </c>
    </row>
    <row r="660" spans="1:42" s="193" customFormat="1" ht="20.100000000000001" customHeight="1">
      <c r="A660" s="703" t="s">
        <v>979</v>
      </c>
      <c r="B660" s="703" t="s">
        <v>1826</v>
      </c>
      <c r="C660" s="703" t="s">
        <v>1827</v>
      </c>
      <c r="D660" s="703" t="s">
        <v>1844</v>
      </c>
      <c r="E660" s="703" t="s">
        <v>1758</v>
      </c>
      <c r="F660" s="703" t="s">
        <v>762</v>
      </c>
      <c r="G660" s="703" t="s">
        <v>19</v>
      </c>
      <c r="H660" s="730" t="s">
        <v>1849</v>
      </c>
      <c r="I660" s="703" t="s">
        <v>1787</v>
      </c>
      <c r="J660" s="703" t="s">
        <v>977</v>
      </c>
      <c r="K660" s="731" t="s">
        <v>109</v>
      </c>
      <c r="L660" s="703" t="s">
        <v>1788</v>
      </c>
      <c r="M660" s="703">
        <v>260.89699999999999</v>
      </c>
      <c r="N660" s="703" t="s">
        <v>1218</v>
      </c>
      <c r="O660" s="703" t="s">
        <v>1080</v>
      </c>
      <c r="P660" s="703">
        <v>45</v>
      </c>
      <c r="Q660" s="703">
        <v>7.4</v>
      </c>
      <c r="R660" s="703"/>
      <c r="S660" s="694" t="s">
        <v>9251</v>
      </c>
      <c r="T660" s="732"/>
      <c r="U660" s="674">
        <v>44377</v>
      </c>
      <c r="V660" s="674">
        <v>44377</v>
      </c>
      <c r="W660" s="733" t="s">
        <v>1850</v>
      </c>
      <c r="X660" s="674">
        <v>44379</v>
      </c>
      <c r="Y660" s="703"/>
      <c r="Z660" s="703"/>
      <c r="AA660" s="703"/>
      <c r="AB660" s="703"/>
      <c r="AC660" s="675" t="s">
        <v>7597</v>
      </c>
      <c r="AD660" s="703"/>
      <c r="AE660" s="703"/>
      <c r="AF660" s="703"/>
      <c r="AG660" s="703"/>
      <c r="AH660" s="703"/>
      <c r="AI660" s="703"/>
      <c r="AJ660" s="703"/>
      <c r="AK660" s="675" t="s">
        <v>8986</v>
      </c>
      <c r="AL660" s="694" t="s">
        <v>9252</v>
      </c>
      <c r="AM660" s="645" t="s">
        <v>9253</v>
      </c>
      <c r="AN660" s="703" t="s">
        <v>1086</v>
      </c>
      <c r="AO660" s="703" t="s">
        <v>1086</v>
      </c>
      <c r="AP660" s="675" t="s">
        <v>1942</v>
      </c>
    </row>
    <row r="661" spans="1:42" s="193" customFormat="1" ht="20.100000000000001" customHeight="1">
      <c r="A661" s="675" t="s">
        <v>979</v>
      </c>
      <c r="B661" s="675" t="s">
        <v>1826</v>
      </c>
      <c r="C661" s="675" t="s">
        <v>1851</v>
      </c>
      <c r="D661" s="675" t="s">
        <v>1852</v>
      </c>
      <c r="E661" s="675" t="s">
        <v>1728</v>
      </c>
      <c r="F661" s="675" t="s">
        <v>762</v>
      </c>
      <c r="G661" s="675" t="s">
        <v>19</v>
      </c>
      <c r="H661" s="676" t="s">
        <v>1853</v>
      </c>
      <c r="I661" s="675" t="s">
        <v>1787</v>
      </c>
      <c r="J661" s="675" t="s">
        <v>977</v>
      </c>
      <c r="K661" s="675" t="s">
        <v>17</v>
      </c>
      <c r="L661" s="675" t="s">
        <v>1788</v>
      </c>
      <c r="M661" s="675">
        <v>264.44799999999998</v>
      </c>
      <c r="N661" s="675" t="s">
        <v>1218</v>
      </c>
      <c r="O661" s="675" t="s">
        <v>1704</v>
      </c>
      <c r="P661" s="675">
        <v>38</v>
      </c>
      <c r="Q661" s="675">
        <v>18</v>
      </c>
      <c r="R661" s="675"/>
      <c r="S661" s="694" t="s">
        <v>9251</v>
      </c>
      <c r="T661" s="725"/>
      <c r="U661" s="674">
        <v>44377</v>
      </c>
      <c r="V661" s="674">
        <v>44377</v>
      </c>
      <c r="W661" s="675" t="s">
        <v>1854</v>
      </c>
      <c r="X661" s="674">
        <v>44379</v>
      </c>
      <c r="Y661" s="675"/>
      <c r="Z661" s="675"/>
      <c r="AA661" s="675"/>
      <c r="AB661" s="675"/>
      <c r="AC661" s="675" t="s">
        <v>7597</v>
      </c>
      <c r="AD661" s="675"/>
      <c r="AE661" s="675"/>
      <c r="AF661" s="675"/>
      <c r="AG661" s="675"/>
      <c r="AH661" s="675"/>
      <c r="AI661" s="675"/>
      <c r="AJ661" s="675"/>
      <c r="AK661" s="675" t="s">
        <v>8986</v>
      </c>
      <c r="AL661" s="694" t="s">
        <v>9252</v>
      </c>
      <c r="AM661" s="645" t="s">
        <v>9253</v>
      </c>
      <c r="AN661" s="675" t="s">
        <v>1086</v>
      </c>
      <c r="AO661" s="675" t="s">
        <v>1086</v>
      </c>
      <c r="AP661" s="675" t="s">
        <v>1942</v>
      </c>
    </row>
    <row r="662" spans="1:42" s="193" customFormat="1" ht="20.100000000000001" customHeight="1">
      <c r="A662" s="675" t="s">
        <v>979</v>
      </c>
      <c r="B662" s="676" t="s">
        <v>82</v>
      </c>
      <c r="C662" s="676" t="s">
        <v>386</v>
      </c>
      <c r="D662" s="676" t="s">
        <v>387</v>
      </c>
      <c r="E662" s="676" t="s">
        <v>37</v>
      </c>
      <c r="F662" s="676" t="s">
        <v>11</v>
      </c>
      <c r="G662" s="676" t="s">
        <v>19</v>
      </c>
      <c r="H662" s="676" t="s">
        <v>492</v>
      </c>
      <c r="I662" s="675" t="s">
        <v>760</v>
      </c>
      <c r="J662" s="676" t="s">
        <v>13</v>
      </c>
      <c r="K662" s="695" t="s">
        <v>17</v>
      </c>
      <c r="L662" s="676" t="s">
        <v>1567</v>
      </c>
      <c r="M662" s="675" t="s">
        <v>1568</v>
      </c>
      <c r="N662" s="675" t="s">
        <v>1120</v>
      </c>
      <c r="O662" s="675" t="s">
        <v>1245</v>
      </c>
      <c r="P662" s="675">
        <v>87</v>
      </c>
      <c r="Q662" s="675">
        <v>10</v>
      </c>
      <c r="R662" s="696"/>
      <c r="S662" s="675" t="s">
        <v>9249</v>
      </c>
      <c r="T662" s="675"/>
      <c r="U662" s="688">
        <v>44364</v>
      </c>
      <c r="V662" s="688">
        <v>44364</v>
      </c>
      <c r="W662" s="675">
        <v>4773000098</v>
      </c>
      <c r="X662" s="688">
        <v>44378</v>
      </c>
      <c r="Y662" s="675"/>
      <c r="Z662" s="675"/>
      <c r="AA662" s="675"/>
      <c r="AB662" s="675"/>
      <c r="AC662" s="675" t="s">
        <v>7597</v>
      </c>
      <c r="AD662" s="675"/>
      <c r="AE662" s="675"/>
      <c r="AF662" s="675"/>
      <c r="AG662" s="675"/>
      <c r="AH662" s="675"/>
      <c r="AI662" s="675"/>
      <c r="AJ662" s="675"/>
      <c r="AK662" s="677" t="s">
        <v>1121</v>
      </c>
      <c r="AL662" s="677" t="s">
        <v>1238</v>
      </c>
      <c r="AM662" s="677" t="s">
        <v>1239</v>
      </c>
      <c r="AN662" s="675" t="s">
        <v>1209</v>
      </c>
      <c r="AO662" s="675" t="s">
        <v>1086</v>
      </c>
      <c r="AP662" s="675" t="s">
        <v>9250</v>
      </c>
    </row>
    <row r="663" spans="1:42" s="193" customFormat="1" ht="20.100000000000001" customHeight="1">
      <c r="A663" s="675" t="s">
        <v>979</v>
      </c>
      <c r="B663" s="676" t="s">
        <v>82</v>
      </c>
      <c r="C663" s="676" t="s">
        <v>386</v>
      </c>
      <c r="D663" s="676" t="s">
        <v>388</v>
      </c>
      <c r="E663" s="676" t="s">
        <v>37</v>
      </c>
      <c r="F663" s="676" t="s">
        <v>11</v>
      </c>
      <c r="G663" s="676" t="s">
        <v>19</v>
      </c>
      <c r="H663" s="676" t="s">
        <v>493</v>
      </c>
      <c r="I663" s="675" t="s">
        <v>760</v>
      </c>
      <c r="J663" s="676" t="s">
        <v>13</v>
      </c>
      <c r="K663" s="695" t="s">
        <v>17</v>
      </c>
      <c r="L663" s="676" t="s">
        <v>1567</v>
      </c>
      <c r="M663" s="675" t="s">
        <v>1569</v>
      </c>
      <c r="N663" s="675" t="s">
        <v>1120</v>
      </c>
      <c r="O663" s="675" t="s">
        <v>1080</v>
      </c>
      <c r="P663" s="675">
        <v>30</v>
      </c>
      <c r="Q663" s="675">
        <v>7</v>
      </c>
      <c r="R663" s="696"/>
      <c r="S663" s="675" t="s">
        <v>9249</v>
      </c>
      <c r="T663" s="675"/>
      <c r="U663" s="688">
        <v>44364</v>
      </c>
      <c r="V663" s="688">
        <v>44364</v>
      </c>
      <c r="W663" s="675">
        <v>4773000099</v>
      </c>
      <c r="X663" s="688">
        <v>44378</v>
      </c>
      <c r="Y663" s="675"/>
      <c r="Z663" s="675"/>
      <c r="AA663" s="675"/>
      <c r="AB663" s="675"/>
      <c r="AC663" s="675" t="s">
        <v>7597</v>
      </c>
      <c r="AD663" s="675"/>
      <c r="AE663" s="675"/>
      <c r="AF663" s="675"/>
      <c r="AG663" s="675"/>
      <c r="AH663" s="675"/>
      <c r="AI663" s="675"/>
      <c r="AJ663" s="675"/>
      <c r="AK663" s="677" t="s">
        <v>1121</v>
      </c>
      <c r="AL663" s="677" t="s">
        <v>1238</v>
      </c>
      <c r="AM663" s="677" t="s">
        <v>1239</v>
      </c>
      <c r="AN663" s="675" t="s">
        <v>1209</v>
      </c>
      <c r="AO663" s="675" t="s">
        <v>1086</v>
      </c>
      <c r="AP663" s="675" t="s">
        <v>9250</v>
      </c>
    </row>
    <row r="664" spans="1:42" s="193" customFormat="1" ht="20.100000000000001" customHeight="1">
      <c r="A664" s="675" t="s">
        <v>979</v>
      </c>
      <c r="B664" s="676" t="s">
        <v>82</v>
      </c>
      <c r="C664" s="676" t="s">
        <v>83</v>
      </c>
      <c r="D664" s="676" t="s">
        <v>389</v>
      </c>
      <c r="E664" s="676" t="s">
        <v>37</v>
      </c>
      <c r="F664" s="676" t="s">
        <v>11</v>
      </c>
      <c r="G664" s="676" t="s">
        <v>19</v>
      </c>
      <c r="H664" s="676" t="s">
        <v>494</v>
      </c>
      <c r="I664" s="675" t="s">
        <v>760</v>
      </c>
      <c r="J664" s="676" t="s">
        <v>13</v>
      </c>
      <c r="K664" s="695" t="s">
        <v>26</v>
      </c>
      <c r="L664" s="676" t="s">
        <v>1570</v>
      </c>
      <c r="M664" s="675" t="s">
        <v>1571</v>
      </c>
      <c r="N664" s="675" t="s">
        <v>1120</v>
      </c>
      <c r="O664" s="675" t="s">
        <v>1245</v>
      </c>
      <c r="P664" s="675">
        <v>98</v>
      </c>
      <c r="Q664" s="675">
        <v>15</v>
      </c>
      <c r="R664" s="696"/>
      <c r="S664" s="675" t="s">
        <v>9249</v>
      </c>
      <c r="T664" s="675"/>
      <c r="U664" s="674">
        <v>44361</v>
      </c>
      <c r="V664" s="674">
        <v>44361</v>
      </c>
      <c r="W664" s="675">
        <v>4773000102</v>
      </c>
      <c r="X664" s="674">
        <v>44372</v>
      </c>
      <c r="Y664" s="675"/>
      <c r="Z664" s="675"/>
      <c r="AA664" s="675"/>
      <c r="AB664" s="675"/>
      <c r="AC664" s="675" t="s">
        <v>7597</v>
      </c>
      <c r="AD664" s="675"/>
      <c r="AE664" s="675"/>
      <c r="AF664" s="675"/>
      <c r="AG664" s="675"/>
      <c r="AH664" s="675"/>
      <c r="AI664" s="675"/>
      <c r="AJ664" s="675"/>
      <c r="AK664" s="677" t="s">
        <v>1121</v>
      </c>
      <c r="AL664" s="677" t="s">
        <v>1238</v>
      </c>
      <c r="AM664" s="677" t="s">
        <v>1239</v>
      </c>
      <c r="AN664" s="675" t="s">
        <v>1086</v>
      </c>
      <c r="AO664" s="675" t="s">
        <v>1086</v>
      </c>
      <c r="AP664" s="675"/>
    </row>
    <row r="665" spans="1:42" s="193" customFormat="1" ht="20.100000000000001" customHeight="1">
      <c r="A665" s="675" t="s">
        <v>979</v>
      </c>
      <c r="B665" s="676" t="s">
        <v>82</v>
      </c>
      <c r="C665" s="676" t="s">
        <v>83</v>
      </c>
      <c r="D665" s="676" t="s">
        <v>390</v>
      </c>
      <c r="E665" s="676" t="s">
        <v>37</v>
      </c>
      <c r="F665" s="676" t="s">
        <v>11</v>
      </c>
      <c r="G665" s="676" t="s">
        <v>19</v>
      </c>
      <c r="H665" s="676" t="s">
        <v>495</v>
      </c>
      <c r="I665" s="675" t="s">
        <v>760</v>
      </c>
      <c r="J665" s="676" t="s">
        <v>13</v>
      </c>
      <c r="K665" s="695" t="s">
        <v>17</v>
      </c>
      <c r="L665" s="676" t="s">
        <v>1570</v>
      </c>
      <c r="M665" s="675" t="s">
        <v>1572</v>
      </c>
      <c r="N665" s="675" t="s">
        <v>1120</v>
      </c>
      <c r="O665" s="675" t="s">
        <v>1245</v>
      </c>
      <c r="P665" s="675">
        <v>110</v>
      </c>
      <c r="Q665" s="675">
        <v>11</v>
      </c>
      <c r="R665" s="696"/>
      <c r="S665" s="675" t="s">
        <v>9249</v>
      </c>
      <c r="T665" s="675"/>
      <c r="U665" s="674">
        <v>44361</v>
      </c>
      <c r="V665" s="674">
        <v>44361</v>
      </c>
      <c r="W665" s="675">
        <v>4773000103</v>
      </c>
      <c r="X665" s="674">
        <v>44372</v>
      </c>
      <c r="Y665" s="675"/>
      <c r="Z665" s="675"/>
      <c r="AA665" s="675"/>
      <c r="AB665" s="675"/>
      <c r="AC665" s="675" t="s">
        <v>7597</v>
      </c>
      <c r="AD665" s="675"/>
      <c r="AE665" s="675"/>
      <c r="AF665" s="675"/>
      <c r="AG665" s="675"/>
      <c r="AH665" s="675"/>
      <c r="AI665" s="675"/>
      <c r="AJ665" s="675"/>
      <c r="AK665" s="677" t="s">
        <v>1121</v>
      </c>
      <c r="AL665" s="677" t="s">
        <v>1238</v>
      </c>
      <c r="AM665" s="677" t="s">
        <v>1239</v>
      </c>
      <c r="AN665" s="675" t="s">
        <v>1086</v>
      </c>
      <c r="AO665" s="675" t="s">
        <v>1086</v>
      </c>
      <c r="AP665" s="675"/>
    </row>
    <row r="666" spans="1:42" s="193" customFormat="1" ht="20.100000000000001" customHeight="1">
      <c r="A666" s="675" t="s">
        <v>979</v>
      </c>
      <c r="B666" s="676" t="s">
        <v>82</v>
      </c>
      <c r="C666" s="676" t="s">
        <v>83</v>
      </c>
      <c r="D666" s="676" t="s">
        <v>391</v>
      </c>
      <c r="E666" s="676" t="s">
        <v>37</v>
      </c>
      <c r="F666" s="676" t="s">
        <v>11</v>
      </c>
      <c r="G666" s="676" t="s">
        <v>19</v>
      </c>
      <c r="H666" s="676" t="s">
        <v>496</v>
      </c>
      <c r="I666" s="675" t="s">
        <v>760</v>
      </c>
      <c r="J666" s="676" t="s">
        <v>13</v>
      </c>
      <c r="K666" s="695" t="s">
        <v>17</v>
      </c>
      <c r="L666" s="676" t="s">
        <v>1570</v>
      </c>
      <c r="M666" s="675" t="s">
        <v>1573</v>
      </c>
      <c r="N666" s="675" t="s">
        <v>1120</v>
      </c>
      <c r="O666" s="675" t="s">
        <v>1245</v>
      </c>
      <c r="P666" s="675">
        <v>160</v>
      </c>
      <c r="Q666" s="675">
        <v>8</v>
      </c>
      <c r="R666" s="696"/>
      <c r="S666" s="675" t="s">
        <v>9249</v>
      </c>
      <c r="T666" s="675"/>
      <c r="U666" s="674">
        <v>44361</v>
      </c>
      <c r="V666" s="674">
        <v>44361</v>
      </c>
      <c r="W666" s="675">
        <v>4773000104</v>
      </c>
      <c r="X666" s="674">
        <v>44372</v>
      </c>
      <c r="Y666" s="675"/>
      <c r="Z666" s="675"/>
      <c r="AA666" s="675"/>
      <c r="AB666" s="675"/>
      <c r="AC666" s="675" t="s">
        <v>7597</v>
      </c>
      <c r="AD666" s="675"/>
      <c r="AE666" s="675"/>
      <c r="AF666" s="675"/>
      <c r="AG666" s="675"/>
      <c r="AH666" s="675"/>
      <c r="AI666" s="675"/>
      <c r="AJ666" s="675"/>
      <c r="AK666" s="677" t="s">
        <v>1121</v>
      </c>
      <c r="AL666" s="677" t="s">
        <v>1238</v>
      </c>
      <c r="AM666" s="677" t="s">
        <v>1239</v>
      </c>
      <c r="AN666" s="675" t="s">
        <v>1086</v>
      </c>
      <c r="AO666" s="675" t="s">
        <v>1086</v>
      </c>
      <c r="AP666" s="675"/>
    </row>
    <row r="667" spans="1:42" s="193" customFormat="1" ht="20.100000000000001" customHeight="1">
      <c r="A667" s="675" t="s">
        <v>979</v>
      </c>
      <c r="B667" s="676" t="s">
        <v>82</v>
      </c>
      <c r="C667" s="676" t="s">
        <v>42</v>
      </c>
      <c r="D667" s="676" t="s">
        <v>392</v>
      </c>
      <c r="E667" s="676" t="s">
        <v>37</v>
      </c>
      <c r="F667" s="676" t="s">
        <v>11</v>
      </c>
      <c r="G667" s="676" t="s">
        <v>19</v>
      </c>
      <c r="H667" s="676" t="s">
        <v>497</v>
      </c>
      <c r="I667" s="675" t="s">
        <v>760</v>
      </c>
      <c r="J667" s="676" t="s">
        <v>13</v>
      </c>
      <c r="K667" s="695" t="s">
        <v>26</v>
      </c>
      <c r="L667" s="676" t="s">
        <v>1544</v>
      </c>
      <c r="M667" s="675" t="s">
        <v>1574</v>
      </c>
      <c r="N667" s="675" t="s">
        <v>1120</v>
      </c>
      <c r="O667" s="675" t="s">
        <v>1237</v>
      </c>
      <c r="P667" s="675">
        <v>120</v>
      </c>
      <c r="Q667" s="675">
        <v>7</v>
      </c>
      <c r="R667" s="696"/>
      <c r="S667" s="675" t="s">
        <v>9249</v>
      </c>
      <c r="T667" s="675"/>
      <c r="U667" s="674">
        <v>44361</v>
      </c>
      <c r="V667" s="674">
        <v>44361</v>
      </c>
      <c r="W667" s="675">
        <v>4773000105</v>
      </c>
      <c r="X667" s="674">
        <v>44372</v>
      </c>
      <c r="Y667" s="675"/>
      <c r="Z667" s="675"/>
      <c r="AA667" s="675"/>
      <c r="AB667" s="675"/>
      <c r="AC667" s="675" t="s">
        <v>7597</v>
      </c>
      <c r="AD667" s="675"/>
      <c r="AE667" s="675"/>
      <c r="AF667" s="675"/>
      <c r="AG667" s="675"/>
      <c r="AH667" s="675"/>
      <c r="AI667" s="675"/>
      <c r="AJ667" s="675"/>
      <c r="AK667" s="677" t="s">
        <v>1121</v>
      </c>
      <c r="AL667" s="677" t="s">
        <v>1238</v>
      </c>
      <c r="AM667" s="677" t="s">
        <v>1239</v>
      </c>
      <c r="AN667" s="675" t="s">
        <v>1086</v>
      </c>
      <c r="AO667" s="675" t="s">
        <v>1086</v>
      </c>
      <c r="AP667" s="675"/>
    </row>
    <row r="668" spans="1:42" s="193" customFormat="1" ht="20.100000000000001" customHeight="1">
      <c r="A668" s="675" t="s">
        <v>979</v>
      </c>
      <c r="B668" s="676" t="s">
        <v>82</v>
      </c>
      <c r="C668" s="676" t="s">
        <v>42</v>
      </c>
      <c r="D668" s="676" t="s">
        <v>392</v>
      </c>
      <c r="E668" s="676" t="s">
        <v>37</v>
      </c>
      <c r="F668" s="676" t="s">
        <v>11</v>
      </c>
      <c r="G668" s="676" t="s">
        <v>19</v>
      </c>
      <c r="H668" s="676" t="s">
        <v>498</v>
      </c>
      <c r="I668" s="675" t="s">
        <v>760</v>
      </c>
      <c r="J668" s="676" t="s">
        <v>13</v>
      </c>
      <c r="K668" s="695" t="s">
        <v>17</v>
      </c>
      <c r="L668" s="676" t="s">
        <v>1544</v>
      </c>
      <c r="M668" s="675" t="s">
        <v>1574</v>
      </c>
      <c r="N668" s="675" t="s">
        <v>1120</v>
      </c>
      <c r="O668" s="675" t="s">
        <v>1245</v>
      </c>
      <c r="P668" s="675">
        <v>120</v>
      </c>
      <c r="Q668" s="675">
        <v>7</v>
      </c>
      <c r="R668" s="696"/>
      <c r="S668" s="675" t="s">
        <v>9249</v>
      </c>
      <c r="T668" s="675"/>
      <c r="U668" s="674">
        <v>44361</v>
      </c>
      <c r="V668" s="674">
        <v>44361</v>
      </c>
      <c r="W668" s="675">
        <v>4773000106</v>
      </c>
      <c r="X668" s="674">
        <v>44372</v>
      </c>
      <c r="Y668" s="675"/>
      <c r="Z668" s="675"/>
      <c r="AA668" s="675"/>
      <c r="AB668" s="675"/>
      <c r="AC668" s="675" t="s">
        <v>7597</v>
      </c>
      <c r="AD668" s="675"/>
      <c r="AE668" s="675"/>
      <c r="AF668" s="675"/>
      <c r="AG668" s="675"/>
      <c r="AH668" s="675"/>
      <c r="AI668" s="675"/>
      <c r="AJ668" s="675"/>
      <c r="AK668" s="677" t="s">
        <v>1121</v>
      </c>
      <c r="AL668" s="677" t="s">
        <v>1238</v>
      </c>
      <c r="AM668" s="677" t="s">
        <v>1239</v>
      </c>
      <c r="AN668" s="675" t="s">
        <v>1086</v>
      </c>
      <c r="AO668" s="675" t="s">
        <v>1086</v>
      </c>
      <c r="AP668" s="675"/>
    </row>
    <row r="669" spans="1:42" s="193" customFormat="1" ht="20.100000000000001" customHeight="1">
      <c r="A669" s="675" t="s">
        <v>979</v>
      </c>
      <c r="B669" s="676" t="s">
        <v>82</v>
      </c>
      <c r="C669" s="676" t="s">
        <v>42</v>
      </c>
      <c r="D669" s="676" t="s">
        <v>393</v>
      </c>
      <c r="E669" s="676" t="s">
        <v>37</v>
      </c>
      <c r="F669" s="676" t="s">
        <v>11</v>
      </c>
      <c r="G669" s="676" t="s">
        <v>19</v>
      </c>
      <c r="H669" s="676" t="s">
        <v>1069</v>
      </c>
      <c r="I669" s="675" t="s">
        <v>760</v>
      </c>
      <c r="J669" s="676" t="s">
        <v>13</v>
      </c>
      <c r="K669" s="695" t="s">
        <v>17</v>
      </c>
      <c r="L669" s="676" t="s">
        <v>1544</v>
      </c>
      <c r="M669" s="675" t="s">
        <v>1575</v>
      </c>
      <c r="N669" s="675" t="s">
        <v>1120</v>
      </c>
      <c r="O669" s="675" t="s">
        <v>1237</v>
      </c>
      <c r="P669" s="675">
        <v>130</v>
      </c>
      <c r="Q669" s="675">
        <v>13</v>
      </c>
      <c r="R669" s="696"/>
      <c r="S669" s="675" t="s">
        <v>9249</v>
      </c>
      <c r="T669" s="675"/>
      <c r="U669" s="674">
        <v>44361</v>
      </c>
      <c r="V669" s="674">
        <v>44361</v>
      </c>
      <c r="W669" s="675">
        <v>4773000107</v>
      </c>
      <c r="X669" s="674">
        <v>44372</v>
      </c>
      <c r="Y669" s="675"/>
      <c r="Z669" s="675"/>
      <c r="AA669" s="675"/>
      <c r="AB669" s="675"/>
      <c r="AC669" s="675" t="s">
        <v>7597</v>
      </c>
      <c r="AD669" s="675"/>
      <c r="AE669" s="675"/>
      <c r="AF669" s="675"/>
      <c r="AG669" s="675"/>
      <c r="AH669" s="675"/>
      <c r="AI669" s="675"/>
      <c r="AJ669" s="675"/>
      <c r="AK669" s="677" t="s">
        <v>1121</v>
      </c>
      <c r="AL669" s="677" t="s">
        <v>1238</v>
      </c>
      <c r="AM669" s="677" t="s">
        <v>1239</v>
      </c>
      <c r="AN669" s="675" t="s">
        <v>1086</v>
      </c>
      <c r="AO669" s="675" t="s">
        <v>1086</v>
      </c>
      <c r="AP669" s="675"/>
    </row>
    <row r="670" spans="1:42" s="193" customFormat="1" ht="20.100000000000001" customHeight="1">
      <c r="A670" s="675" t="s">
        <v>979</v>
      </c>
      <c r="B670" s="676" t="s">
        <v>82</v>
      </c>
      <c r="C670" s="676" t="s">
        <v>42</v>
      </c>
      <c r="D670" s="676" t="s">
        <v>393</v>
      </c>
      <c r="E670" s="676" t="s">
        <v>37</v>
      </c>
      <c r="F670" s="676" t="s">
        <v>11</v>
      </c>
      <c r="G670" s="676" t="s">
        <v>19</v>
      </c>
      <c r="H670" s="676" t="s">
        <v>499</v>
      </c>
      <c r="I670" s="675" t="s">
        <v>760</v>
      </c>
      <c r="J670" s="676" t="s">
        <v>13</v>
      </c>
      <c r="K670" s="695" t="s">
        <v>26</v>
      </c>
      <c r="L670" s="676" t="s">
        <v>1544</v>
      </c>
      <c r="M670" s="675" t="s">
        <v>1576</v>
      </c>
      <c r="N670" s="675" t="s">
        <v>1120</v>
      </c>
      <c r="O670" s="675" t="s">
        <v>1245</v>
      </c>
      <c r="P670" s="675">
        <v>110</v>
      </c>
      <c r="Q670" s="675">
        <v>5</v>
      </c>
      <c r="R670" s="696"/>
      <c r="S670" s="675" t="s">
        <v>9249</v>
      </c>
      <c r="T670" s="675"/>
      <c r="U670" s="674">
        <v>44361</v>
      </c>
      <c r="V670" s="674">
        <v>44361</v>
      </c>
      <c r="W670" s="675">
        <v>4773000108</v>
      </c>
      <c r="X670" s="674">
        <v>44372</v>
      </c>
      <c r="Y670" s="675"/>
      <c r="Z670" s="675"/>
      <c r="AA670" s="675"/>
      <c r="AB670" s="675"/>
      <c r="AC670" s="675" t="s">
        <v>7597</v>
      </c>
      <c r="AD670" s="675"/>
      <c r="AE670" s="675"/>
      <c r="AF670" s="675"/>
      <c r="AG670" s="675"/>
      <c r="AH670" s="675"/>
      <c r="AI670" s="675"/>
      <c r="AJ670" s="675"/>
      <c r="AK670" s="677" t="s">
        <v>1121</v>
      </c>
      <c r="AL670" s="677" t="s">
        <v>1238</v>
      </c>
      <c r="AM670" s="677" t="s">
        <v>1239</v>
      </c>
      <c r="AN670" s="675" t="s">
        <v>1086</v>
      </c>
      <c r="AO670" s="675" t="s">
        <v>1086</v>
      </c>
      <c r="AP670" s="675"/>
    </row>
    <row r="671" spans="1:42" s="193" customFormat="1" ht="20.100000000000001" customHeight="1">
      <c r="A671" s="675" t="s">
        <v>979</v>
      </c>
      <c r="B671" s="676" t="s">
        <v>82</v>
      </c>
      <c r="C671" s="676" t="s">
        <v>42</v>
      </c>
      <c r="D671" s="676" t="s">
        <v>394</v>
      </c>
      <c r="E671" s="676" t="s">
        <v>37</v>
      </c>
      <c r="F671" s="676" t="s">
        <v>11</v>
      </c>
      <c r="G671" s="676" t="s">
        <v>19</v>
      </c>
      <c r="H671" s="676" t="s">
        <v>500</v>
      </c>
      <c r="I671" s="675" t="s">
        <v>760</v>
      </c>
      <c r="J671" s="676" t="s">
        <v>13</v>
      </c>
      <c r="K671" s="695" t="s">
        <v>17</v>
      </c>
      <c r="L671" s="676" t="s">
        <v>1544</v>
      </c>
      <c r="M671" s="675" t="s">
        <v>1577</v>
      </c>
      <c r="N671" s="675" t="s">
        <v>1120</v>
      </c>
      <c r="O671" s="675" t="s">
        <v>1237</v>
      </c>
      <c r="P671" s="675">
        <v>260</v>
      </c>
      <c r="Q671" s="675">
        <v>10</v>
      </c>
      <c r="R671" s="696"/>
      <c r="S671" s="675" t="s">
        <v>9249</v>
      </c>
      <c r="T671" s="675"/>
      <c r="U671" s="674">
        <v>44361</v>
      </c>
      <c r="V671" s="674">
        <v>44361</v>
      </c>
      <c r="W671" s="675">
        <v>4773000109</v>
      </c>
      <c r="X671" s="674">
        <v>44372</v>
      </c>
      <c r="Y671" s="675"/>
      <c r="Z671" s="675"/>
      <c r="AA671" s="675"/>
      <c r="AB671" s="675"/>
      <c r="AC671" s="675" t="s">
        <v>7597</v>
      </c>
      <c r="AD671" s="675"/>
      <c r="AE671" s="675"/>
      <c r="AF671" s="675"/>
      <c r="AG671" s="675"/>
      <c r="AH671" s="675"/>
      <c r="AI671" s="675"/>
      <c r="AJ671" s="675"/>
      <c r="AK671" s="677" t="s">
        <v>1121</v>
      </c>
      <c r="AL671" s="677" t="s">
        <v>1238</v>
      </c>
      <c r="AM671" s="677" t="s">
        <v>1239</v>
      </c>
      <c r="AN671" s="675" t="s">
        <v>1086</v>
      </c>
      <c r="AO671" s="675" t="s">
        <v>1086</v>
      </c>
      <c r="AP671" s="675"/>
    </row>
    <row r="672" spans="1:42" s="244" customFormat="1" ht="20.100000000000001" customHeight="1">
      <c r="A672" s="675" t="s">
        <v>979</v>
      </c>
      <c r="B672" s="676" t="s">
        <v>82</v>
      </c>
      <c r="C672" s="676" t="s">
        <v>42</v>
      </c>
      <c r="D672" s="676" t="s">
        <v>394</v>
      </c>
      <c r="E672" s="676" t="s">
        <v>37</v>
      </c>
      <c r="F672" s="676" t="s">
        <v>11</v>
      </c>
      <c r="G672" s="676" t="s">
        <v>19</v>
      </c>
      <c r="H672" s="676" t="s">
        <v>501</v>
      </c>
      <c r="I672" s="675" t="s">
        <v>760</v>
      </c>
      <c r="J672" s="676" t="s">
        <v>13</v>
      </c>
      <c r="K672" s="695" t="s">
        <v>17</v>
      </c>
      <c r="L672" s="676" t="s">
        <v>1544</v>
      </c>
      <c r="M672" s="675" t="s">
        <v>1578</v>
      </c>
      <c r="N672" s="675" t="s">
        <v>1120</v>
      </c>
      <c r="O672" s="675" t="s">
        <v>1245</v>
      </c>
      <c r="P672" s="675">
        <v>260</v>
      </c>
      <c r="Q672" s="675">
        <v>10</v>
      </c>
      <c r="R672" s="696"/>
      <c r="S672" s="675" t="s">
        <v>9249</v>
      </c>
      <c r="T672" s="675"/>
      <c r="U672" s="674">
        <v>44361</v>
      </c>
      <c r="V672" s="674">
        <v>44361</v>
      </c>
      <c r="W672" s="675">
        <v>4773000110</v>
      </c>
      <c r="X672" s="674">
        <v>44372</v>
      </c>
      <c r="Y672" s="675"/>
      <c r="Z672" s="675"/>
      <c r="AA672" s="675"/>
      <c r="AB672" s="675"/>
      <c r="AC672" s="675" t="s">
        <v>7597</v>
      </c>
      <c r="AD672" s="675"/>
      <c r="AE672" s="675"/>
      <c r="AF672" s="675"/>
      <c r="AG672" s="675"/>
      <c r="AH672" s="675"/>
      <c r="AI672" s="675"/>
      <c r="AJ672" s="675"/>
      <c r="AK672" s="677" t="s">
        <v>1121</v>
      </c>
      <c r="AL672" s="677" t="s">
        <v>1238</v>
      </c>
      <c r="AM672" s="677" t="s">
        <v>1239</v>
      </c>
      <c r="AN672" s="675" t="s">
        <v>1086</v>
      </c>
      <c r="AO672" s="675" t="s">
        <v>1086</v>
      </c>
      <c r="AP672" s="675"/>
    </row>
    <row r="673" spans="1:42" s="193" customFormat="1" ht="20.100000000000001" customHeight="1">
      <c r="A673" s="675" t="s">
        <v>979</v>
      </c>
      <c r="B673" s="676" t="s">
        <v>79</v>
      </c>
      <c r="C673" s="676" t="s">
        <v>405</v>
      </c>
      <c r="D673" s="676" t="s">
        <v>406</v>
      </c>
      <c r="E673" s="676" t="s">
        <v>37</v>
      </c>
      <c r="F673" s="676" t="s">
        <v>11</v>
      </c>
      <c r="G673" s="676" t="s">
        <v>19</v>
      </c>
      <c r="H673" s="676" t="s">
        <v>512</v>
      </c>
      <c r="I673" s="675" t="s">
        <v>760</v>
      </c>
      <c r="J673" s="676" t="s">
        <v>13</v>
      </c>
      <c r="K673" s="695" t="s">
        <v>17</v>
      </c>
      <c r="L673" s="676" t="s">
        <v>2123</v>
      </c>
      <c r="M673" s="675" t="s">
        <v>2124</v>
      </c>
      <c r="N673" s="675" t="s">
        <v>1120</v>
      </c>
      <c r="O673" s="675" t="s">
        <v>1080</v>
      </c>
      <c r="P673" s="675">
        <v>25</v>
      </c>
      <c r="Q673" s="675">
        <v>8</v>
      </c>
      <c r="R673" s="696"/>
      <c r="S673" s="675" t="s">
        <v>9249</v>
      </c>
      <c r="T673" s="675"/>
      <c r="U673" s="674">
        <v>44361</v>
      </c>
      <c r="V673" s="674">
        <v>44361</v>
      </c>
      <c r="W673" s="675">
        <v>4723000056</v>
      </c>
      <c r="X673" s="674">
        <v>44372</v>
      </c>
      <c r="Y673" s="675"/>
      <c r="Z673" s="675"/>
      <c r="AA673" s="675"/>
      <c r="AB673" s="675"/>
      <c r="AC673" s="675" t="s">
        <v>7597</v>
      </c>
      <c r="AD673" s="675"/>
      <c r="AE673" s="675"/>
      <c r="AF673" s="675"/>
      <c r="AG673" s="675"/>
      <c r="AH673" s="675"/>
      <c r="AI673" s="675"/>
      <c r="AJ673" s="675"/>
      <c r="AK673" s="645" t="s">
        <v>1121</v>
      </c>
      <c r="AL673" s="645" t="s">
        <v>1238</v>
      </c>
      <c r="AM673" s="645" t="s">
        <v>1239</v>
      </c>
      <c r="AN673" s="675" t="s">
        <v>1548</v>
      </c>
      <c r="AO673" s="675" t="s">
        <v>1548</v>
      </c>
      <c r="AP673" s="675"/>
    </row>
    <row r="674" spans="1:42" s="193" customFormat="1" ht="20.100000000000001" customHeight="1">
      <c r="A674" s="675" t="s">
        <v>979</v>
      </c>
      <c r="B674" s="676" t="s">
        <v>79</v>
      </c>
      <c r="C674" s="676" t="s">
        <v>405</v>
      </c>
      <c r="D674" s="676" t="s">
        <v>407</v>
      </c>
      <c r="E674" s="676" t="s">
        <v>37</v>
      </c>
      <c r="F674" s="676" t="s">
        <v>11</v>
      </c>
      <c r="G674" s="676" t="s">
        <v>19</v>
      </c>
      <c r="H674" s="676" t="s">
        <v>513</v>
      </c>
      <c r="I674" s="675" t="s">
        <v>760</v>
      </c>
      <c r="J674" s="676" t="s">
        <v>13</v>
      </c>
      <c r="K674" s="695" t="s">
        <v>17</v>
      </c>
      <c r="L674" s="676" t="s">
        <v>2123</v>
      </c>
      <c r="M674" s="675" t="s">
        <v>2125</v>
      </c>
      <c r="N674" s="675" t="s">
        <v>1120</v>
      </c>
      <c r="O674" s="675" t="s">
        <v>1245</v>
      </c>
      <c r="P674" s="675">
        <v>250</v>
      </c>
      <c r="Q674" s="675">
        <v>18</v>
      </c>
      <c r="R674" s="696"/>
      <c r="S674" s="675" t="s">
        <v>9249</v>
      </c>
      <c r="T674" s="675"/>
      <c r="U674" s="674">
        <v>44361</v>
      </c>
      <c r="V674" s="674">
        <v>44361</v>
      </c>
      <c r="W674" s="675">
        <v>4723000057</v>
      </c>
      <c r="X674" s="674">
        <v>44372</v>
      </c>
      <c r="Y674" s="675"/>
      <c r="Z674" s="675"/>
      <c r="AA674" s="675"/>
      <c r="AB674" s="675"/>
      <c r="AC674" s="675" t="s">
        <v>7597</v>
      </c>
      <c r="AD674" s="675"/>
      <c r="AE674" s="675"/>
      <c r="AF674" s="675"/>
      <c r="AG674" s="675"/>
      <c r="AH674" s="675"/>
      <c r="AI674" s="675"/>
      <c r="AJ674" s="675"/>
      <c r="AK674" s="645" t="s">
        <v>1121</v>
      </c>
      <c r="AL674" s="645" t="s">
        <v>1238</v>
      </c>
      <c r="AM674" s="645" t="s">
        <v>1239</v>
      </c>
      <c r="AN674" s="675" t="s">
        <v>1548</v>
      </c>
      <c r="AO674" s="675" t="s">
        <v>1548</v>
      </c>
      <c r="AP674" s="675"/>
    </row>
    <row r="675" spans="1:42" s="193" customFormat="1" ht="20.100000000000001" customHeight="1">
      <c r="A675" s="675" t="s">
        <v>979</v>
      </c>
      <c r="B675" s="676" t="s">
        <v>79</v>
      </c>
      <c r="C675" s="676" t="s">
        <v>405</v>
      </c>
      <c r="D675" s="676" t="s">
        <v>408</v>
      </c>
      <c r="E675" s="676" t="s">
        <v>37</v>
      </c>
      <c r="F675" s="676" t="s">
        <v>11</v>
      </c>
      <c r="G675" s="676" t="s">
        <v>19</v>
      </c>
      <c r="H675" s="676" t="s">
        <v>514</v>
      </c>
      <c r="I675" s="675" t="s">
        <v>760</v>
      </c>
      <c r="J675" s="676" t="s">
        <v>13</v>
      </c>
      <c r="K675" s="695" t="s">
        <v>17</v>
      </c>
      <c r="L675" s="676" t="s">
        <v>2123</v>
      </c>
      <c r="M675" s="675" t="s">
        <v>2126</v>
      </c>
      <c r="N675" s="675" t="s">
        <v>1120</v>
      </c>
      <c r="O675" s="675" t="s">
        <v>1237</v>
      </c>
      <c r="P675" s="675">
        <v>217</v>
      </c>
      <c r="Q675" s="675">
        <v>10</v>
      </c>
      <c r="R675" s="696"/>
      <c r="S675" s="675" t="s">
        <v>9249</v>
      </c>
      <c r="T675" s="675"/>
      <c r="U675" s="674">
        <v>44361</v>
      </c>
      <c r="V675" s="674">
        <v>44361</v>
      </c>
      <c r="W675" s="675">
        <v>4723000058</v>
      </c>
      <c r="X675" s="674">
        <v>44372</v>
      </c>
      <c r="Y675" s="675"/>
      <c r="Z675" s="675"/>
      <c r="AA675" s="675"/>
      <c r="AB675" s="675"/>
      <c r="AC675" s="675" t="s">
        <v>7597</v>
      </c>
      <c r="AD675" s="675"/>
      <c r="AE675" s="675"/>
      <c r="AF675" s="675"/>
      <c r="AG675" s="675"/>
      <c r="AH675" s="675"/>
      <c r="AI675" s="675"/>
      <c r="AJ675" s="675"/>
      <c r="AK675" s="645" t="s">
        <v>1121</v>
      </c>
      <c r="AL675" s="645" t="s">
        <v>1238</v>
      </c>
      <c r="AM675" s="645" t="s">
        <v>1239</v>
      </c>
      <c r="AN675" s="675" t="s">
        <v>1548</v>
      </c>
      <c r="AO675" s="675" t="s">
        <v>1548</v>
      </c>
      <c r="AP675" s="675"/>
    </row>
    <row r="676" spans="1:42" s="193" customFormat="1" ht="20.100000000000001" customHeight="1">
      <c r="A676" s="675" t="s">
        <v>979</v>
      </c>
      <c r="B676" s="676" t="s">
        <v>79</v>
      </c>
      <c r="C676" s="676" t="s">
        <v>405</v>
      </c>
      <c r="D676" s="676" t="s">
        <v>408</v>
      </c>
      <c r="E676" s="676" t="s">
        <v>37</v>
      </c>
      <c r="F676" s="676" t="s">
        <v>11</v>
      </c>
      <c r="G676" s="676" t="s">
        <v>19</v>
      </c>
      <c r="H676" s="676" t="s">
        <v>515</v>
      </c>
      <c r="I676" s="675" t="s">
        <v>760</v>
      </c>
      <c r="J676" s="676" t="s">
        <v>13</v>
      </c>
      <c r="K676" s="695" t="s">
        <v>17</v>
      </c>
      <c r="L676" s="676" t="s">
        <v>2123</v>
      </c>
      <c r="M676" s="675" t="s">
        <v>2127</v>
      </c>
      <c r="N676" s="675" t="s">
        <v>1120</v>
      </c>
      <c r="O676" s="675" t="s">
        <v>1237</v>
      </c>
      <c r="P676" s="675">
        <v>387</v>
      </c>
      <c r="Q676" s="675">
        <v>18</v>
      </c>
      <c r="R676" s="696"/>
      <c r="S676" s="675" t="s">
        <v>9249</v>
      </c>
      <c r="T676" s="675"/>
      <c r="U676" s="674">
        <v>44361</v>
      </c>
      <c r="V676" s="674">
        <v>44361</v>
      </c>
      <c r="W676" s="675">
        <v>4723000059</v>
      </c>
      <c r="X676" s="674">
        <v>44372</v>
      </c>
      <c r="Y676" s="675"/>
      <c r="Z676" s="675"/>
      <c r="AA676" s="675"/>
      <c r="AB676" s="675"/>
      <c r="AC676" s="675" t="s">
        <v>7597</v>
      </c>
      <c r="AD676" s="675"/>
      <c r="AE676" s="675"/>
      <c r="AF676" s="675"/>
      <c r="AG676" s="675"/>
      <c r="AH676" s="675"/>
      <c r="AI676" s="675"/>
      <c r="AJ676" s="675"/>
      <c r="AK676" s="645" t="s">
        <v>1121</v>
      </c>
      <c r="AL676" s="645" t="s">
        <v>1238</v>
      </c>
      <c r="AM676" s="645" t="s">
        <v>1239</v>
      </c>
      <c r="AN676" s="675" t="s">
        <v>1548</v>
      </c>
      <c r="AO676" s="675" t="s">
        <v>1548</v>
      </c>
      <c r="AP676" s="675"/>
    </row>
    <row r="677" spans="1:42" s="193" customFormat="1" ht="20.100000000000001" customHeight="1">
      <c r="A677" s="675" t="s">
        <v>979</v>
      </c>
      <c r="B677" s="676" t="s">
        <v>79</v>
      </c>
      <c r="C677" s="676" t="s">
        <v>405</v>
      </c>
      <c r="D677" s="676" t="s">
        <v>409</v>
      </c>
      <c r="E677" s="676" t="s">
        <v>37</v>
      </c>
      <c r="F677" s="676" t="s">
        <v>11</v>
      </c>
      <c r="G677" s="676" t="s">
        <v>19</v>
      </c>
      <c r="H677" s="676" t="s">
        <v>516</v>
      </c>
      <c r="I677" s="675" t="s">
        <v>760</v>
      </c>
      <c r="J677" s="676" t="s">
        <v>13</v>
      </c>
      <c r="K677" s="695" t="s">
        <v>17</v>
      </c>
      <c r="L677" s="676" t="s">
        <v>2123</v>
      </c>
      <c r="M677" s="675" t="s">
        <v>2128</v>
      </c>
      <c r="N677" s="675" t="s">
        <v>1120</v>
      </c>
      <c r="O677" s="675" t="s">
        <v>1237</v>
      </c>
      <c r="P677" s="675">
        <v>200</v>
      </c>
      <c r="Q677" s="675">
        <v>8</v>
      </c>
      <c r="R677" s="696"/>
      <c r="S677" s="675" t="s">
        <v>9249</v>
      </c>
      <c r="T677" s="675"/>
      <c r="U677" s="674">
        <v>44361</v>
      </c>
      <c r="V677" s="674">
        <v>44361</v>
      </c>
      <c r="W677" s="675">
        <v>4723000060</v>
      </c>
      <c r="X677" s="674">
        <v>44372</v>
      </c>
      <c r="Y677" s="675"/>
      <c r="Z677" s="675"/>
      <c r="AA677" s="675"/>
      <c r="AB677" s="675"/>
      <c r="AC677" s="675" t="s">
        <v>7597</v>
      </c>
      <c r="AD677" s="675"/>
      <c r="AE677" s="675"/>
      <c r="AF677" s="675"/>
      <c r="AG677" s="675"/>
      <c r="AH677" s="675"/>
      <c r="AI677" s="675"/>
      <c r="AJ677" s="675"/>
      <c r="AK677" s="645" t="s">
        <v>1121</v>
      </c>
      <c r="AL677" s="645" t="s">
        <v>1238</v>
      </c>
      <c r="AM677" s="645" t="s">
        <v>1239</v>
      </c>
      <c r="AN677" s="675" t="s">
        <v>1548</v>
      </c>
      <c r="AO677" s="675" t="s">
        <v>1548</v>
      </c>
      <c r="AP677" s="675"/>
    </row>
    <row r="678" spans="1:42" s="193" customFormat="1" ht="20.100000000000001" customHeight="1">
      <c r="A678" s="675" t="s">
        <v>979</v>
      </c>
      <c r="B678" s="676" t="s">
        <v>79</v>
      </c>
      <c r="C678" s="676" t="s">
        <v>405</v>
      </c>
      <c r="D678" s="676" t="s">
        <v>409</v>
      </c>
      <c r="E678" s="676" t="s">
        <v>37</v>
      </c>
      <c r="F678" s="676" t="s">
        <v>11</v>
      </c>
      <c r="G678" s="676" t="s">
        <v>19</v>
      </c>
      <c r="H678" s="676" t="s">
        <v>517</v>
      </c>
      <c r="I678" s="675" t="s">
        <v>760</v>
      </c>
      <c r="J678" s="676" t="s">
        <v>13</v>
      </c>
      <c r="K678" s="695" t="s">
        <v>17</v>
      </c>
      <c r="L678" s="676" t="s">
        <v>2123</v>
      </c>
      <c r="M678" s="675" t="s">
        <v>2128</v>
      </c>
      <c r="N678" s="675" t="s">
        <v>1120</v>
      </c>
      <c r="O678" s="675" t="s">
        <v>1245</v>
      </c>
      <c r="P678" s="675">
        <v>200</v>
      </c>
      <c r="Q678" s="675">
        <v>15</v>
      </c>
      <c r="R678" s="696"/>
      <c r="S678" s="675" t="s">
        <v>9249</v>
      </c>
      <c r="T678" s="675"/>
      <c r="U678" s="674">
        <v>44361</v>
      </c>
      <c r="V678" s="674">
        <v>44361</v>
      </c>
      <c r="W678" s="675">
        <v>4723000061</v>
      </c>
      <c r="X678" s="674">
        <v>44372</v>
      </c>
      <c r="Y678" s="675"/>
      <c r="Z678" s="675"/>
      <c r="AA678" s="675"/>
      <c r="AB678" s="675"/>
      <c r="AC678" s="675" t="s">
        <v>7597</v>
      </c>
      <c r="AD678" s="675"/>
      <c r="AE678" s="675"/>
      <c r="AF678" s="675"/>
      <c r="AG678" s="675"/>
      <c r="AH678" s="675"/>
      <c r="AI678" s="675"/>
      <c r="AJ678" s="675"/>
      <c r="AK678" s="645" t="s">
        <v>1121</v>
      </c>
      <c r="AL678" s="645" t="s">
        <v>1238</v>
      </c>
      <c r="AM678" s="645" t="s">
        <v>1239</v>
      </c>
      <c r="AN678" s="675" t="s">
        <v>1548</v>
      </c>
      <c r="AO678" s="675" t="s">
        <v>1548</v>
      </c>
      <c r="AP678" s="675"/>
    </row>
    <row r="679" spans="1:42" s="193" customFormat="1" ht="20.100000000000001" customHeight="1">
      <c r="A679" s="675" t="s">
        <v>979</v>
      </c>
      <c r="B679" s="676" t="s">
        <v>79</v>
      </c>
      <c r="C679" s="676" t="s">
        <v>405</v>
      </c>
      <c r="D679" s="676" t="s">
        <v>410</v>
      </c>
      <c r="E679" s="676" t="s">
        <v>37</v>
      </c>
      <c r="F679" s="676" t="s">
        <v>11</v>
      </c>
      <c r="G679" s="676" t="s">
        <v>19</v>
      </c>
      <c r="H679" s="676" t="s">
        <v>518</v>
      </c>
      <c r="I679" s="675" t="s">
        <v>760</v>
      </c>
      <c r="J679" s="676" t="s">
        <v>13</v>
      </c>
      <c r="K679" s="695" t="s">
        <v>17</v>
      </c>
      <c r="L679" s="676" t="s">
        <v>2129</v>
      </c>
      <c r="M679" s="675" t="s">
        <v>2130</v>
      </c>
      <c r="N679" s="675" t="s">
        <v>1120</v>
      </c>
      <c r="O679" s="675" t="s">
        <v>1237</v>
      </c>
      <c r="P679" s="675">
        <v>130</v>
      </c>
      <c r="Q679" s="675">
        <v>15</v>
      </c>
      <c r="R679" s="696"/>
      <c r="S679" s="675" t="s">
        <v>9249</v>
      </c>
      <c r="T679" s="675"/>
      <c r="U679" s="674">
        <v>44361</v>
      </c>
      <c r="V679" s="674">
        <v>44361</v>
      </c>
      <c r="W679" s="675">
        <v>4723000062</v>
      </c>
      <c r="X679" s="674">
        <v>44372</v>
      </c>
      <c r="Y679" s="675"/>
      <c r="Z679" s="675"/>
      <c r="AA679" s="675"/>
      <c r="AB679" s="675"/>
      <c r="AC679" s="675" t="s">
        <v>7597</v>
      </c>
      <c r="AD679" s="675"/>
      <c r="AE679" s="675"/>
      <c r="AF679" s="675"/>
      <c r="AG679" s="675"/>
      <c r="AH679" s="675"/>
      <c r="AI679" s="675"/>
      <c r="AJ679" s="675"/>
      <c r="AK679" s="645" t="s">
        <v>1121</v>
      </c>
      <c r="AL679" s="645" t="s">
        <v>1238</v>
      </c>
      <c r="AM679" s="645" t="s">
        <v>1239</v>
      </c>
      <c r="AN679" s="675" t="s">
        <v>1548</v>
      </c>
      <c r="AO679" s="675" t="s">
        <v>1548</v>
      </c>
      <c r="AP679" s="675"/>
    </row>
    <row r="680" spans="1:42" s="193" customFormat="1" ht="20.100000000000001" customHeight="1">
      <c r="A680" s="675" t="s">
        <v>979</v>
      </c>
      <c r="B680" s="676" t="s">
        <v>79</v>
      </c>
      <c r="C680" s="676" t="s">
        <v>405</v>
      </c>
      <c r="D680" s="676" t="s">
        <v>411</v>
      </c>
      <c r="E680" s="676" t="s">
        <v>37</v>
      </c>
      <c r="F680" s="676" t="s">
        <v>11</v>
      </c>
      <c r="G680" s="676" t="s">
        <v>19</v>
      </c>
      <c r="H680" s="676" t="s">
        <v>519</v>
      </c>
      <c r="I680" s="675" t="s">
        <v>760</v>
      </c>
      <c r="J680" s="676" t="s">
        <v>13</v>
      </c>
      <c r="K680" s="695" t="s">
        <v>17</v>
      </c>
      <c r="L680" s="676" t="s">
        <v>2129</v>
      </c>
      <c r="M680" s="675" t="s">
        <v>2131</v>
      </c>
      <c r="N680" s="675" t="s">
        <v>1120</v>
      </c>
      <c r="O680" s="675" t="s">
        <v>1237</v>
      </c>
      <c r="P680" s="675">
        <v>150</v>
      </c>
      <c r="Q680" s="675">
        <v>8</v>
      </c>
      <c r="R680" s="696"/>
      <c r="S680" s="675" t="s">
        <v>9249</v>
      </c>
      <c r="T680" s="675"/>
      <c r="U680" s="674">
        <v>44361</v>
      </c>
      <c r="V680" s="674">
        <v>44361</v>
      </c>
      <c r="W680" s="675">
        <v>4723000063</v>
      </c>
      <c r="X680" s="674">
        <v>44372</v>
      </c>
      <c r="Y680" s="675"/>
      <c r="Z680" s="675"/>
      <c r="AA680" s="675"/>
      <c r="AB680" s="675"/>
      <c r="AC680" s="675" t="s">
        <v>7597</v>
      </c>
      <c r="AD680" s="675"/>
      <c r="AE680" s="675"/>
      <c r="AF680" s="675"/>
      <c r="AG680" s="675"/>
      <c r="AH680" s="675"/>
      <c r="AI680" s="675"/>
      <c r="AJ680" s="675"/>
      <c r="AK680" s="645" t="s">
        <v>1121</v>
      </c>
      <c r="AL680" s="645" t="s">
        <v>1238</v>
      </c>
      <c r="AM680" s="645" t="s">
        <v>1239</v>
      </c>
      <c r="AN680" s="675" t="s">
        <v>1548</v>
      </c>
      <c r="AO680" s="675" t="s">
        <v>1548</v>
      </c>
      <c r="AP680" s="675"/>
    </row>
    <row r="681" spans="1:42" s="193" customFormat="1" ht="20.100000000000001" customHeight="1">
      <c r="A681" s="675" t="s">
        <v>979</v>
      </c>
      <c r="B681" s="676" t="s">
        <v>79</v>
      </c>
      <c r="C681" s="676" t="s">
        <v>405</v>
      </c>
      <c r="D681" s="676" t="s">
        <v>412</v>
      </c>
      <c r="E681" s="676" t="s">
        <v>37</v>
      </c>
      <c r="F681" s="676" t="s">
        <v>11</v>
      </c>
      <c r="G681" s="676" t="s">
        <v>19</v>
      </c>
      <c r="H681" s="676" t="s">
        <v>520</v>
      </c>
      <c r="I681" s="675" t="s">
        <v>760</v>
      </c>
      <c r="J681" s="676" t="s">
        <v>13</v>
      </c>
      <c r="K681" s="695" t="s">
        <v>17</v>
      </c>
      <c r="L681" s="676" t="s">
        <v>2129</v>
      </c>
      <c r="M681" s="675" t="s">
        <v>2132</v>
      </c>
      <c r="N681" s="675" t="s">
        <v>1120</v>
      </c>
      <c r="O681" s="675" t="s">
        <v>1237</v>
      </c>
      <c r="P681" s="675">
        <v>50</v>
      </c>
      <c r="Q681" s="675">
        <v>10</v>
      </c>
      <c r="R681" s="696"/>
      <c r="S681" s="675" t="s">
        <v>9249</v>
      </c>
      <c r="T681" s="675"/>
      <c r="U681" s="674">
        <v>44361</v>
      </c>
      <c r="V681" s="674">
        <v>44361</v>
      </c>
      <c r="W681" s="675">
        <v>4723000064</v>
      </c>
      <c r="X681" s="674">
        <v>44372</v>
      </c>
      <c r="Y681" s="675"/>
      <c r="Z681" s="675"/>
      <c r="AA681" s="675"/>
      <c r="AB681" s="675"/>
      <c r="AC681" s="675" t="s">
        <v>7597</v>
      </c>
      <c r="AD681" s="675"/>
      <c r="AE681" s="675"/>
      <c r="AF681" s="675"/>
      <c r="AG681" s="675"/>
      <c r="AH681" s="675"/>
      <c r="AI681" s="675"/>
      <c r="AJ681" s="675"/>
      <c r="AK681" s="645" t="s">
        <v>1121</v>
      </c>
      <c r="AL681" s="645" t="s">
        <v>1238</v>
      </c>
      <c r="AM681" s="645" t="s">
        <v>1239</v>
      </c>
      <c r="AN681" s="675" t="s">
        <v>1548</v>
      </c>
      <c r="AO681" s="675" t="s">
        <v>1548</v>
      </c>
      <c r="AP681" s="675"/>
    </row>
    <row r="682" spans="1:42">
      <c r="A682" s="675" t="s">
        <v>979</v>
      </c>
      <c r="B682" s="676" t="s">
        <v>79</v>
      </c>
      <c r="C682" s="676" t="s">
        <v>405</v>
      </c>
      <c r="D682" s="676" t="s">
        <v>413</v>
      </c>
      <c r="E682" s="676" t="s">
        <v>37</v>
      </c>
      <c r="F682" s="676" t="s">
        <v>11</v>
      </c>
      <c r="G682" s="676" t="s">
        <v>19</v>
      </c>
      <c r="H682" s="676" t="s">
        <v>521</v>
      </c>
      <c r="I682" s="675" t="s">
        <v>760</v>
      </c>
      <c r="J682" s="676" t="s">
        <v>13</v>
      </c>
      <c r="K682" s="695" t="s">
        <v>17</v>
      </c>
      <c r="L682" s="676" t="s">
        <v>2129</v>
      </c>
      <c r="M682" s="675" t="s">
        <v>2133</v>
      </c>
      <c r="N682" s="675" t="s">
        <v>1120</v>
      </c>
      <c r="O682" s="675" t="s">
        <v>1237</v>
      </c>
      <c r="P682" s="675">
        <v>100</v>
      </c>
      <c r="Q682" s="675">
        <v>13</v>
      </c>
      <c r="R682" s="696"/>
      <c r="S682" s="675" t="s">
        <v>9249</v>
      </c>
      <c r="T682" s="675"/>
      <c r="U682" s="674">
        <v>44361</v>
      </c>
      <c r="V682" s="674">
        <v>44361</v>
      </c>
      <c r="W682" s="675">
        <v>4723000065</v>
      </c>
      <c r="X682" s="674">
        <v>44372</v>
      </c>
      <c r="Y682" s="675"/>
      <c r="Z682" s="675"/>
      <c r="AA682" s="675"/>
      <c r="AB682" s="675"/>
      <c r="AC682" s="675" t="s">
        <v>7597</v>
      </c>
      <c r="AD682" s="675"/>
      <c r="AE682" s="675"/>
      <c r="AF682" s="675"/>
      <c r="AG682" s="675"/>
      <c r="AH682" s="675"/>
      <c r="AI682" s="675"/>
      <c r="AJ682" s="675"/>
      <c r="AK682" s="645" t="s">
        <v>1121</v>
      </c>
      <c r="AL682" s="645" t="s">
        <v>1238</v>
      </c>
      <c r="AM682" s="645" t="s">
        <v>1239</v>
      </c>
      <c r="AN682" s="675" t="s">
        <v>1548</v>
      </c>
      <c r="AO682" s="675" t="s">
        <v>1548</v>
      </c>
      <c r="AP682" s="675"/>
    </row>
    <row r="683" spans="1:42">
      <c r="A683" s="675" t="s">
        <v>979</v>
      </c>
      <c r="B683" s="676" t="s">
        <v>79</v>
      </c>
      <c r="C683" s="676" t="s">
        <v>405</v>
      </c>
      <c r="D683" s="676" t="s">
        <v>414</v>
      </c>
      <c r="E683" s="676" t="s">
        <v>37</v>
      </c>
      <c r="F683" s="676" t="s">
        <v>11</v>
      </c>
      <c r="G683" s="676" t="s">
        <v>19</v>
      </c>
      <c r="H683" s="676" t="s">
        <v>522</v>
      </c>
      <c r="I683" s="675" t="s">
        <v>760</v>
      </c>
      <c r="J683" s="676" t="s">
        <v>13</v>
      </c>
      <c r="K683" s="695" t="s">
        <v>17</v>
      </c>
      <c r="L683" s="676" t="s">
        <v>2129</v>
      </c>
      <c r="M683" s="675" t="s">
        <v>2134</v>
      </c>
      <c r="N683" s="675" t="s">
        <v>1120</v>
      </c>
      <c r="O683" s="675" t="s">
        <v>1237</v>
      </c>
      <c r="P683" s="675">
        <v>50</v>
      </c>
      <c r="Q683" s="675">
        <v>18</v>
      </c>
      <c r="R683" s="696"/>
      <c r="S683" s="675" t="s">
        <v>9249</v>
      </c>
      <c r="T683" s="675"/>
      <c r="U683" s="674">
        <v>44361</v>
      </c>
      <c r="V683" s="674">
        <v>44361</v>
      </c>
      <c r="W683" s="675">
        <v>4723000066</v>
      </c>
      <c r="X683" s="674">
        <v>44372</v>
      </c>
      <c r="Y683" s="675"/>
      <c r="Z683" s="675"/>
      <c r="AA683" s="675"/>
      <c r="AB683" s="675"/>
      <c r="AC683" s="675" t="s">
        <v>7597</v>
      </c>
      <c r="AD683" s="675"/>
      <c r="AE683" s="675"/>
      <c r="AF683" s="675"/>
      <c r="AG683" s="675"/>
      <c r="AH683" s="675"/>
      <c r="AI683" s="675"/>
      <c r="AJ683" s="675"/>
      <c r="AK683" s="645" t="s">
        <v>1121</v>
      </c>
      <c r="AL683" s="645" t="s">
        <v>1238</v>
      </c>
      <c r="AM683" s="645" t="s">
        <v>1239</v>
      </c>
      <c r="AN683" s="675" t="s">
        <v>1548</v>
      </c>
      <c r="AO683" s="675" t="s">
        <v>1548</v>
      </c>
      <c r="AP683" s="675"/>
    </row>
  </sheetData>
  <autoFilter ref="A5:AP681"/>
  <mergeCells count="11">
    <mergeCell ref="AP4:AP5"/>
    <mergeCell ref="A1:AP2"/>
    <mergeCell ref="A4:Q4"/>
    <mergeCell ref="R4:V4"/>
    <mergeCell ref="W4:Y4"/>
    <mergeCell ref="Z4:AB4"/>
    <mergeCell ref="AC4:AE4"/>
    <mergeCell ref="AF4:AJ4"/>
    <mergeCell ref="AK4:AM4"/>
    <mergeCell ref="AN4:AN5"/>
    <mergeCell ref="AO4:AO5"/>
  </mergeCells>
  <phoneticPr fontId="33" type="noConversion"/>
  <conditionalFormatting sqref="H108">
    <cfRule type="duplicateValues" dxfId="10" priority="11"/>
  </conditionalFormatting>
  <conditionalFormatting sqref="H109">
    <cfRule type="duplicateValues" dxfId="9" priority="10"/>
  </conditionalFormatting>
  <conditionalFormatting sqref="H111:H125">
    <cfRule type="duplicateValues" dxfId="8" priority="9"/>
  </conditionalFormatting>
  <conditionalFormatting sqref="H137 H139:H141 H126:H135">
    <cfRule type="duplicateValues" dxfId="7" priority="8"/>
  </conditionalFormatting>
  <conditionalFormatting sqref="H136">
    <cfRule type="duplicateValues" dxfId="6" priority="7"/>
  </conditionalFormatting>
  <conditionalFormatting sqref="H138">
    <cfRule type="duplicateValues" dxfId="5" priority="6"/>
  </conditionalFormatting>
  <conditionalFormatting sqref="H142:H150">
    <cfRule type="duplicateValues" dxfId="4" priority="5"/>
  </conditionalFormatting>
  <conditionalFormatting sqref="H155:H156 H158">
    <cfRule type="duplicateValues" dxfId="3" priority="4"/>
  </conditionalFormatting>
  <conditionalFormatting sqref="H157">
    <cfRule type="duplicateValues" dxfId="2" priority="3"/>
  </conditionalFormatting>
  <conditionalFormatting sqref="H159">
    <cfRule type="duplicateValues" dxfId="1" priority="2"/>
  </conditionalFormatting>
  <conditionalFormatting sqref="H362:H370">
    <cfRule type="duplicateValues" dxfId="0" priority="1"/>
  </conditionalFormatting>
  <dataValidations count="185">
    <dataValidation type="list" allowBlank="1" showInputMessage="1" showErrorMessage="1" sqref="AF6:AF47 AF54:AF59 AF64:AF77 AF97:AF200 AE254:AE270 AF230:AF253 AF275:AF290 AE291 AF293:AF309 AF321:AF337 AF662:AF683 AF374:AF404 AF494:AF545 AF446:AF489 AE546 AF547:AF579 AE599:AE612 AE580 AE635:AE639 AF613:AF631 AF640:AF651 AE652:AE661 AE338:AE373">
      <formula1>"조치중, 조치완료, 21년이후 추진"</formula1>
    </dataValidation>
    <dataValidation type="list" allowBlank="1" showInputMessage="1" showErrorMessage="1" sqref="AC6:AC59 AC194:AC200 AC317:AC318 AC293:AC309 AB291 AC275:AC290 AC337:AC345 AB338:AB373 AC347:AC404 AB546 AB599:AB612 AB580 AB635:AB639 AB652:AB661 AC522:AC683">
      <formula1>"이상없음, 시정(현장)조치, 보수·보강, 정밀안전진단, 긴급안전조치, 행정처분 "</formula1>
    </dataValidation>
    <dataValidation type="list" allowBlank="1" showInputMessage="1" showErrorMessage="1" sqref="AD6:AD47 AD54:AD59 AD64:AD77 AD97:AD107 AD155:AD200 AD662:AD683 AD230:AD253 AD275:AD290 AD640:AD651 AD293:AD309 AD337 AD547:AD579 AD374:AD404 AD494:AD545 AD446:AD489 AD613:AD631">
      <formula1>"현장조치, 단기조치, 중·장기조치"</formula1>
    </dataValidation>
    <dataValidation type="list" allowBlank="1" showInputMessage="1" showErrorMessage="1" sqref="Z7:Z29 Z54:Z59 Z34:Z46 Z64:Z77 Z160:Z200 Z244 Z230:Z232 Y254:Y270 Z275:Z290 Y291 Z293:Z309 Z321:Z328 Y338:Y373 Z494:Z498 Z476:Z489 Z446:Z474 Z522:Z545 Y546 Y580 Y635:Y639 Y599:Y612 Z557:Z579 Z613:Z631 Z640:Z651 Y652:Y661 Z662:Z683">
      <formula1>"공개, 비공개, 비공개(사유시설)"</formula1>
    </dataValidation>
    <dataValidation type="list" allowBlank="1" showInputMessage="1" showErrorMessage="1" sqref="R7:R17 R34:R46 R97 R160:R200 R244 R230:R232 R275:R290 R293:R309 R321:R328 R446:R469 R526:R545 R613:R631 R557:R579 R640:R651 R662:R683">
      <formula1>"민간전문가 합동, 유관기관 합동, 관리기관 합동, 부서 합동"</formula1>
    </dataValidation>
    <dataValidation type="list" allowBlank="1" showInputMessage="1" showErrorMessage="1" sqref="G210">
      <formula1>#REF!</formula1>
    </dataValidation>
    <dataValidation type="list" allowBlank="1" showInputMessage="1" showErrorMessage="1" sqref="F210:F211">
      <formula1>$F$1045278:$F$1045282</formula1>
    </dataValidation>
    <dataValidation type="list" allowBlank="1" showInputMessage="1" showErrorMessage="1" sqref="G211">
      <formula1>$G$1045278:$G$1045283</formula1>
    </dataValidation>
    <dataValidation type="list" allowBlank="1" showInputMessage="1" showErrorMessage="1" sqref="E210:E211">
      <formula1>$E$1045278:$E$1045283</formula1>
    </dataValidation>
    <dataValidation type="list" allowBlank="1" showInputMessage="1" showErrorMessage="1" sqref="E160:E200">
      <formula1>$E$1047858:$E$1048576</formula1>
    </dataValidation>
    <dataValidation type="list" allowBlank="1" showInputMessage="1" showErrorMessage="1" sqref="G160:G200">
      <formula1>$G$1047858:$G$1048576</formula1>
    </dataValidation>
    <dataValidation type="list" allowBlank="1" showInputMessage="1" showErrorMessage="1" sqref="G98:G107">
      <formula1>$G$1046010:$G$1048576</formula1>
    </dataValidation>
    <dataValidation type="list" allowBlank="1" showInputMessage="1" showErrorMessage="1" sqref="E98:E107">
      <formula1>$E$1046010:$E$1048576</formula1>
    </dataValidation>
    <dataValidation type="list" allowBlank="1" showInputMessage="1" showErrorMessage="1" sqref="G97">
      <formula1>$G$1047625:$G$1048576</formula1>
    </dataValidation>
    <dataValidation type="list" allowBlank="1" showInputMessage="1" showErrorMessage="1" sqref="E97">
      <formula1>$E$1047625:$E$1048576</formula1>
    </dataValidation>
    <dataValidation type="list" allowBlank="1" showInputMessage="1" showErrorMessage="1" sqref="G78:G96">
      <formula1>$G$1045319:$G$1048576</formula1>
    </dataValidation>
    <dataValidation type="list" allowBlank="1" showInputMessage="1" showErrorMessage="1" sqref="G64:G77">
      <formula1>$G$1045193:$G$1048576</formula1>
    </dataValidation>
    <dataValidation type="list" allowBlank="1" showInputMessage="1" showErrorMessage="1" sqref="G60:G63">
      <formula1>$G$1045307:$G$1048576</formula1>
    </dataValidation>
    <dataValidation type="list" allowBlank="1" showInputMessage="1" showErrorMessage="1" sqref="G48:G53">
      <formula1>$G$1045313:$G$1048576</formula1>
    </dataValidation>
    <dataValidation type="list" allowBlank="1" showInputMessage="1" showErrorMessage="1" sqref="G33">
      <formula1>$G$1045201:$G$1048576</formula1>
    </dataValidation>
    <dataValidation type="list" allowBlank="1" showInputMessage="1" showErrorMessage="1" sqref="G23:G32 G47 G54:G59">
      <formula1>$G$1045202:$G$1048576</formula1>
    </dataValidation>
    <dataValidation type="list" allowBlank="1" showInputMessage="1" showErrorMessage="1" sqref="F6">
      <formula1>$F$1047634:$F$1048576</formula1>
    </dataValidation>
    <dataValidation type="list" allowBlank="1" showInputMessage="1" showErrorMessage="1" sqref="F673:F683">
      <formula1>$F$1047845:$F$1047849</formula1>
    </dataValidation>
    <dataValidation type="list" allowBlank="1" showInputMessage="1" showErrorMessage="1" sqref="E673:E683">
      <formula1>$E$1047845:$E$1048576</formula1>
    </dataValidation>
    <dataValidation type="list" allowBlank="1" showInputMessage="1" showErrorMessage="1" sqref="G673:G683">
      <formula1>$G$1047845:$G$1048576</formula1>
    </dataValidation>
    <dataValidation type="list" allowBlank="1" showInputMessage="1" showErrorMessage="1" sqref="F662:F672">
      <formula1>$F$1047733:$F$1047737</formula1>
    </dataValidation>
    <dataValidation type="list" allowBlank="1" showInputMessage="1" showErrorMessage="1" sqref="E662:E672">
      <formula1>$E$1047733:$E$1048576</formula1>
    </dataValidation>
    <dataValidation type="list" allowBlank="1" showInputMessage="1" showErrorMessage="1" sqref="G662:G672">
      <formula1>$G$1047733:$G$1048576</formula1>
    </dataValidation>
    <dataValidation type="list" allowBlank="1" showInputMessage="1" showErrorMessage="1" sqref="F640:F651">
      <formula1>$F$1047708:$F$1047712</formula1>
    </dataValidation>
    <dataValidation type="list" allowBlank="1" showInputMessage="1" showErrorMessage="1" sqref="G640:G651">
      <formula1>$G$1047708:$G$1048576</formula1>
    </dataValidation>
    <dataValidation type="list" allowBlank="1" showInputMessage="1" showErrorMessage="1" sqref="E640:E651">
      <formula1>$E$1047708:$E$1048576</formula1>
    </dataValidation>
    <dataValidation type="list" allowBlank="1" showInputMessage="1" showErrorMessage="1" sqref="F613:F631">
      <formula1>$F$1047795:$F$1047799</formula1>
    </dataValidation>
    <dataValidation type="list" allowBlank="1" showInputMessage="1" showErrorMessage="1" sqref="F557:F579">
      <formula1>$F$1047891:$F$1047895</formula1>
    </dataValidation>
    <dataValidation type="list" allowBlank="1" showInputMessage="1" showErrorMessage="1" sqref="E613:E631">
      <formula1>$E$1047795:$E$1048576</formula1>
    </dataValidation>
    <dataValidation type="list" allowBlank="1" showInputMessage="1" showErrorMessage="1" sqref="G613:G631">
      <formula1>$G$1047795:$G$1048576</formula1>
    </dataValidation>
    <dataValidation type="list" allowBlank="1" showInputMessage="1" showErrorMessage="1" sqref="G557:G579">
      <formula1>$G$1047891:$G$1048576</formula1>
    </dataValidation>
    <dataValidation type="list" allowBlank="1" showInputMessage="1" showErrorMessage="1" sqref="E557:E579">
      <formula1>$E$1047891:$E$1048576</formula1>
    </dataValidation>
    <dataValidation type="list" allowBlank="1" showInputMessage="1" showErrorMessage="1" sqref="F556">
      <formula1>$F$1045414:$F$1045418</formula1>
    </dataValidation>
    <dataValidation type="list" allowBlank="1" showInputMessage="1" showErrorMessage="1" sqref="F547:F555">
      <formula1>$F$1045495:$F$1045499</formula1>
    </dataValidation>
    <dataValidation type="list" allowBlank="1" showInputMessage="1" showErrorMessage="1" sqref="E526:E541">
      <formula1>$E$1044901:$E$1044906</formula1>
    </dataValidation>
    <dataValidation type="list" allowBlank="1" showInputMessage="1" showErrorMessage="1" sqref="F526:F541">
      <formula1>$F$1044901:$F$1044905</formula1>
    </dataValidation>
    <dataValidation type="list" allowBlank="1" showInputMessage="1" showErrorMessage="1" sqref="G526:G541">
      <formula1>$G$1044901:$G$1044906</formula1>
    </dataValidation>
    <dataValidation type="list" allowBlank="1" showInputMessage="1" showErrorMessage="1" sqref="F542:F545">
      <formula1>$F$1047153:$F$1047157</formula1>
    </dataValidation>
    <dataValidation type="list" allowBlank="1" showInputMessage="1" showErrorMessage="1" sqref="E556">
      <formula1>$E$1045414:$E$1048576</formula1>
    </dataValidation>
    <dataValidation type="list" allowBlank="1" showInputMessage="1" showErrorMessage="1" sqref="G556">
      <formula1>$G$1045414:$G$1048576</formula1>
    </dataValidation>
    <dataValidation type="list" allowBlank="1" showInputMessage="1" showErrorMessage="1" sqref="G547:G555">
      <formula1>$G$1045495:$G$1048576</formula1>
    </dataValidation>
    <dataValidation type="list" allowBlank="1" showInputMessage="1" showErrorMessage="1" sqref="E547:E555">
      <formula1>$E$1045495:$E$1048576</formula1>
    </dataValidation>
    <dataValidation type="list" allowBlank="1" showInputMessage="1" showErrorMessage="1" sqref="E542:E545">
      <formula1>$E$1047153:$E$1048576</formula1>
    </dataValidation>
    <dataValidation type="list" allowBlank="1" showInputMessage="1" showErrorMessage="1" sqref="G542:G545">
      <formula1>$G$1047153:$G$1048576</formula1>
    </dataValidation>
    <dataValidation type="list" allowBlank="1" showInputMessage="1" showErrorMessage="1" sqref="F447 F449:F450 F452 F457:F461 F464">
      <formula1>$F$1047746:$F$1048576</formula1>
    </dataValidation>
    <dataValidation type="list" allowBlank="1" showInputMessage="1" showErrorMessage="1" sqref="E405:E445">
      <formula1>$E$1045474:$E$1045479</formula1>
    </dataValidation>
    <dataValidation type="list" allowBlank="1" showInputMessage="1" showErrorMessage="1" sqref="G405:G445">
      <formula1>$G$1045474:$G$1045479</formula1>
    </dataValidation>
    <dataValidation type="list" allowBlank="1" showInputMessage="1" showErrorMessage="1" sqref="E514:E521">
      <formula1>$E$1043768:$E$1043773</formula1>
    </dataValidation>
    <dataValidation type="list" allowBlank="1" showInputMessage="1" showErrorMessage="1" sqref="F514:F521">
      <formula1>$F$1043768:$F$1043772</formula1>
    </dataValidation>
    <dataValidation type="list" allowBlank="1" showInputMessage="1" showErrorMessage="1" sqref="G514:G521">
      <formula1>$G$1043768:$G$1043773</formula1>
    </dataValidation>
    <dataValidation type="list" allowBlank="1" showInputMessage="1" showErrorMessage="1" sqref="E467:E469">
      <formula1>$E$1045519:$E$1045524</formula1>
    </dataValidation>
    <dataValidation type="list" allowBlank="1" showInputMessage="1" showErrorMessage="1" sqref="F467:F469">
      <formula1>$F$1045519:$F$1045523</formula1>
    </dataValidation>
    <dataValidation type="list" allowBlank="1" showInputMessage="1" showErrorMessage="1" sqref="G467:G469">
      <formula1>$G$1045519:$G$1045524</formula1>
    </dataValidation>
    <dataValidation type="list" allowBlank="1" showInputMessage="1" showErrorMessage="1" sqref="G496:G498">
      <formula1>$G$1045359:$G$1045364</formula1>
    </dataValidation>
    <dataValidation type="list" allowBlank="1" showInputMessage="1" showErrorMessage="1" sqref="F497:F498">
      <formula1>$F$1045359:$F$1045363</formula1>
    </dataValidation>
    <dataValidation type="list" allowBlank="1" showInputMessage="1" showErrorMessage="1" sqref="E496:E498">
      <formula1>$E$1045359:$E$1045364</formula1>
    </dataValidation>
    <dataValidation type="list" allowBlank="1" showInputMessage="1" showErrorMessage="1" sqref="F496">
      <formula1>$F$1045212:$F$1045216</formula1>
    </dataValidation>
    <dataValidation type="list" allowBlank="1" showInputMessage="1" showErrorMessage="1" sqref="G499:G513">
      <formula1>$G$1043736:$G$1043741</formula1>
    </dataValidation>
    <dataValidation type="list" allowBlank="1" showInputMessage="1" showErrorMessage="1" sqref="F499:F513">
      <formula1>$F$1043736:$F$1043740</formula1>
    </dataValidation>
    <dataValidation type="list" allowBlank="1" showInputMessage="1" showErrorMessage="1" sqref="E499:E513">
      <formula1>$E$1043736:$E$1043741</formula1>
    </dataValidation>
    <dataValidation type="list" allowBlank="1" showInputMessage="1" showErrorMessage="1" sqref="F491:F492">
      <formula1>$F$1045395:$F$1045399</formula1>
    </dataValidation>
    <dataValidation type="list" allowBlank="1" showInputMessage="1" showErrorMessage="1" sqref="G475">
      <formula1>$G$1043660:$G$1043665</formula1>
    </dataValidation>
    <dataValidation type="list" allowBlank="1" showInputMessage="1" showErrorMessage="1" sqref="F475">
      <formula1>$F$1043660:$F$1043664</formula1>
    </dataValidation>
    <dataValidation type="list" allowBlank="1" showInputMessage="1" showErrorMessage="1" sqref="E475">
      <formula1>$E$1043660:$E$1043665</formula1>
    </dataValidation>
    <dataValidation type="list" allowBlank="1" showInputMessage="1" showErrorMessage="1" sqref="G470:G474 G494:G495 G476:G489">
      <formula1>$G$1045357:$G$1045362</formula1>
    </dataValidation>
    <dataValidation type="list" allowBlank="1" showInputMessage="1" showErrorMessage="1" sqref="F472:F474 F494 F477:F485">
      <formula1>$F$1045357:$F$1045361</formula1>
    </dataValidation>
    <dataValidation type="list" allowBlank="1" showInputMessage="1" showErrorMessage="1" sqref="E470:E474 E494:E495 E476:E489">
      <formula1>$E$1045357:$E$1045362</formula1>
    </dataValidation>
    <dataValidation type="list" allowBlank="1" showInputMessage="1" showErrorMessage="1" sqref="F470:F471 F495 F489 F486 F476">
      <formula1>$F$1045210:$F$1045214</formula1>
    </dataValidation>
    <dataValidation type="list" allowBlank="1" showInputMessage="1" showErrorMessage="1" sqref="G491:G493">
      <formula1>$G$1045395:$G$1045400</formula1>
    </dataValidation>
    <dataValidation type="list" allowBlank="1" showInputMessage="1" showErrorMessage="1" sqref="E491:E493">
      <formula1>$E$1045395:$E$1045400</formula1>
    </dataValidation>
    <dataValidation type="list" allowBlank="1" showInputMessage="1" showErrorMessage="1" sqref="F493">
      <formula1>$F$1045248:$F$1045252</formula1>
    </dataValidation>
    <dataValidation type="list" allowBlank="1" showInputMessage="1" showErrorMessage="1" sqref="E490">
      <formula1>$E$1045399:$E$1045404</formula1>
    </dataValidation>
    <dataValidation type="list" allowBlank="1" showInputMessage="1" showErrorMessage="1" sqref="F490">
      <formula1>$F$1045399:$F$1045403</formula1>
    </dataValidation>
    <dataValidation type="list" allowBlank="1" showInputMessage="1" showErrorMessage="1" sqref="G490">
      <formula1>$G$1045399:$G$1045404</formula1>
    </dataValidation>
    <dataValidation type="list" allowBlank="1" showInputMessage="1" showErrorMessage="1" sqref="E446:E466">
      <formula1>$E$1045425:$E$1045430</formula1>
    </dataValidation>
    <dataValidation type="list" allowBlank="1" showInputMessage="1" showErrorMessage="1" sqref="F465:F466 F446 F448 F451 F453:F456 F462">
      <formula1>$F$1045425:$F$1045429</formula1>
    </dataValidation>
    <dataValidation type="list" allowBlank="1" showInputMessage="1" showErrorMessage="1" sqref="G446:G466">
      <formula1>$G$1045425:$G$1045430</formula1>
    </dataValidation>
    <dataValidation type="list" allowBlank="1" showInputMessage="1" showErrorMessage="1" sqref="F410:F411 F424:F425 F427 F430 F433 F435 F405:F406 F444">
      <formula1>$F$1045327:$F$1045331</formula1>
    </dataValidation>
    <dataValidation type="list" allowBlank="1" showInputMessage="1" showErrorMessage="1" sqref="F417:F418 F421:F423 F428:F429 F431:F432 F436:F443 F412:F415 F407:F409">
      <formula1>$F$1045474:$F$1045478</formula1>
    </dataValidation>
    <dataValidation type="list" allowBlank="1" showInputMessage="1" showErrorMessage="1" sqref="F445 F416 F419:F420 F426 F434">
      <formula1>$F$1045397:$F$1045401</formula1>
    </dataValidation>
    <dataValidation type="list" allowBlank="1" showInputMessage="1" showErrorMessage="1" sqref="F487:F488">
      <formula1>$F$1045189:$F$1045193</formula1>
    </dataValidation>
    <dataValidation type="list" allowBlank="1" showInputMessage="1" showErrorMessage="1" sqref="F374">
      <formula1>$F$1045289:$F$1045293</formula1>
    </dataValidation>
    <dataValidation type="list" allowBlank="1" showInputMessage="1" showErrorMessage="1" sqref="G374">
      <formula1>$G$1045484:$G$1045489</formula1>
    </dataValidation>
    <dataValidation type="list" allowBlank="1" showInputMessage="1" showErrorMessage="1" sqref="E374">
      <formula1>$E$1045484:$E$1045489</formula1>
    </dataValidation>
    <dataValidation type="list" allowBlank="1" showInputMessage="1" showErrorMessage="1" sqref="E381:E404">
      <formula1>$E$1046011:$E$1048576</formula1>
    </dataValidation>
    <dataValidation type="list" allowBlank="1" showInputMessage="1" showErrorMessage="1" sqref="G381:G404">
      <formula1>$G$1046011:$G$1048576</formula1>
    </dataValidation>
    <dataValidation type="list" allowBlank="1" showInputMessage="1" showErrorMessage="1" sqref="F381:F404">
      <formula1>$F$1046011:$F$1048576</formula1>
    </dataValidation>
    <dataValidation type="list" allowBlank="1" showInputMessage="1" showErrorMessage="1" sqref="E375:E380">
      <formula1>$E$1045897:$E$1048576</formula1>
    </dataValidation>
    <dataValidation type="list" allowBlank="1" showInputMessage="1" showErrorMessage="1" sqref="G375:G380">
      <formula1>$G$1045897:$G$1048576</formula1>
    </dataValidation>
    <dataValidation type="list" allowBlank="1" showInputMessage="1" showErrorMessage="1" sqref="F375:F380">
      <formula1>$F$1045897:$F$1048576</formula1>
    </dataValidation>
    <dataValidation type="list" allowBlank="1" showInputMessage="1" showErrorMessage="1" sqref="F371:F373 F338:F350">
      <formula1>$F$1047641:$F$1047645</formula1>
    </dataValidation>
    <dataValidation type="list" allowBlank="1" showInputMessage="1" showErrorMessage="1" sqref="G371:G373 G338:G350">
      <formula1>$G$1047641:$G$1047646</formula1>
    </dataValidation>
    <dataValidation type="list" allowBlank="1" showInputMessage="1" showErrorMessage="1" sqref="E371:E373 E338:E350">
      <formula1>$E$1047641:$E$1047646</formula1>
    </dataValidation>
    <dataValidation type="list" allowBlank="1" showInputMessage="1" showErrorMessage="1" sqref="F327">
      <formula1>$F$1047633:$F$1047637</formula1>
    </dataValidation>
    <dataValidation type="list" allowBlank="1" showInputMessage="1" showErrorMessage="1" sqref="G327">
      <formula1>$G$1047633:$G$1047638</formula1>
    </dataValidation>
    <dataValidation type="list" allowBlank="1" showInputMessage="1" showErrorMessage="1" sqref="E327">
      <formula1>$E$1047633:$E$1047638</formula1>
    </dataValidation>
    <dataValidation type="list" allowBlank="1" showInputMessage="1" showErrorMessage="1" sqref="E326 E328:E333">
      <formula1>$E$1047634:$E$1047639</formula1>
    </dataValidation>
    <dataValidation type="list" allowBlank="1" showInputMessage="1" showErrorMessage="1" sqref="G326 G328:G333">
      <formula1>$G$1047634:$G$1047639</formula1>
    </dataValidation>
    <dataValidation type="list" allowBlank="1" showInputMessage="1" showErrorMessage="1" sqref="F326 F328:F333">
      <formula1>$F$1047634:$F$1047638</formula1>
    </dataValidation>
    <dataValidation type="list" allowBlank="1" showInputMessage="1" showErrorMessage="1" sqref="G310:G312">
      <formula1>$G$1044871:$G$1044876</formula1>
    </dataValidation>
    <dataValidation type="list" allowBlank="1" showInputMessage="1" showErrorMessage="1" sqref="F310:F312">
      <formula1>$F$1044871:$F$1044875</formula1>
    </dataValidation>
    <dataValidation type="list" allowBlank="1" showInputMessage="1" showErrorMessage="1" sqref="E310:E312">
      <formula1>$E$1044871:$E$1044876</formula1>
    </dataValidation>
    <dataValidation type="list" allowBlank="1" showInputMessage="1" showErrorMessage="1" sqref="E313:E320">
      <formula1>$E$1044894:$E$1044899</formula1>
    </dataValidation>
    <dataValidation type="list" allowBlank="1" showInputMessage="1" showErrorMessage="1" sqref="F313:F320">
      <formula1>$F$1044894:$F$1044898</formula1>
    </dataValidation>
    <dataValidation type="list" allowBlank="1" showInputMessage="1" showErrorMessage="1" sqref="G313:G320">
      <formula1>$G$1044894:$G$1044899</formula1>
    </dataValidation>
    <dataValidation type="list" allowBlank="1" showInputMessage="1" showErrorMessage="1" sqref="F334:F336">
      <formula1>$F$1047074:$F$1047078</formula1>
    </dataValidation>
    <dataValidation type="list" allowBlank="1" showInputMessage="1" showErrorMessage="1" sqref="E334:E336">
      <formula1>$E$1047074:$E$1048576</formula1>
    </dataValidation>
    <dataValidation type="list" allowBlank="1" showInputMessage="1" showErrorMessage="1" sqref="G334:G336">
      <formula1>$G$1047074:$G$1048576</formula1>
    </dataValidation>
    <dataValidation type="list" allowBlank="1" showInputMessage="1" showErrorMessage="1" sqref="G271:G272">
      <formula1>$G$1045396:$G$1045401</formula1>
    </dataValidation>
    <dataValidation type="list" allowBlank="1" showInputMessage="1" showErrorMessage="1" sqref="E271:E272">
      <formula1>$E$1045396:$E$1045401</formula1>
    </dataValidation>
    <dataValidation type="list" allowBlank="1" showInputMessage="1" showErrorMessage="1" sqref="F272">
      <formula1>$F$1045396:$F$1045400</formula1>
    </dataValidation>
    <dataValidation type="list" allowBlank="1" showInputMessage="1" showErrorMessage="1" sqref="F271">
      <formula1>$F$1045249:$F$1045253</formula1>
    </dataValidation>
    <dataValidation type="list" allowBlank="1" showInputMessage="1" showErrorMessage="1" sqref="F275:F290">
      <formula1>$F$1047847:$F$1047851</formula1>
    </dataValidation>
    <dataValidation type="list" allowBlank="1" showInputMessage="1" showErrorMessage="1" sqref="F293:F309">
      <formula1>$F$1047832:$F$1047836</formula1>
    </dataValidation>
    <dataValidation type="list" allowBlank="1" showInputMessage="1" showErrorMessage="1" sqref="G293:G309">
      <formula1>$G$1047832:$G$1048576</formula1>
    </dataValidation>
    <dataValidation type="list" allowBlank="1" showInputMessage="1" showErrorMessage="1" sqref="E293:E309">
      <formula1>$E$1047832:$E$1048576</formula1>
    </dataValidation>
    <dataValidation type="list" allowBlank="1" showInputMessage="1" showErrorMessage="1" sqref="G275:G290">
      <formula1>$G$1047847:$G$1048576</formula1>
    </dataValidation>
    <dataValidation type="list" allowBlank="1" showInputMessage="1" showErrorMessage="1" sqref="E275:E290">
      <formula1>$E$1047847:$E$1048576</formula1>
    </dataValidation>
    <dataValidation type="list" allowBlank="1" showInputMessage="1" showErrorMessage="1" sqref="F248:F253">
      <formula1>$F$1045959:$F$1045963</formula1>
    </dataValidation>
    <dataValidation type="list" allowBlank="1" showInputMessage="1" showErrorMessage="1" sqref="E248:E253">
      <formula1>$E$1045959:$E$1045964</formula1>
    </dataValidation>
    <dataValidation type="list" allowBlank="1" showInputMessage="1" showErrorMessage="1" sqref="G248:G253">
      <formula1>$G$1045959:$G$1045964</formula1>
    </dataValidation>
    <dataValidation type="list" allowBlank="1" showInputMessage="1" showErrorMessage="1" sqref="E254:E270">
      <formula1>$E$1047706:$E$1047711</formula1>
    </dataValidation>
    <dataValidation type="list" allowBlank="1" showInputMessage="1" showErrorMessage="1" sqref="G254:G270">
      <formula1>$G$1047706:$G$1047711</formula1>
    </dataValidation>
    <dataValidation type="list" allowBlank="1" showInputMessage="1" showErrorMessage="1" sqref="F254:F270">
      <formula1>$F$1047706:$F$1047710</formula1>
    </dataValidation>
    <dataValidation type="list" allowBlank="1" showInputMessage="1" showErrorMessage="1" sqref="F238:F242">
      <formula1>$F$1046044:$F$1046048</formula1>
    </dataValidation>
    <dataValidation type="list" allowBlank="1" showInputMessage="1" showErrorMessage="1" sqref="G238:G242">
      <formula1>$G$1046044:$G$1046049</formula1>
    </dataValidation>
    <dataValidation type="list" allowBlank="1" showInputMessage="1" showErrorMessage="1" sqref="E238:E242">
      <formula1>$E$1046044:$E$1046049</formula1>
    </dataValidation>
    <dataValidation type="list" allowBlank="1" showInputMessage="1" showErrorMessage="1" sqref="G246:G247">
      <formula1>$G$1047717:$G$1047722</formula1>
    </dataValidation>
    <dataValidation type="list" allowBlank="1" showInputMessage="1" showErrorMessage="1" sqref="E246:E247">
      <formula1>$E$1047717:$E$1047722</formula1>
    </dataValidation>
    <dataValidation type="list" allowBlank="1" showInputMessage="1" showErrorMessage="1" sqref="F246:F247">
      <formula1>$F$1047717:$F$1047721</formula1>
    </dataValidation>
    <dataValidation type="list" allowBlank="1" showInputMessage="1" showErrorMessage="1" sqref="G244">
      <formula1>$G$1047718:$G$1047723</formula1>
    </dataValidation>
    <dataValidation type="list" allowBlank="1" showInputMessage="1" showErrorMessage="1" sqref="E244">
      <formula1>$E$1047718:$E$1047723</formula1>
    </dataValidation>
    <dataValidation type="list" allowBlank="1" showInputMessage="1" showErrorMessage="1" sqref="F234:F237">
      <formula1>$F$1046029:$F$1046033</formula1>
    </dataValidation>
    <dataValidation type="list" allowBlank="1" showInputMessage="1" showErrorMessage="1" sqref="G234:G237">
      <formula1>$G$1046029:$G$1046034</formula1>
    </dataValidation>
    <dataValidation type="list" allowBlank="1" showInputMessage="1" showErrorMessage="1" sqref="E234:E237">
      <formula1>$E$1046029:$E$1046034</formula1>
    </dataValidation>
    <dataValidation type="list" allowBlank="1" showInputMessage="1" showErrorMessage="1" sqref="F243 F245">
      <formula1>$F$1046028:$F$1046032</formula1>
    </dataValidation>
    <dataValidation type="list" allowBlank="1" showInputMessage="1" showErrorMessage="1" sqref="G243 G245">
      <formula1>$G$1046028:$G$1046033</formula1>
    </dataValidation>
    <dataValidation type="list" allowBlank="1" showInputMessage="1" showErrorMessage="1" sqref="E243 E245">
      <formula1>$E$1046028:$E$1046033</formula1>
    </dataValidation>
    <dataValidation type="list" allowBlank="1" showInputMessage="1" showErrorMessage="1" sqref="F244">
      <formula1>$F$1047639:$F$1047643</formula1>
    </dataValidation>
    <dataValidation type="list" allowBlank="1" showInputMessage="1" showErrorMessage="1" sqref="F233">
      <formula1>$F$1045923:$F$1045927</formula1>
    </dataValidation>
    <dataValidation type="list" allowBlank="1" showInputMessage="1" showErrorMessage="1" sqref="G233">
      <formula1>$G$1045923:$G$1045928</formula1>
    </dataValidation>
    <dataValidation type="list" allowBlank="1" showInputMessage="1" showErrorMessage="1" sqref="E233">
      <formula1>$E$1045923:$E$1045928</formula1>
    </dataValidation>
    <dataValidation type="list" allowBlank="1" showInputMessage="1" showErrorMessage="1" sqref="E232 E230">
      <formula1>$E$1047659:$E$1047664</formula1>
    </dataValidation>
    <dataValidation type="list" allowBlank="1" showInputMessage="1" showErrorMessage="1" sqref="E231">
      <formula1>$E$1047658:$E$1047663</formula1>
    </dataValidation>
    <dataValidation type="list" allowBlank="1" showInputMessage="1" showErrorMessage="1" sqref="F232 F230">
      <formula1>$F$1047659:$F$1047663</formula1>
    </dataValidation>
    <dataValidation type="list" allowBlank="1" showInputMessage="1" showErrorMessage="1" sqref="F231">
      <formula1>$F$1047658:$F$1047662</formula1>
    </dataValidation>
    <dataValidation type="list" allowBlank="1" showInputMessage="1" showErrorMessage="1" sqref="G232 G230">
      <formula1>$G$1047659:$G$1047664</formula1>
    </dataValidation>
    <dataValidation type="list" allowBlank="1" showInputMessage="1" showErrorMessage="1" sqref="G231">
      <formula1>$G$1047658:$G$1047663</formula1>
    </dataValidation>
    <dataValidation type="list" allowBlank="1" showInputMessage="1" showErrorMessage="1" sqref="E201:E209 E212">
      <formula1>$E$1045275:$E$1045280</formula1>
    </dataValidation>
    <dataValidation type="list" allowBlank="1" showInputMessage="1" showErrorMessage="1" sqref="G201:G209 G212">
      <formula1>$G$1045275:$G$1045280</formula1>
    </dataValidation>
    <dataValidation type="list" allowBlank="1" showInputMessage="1" showErrorMessage="1" sqref="F201 F203:F209">
      <formula1>$F$1045275:$F$1045279</formula1>
    </dataValidation>
    <dataValidation type="list" allowBlank="1" showInputMessage="1" showErrorMessage="1" sqref="F202 F212">
      <formula1>$F$1045422:$F$1045426</formula1>
    </dataValidation>
    <dataValidation type="list" allowBlank="1" showInputMessage="1" showErrorMessage="1" sqref="E213:E229">
      <formula1>$E$1045137:$E$1045142</formula1>
    </dataValidation>
    <dataValidation type="list" allowBlank="1" showInputMessage="1" showErrorMessage="1" sqref="G227:G229 G219 G222:G224">
      <formula1>$G$1045137:$G$1045142</formula1>
    </dataValidation>
    <dataValidation type="list" allowBlank="1" showInputMessage="1" showErrorMessage="1" sqref="F227:F229 F219 F222:F224">
      <formula1>$F$1045137:$F$1045141</formula1>
    </dataValidation>
    <dataValidation type="list" allowBlank="1" showInputMessage="1" showErrorMessage="1" sqref="F160:F200">
      <formula1>$F$1047858:$F$1047862</formula1>
    </dataValidation>
    <dataValidation type="list" allowBlank="1" showInputMessage="1" showErrorMessage="1" sqref="F151:F154">
      <formula1>$F$1046026:$F$1046026</formula1>
    </dataValidation>
    <dataValidation type="list" allowBlank="1" showInputMessage="1" showErrorMessage="1" sqref="G151:G154">
      <formula1>$G$1046026:$G$1046026</formula1>
    </dataValidation>
    <dataValidation type="list" allowBlank="1" showInputMessage="1" showErrorMessage="1" sqref="E151:E154">
      <formula1>$E$1046026:$E$1046026</formula1>
    </dataValidation>
    <dataValidation type="list" allowBlank="1" showInputMessage="1" showErrorMessage="1" sqref="F110">
      <formula1>$F$1045912:$F$1045912</formula1>
    </dataValidation>
    <dataValidation type="list" allowBlank="1" showInputMessage="1" showErrorMessage="1" sqref="G110">
      <formula1>$G$1045912:$G$1045912</formula1>
    </dataValidation>
    <dataValidation type="list" allowBlank="1" showInputMessage="1" showErrorMessage="1" sqref="E110">
      <formula1>$E$1045912:$E$1045912</formula1>
    </dataValidation>
    <dataValidation type="list" allowBlank="1" showInputMessage="1" showErrorMessage="1" sqref="E78:E96">
      <formula1>$E$1045316:$E$1045321</formula1>
    </dataValidation>
    <dataValidation type="list" allowBlank="1" showInputMessage="1" showErrorMessage="1" sqref="F78:F96">
      <formula1>$F$1045319:$F$1045323</formula1>
    </dataValidation>
    <dataValidation type="list" allowBlank="1" showInputMessage="1" showErrorMessage="1" sqref="E60:E63">
      <formula1>$E$1045304:$E$1045309</formula1>
    </dataValidation>
    <dataValidation type="list" allowBlank="1" showInputMessage="1" showErrorMessage="1" sqref="F60:F63">
      <formula1>$F$1045307:$F$1045311</formula1>
    </dataValidation>
    <dataValidation type="list" allowBlank="1" showInputMessage="1" showErrorMessage="1" sqref="E64:E77">
      <formula1>$E$1045190:$E$1045195</formula1>
    </dataValidation>
    <dataValidation type="list" allowBlank="1" showInputMessage="1" showErrorMessage="1" sqref="F64:F77">
      <formula1>$F$1045193:$F$1045197</formula1>
    </dataValidation>
    <dataValidation type="list" allowBlank="1" showInputMessage="1" showErrorMessage="1" sqref="E34:G46 G652:G661 E632:G639 G599:G612 E546:G546 F463 E337:G337 E351:G370 E273:G274 F155:G159 F111:G150 F108:G109 F97:F107">
      <formula1>#REF!</formula1>
    </dataValidation>
    <dataValidation type="list" allowBlank="1" showInputMessage="1" showErrorMessage="1" sqref="E48:E53">
      <formula1>$E$1045310:$E$1045315</formula1>
    </dataValidation>
    <dataValidation type="list" allowBlank="1" showInputMessage="1" showErrorMessage="1" sqref="F48:F53">
      <formula1>$F$1045313:$F$1045317</formula1>
    </dataValidation>
    <dataValidation type="list" allowBlank="1" showInputMessage="1" showErrorMessage="1" sqref="F33">
      <formula1>$F$1045201:$F$1045205</formula1>
    </dataValidation>
    <dataValidation type="list" allowBlank="1" showInputMessage="1" showErrorMessage="1" sqref="E33">
      <formula1>$E$1045198:$E$1045203</formula1>
    </dataValidation>
    <dataValidation type="list" allowBlank="1" showInputMessage="1" showErrorMessage="1" sqref="E6">
      <formula1>$E$1045313:$E$1045318</formula1>
    </dataValidation>
    <dataValidation type="list" allowBlank="1" showInputMessage="1" showErrorMessage="1" sqref="G6">
      <formula1>$G$1045313:$G$1045318</formula1>
    </dataValidation>
    <dataValidation type="list" allowBlank="1" showInputMessage="1" showErrorMessage="1" sqref="F7:F17 F321:F325">
      <formula1>$F$1047818:$F$1047822</formula1>
    </dataValidation>
    <dataValidation type="list" allowBlank="1" showInputMessage="1" showErrorMessage="1" sqref="E23:E32 E47 E54:E59">
      <formula1>$E$1045199:$E$1045204</formula1>
    </dataValidation>
    <dataValidation type="list" allowBlank="1" showInputMessage="1" showErrorMessage="1" sqref="F23:F32 F47 F54:F59">
      <formula1>$F$1045202:$F$1045206</formula1>
    </dataValidation>
    <dataValidation type="list" allowBlank="1" showInputMessage="1" showErrorMessage="1" sqref="G321:G325 G7:G17">
      <formula1>$G$1047818:$G$1048576</formula1>
    </dataValidation>
    <dataValidation type="list" allowBlank="1" showInputMessage="1" showErrorMessage="1" sqref="E321:E325 E7:E17">
      <formula1>$E$1047818:$E$1048576</formula1>
    </dataValidation>
  </dataValidations>
  <pageMargins left="0.70866141732283472" right="0.70866141732283472" top="0.74803149606299213" bottom="0.74803149606299213" header="0.31496062992125984" footer="0.31496062992125984"/>
  <pageSetup paperSize="8" scale="17" fitToHeight="0" orientation="landscape" r:id="rId1"/>
  <rowBreaks count="1" manualBreakCount="1">
    <brk id="48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C23"/>
  <sheetViews>
    <sheetView view="pageBreakPreview" zoomScale="85" zoomScaleNormal="85" zoomScaleSheetLayoutView="85" workbookViewId="0">
      <pane ySplit="3" topLeftCell="A13" activePane="bottomLeft" state="frozen"/>
      <selection activeCell="M31" sqref="M31"/>
      <selection pane="bottomLeft" activeCell="M31" sqref="M31"/>
    </sheetView>
  </sheetViews>
  <sheetFormatPr defaultRowHeight="16.5"/>
  <cols>
    <col min="1" max="2" width="10.625" style="15" customWidth="1"/>
    <col min="3" max="10" width="14.625" style="15" customWidth="1"/>
    <col min="11" max="11" width="56.875" customWidth="1"/>
  </cols>
  <sheetData>
    <row r="1" spans="1:11">
      <c r="A1" s="735" t="s">
        <v>647</v>
      </c>
      <c r="B1" s="736"/>
      <c r="C1" s="736"/>
      <c r="D1" s="736"/>
      <c r="E1" s="736"/>
      <c r="F1" s="736"/>
      <c r="G1" s="736"/>
      <c r="H1" s="736"/>
      <c r="I1" s="736"/>
      <c r="J1" s="736"/>
    </row>
    <row r="2" spans="1:11" ht="36" customHeight="1" thickBot="1">
      <c r="A2" s="737"/>
      <c r="B2" s="737"/>
      <c r="C2" s="737"/>
      <c r="D2" s="737"/>
      <c r="E2" s="737"/>
      <c r="F2" s="737"/>
      <c r="G2" s="737"/>
      <c r="H2" s="737"/>
      <c r="I2" s="737"/>
      <c r="J2" s="737"/>
    </row>
    <row r="3" spans="1:11" ht="80.099999999999994" customHeight="1" thickBot="1">
      <c r="A3" s="21" t="s">
        <v>113</v>
      </c>
      <c r="B3" s="22" t="s">
        <v>114</v>
      </c>
      <c r="C3" s="22" t="s">
        <v>115</v>
      </c>
      <c r="D3" s="22" t="s">
        <v>116</v>
      </c>
      <c r="E3" s="23" t="s">
        <v>649</v>
      </c>
      <c r="F3" s="23" t="s">
        <v>117</v>
      </c>
      <c r="G3" s="23" t="s">
        <v>648</v>
      </c>
      <c r="H3" s="23" t="s">
        <v>651</v>
      </c>
      <c r="I3" s="23" t="s">
        <v>118</v>
      </c>
      <c r="J3" s="24" t="s">
        <v>650</v>
      </c>
    </row>
    <row r="4" spans="1:11" ht="69.95" customHeight="1" thickTop="1" thickBot="1">
      <c r="A4" s="31" t="s">
        <v>119</v>
      </c>
      <c r="B4" s="36" t="e">
        <f>SUM(B5:B21)</f>
        <v>#REF!</v>
      </c>
      <c r="C4" s="36">
        <f t="shared" ref="C4:J4" si="0">SUM(C5:C21)</f>
        <v>10383</v>
      </c>
      <c r="D4" s="36" t="e">
        <f t="shared" si="0"/>
        <v>#REF!</v>
      </c>
      <c r="E4" s="36" t="e">
        <f>SUM(E5:E21)</f>
        <v>#REF!</v>
      </c>
      <c r="F4" s="36" t="e">
        <f t="shared" si="0"/>
        <v>#REF!</v>
      </c>
      <c r="G4" s="36" t="e">
        <f t="shared" si="0"/>
        <v>#REF!</v>
      </c>
      <c r="H4" s="36" t="e">
        <f t="shared" si="0"/>
        <v>#REF!</v>
      </c>
      <c r="I4" s="36" t="e">
        <f t="shared" si="0"/>
        <v>#REF!</v>
      </c>
      <c r="J4" s="37">
        <f t="shared" si="0"/>
        <v>1798</v>
      </c>
    </row>
    <row r="5" spans="1:11" s="19" customFormat="1" ht="54.95" customHeight="1" thickTop="1">
      <c r="A5" s="32" t="s">
        <v>679</v>
      </c>
      <c r="B5" s="38" t="e">
        <f>SUM(C5:J5)</f>
        <v>#REF!</v>
      </c>
      <c r="C5" s="38">
        <v>809</v>
      </c>
      <c r="D5" s="38" t="e">
        <f>COUNTIF(#REF!,"지방산림청")</f>
        <v>#REF!</v>
      </c>
      <c r="E5" s="38" t="e">
        <f>COUNTIF(#REF!,"한국농어촌공사")</f>
        <v>#REF!</v>
      </c>
      <c r="F5" s="38" t="e">
        <f>COUNTIF(#REF!,"한국토지주택공사")</f>
        <v>#REF!</v>
      </c>
      <c r="G5" s="38" t="e">
        <f>COUNTIF(#REF!,"한국철도시설공단")</f>
        <v>#REF!</v>
      </c>
      <c r="H5" s="38" t="e">
        <f>COUNTIF(#REF!,"도시철도공사")</f>
        <v>#REF!</v>
      </c>
      <c r="I5" s="38" t="e">
        <f>COUNTIF(#REF!,"국립공원관리공단")</f>
        <v>#REF!</v>
      </c>
      <c r="J5" s="39">
        <v>35</v>
      </c>
      <c r="K5" s="19" t="s">
        <v>676</v>
      </c>
    </row>
    <row r="6" spans="1:11" s="19" customFormat="1" ht="54.95" customHeight="1">
      <c r="A6" s="33" t="s">
        <v>120</v>
      </c>
      <c r="B6" s="40" t="e">
        <f>SUM(C6:J6)</f>
        <v>#REF!</v>
      </c>
      <c r="C6" s="40">
        <v>342</v>
      </c>
      <c r="D6" s="40" t="e">
        <f>COUNTIF(#REF!,"지방산림청")</f>
        <v>#REF!</v>
      </c>
      <c r="E6" s="40" t="e">
        <f>COUNTIF(#REF!,"한국농어촌공사")</f>
        <v>#REF!</v>
      </c>
      <c r="F6" s="40" t="e">
        <f>COUNTIF(#REF!,"한국토지주택공사")</f>
        <v>#REF!</v>
      </c>
      <c r="G6" s="40" t="e">
        <f>COUNTIF(#REF!,"한국철도시설공단")</f>
        <v>#REF!</v>
      </c>
      <c r="H6" s="40" t="e">
        <f>COUNTIF(#REF!,"도시철도공사")</f>
        <v>#REF!</v>
      </c>
      <c r="I6" s="40" t="e">
        <f>COUNTIF(#REF!,"국립공원관리공단")</f>
        <v>#REF!</v>
      </c>
      <c r="J6" s="41">
        <v>306</v>
      </c>
      <c r="K6" s="29" t="s">
        <v>677</v>
      </c>
    </row>
    <row r="7" spans="1:11" s="19" customFormat="1" ht="54.95" customHeight="1">
      <c r="A7" s="33" t="s">
        <v>121</v>
      </c>
      <c r="B7" s="40" t="e">
        <f>SUM(C7:J7)</f>
        <v>#REF!</v>
      </c>
      <c r="C7" s="40">
        <v>83</v>
      </c>
      <c r="D7" s="40" t="e">
        <f>COUNTIF(#REF!,"지방산림청")</f>
        <v>#REF!</v>
      </c>
      <c r="E7" s="40" t="e">
        <f>COUNTIF(#REF!,"한국농어촌공사")</f>
        <v>#REF!</v>
      </c>
      <c r="F7" s="40" t="e">
        <f>COUNTIF(#REF!,"한국토지주택공사")</f>
        <v>#REF!</v>
      </c>
      <c r="G7" s="40" t="e">
        <f>COUNTIF(#REF!,"한국철도시설공단")</f>
        <v>#REF!</v>
      </c>
      <c r="H7" s="40" t="e">
        <f>COUNTIF(#REF!,"도시철도공사")</f>
        <v>#REF!</v>
      </c>
      <c r="I7" s="40" t="e">
        <f>COUNTIF(#REF!,"국립공원관리공단")</f>
        <v>#REF!</v>
      </c>
      <c r="J7" s="41">
        <v>77</v>
      </c>
      <c r="K7" s="29" t="s">
        <v>677</v>
      </c>
    </row>
    <row r="8" spans="1:11" s="19" customFormat="1" ht="54.95" customHeight="1">
      <c r="A8" s="33" t="s">
        <v>122</v>
      </c>
      <c r="B8" s="40" t="e">
        <f>SUM(C8:J8)</f>
        <v>#REF!</v>
      </c>
      <c r="C8" s="40">
        <v>82</v>
      </c>
      <c r="D8" s="40" t="e">
        <f>COUNTIF(#REF!,"지방산림청")</f>
        <v>#REF!</v>
      </c>
      <c r="E8" s="40" t="e">
        <f>COUNTIF(#REF!,"한국농어촌공사")</f>
        <v>#REF!</v>
      </c>
      <c r="F8" s="40" t="e">
        <f>COUNTIF(#REF!,"한국토지주택공사")</f>
        <v>#REF!</v>
      </c>
      <c r="G8" s="40" t="e">
        <f>COUNTIF(#REF!,"한국철도시설공단")</f>
        <v>#REF!</v>
      </c>
      <c r="H8" s="40" t="e">
        <f>COUNTIF(#REF!,"도시철도공사")</f>
        <v>#REF!</v>
      </c>
      <c r="I8" s="40" t="e">
        <f>COUNTIF(#REF!,"국립공원관리공단")</f>
        <v>#REF!</v>
      </c>
      <c r="J8" s="41">
        <v>159</v>
      </c>
      <c r="K8" s="30" t="s">
        <v>682</v>
      </c>
    </row>
    <row r="9" spans="1:11" s="19" customFormat="1" ht="54.95" customHeight="1">
      <c r="A9" s="33" t="s">
        <v>123</v>
      </c>
      <c r="B9" s="40" t="e">
        <f>SUM(C9:J9)</f>
        <v>#REF!</v>
      </c>
      <c r="C9" s="40">
        <v>67</v>
      </c>
      <c r="D9" s="40" t="e">
        <f>COUNTIF(#REF!,"지방산림청")</f>
        <v>#REF!</v>
      </c>
      <c r="E9" s="40" t="e">
        <f>COUNTIF(#REF!,"한국농어촌공사")</f>
        <v>#REF!</v>
      </c>
      <c r="F9" s="40" t="e">
        <f>COUNTIF(#REF!,"한국토지주택공사")</f>
        <v>#REF!</v>
      </c>
      <c r="G9" s="40" t="e">
        <f>COUNTIF(#REF!,"한국철도시설공단")</f>
        <v>#REF!</v>
      </c>
      <c r="H9" s="40" t="e">
        <f>COUNTIF(#REF!,"도시철도공사")</f>
        <v>#REF!</v>
      </c>
      <c r="I9" s="40" t="e">
        <f>COUNTIF(#REF!,"국립공원관리공단")</f>
        <v>#REF!</v>
      </c>
      <c r="J9" s="41">
        <v>55</v>
      </c>
      <c r="K9" s="29" t="s">
        <v>677</v>
      </c>
    </row>
    <row r="10" spans="1:11" s="19" customFormat="1" ht="54.95" customHeight="1">
      <c r="A10" s="33" t="s">
        <v>124</v>
      </c>
      <c r="B10" s="40" t="e">
        <f t="shared" ref="B10:B21" si="1">SUM(C10:J10)</f>
        <v>#REF!</v>
      </c>
      <c r="C10" s="40">
        <v>123</v>
      </c>
      <c r="D10" s="40" t="e">
        <f>COUNTIF(#REF!,"지방산림청")</f>
        <v>#REF!</v>
      </c>
      <c r="E10" s="40" t="e">
        <f>COUNTIF(#REF!,"한국농어촌공사")</f>
        <v>#REF!</v>
      </c>
      <c r="F10" s="40" t="e">
        <f>COUNTIF(#REF!,"한국토지주택공사")</f>
        <v>#REF!</v>
      </c>
      <c r="G10" s="40" t="e">
        <f>COUNTIF(#REF!,"한국철도시설공단")</f>
        <v>#REF!</v>
      </c>
      <c r="H10" s="40" t="e">
        <f>COUNTIF(#REF!,"도시철도공사")</f>
        <v>#REF!</v>
      </c>
      <c r="I10" s="40" t="e">
        <f>COUNTIF(#REF!,"국립공원관리공단")</f>
        <v>#REF!</v>
      </c>
      <c r="J10" s="41">
        <v>26</v>
      </c>
      <c r="K10" s="30" t="s">
        <v>680</v>
      </c>
    </row>
    <row r="11" spans="1:11" s="19" customFormat="1" ht="54.95" customHeight="1">
      <c r="A11" s="33" t="s">
        <v>125</v>
      </c>
      <c r="B11" s="40" t="e">
        <f>SUM(C11:J11)</f>
        <v>#REF!</v>
      </c>
      <c r="C11" s="40">
        <v>281</v>
      </c>
      <c r="D11" s="40" t="e">
        <f>COUNTIF(#REF!,"지방산림청")</f>
        <v>#REF!</v>
      </c>
      <c r="E11" s="40" t="e">
        <f>COUNTIF(#REF!,"한국농어촌공사")</f>
        <v>#REF!</v>
      </c>
      <c r="F11" s="40" t="e">
        <f>COUNTIF(#REF!,"한국토지주택공사")</f>
        <v>#REF!</v>
      </c>
      <c r="G11" s="40" t="e">
        <f>COUNTIF(#REF!,"한국철도시설공단")</f>
        <v>#REF!</v>
      </c>
      <c r="H11" s="40" t="e">
        <f>COUNTIF(#REF!,"도시철도공사")</f>
        <v>#REF!</v>
      </c>
      <c r="I11" s="40" t="e">
        <f>COUNTIF(#REF!,"국립공원관리공단")</f>
        <v>#REF!</v>
      </c>
      <c r="J11" s="41">
        <v>27</v>
      </c>
      <c r="K11" s="20" t="s">
        <v>678</v>
      </c>
    </row>
    <row r="12" spans="1:11" s="19" customFormat="1" ht="54.95" customHeight="1">
      <c r="A12" s="33" t="s">
        <v>126</v>
      </c>
      <c r="B12" s="40" t="e">
        <f t="shared" si="1"/>
        <v>#REF!</v>
      </c>
      <c r="C12" s="40">
        <v>52</v>
      </c>
      <c r="D12" s="40" t="e">
        <f>COUNTIF(#REF!,"지방산림청")</f>
        <v>#REF!</v>
      </c>
      <c r="E12" s="40" t="e">
        <f>COUNTIF(#REF!,"한국농어촌공사")</f>
        <v>#REF!</v>
      </c>
      <c r="F12" s="40" t="e">
        <f>COUNTIF(#REF!,"한국토지주택공사")</f>
        <v>#REF!</v>
      </c>
      <c r="G12" s="40" t="e">
        <f>COUNTIF(#REF!,"한국철도시설공단")</f>
        <v>#REF!</v>
      </c>
      <c r="H12" s="40" t="e">
        <f>COUNTIF(#REF!,"도시철도공사")</f>
        <v>#REF!</v>
      </c>
      <c r="I12" s="40" t="e">
        <f>COUNTIF(#REF!,"국립공원관리공단")</f>
        <v>#REF!</v>
      </c>
      <c r="J12" s="41">
        <v>7</v>
      </c>
      <c r="K12" s="19" t="s">
        <v>646</v>
      </c>
    </row>
    <row r="13" spans="1:11" s="19" customFormat="1" ht="54.95" customHeight="1">
      <c r="A13" s="33" t="s">
        <v>127</v>
      </c>
      <c r="B13" s="40" t="e">
        <f t="shared" si="1"/>
        <v>#REF!</v>
      </c>
      <c r="C13" s="40">
        <v>502</v>
      </c>
      <c r="D13" s="40" t="e">
        <f>COUNTIF(#REF!,"지방산림청")</f>
        <v>#REF!</v>
      </c>
      <c r="E13" s="40" t="e">
        <f>COUNTIF(#REF!,"한국농어촌공사")</f>
        <v>#REF!</v>
      </c>
      <c r="F13" s="40" t="e">
        <f>COUNTIF(#REF!,"한국토지주택공사")</f>
        <v>#REF!</v>
      </c>
      <c r="G13" s="40" t="e">
        <f>COUNTIF(#REF!,"한국철도시설공단")</f>
        <v>#REF!</v>
      </c>
      <c r="H13" s="40" t="e">
        <f>COUNTIF(#REF!,"도시철도공사")</f>
        <v>#REF!</v>
      </c>
      <c r="I13" s="40" t="e">
        <f>COUNTIF(#REF!,"국립공원관리공단")</f>
        <v>#REF!</v>
      </c>
      <c r="J13" s="41">
        <v>373</v>
      </c>
      <c r="K13" s="30" t="s">
        <v>677</v>
      </c>
    </row>
    <row r="14" spans="1:11" s="19" customFormat="1" ht="54.95" customHeight="1">
      <c r="A14" s="33" t="s">
        <v>128</v>
      </c>
      <c r="B14" s="40" t="e">
        <f t="shared" si="1"/>
        <v>#REF!</v>
      </c>
      <c r="C14" s="40">
        <v>1880</v>
      </c>
      <c r="D14" s="40" t="e">
        <f>COUNTIF(#REF!,"지방산림청")</f>
        <v>#REF!</v>
      </c>
      <c r="E14" s="40" t="e">
        <f>COUNTIF(#REF!,"한국농어촌공사")</f>
        <v>#REF!</v>
      </c>
      <c r="F14" s="40" t="e">
        <f>COUNTIF(#REF!,"한국토지주택공사")</f>
        <v>#REF!</v>
      </c>
      <c r="G14" s="40" t="e">
        <f>COUNTIF(#REF!,"한국철도시설공단")</f>
        <v>#REF!</v>
      </c>
      <c r="H14" s="40" t="e">
        <f>COUNTIF(#REF!,"도시철도공사")</f>
        <v>#REF!</v>
      </c>
      <c r="I14" s="40" t="e">
        <f>COUNTIF(#REF!,"국립공원관리공단")</f>
        <v>#REF!</v>
      </c>
      <c r="J14" s="41">
        <v>115</v>
      </c>
    </row>
    <row r="15" spans="1:11" s="19" customFormat="1" ht="54.95" customHeight="1">
      <c r="A15" s="33" t="s">
        <v>129</v>
      </c>
      <c r="B15" s="40" t="e">
        <f t="shared" si="1"/>
        <v>#REF!</v>
      </c>
      <c r="C15" s="40">
        <v>953</v>
      </c>
      <c r="D15" s="40" t="e">
        <f>COUNTIF(#REF!,"지방산림청")</f>
        <v>#REF!</v>
      </c>
      <c r="E15" s="40" t="e">
        <f>COUNTIF(#REF!,"한국농어촌공사")</f>
        <v>#REF!</v>
      </c>
      <c r="F15" s="40" t="e">
        <f>COUNTIF(#REF!,"한국토지주택공사")</f>
        <v>#REF!</v>
      </c>
      <c r="G15" s="40" t="e">
        <f>COUNTIF(#REF!,"한국철도시설공단")</f>
        <v>#REF!</v>
      </c>
      <c r="H15" s="40" t="e">
        <f>COUNTIF(#REF!,"도시철도공사")</f>
        <v>#REF!</v>
      </c>
      <c r="I15" s="40" t="e">
        <f>COUNTIF(#REF!,"국립공원관리공단")</f>
        <v>#REF!</v>
      </c>
      <c r="J15" s="41">
        <v>249</v>
      </c>
      <c r="K15" s="30" t="s">
        <v>677</v>
      </c>
    </row>
    <row r="16" spans="1:11" s="19" customFormat="1" ht="54.95" customHeight="1">
      <c r="A16" s="33" t="s">
        <v>130</v>
      </c>
      <c r="B16" s="40" t="e">
        <f t="shared" si="1"/>
        <v>#REF!</v>
      </c>
      <c r="C16" s="40">
        <v>199</v>
      </c>
      <c r="D16" s="40" t="e">
        <f>COUNTIF(#REF!,"지방산림청")</f>
        <v>#REF!</v>
      </c>
      <c r="E16" s="40" t="e">
        <f>COUNTIF(#REF!,"한국농어촌공사")</f>
        <v>#REF!</v>
      </c>
      <c r="F16" s="40" t="e">
        <f>COUNTIF(#REF!,"한국토지주택공사")</f>
        <v>#REF!</v>
      </c>
      <c r="G16" s="40" t="e">
        <f>COUNTIF(#REF!,"한국철도시설공단")</f>
        <v>#REF!</v>
      </c>
      <c r="H16" s="40" t="e">
        <f>COUNTIF(#REF!,"도시철도공사")</f>
        <v>#REF!</v>
      </c>
      <c r="I16" s="40" t="e">
        <f>COUNTIF(#REF!,"국립공원관리공단")</f>
        <v>#REF!</v>
      </c>
      <c r="J16" s="41">
        <v>39</v>
      </c>
    </row>
    <row r="17" spans="1:11 16383:16383" s="19" customFormat="1" ht="54.95" customHeight="1">
      <c r="A17" s="33" t="s">
        <v>131</v>
      </c>
      <c r="B17" s="40" t="e">
        <f t="shared" si="1"/>
        <v>#REF!</v>
      </c>
      <c r="C17" s="40">
        <v>972</v>
      </c>
      <c r="D17" s="40" t="e">
        <f>COUNTIF(#REF!,"지방산림청")</f>
        <v>#REF!</v>
      </c>
      <c r="E17" s="40" t="e">
        <f>COUNTIF(#REF!,"한국농어촌공사")</f>
        <v>#REF!</v>
      </c>
      <c r="F17" s="40" t="e">
        <f>COUNTIF(#REF!,"한국토지주택공사")</f>
        <v>#REF!</v>
      </c>
      <c r="G17" s="40" t="e">
        <f>COUNTIF(#REF!,"한국철도시설공단")</f>
        <v>#REF!</v>
      </c>
      <c r="H17" s="40" t="e">
        <f>COUNTIF(#REF!,"도시철도공사")</f>
        <v>#REF!</v>
      </c>
      <c r="I17" s="40" t="e">
        <f>COUNTIF(#REF!,"국립공원관리공단")</f>
        <v>#REF!</v>
      </c>
      <c r="J17" s="41">
        <v>95</v>
      </c>
      <c r="XFC17" s="16" t="e">
        <f>COUNTIF(#REF!,"지방산림청")</f>
        <v>#REF!</v>
      </c>
    </row>
    <row r="18" spans="1:11 16383:16383" s="19" customFormat="1" ht="54.95" customHeight="1">
      <c r="A18" s="33" t="s">
        <v>132</v>
      </c>
      <c r="B18" s="40" t="e">
        <f t="shared" si="1"/>
        <v>#REF!</v>
      </c>
      <c r="C18" s="40">
        <v>832</v>
      </c>
      <c r="D18" s="40" t="e">
        <f>COUNTIF(#REF!,"지방산림청")</f>
        <v>#REF!</v>
      </c>
      <c r="E18" s="40" t="e">
        <f>COUNTIF(#REF!,"한국농어촌공사")</f>
        <v>#REF!</v>
      </c>
      <c r="F18" s="40" t="e">
        <f>COUNTIF(#REF!,"한국토지주택공사")</f>
        <v>#REF!</v>
      </c>
      <c r="G18" s="40" t="e">
        <f>COUNTIF(#REF!,"한국철도시설공단")</f>
        <v>#REF!</v>
      </c>
      <c r="H18" s="40" t="e">
        <f>COUNTIF(#REF!,"도시철도공사")</f>
        <v>#REF!</v>
      </c>
      <c r="I18" s="40" t="e">
        <f>COUNTIF(#REF!,"국립공원관리공단")</f>
        <v>#REF!</v>
      </c>
      <c r="J18" s="41">
        <v>62</v>
      </c>
    </row>
    <row r="19" spans="1:11 16383:16383" s="19" customFormat="1" ht="54.95" customHeight="1">
      <c r="A19" s="34" t="s">
        <v>133</v>
      </c>
      <c r="B19" s="42" t="e">
        <f t="shared" si="1"/>
        <v>#REF!</v>
      </c>
      <c r="C19" s="42">
        <v>995</v>
      </c>
      <c r="D19" s="42" t="e">
        <f>COUNTIF(#REF!,"지방산림청")</f>
        <v>#REF!</v>
      </c>
      <c r="E19" s="42" t="e">
        <f>COUNTIF(#REF!,"한국농어촌공사")</f>
        <v>#REF!</v>
      </c>
      <c r="F19" s="42" t="e">
        <f>COUNTIF(#REF!,"한국토지주택공사")</f>
        <v>#REF!</v>
      </c>
      <c r="G19" s="42" t="e">
        <f>COUNTIF(#REF!,"한국철도시설공단")</f>
        <v>#REF!</v>
      </c>
      <c r="H19" s="42" t="e">
        <f>COUNTIF(#REF!,"도시철도공사")</f>
        <v>#REF!</v>
      </c>
      <c r="I19" s="42" t="e">
        <f>COUNTIF(#REF!,"국립공원관리공단")</f>
        <v>#REF!</v>
      </c>
      <c r="J19" s="43">
        <v>21</v>
      </c>
      <c r="K19" s="29" t="s">
        <v>677</v>
      </c>
    </row>
    <row r="20" spans="1:11 16383:16383" s="19" customFormat="1" ht="54.95" customHeight="1">
      <c r="A20" s="33" t="s">
        <v>134</v>
      </c>
      <c r="B20" s="40" t="e">
        <f t="shared" si="1"/>
        <v>#REF!</v>
      </c>
      <c r="C20" s="40">
        <v>2174</v>
      </c>
      <c r="D20" s="40" t="e">
        <f>COUNTIF(#REF!,"지방산림청")</f>
        <v>#REF!</v>
      </c>
      <c r="E20" s="40" t="e">
        <f>COUNTIF(#REF!,"한국농어촌공사")</f>
        <v>#REF!</v>
      </c>
      <c r="F20" s="40" t="e">
        <f>COUNTIF(#REF!,"한국토지주택공사")</f>
        <v>#REF!</v>
      </c>
      <c r="G20" s="40" t="e">
        <f>COUNTIF(#REF!,"한국철도시설공단")</f>
        <v>#REF!</v>
      </c>
      <c r="H20" s="40" t="e">
        <f>COUNTIF(#REF!,"도시철도공사")</f>
        <v>#REF!</v>
      </c>
      <c r="I20" s="40" t="e">
        <f>COUNTIF(#REF!,"국립공원관리공단")</f>
        <v>#REF!</v>
      </c>
      <c r="J20" s="41">
        <v>152</v>
      </c>
      <c r="K20" s="30" t="s">
        <v>681</v>
      </c>
    </row>
    <row r="21" spans="1:11 16383:16383" s="19" customFormat="1" ht="54.95" customHeight="1" thickBot="1">
      <c r="A21" s="35" t="s">
        <v>135</v>
      </c>
      <c r="B21" s="44">
        <f t="shared" si="1"/>
        <v>37</v>
      </c>
      <c r="C21" s="44">
        <v>37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5">
        <v>0</v>
      </c>
      <c r="K21" s="30" t="s">
        <v>677</v>
      </c>
    </row>
    <row r="22" spans="1:11 16383:16383" ht="20.100000000000001" customHeight="1"/>
    <row r="23" spans="1:11 16383:16383" ht="20.100000000000001" customHeight="1"/>
  </sheetData>
  <mergeCells count="1">
    <mergeCell ref="A1:J2"/>
  </mergeCells>
  <phoneticPr fontId="39" type="noConversion"/>
  <pageMargins left="0.7" right="0.7" top="0.75" bottom="0.75" header="0.3" footer="0.3"/>
  <pageSetup paperSize="9" scale="5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D24"/>
  <sheetViews>
    <sheetView view="pageBreakPreview" zoomScale="85" zoomScaleNormal="85" zoomScaleSheetLayoutView="85" workbookViewId="0">
      <selection activeCell="M31" sqref="M31"/>
    </sheetView>
  </sheetViews>
  <sheetFormatPr defaultRowHeight="16.5"/>
  <cols>
    <col min="1" max="8" width="14.625" style="1" customWidth="1"/>
  </cols>
  <sheetData>
    <row r="1" spans="1:8 16384:16384" ht="16.5" customHeight="1">
      <c r="A1" s="735" t="s">
        <v>652</v>
      </c>
      <c r="B1" s="735"/>
      <c r="C1" s="735"/>
      <c r="D1" s="735"/>
      <c r="E1" s="735"/>
      <c r="F1" s="735"/>
      <c r="G1" s="735"/>
      <c r="H1" s="735"/>
    </row>
    <row r="2" spans="1:8 16384:16384" ht="36" customHeight="1">
      <c r="A2" s="735"/>
      <c r="B2" s="735"/>
      <c r="C2" s="735"/>
      <c r="D2" s="735"/>
      <c r="E2" s="735"/>
      <c r="F2" s="735"/>
      <c r="G2" s="735"/>
      <c r="H2" s="735"/>
    </row>
    <row r="3" spans="1:8 16384:16384" ht="25.5" customHeight="1" thickBot="1">
      <c r="A3" s="25"/>
      <c r="B3" s="25"/>
      <c r="C3" s="25"/>
      <c r="D3" s="25"/>
      <c r="E3" s="25"/>
      <c r="F3" s="25"/>
      <c r="G3" s="25"/>
      <c r="H3" s="26" t="s">
        <v>659</v>
      </c>
    </row>
    <row r="4" spans="1:8 16384:16384" ht="80.099999999999994" customHeight="1" thickBot="1">
      <c r="A4" s="50" t="s">
        <v>113</v>
      </c>
      <c r="B4" s="51" t="s">
        <v>47</v>
      </c>
      <c r="C4" s="51" t="s">
        <v>653</v>
      </c>
      <c r="D4" s="51" t="s">
        <v>654</v>
      </c>
      <c r="E4" s="52" t="s">
        <v>655</v>
      </c>
      <c r="F4" s="52" t="s">
        <v>656</v>
      </c>
      <c r="G4" s="52" t="s">
        <v>657</v>
      </c>
      <c r="H4" s="52" t="s">
        <v>658</v>
      </c>
    </row>
    <row r="5" spans="1:8 16384:16384" ht="45.95" customHeight="1" thickTop="1" thickBot="1">
      <c r="A5" s="46" t="s">
        <v>119</v>
      </c>
      <c r="B5" s="47" t="e">
        <f>SUM(B6:B22)</f>
        <v>#REF!</v>
      </c>
      <c r="C5" s="47" t="e">
        <f t="shared" ref="C5:H5" si="0">SUM(C6:C22)</f>
        <v>#REF!</v>
      </c>
      <c r="D5" s="47" t="e">
        <f t="shared" si="0"/>
        <v>#REF!</v>
      </c>
      <c r="E5" s="47" t="e">
        <f t="shared" si="0"/>
        <v>#REF!</v>
      </c>
      <c r="F5" s="47" t="e">
        <f t="shared" si="0"/>
        <v>#REF!</v>
      </c>
      <c r="G5" s="47" t="e">
        <f t="shared" si="0"/>
        <v>#REF!</v>
      </c>
      <c r="H5" s="47">
        <f t="shared" si="0"/>
        <v>0</v>
      </c>
    </row>
    <row r="6" spans="1:8 16384:16384" s="28" customFormat="1" ht="45.95" customHeight="1" thickTop="1">
      <c r="A6" s="53" t="s">
        <v>48</v>
      </c>
      <c r="B6" s="38" t="e">
        <f t="shared" ref="B6:B22" si="1">SUM(C6:H6)</f>
        <v>#REF!</v>
      </c>
      <c r="C6" s="38" t="e">
        <f>COUNTIF(#REF!,"A")</f>
        <v>#REF!</v>
      </c>
      <c r="D6" s="38" t="e">
        <f>COUNTIF(#REF!,"B")</f>
        <v>#REF!</v>
      </c>
      <c r="E6" s="38" t="e">
        <f>COUNTIF(#REF!,"C")</f>
        <v>#REF!</v>
      </c>
      <c r="F6" s="38" t="e">
        <f>COUNTIF(#REF!,"D")</f>
        <v>#REF!</v>
      </c>
      <c r="G6" s="38" t="e">
        <f>COUNTIF(#REF!,"E")</f>
        <v>#REF!</v>
      </c>
      <c r="H6" s="38"/>
    </row>
    <row r="7" spans="1:8 16384:16384" s="28" customFormat="1" ht="45.95" customHeight="1">
      <c r="A7" s="54" t="s">
        <v>49</v>
      </c>
      <c r="B7" s="40" t="e">
        <f t="shared" si="1"/>
        <v>#REF!</v>
      </c>
      <c r="C7" s="38" t="e">
        <f>COUNTIF(#REF!,"A")</f>
        <v>#REF!</v>
      </c>
      <c r="D7" s="38" t="e">
        <f>COUNTIF(#REF!,"B")</f>
        <v>#REF!</v>
      </c>
      <c r="E7" s="38" t="e">
        <f>COUNTIF(#REF!,"C")</f>
        <v>#REF!</v>
      </c>
      <c r="F7" s="38" t="e">
        <f>COUNTIF(#REF!,"D")</f>
        <v>#REF!</v>
      </c>
      <c r="G7" s="38" t="e">
        <f>COUNTIF(#REF!,"E")</f>
        <v>#REF!</v>
      </c>
      <c r="H7" s="40"/>
    </row>
    <row r="8" spans="1:8 16384:16384" s="28" customFormat="1" ht="45.95" customHeight="1">
      <c r="A8" s="54" t="s">
        <v>50</v>
      </c>
      <c r="B8" s="40" t="e">
        <f t="shared" si="1"/>
        <v>#REF!</v>
      </c>
      <c r="C8" s="38" t="e">
        <f>COUNTIF(#REF!,"A")</f>
        <v>#REF!</v>
      </c>
      <c r="D8" s="38" t="e">
        <f>COUNTIF(#REF!,"B")</f>
        <v>#REF!</v>
      </c>
      <c r="E8" s="38" t="e">
        <f>COUNTIF(#REF!,"C")</f>
        <v>#REF!</v>
      </c>
      <c r="F8" s="38" t="e">
        <f>COUNTIF(#REF!,"D")</f>
        <v>#REF!</v>
      </c>
      <c r="G8" s="38" t="e">
        <f>COUNTIF(#REF!,"E")</f>
        <v>#REF!</v>
      </c>
      <c r="H8" s="40"/>
    </row>
    <row r="9" spans="1:8 16384:16384" s="28" customFormat="1" ht="45.95" customHeight="1">
      <c r="A9" s="54" t="s">
        <v>51</v>
      </c>
      <c r="B9" s="40" t="e">
        <f t="shared" si="1"/>
        <v>#REF!</v>
      </c>
      <c r="C9" s="38" t="e">
        <f>COUNTIF(#REF!,"A")</f>
        <v>#REF!</v>
      </c>
      <c r="D9" s="38" t="e">
        <f>COUNTIF(#REF!,"B")</f>
        <v>#REF!</v>
      </c>
      <c r="E9" s="38" t="e">
        <f>COUNTIF(#REF!,"C")</f>
        <v>#REF!</v>
      </c>
      <c r="F9" s="38" t="e">
        <f>COUNTIF(#REF!,"D")</f>
        <v>#REF!</v>
      </c>
      <c r="G9" s="38" t="e">
        <f>COUNTIF(#REF!,"E")</f>
        <v>#REF!</v>
      </c>
      <c r="H9" s="40"/>
    </row>
    <row r="10" spans="1:8 16384:16384" s="28" customFormat="1" ht="45.95" customHeight="1">
      <c r="A10" s="54" t="s">
        <v>52</v>
      </c>
      <c r="B10" s="40" t="e">
        <f t="shared" si="1"/>
        <v>#REF!</v>
      </c>
      <c r="C10" s="38" t="e">
        <f>COUNTIF(#REF!,"A")</f>
        <v>#REF!</v>
      </c>
      <c r="D10" s="38" t="e">
        <f>COUNTIF(#REF!,"B")</f>
        <v>#REF!</v>
      </c>
      <c r="E10" s="38" t="e">
        <f>COUNTIF(#REF!,"C")</f>
        <v>#REF!</v>
      </c>
      <c r="F10" s="38" t="e">
        <f>COUNTIF(#REF!,"D")</f>
        <v>#REF!</v>
      </c>
      <c r="G10" s="38" t="e">
        <f>COUNTIF(#REF!,"E")</f>
        <v>#REF!</v>
      </c>
      <c r="H10" s="40"/>
    </row>
    <row r="11" spans="1:8 16384:16384" s="28" customFormat="1" ht="45.95" customHeight="1">
      <c r="A11" s="54" t="s">
        <v>53</v>
      </c>
      <c r="B11" s="40" t="e">
        <f t="shared" si="1"/>
        <v>#REF!</v>
      </c>
      <c r="C11" s="38" t="e">
        <f>COUNTIF(#REF!,"A")</f>
        <v>#REF!</v>
      </c>
      <c r="D11" s="38" t="e">
        <f>COUNTIF(#REF!,"B")</f>
        <v>#REF!</v>
      </c>
      <c r="E11" s="38" t="e">
        <f>COUNTIF(#REF!,"C")</f>
        <v>#REF!</v>
      </c>
      <c r="F11" s="38" t="e">
        <f>COUNTIF(#REF!,"D")</f>
        <v>#REF!</v>
      </c>
      <c r="G11" s="38" t="e">
        <f>COUNTIF(#REF!,"E")</f>
        <v>#REF!</v>
      </c>
      <c r="H11" s="40"/>
      <c r="XFD11" s="27"/>
    </row>
    <row r="12" spans="1:8 16384:16384" s="28" customFormat="1" ht="45.95" customHeight="1">
      <c r="A12" s="54" t="s">
        <v>54</v>
      </c>
      <c r="B12" s="40" t="e">
        <f t="shared" si="1"/>
        <v>#REF!</v>
      </c>
      <c r="C12" s="38" t="e">
        <f>COUNTIF(#REF!,"A")</f>
        <v>#REF!</v>
      </c>
      <c r="D12" s="38" t="e">
        <f>COUNTIF(#REF!,"B")</f>
        <v>#REF!</v>
      </c>
      <c r="E12" s="38" t="e">
        <f>COUNTIF(#REF!,"C")</f>
        <v>#REF!</v>
      </c>
      <c r="F12" s="38" t="e">
        <f>COUNTIF(#REF!,"D")</f>
        <v>#REF!</v>
      </c>
      <c r="G12" s="38" t="e">
        <f>COUNTIF(#REF!,"E")</f>
        <v>#REF!</v>
      </c>
      <c r="H12" s="40"/>
    </row>
    <row r="13" spans="1:8 16384:16384" s="28" customFormat="1" ht="45.95" customHeight="1">
      <c r="A13" s="54" t="s">
        <v>55</v>
      </c>
      <c r="B13" s="40" t="e">
        <f t="shared" si="1"/>
        <v>#REF!</v>
      </c>
      <c r="C13" s="38" t="e">
        <f>COUNTIF(#REF!,"A")</f>
        <v>#REF!</v>
      </c>
      <c r="D13" s="38" t="e">
        <f>COUNTIF(#REF!,"B")</f>
        <v>#REF!</v>
      </c>
      <c r="E13" s="38" t="e">
        <f>COUNTIF(#REF!,"C")</f>
        <v>#REF!</v>
      </c>
      <c r="F13" s="38" t="e">
        <f>COUNTIF(#REF!,"D")</f>
        <v>#REF!</v>
      </c>
      <c r="G13" s="38" t="e">
        <f>COUNTIF(#REF!,"E")</f>
        <v>#REF!</v>
      </c>
      <c r="H13" s="40"/>
    </row>
    <row r="14" spans="1:8 16384:16384" s="28" customFormat="1" ht="45.95" customHeight="1">
      <c r="A14" s="54" t="s">
        <v>56</v>
      </c>
      <c r="B14" s="40" t="e">
        <f t="shared" si="1"/>
        <v>#REF!</v>
      </c>
      <c r="C14" s="40" t="e">
        <f>COUNTIF(#REF!,"A")</f>
        <v>#REF!</v>
      </c>
      <c r="D14" s="40" t="e">
        <f>COUNTIF(#REF!,"B")</f>
        <v>#REF!</v>
      </c>
      <c r="E14" s="40" t="e">
        <f>COUNTIF(#REF!,"C")</f>
        <v>#REF!</v>
      </c>
      <c r="F14" s="40" t="e">
        <f>COUNTIF(#REF!,"D")</f>
        <v>#REF!</v>
      </c>
      <c r="G14" s="40" t="e">
        <f>COUNTIF(#REF!,"E")</f>
        <v>#REF!</v>
      </c>
      <c r="H14" s="40"/>
    </row>
    <row r="15" spans="1:8 16384:16384" s="28" customFormat="1" ht="45.95" customHeight="1">
      <c r="A15" s="54" t="s">
        <v>57</v>
      </c>
      <c r="B15" s="40" t="e">
        <f t="shared" si="1"/>
        <v>#REF!</v>
      </c>
      <c r="C15" s="40" t="e">
        <f>COUNTIF(#REF!,"A")</f>
        <v>#REF!</v>
      </c>
      <c r="D15" s="40" t="e">
        <f>COUNTIF(#REF!,"B")</f>
        <v>#REF!</v>
      </c>
      <c r="E15" s="40" t="e">
        <f>COUNTIF(#REF!,"C")</f>
        <v>#REF!</v>
      </c>
      <c r="F15" s="40" t="e">
        <f>COUNTIF(#REF!,"D")</f>
        <v>#REF!</v>
      </c>
      <c r="G15" s="40" t="e">
        <f>COUNTIF(#REF!,"E")</f>
        <v>#REF!</v>
      </c>
      <c r="H15" s="40"/>
    </row>
    <row r="16" spans="1:8 16384:16384" s="28" customFormat="1" ht="45.95" customHeight="1">
      <c r="A16" s="54" t="s">
        <v>58</v>
      </c>
      <c r="B16" s="40" t="e">
        <f t="shared" si="1"/>
        <v>#REF!</v>
      </c>
      <c r="C16" s="40" t="e">
        <f>COUNTIF(#REF!,"A")</f>
        <v>#REF!</v>
      </c>
      <c r="D16" s="40" t="e">
        <f>COUNTIF(#REF!,"B")</f>
        <v>#REF!</v>
      </c>
      <c r="E16" s="40" t="e">
        <f>COUNTIF(#REF!,"C")</f>
        <v>#REF!</v>
      </c>
      <c r="F16" s="40" t="e">
        <f>COUNTIF(#REF!,"D")</f>
        <v>#REF!</v>
      </c>
      <c r="G16" s="40" t="e">
        <f>COUNTIF(#REF!,"E")</f>
        <v>#REF!</v>
      </c>
      <c r="H16" s="40"/>
    </row>
    <row r="17" spans="1:8 16381:16381" s="28" customFormat="1" ht="45.95" customHeight="1">
      <c r="A17" s="54" t="s">
        <v>59</v>
      </c>
      <c r="B17" s="40" t="e">
        <f t="shared" si="1"/>
        <v>#REF!</v>
      </c>
      <c r="C17" s="40" t="e">
        <f>COUNTIF(#REF!,"A")</f>
        <v>#REF!</v>
      </c>
      <c r="D17" s="40" t="e">
        <f>COUNTIF(#REF!,"B")</f>
        <v>#REF!</v>
      </c>
      <c r="E17" s="40" t="e">
        <f>COUNTIF(#REF!,"C")</f>
        <v>#REF!</v>
      </c>
      <c r="F17" s="40" t="e">
        <f>COUNTIF(#REF!,"D")</f>
        <v>#REF!</v>
      </c>
      <c r="G17" s="40" t="e">
        <f>COUNTIF(#REF!,"E")</f>
        <v>#REF!</v>
      </c>
      <c r="H17" s="40"/>
    </row>
    <row r="18" spans="1:8 16381:16381" s="28" customFormat="1" ht="45.95" customHeight="1">
      <c r="A18" s="54" t="s">
        <v>60</v>
      </c>
      <c r="B18" s="40" t="e">
        <f t="shared" si="1"/>
        <v>#REF!</v>
      </c>
      <c r="C18" s="40" t="e">
        <f>COUNTIF(#REF!,"A")</f>
        <v>#REF!</v>
      </c>
      <c r="D18" s="40" t="e">
        <f>COUNTIF(#REF!,"B")</f>
        <v>#REF!</v>
      </c>
      <c r="E18" s="40" t="e">
        <f>COUNTIF(#REF!,"C")</f>
        <v>#REF!</v>
      </c>
      <c r="F18" s="40" t="e">
        <f>COUNTIF(#REF!,"D")</f>
        <v>#REF!</v>
      </c>
      <c r="G18" s="40" t="e">
        <f>COUNTIF(#REF!,"E")</f>
        <v>#REF!</v>
      </c>
      <c r="H18" s="40"/>
      <c r="XFA18" s="16" t="e">
        <f>COUNTIF(#REF!,"지방산림청")</f>
        <v>#REF!</v>
      </c>
    </row>
    <row r="19" spans="1:8 16381:16381" s="28" customFormat="1" ht="45.95" customHeight="1">
      <c r="A19" s="54" t="s">
        <v>61</v>
      </c>
      <c r="B19" s="40" t="e">
        <f t="shared" si="1"/>
        <v>#REF!</v>
      </c>
      <c r="C19" s="40" t="e">
        <f>COUNTIF(#REF!,"A")</f>
        <v>#REF!</v>
      </c>
      <c r="D19" s="40" t="e">
        <f>COUNTIF(#REF!,"B")</f>
        <v>#REF!</v>
      </c>
      <c r="E19" s="40" t="e">
        <f>COUNTIF(#REF!,"C")</f>
        <v>#REF!</v>
      </c>
      <c r="F19" s="40" t="e">
        <f>COUNTIF(#REF!,"D")</f>
        <v>#REF!</v>
      </c>
      <c r="G19" s="40" t="e">
        <f>COUNTIF(#REF!,"E")</f>
        <v>#REF!</v>
      </c>
      <c r="H19" s="40"/>
    </row>
    <row r="20" spans="1:8 16381:16381" s="28" customFormat="1" ht="45.95" customHeight="1">
      <c r="A20" s="54" t="s">
        <v>62</v>
      </c>
      <c r="B20" s="40" t="e">
        <f t="shared" si="1"/>
        <v>#REF!</v>
      </c>
      <c r="C20" s="40" t="e">
        <f>COUNTIF(#REF!,"A")</f>
        <v>#REF!</v>
      </c>
      <c r="D20" s="40">
        <v>767</v>
      </c>
      <c r="E20" s="40" t="e">
        <f>COUNTIF(#REF!,"C")</f>
        <v>#REF!</v>
      </c>
      <c r="F20" s="40" t="e">
        <f>COUNTIF(#REF!,"D")</f>
        <v>#REF!</v>
      </c>
      <c r="G20" s="40" t="e">
        <f>COUNTIF(#REF!,"E")</f>
        <v>#REF!</v>
      </c>
      <c r="H20" s="40"/>
    </row>
    <row r="21" spans="1:8 16381:16381" s="28" customFormat="1" ht="45.95" customHeight="1">
      <c r="A21" s="54" t="s">
        <v>63</v>
      </c>
      <c r="B21" s="40" t="e">
        <f t="shared" si="1"/>
        <v>#REF!</v>
      </c>
      <c r="C21" s="40" t="e">
        <f>COUNTIF(#REF!,"A")</f>
        <v>#REF!</v>
      </c>
      <c r="D21" s="40" t="e">
        <f>COUNTIF(#REF!,"B")</f>
        <v>#REF!</v>
      </c>
      <c r="E21" s="40" t="e">
        <f>COUNTIF(#REF!,"C")</f>
        <v>#REF!</v>
      </c>
      <c r="F21" s="40" t="e">
        <f>COUNTIF(#REF!,"D")</f>
        <v>#REF!</v>
      </c>
      <c r="G21" s="40" t="e">
        <f>COUNTIF(#REF!,"E")</f>
        <v>#REF!</v>
      </c>
      <c r="H21" s="40"/>
    </row>
    <row r="22" spans="1:8 16381:16381" s="28" customFormat="1" ht="45.95" customHeight="1" thickBot="1">
      <c r="A22" s="55" t="s">
        <v>64</v>
      </c>
      <c r="B22" s="44" t="e">
        <f t="shared" si="1"/>
        <v>#REF!</v>
      </c>
      <c r="C22" s="40" t="e">
        <f>COUNTIF(#REF!,"A")</f>
        <v>#REF!</v>
      </c>
      <c r="D22" s="40" t="e">
        <f>COUNTIF(#REF!,"b")</f>
        <v>#REF!</v>
      </c>
      <c r="E22" s="40" t="e">
        <f>COUNTIF(#REF!,"C")</f>
        <v>#REF!</v>
      </c>
      <c r="F22" s="40" t="e">
        <f>COUNTIF(#REF!,"D")</f>
        <v>#REF!</v>
      </c>
      <c r="G22" s="40" t="e">
        <f>COUNTIF(#REF!,"E")</f>
        <v>#REF!</v>
      </c>
      <c r="H22" s="44"/>
    </row>
    <row r="23" spans="1:8 16381:16381" ht="20.100000000000001" customHeight="1"/>
    <row r="24" spans="1:8 16381:16381" ht="20.100000000000001" customHeight="1"/>
  </sheetData>
  <mergeCells count="1">
    <mergeCell ref="A1:H2"/>
  </mergeCells>
  <phoneticPr fontId="39" type="noConversion"/>
  <pageMargins left="0.7" right="0.7" top="0.75" bottom="0.75" header="0.3" footer="0.3"/>
  <pageSetup paperSize="9" scale="6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C23"/>
  <sheetViews>
    <sheetView view="pageBreakPreview" zoomScale="85" zoomScaleNormal="85" zoomScaleSheetLayoutView="85" workbookViewId="0">
      <pane xSplit="1" ySplit="3" topLeftCell="B4" activePane="bottomRight" state="frozen"/>
      <selection activeCell="M31" sqref="M31"/>
      <selection pane="topRight" activeCell="M31" sqref="M31"/>
      <selection pane="bottomLeft" activeCell="M31" sqref="M31"/>
      <selection pane="bottomRight" activeCell="M31" sqref="M31"/>
    </sheetView>
  </sheetViews>
  <sheetFormatPr defaultRowHeight="16.5"/>
  <cols>
    <col min="1" max="2" width="10.625" style="1" customWidth="1"/>
    <col min="3" max="10" width="14.625" style="1" customWidth="1"/>
  </cols>
  <sheetData>
    <row r="1" spans="1:11">
      <c r="A1" s="735" t="s">
        <v>647</v>
      </c>
      <c r="B1" s="736"/>
      <c r="C1" s="736"/>
      <c r="D1" s="736"/>
      <c r="E1" s="736"/>
      <c r="F1" s="736"/>
      <c r="G1" s="736"/>
      <c r="H1" s="736"/>
      <c r="I1" s="736"/>
      <c r="J1" s="736"/>
    </row>
    <row r="2" spans="1:11" ht="36" customHeight="1" thickBot="1">
      <c r="A2" s="737"/>
      <c r="B2" s="737"/>
      <c r="C2" s="737"/>
      <c r="D2" s="737"/>
      <c r="E2" s="737"/>
      <c r="F2" s="737"/>
      <c r="G2" s="737"/>
      <c r="H2" s="737"/>
      <c r="I2" s="737"/>
      <c r="J2" s="737"/>
    </row>
    <row r="3" spans="1:11" ht="80.099999999999994" customHeight="1" thickBot="1">
      <c r="A3" s="50" t="s">
        <v>113</v>
      </c>
      <c r="B3" s="51" t="s">
        <v>47</v>
      </c>
      <c r="C3" s="51" t="s">
        <v>660</v>
      </c>
      <c r="D3" s="51" t="s">
        <v>661</v>
      </c>
      <c r="E3" s="52" t="s">
        <v>662</v>
      </c>
      <c r="F3" s="52" t="s">
        <v>663</v>
      </c>
      <c r="G3" s="52" t="s">
        <v>664</v>
      </c>
      <c r="H3" s="52" t="s">
        <v>666</v>
      </c>
      <c r="I3" s="52" t="s">
        <v>665</v>
      </c>
      <c r="J3" s="52" t="s">
        <v>658</v>
      </c>
    </row>
    <row r="4" spans="1:11" ht="69.95" customHeight="1" thickTop="1" thickBot="1">
      <c r="A4" s="46" t="s">
        <v>119</v>
      </c>
      <c r="B4" s="47" t="e">
        <f>SUM(B5:B21)</f>
        <v>#REF!</v>
      </c>
      <c r="C4" s="47" t="e">
        <f t="shared" ref="C4:H4" si="0">SUM(C5:C21)</f>
        <v>#REF!</v>
      </c>
      <c r="D4" s="47" t="e">
        <f t="shared" si="0"/>
        <v>#REF!</v>
      </c>
      <c r="E4" s="47" t="e">
        <f t="shared" si="0"/>
        <v>#REF!</v>
      </c>
      <c r="F4" s="47" t="e">
        <f t="shared" si="0"/>
        <v>#REF!</v>
      </c>
      <c r="G4" s="47" t="e">
        <f t="shared" si="0"/>
        <v>#REF!</v>
      </c>
      <c r="H4" s="47" t="e">
        <f t="shared" si="0"/>
        <v>#REF!</v>
      </c>
      <c r="I4" s="47" t="e">
        <f>SUM(I5:I21)</f>
        <v>#REF!</v>
      </c>
      <c r="J4" s="47"/>
    </row>
    <row r="5" spans="1:11" s="19" customFormat="1" ht="54.95" customHeight="1" thickTop="1">
      <c r="A5" s="53" t="s">
        <v>48</v>
      </c>
      <c r="B5" s="38" t="e">
        <f t="shared" ref="B5:B21" si="1">SUM(C5:J5)</f>
        <v>#REF!</v>
      </c>
      <c r="C5" s="38" t="e">
        <f>COUNTIF(#REF!,"도로(지,군,비)")</f>
        <v>#REF!</v>
      </c>
      <c r="D5" s="38" t="e">
        <f>COUNTIF(#REF!,"아파트")</f>
        <v>#REF!</v>
      </c>
      <c r="E5" s="38" t="e">
        <f>COUNTIF(#REF!,"주택")</f>
        <v>#REF!</v>
      </c>
      <c r="F5" s="38" t="e">
        <f>COUNTIF(#REF!,"공단")</f>
        <v>#REF!</v>
      </c>
      <c r="G5" s="38" t="e">
        <f>COUNTIF(#REF!,"공원")</f>
        <v>#REF!</v>
      </c>
      <c r="H5" s="38" t="e">
        <f>COUNTIF(#REF!,"철도")</f>
        <v>#REF!</v>
      </c>
      <c r="I5" s="38" t="e">
        <f>COUNTIF(#REF!,"기타")</f>
        <v>#REF!</v>
      </c>
      <c r="J5" s="38"/>
    </row>
    <row r="6" spans="1:11" s="19" customFormat="1" ht="54.95" customHeight="1">
      <c r="A6" s="54" t="s">
        <v>49</v>
      </c>
      <c r="B6" s="40" t="e">
        <f t="shared" si="1"/>
        <v>#REF!</v>
      </c>
      <c r="C6" s="40" t="e">
        <f>COUNTIF(#REF!,"도로")</f>
        <v>#REF!</v>
      </c>
      <c r="D6" s="40" t="e">
        <f>COUNTIF(#REF!,"아파트")</f>
        <v>#REF!</v>
      </c>
      <c r="E6" s="40" t="e">
        <f>COUNTIF(#REF!,"주택")</f>
        <v>#REF!</v>
      </c>
      <c r="F6" s="40" t="e">
        <f>COUNTIF(#REF!,"공단")</f>
        <v>#REF!</v>
      </c>
      <c r="G6" s="40" t="e">
        <f>COUNTIF(#REF!,"공원")</f>
        <v>#REF!</v>
      </c>
      <c r="H6" s="40" t="e">
        <f>COUNTIF(#REF!,"철도")</f>
        <v>#REF!</v>
      </c>
      <c r="I6" s="40" t="e">
        <f>COUNTIF(#REF!,"기타")</f>
        <v>#REF!</v>
      </c>
      <c r="J6" s="40"/>
    </row>
    <row r="7" spans="1:11" s="19" customFormat="1" ht="54.95" customHeight="1">
      <c r="A7" s="54" t="s">
        <v>50</v>
      </c>
      <c r="B7" s="40" t="e">
        <f t="shared" si="1"/>
        <v>#REF!</v>
      </c>
      <c r="C7" s="40" t="e">
        <f>COUNTIF(#REF!,"도로")</f>
        <v>#REF!</v>
      </c>
      <c r="D7" s="40" t="e">
        <f>COUNTIF(#REF!,"아파트")</f>
        <v>#REF!</v>
      </c>
      <c r="E7" s="40" t="e">
        <f>COUNTIF(#REF!,"주택")</f>
        <v>#REF!</v>
      </c>
      <c r="F7" s="40" t="e">
        <f>COUNTIF(#REF!,"공단")</f>
        <v>#REF!</v>
      </c>
      <c r="G7" s="40" t="e">
        <f>COUNTIF(#REF!,"공원")</f>
        <v>#REF!</v>
      </c>
      <c r="H7" s="40" t="e">
        <f>COUNTIF(#REF!,"철도")</f>
        <v>#REF!</v>
      </c>
      <c r="I7" s="40" t="e">
        <f>COUNTIF(#REF!,"기타")</f>
        <v>#REF!</v>
      </c>
      <c r="J7" s="40"/>
    </row>
    <row r="8" spans="1:11" s="19" customFormat="1" ht="54.95" customHeight="1">
      <c r="A8" s="54" t="s">
        <v>51</v>
      </c>
      <c r="B8" s="40" t="e">
        <f t="shared" si="1"/>
        <v>#REF!</v>
      </c>
      <c r="C8" s="40" t="e">
        <f>COUNTIF(#REF!,"도로")</f>
        <v>#REF!</v>
      </c>
      <c r="D8" s="40" t="e">
        <f>COUNTIF(#REF!,"아파트")</f>
        <v>#REF!</v>
      </c>
      <c r="E8" s="40" t="e">
        <f>COUNTIF(#REF!,"주택")</f>
        <v>#REF!</v>
      </c>
      <c r="F8" s="40" t="e">
        <f>COUNTIF(#REF!,"공단")</f>
        <v>#REF!</v>
      </c>
      <c r="G8" s="40" t="e">
        <f>COUNTIF(#REF!,"공원")</f>
        <v>#REF!</v>
      </c>
      <c r="H8" s="40" t="e">
        <f>COUNTIF(#REF!,"철도")</f>
        <v>#REF!</v>
      </c>
      <c r="I8" s="40" t="e">
        <f>COUNTIF(#REF!,"기타")</f>
        <v>#REF!</v>
      </c>
      <c r="J8" s="40"/>
    </row>
    <row r="9" spans="1:11" s="19" customFormat="1" ht="54.95" customHeight="1">
      <c r="A9" s="54" t="s">
        <v>52</v>
      </c>
      <c r="B9" s="40" t="e">
        <f t="shared" si="1"/>
        <v>#REF!</v>
      </c>
      <c r="C9" s="40" t="e">
        <f>COUNTIF(#REF!,"도로")</f>
        <v>#REF!</v>
      </c>
      <c r="D9" s="40" t="e">
        <f>COUNTIF(#REF!,"아파트")</f>
        <v>#REF!</v>
      </c>
      <c r="E9" s="40" t="e">
        <f>COUNTIF(#REF!,"주택")</f>
        <v>#REF!</v>
      </c>
      <c r="F9" s="40" t="e">
        <f>COUNTIF(#REF!,"공단")</f>
        <v>#REF!</v>
      </c>
      <c r="G9" s="40" t="e">
        <f>COUNTIF(#REF!,"공원")</f>
        <v>#REF!</v>
      </c>
      <c r="H9" s="40" t="e">
        <f>COUNTIF(#REF!,"철도")</f>
        <v>#REF!</v>
      </c>
      <c r="I9" s="40" t="e">
        <f>COUNTIF(#REF!,"기타")</f>
        <v>#REF!</v>
      </c>
      <c r="J9" s="40"/>
    </row>
    <row r="10" spans="1:11" s="19" customFormat="1" ht="54.95" customHeight="1">
      <c r="A10" s="54" t="s">
        <v>53</v>
      </c>
      <c r="B10" s="40" t="e">
        <f t="shared" si="1"/>
        <v>#REF!</v>
      </c>
      <c r="C10" s="40" t="e">
        <f>COUNTIF(#REF!,"도로")</f>
        <v>#REF!</v>
      </c>
      <c r="D10" s="40" t="e">
        <f>COUNTIF(#REF!,"아파트")</f>
        <v>#REF!</v>
      </c>
      <c r="E10" s="40" t="e">
        <f>COUNTIF(#REF!,"주택")</f>
        <v>#REF!</v>
      </c>
      <c r="F10" s="40" t="e">
        <f>COUNTIF(#REF!,"공단")</f>
        <v>#REF!</v>
      </c>
      <c r="G10" s="40" t="e">
        <f>COUNTIF(#REF!,"공원")</f>
        <v>#REF!</v>
      </c>
      <c r="H10" s="40" t="e">
        <f>COUNTIF(#REF!,"철도")</f>
        <v>#REF!</v>
      </c>
      <c r="I10" s="40" t="e">
        <f>COUNTIF(#REF!,"기타")</f>
        <v>#REF!</v>
      </c>
      <c r="J10" s="40"/>
    </row>
    <row r="11" spans="1:11" s="19" customFormat="1" ht="54.95" customHeight="1">
      <c r="A11" s="54" t="s">
        <v>54</v>
      </c>
      <c r="B11" s="40" t="e">
        <f t="shared" si="1"/>
        <v>#REF!</v>
      </c>
      <c r="C11" s="40" t="e">
        <f>COUNTIF(#REF!,"도로")</f>
        <v>#REF!</v>
      </c>
      <c r="D11" s="40" t="e">
        <f>COUNTIF(#REF!,"아파트")</f>
        <v>#REF!</v>
      </c>
      <c r="E11" s="40" t="e">
        <f>COUNTIF(#REF!,"주택")</f>
        <v>#REF!</v>
      </c>
      <c r="F11" s="40" t="e">
        <f>COUNTIF(#REF!,"공단")</f>
        <v>#REF!</v>
      </c>
      <c r="G11" s="40" t="e">
        <f>COUNTIF(#REF!,"공원")</f>
        <v>#REF!</v>
      </c>
      <c r="H11" s="40" t="e">
        <f>COUNTIF(#REF!,"철도")</f>
        <v>#REF!</v>
      </c>
      <c r="I11" s="40" t="e">
        <f>COUNTIF(#REF!,"기타")</f>
        <v>#REF!</v>
      </c>
      <c r="J11" s="40"/>
      <c r="K11" s="20"/>
    </row>
    <row r="12" spans="1:11" s="19" customFormat="1" ht="54.95" customHeight="1">
      <c r="A12" s="54" t="s">
        <v>55</v>
      </c>
      <c r="B12" s="40" t="e">
        <f t="shared" si="1"/>
        <v>#REF!</v>
      </c>
      <c r="C12" s="40" t="e">
        <f>COUNTIF(#REF!,"도로")</f>
        <v>#REF!</v>
      </c>
      <c r="D12" s="40" t="e">
        <f>COUNTIF(#REF!,"아파트")</f>
        <v>#REF!</v>
      </c>
      <c r="E12" s="40" t="e">
        <f>COUNTIF(#REF!,"주택")</f>
        <v>#REF!</v>
      </c>
      <c r="F12" s="40" t="e">
        <f>COUNTIF(#REF!,"공단")</f>
        <v>#REF!</v>
      </c>
      <c r="G12" s="40" t="e">
        <f>COUNTIF(#REF!,"공원")</f>
        <v>#REF!</v>
      </c>
      <c r="H12" s="40" t="e">
        <f>COUNTIF(#REF!,"철도")</f>
        <v>#REF!</v>
      </c>
      <c r="I12" s="40" t="e">
        <f>COUNTIF(#REF!,"기타")</f>
        <v>#REF!</v>
      </c>
      <c r="J12" s="40"/>
    </row>
    <row r="13" spans="1:11" s="19" customFormat="1" ht="54.95" customHeight="1">
      <c r="A13" s="54" t="s">
        <v>56</v>
      </c>
      <c r="B13" s="40" t="e">
        <f t="shared" si="1"/>
        <v>#REF!</v>
      </c>
      <c r="C13" s="40" t="e">
        <f>COUNTIF(#REF!,"도로")</f>
        <v>#REF!</v>
      </c>
      <c r="D13" s="40" t="e">
        <f>COUNTIF(#REF!,"아파트")</f>
        <v>#REF!</v>
      </c>
      <c r="E13" s="40" t="e">
        <f>COUNTIF(#REF!,"주택")</f>
        <v>#REF!</v>
      </c>
      <c r="F13" s="40" t="e">
        <f>COUNTIF(#REF!,"공단")</f>
        <v>#REF!</v>
      </c>
      <c r="G13" s="40" t="e">
        <f>COUNTIF(#REF!,"공원")</f>
        <v>#REF!</v>
      </c>
      <c r="H13" s="40" t="e">
        <f>COUNTIF(#REF!,"철도")</f>
        <v>#REF!</v>
      </c>
      <c r="I13" s="40" t="e">
        <f>COUNTIF(#REF!,"기타")</f>
        <v>#REF!</v>
      </c>
      <c r="J13" s="40"/>
    </row>
    <row r="14" spans="1:11" s="19" customFormat="1" ht="54.95" customHeight="1">
      <c r="A14" s="54" t="s">
        <v>57</v>
      </c>
      <c r="B14" s="40" t="e">
        <f t="shared" si="1"/>
        <v>#REF!</v>
      </c>
      <c r="C14" s="40" t="e">
        <f>COUNTIF(#REF!,"도로")</f>
        <v>#REF!</v>
      </c>
      <c r="D14" s="40" t="e">
        <f>COUNTIF(#REF!,"아파트")</f>
        <v>#REF!</v>
      </c>
      <c r="E14" s="40" t="e">
        <f>COUNTIF(#REF!,"주택")</f>
        <v>#REF!</v>
      </c>
      <c r="F14" s="40" t="e">
        <f>COUNTIF(#REF!,"공단")</f>
        <v>#REF!</v>
      </c>
      <c r="G14" s="40" t="e">
        <f>COUNTIF(#REF!,"공원")</f>
        <v>#REF!</v>
      </c>
      <c r="H14" s="40" t="e">
        <f>COUNTIF(#REF!,"철도")</f>
        <v>#REF!</v>
      </c>
      <c r="I14" s="40" t="e">
        <f>COUNTIF(#REF!,"기타")</f>
        <v>#REF!</v>
      </c>
      <c r="J14" s="40"/>
    </row>
    <row r="15" spans="1:11" s="19" customFormat="1" ht="54.95" customHeight="1">
      <c r="A15" s="54" t="s">
        <v>58</v>
      </c>
      <c r="B15" s="40" t="e">
        <f t="shared" si="1"/>
        <v>#REF!</v>
      </c>
      <c r="C15" s="40" t="e">
        <f>COUNTIF(#REF!,"도로")</f>
        <v>#REF!</v>
      </c>
      <c r="D15" s="40" t="e">
        <f>COUNTIF(#REF!,"아파트")</f>
        <v>#REF!</v>
      </c>
      <c r="E15" s="40" t="e">
        <f>COUNTIF(#REF!,"주택")</f>
        <v>#REF!</v>
      </c>
      <c r="F15" s="40" t="e">
        <f>COUNTIF(#REF!,"공단")</f>
        <v>#REF!</v>
      </c>
      <c r="G15" s="40" t="e">
        <f>COUNTIF(#REF!,"공원")</f>
        <v>#REF!</v>
      </c>
      <c r="H15" s="40" t="e">
        <f>COUNTIF(#REF!,"철도")</f>
        <v>#REF!</v>
      </c>
      <c r="I15" s="40" t="e">
        <f>COUNTIF(#REF!,"기타")</f>
        <v>#REF!</v>
      </c>
      <c r="J15" s="40"/>
    </row>
    <row r="16" spans="1:11" s="19" customFormat="1" ht="54.95" customHeight="1">
      <c r="A16" s="54" t="s">
        <v>59</v>
      </c>
      <c r="B16" s="40" t="e">
        <f t="shared" si="1"/>
        <v>#REF!</v>
      </c>
      <c r="C16" s="40" t="e">
        <f>COUNTIF(#REF!,"도로")</f>
        <v>#REF!</v>
      </c>
      <c r="D16" s="40" t="e">
        <f>COUNTIF(#REF!,"아파트")</f>
        <v>#REF!</v>
      </c>
      <c r="E16" s="40" t="e">
        <f>COUNTIF(#REF!,"주택")</f>
        <v>#REF!</v>
      </c>
      <c r="F16" s="40" t="e">
        <f>COUNTIF(#REF!,"공단")</f>
        <v>#REF!</v>
      </c>
      <c r="G16" s="40" t="e">
        <f>COUNTIF(#REF!,"공원")</f>
        <v>#REF!</v>
      </c>
      <c r="H16" s="40" t="e">
        <f>COUNTIF(#REF!,"철도")</f>
        <v>#REF!</v>
      </c>
      <c r="I16" s="40" t="e">
        <f>COUNTIF(#REF!,"기타")</f>
        <v>#REF!</v>
      </c>
      <c r="J16" s="40"/>
    </row>
    <row r="17" spans="1:10 16383:16383" s="19" customFormat="1" ht="54.95" customHeight="1">
      <c r="A17" s="54" t="s">
        <v>60</v>
      </c>
      <c r="B17" s="40" t="e">
        <f t="shared" si="1"/>
        <v>#REF!</v>
      </c>
      <c r="C17" s="40" t="e">
        <f>COUNTIF(#REF!,"도로")</f>
        <v>#REF!</v>
      </c>
      <c r="D17" s="40" t="e">
        <f>COUNTIF(#REF!,"아파트")</f>
        <v>#REF!</v>
      </c>
      <c r="E17" s="40" t="e">
        <f>COUNTIF(#REF!,"주택")</f>
        <v>#REF!</v>
      </c>
      <c r="F17" s="40" t="e">
        <f>COUNTIF(#REF!,"공단")</f>
        <v>#REF!</v>
      </c>
      <c r="G17" s="40" t="e">
        <f>COUNTIF(#REF!,"공원")</f>
        <v>#REF!</v>
      </c>
      <c r="H17" s="40" t="e">
        <f>COUNTIF(#REF!,"철도")</f>
        <v>#REF!</v>
      </c>
      <c r="I17" s="40" t="e">
        <f>COUNTIF(#REF!,"기타")</f>
        <v>#REF!</v>
      </c>
      <c r="J17" s="40"/>
      <c r="XFC17" s="16" t="e">
        <f>COUNTIF(#REF!,"지방산림청")</f>
        <v>#REF!</v>
      </c>
    </row>
    <row r="18" spans="1:10 16383:16383" s="19" customFormat="1" ht="54.95" customHeight="1">
      <c r="A18" s="54" t="s">
        <v>61</v>
      </c>
      <c r="B18" s="40" t="e">
        <f t="shared" si="1"/>
        <v>#REF!</v>
      </c>
      <c r="C18" s="40" t="e">
        <f>COUNTIF(#REF!,"도로")</f>
        <v>#REF!</v>
      </c>
      <c r="D18" s="40" t="e">
        <f>COUNTIF(#REF!,"아파트")</f>
        <v>#REF!</v>
      </c>
      <c r="E18" s="40" t="e">
        <f>COUNTIF(#REF!,"주택")</f>
        <v>#REF!</v>
      </c>
      <c r="F18" s="40" t="e">
        <f>COUNTIF(#REF!,"공단")</f>
        <v>#REF!</v>
      </c>
      <c r="G18" s="40" t="e">
        <f>COUNTIF(#REF!,"공원")</f>
        <v>#REF!</v>
      </c>
      <c r="H18" s="40" t="e">
        <f>COUNTIF(#REF!,"철도")</f>
        <v>#REF!</v>
      </c>
      <c r="I18" s="40" t="e">
        <f>COUNTIF(#REF!,"기타")</f>
        <v>#REF!</v>
      </c>
      <c r="J18" s="40"/>
    </row>
    <row r="19" spans="1:10 16383:16383" s="19" customFormat="1" ht="54.95" customHeight="1">
      <c r="A19" s="54" t="s">
        <v>62</v>
      </c>
      <c r="B19" s="40" t="e">
        <f t="shared" si="1"/>
        <v>#REF!</v>
      </c>
      <c r="C19" s="40" t="e">
        <f>COUNTIF(#REF!,"도로")</f>
        <v>#REF!</v>
      </c>
      <c r="D19" s="40" t="e">
        <f>COUNTIF(#REF!,"아파트")</f>
        <v>#REF!</v>
      </c>
      <c r="E19" s="40" t="e">
        <f>COUNTIF(#REF!,"주택")</f>
        <v>#REF!</v>
      </c>
      <c r="F19" s="40" t="e">
        <f>COUNTIF(#REF!,"공단")</f>
        <v>#REF!</v>
      </c>
      <c r="G19" s="40" t="e">
        <f>COUNTIF(#REF!,"공원")</f>
        <v>#REF!</v>
      </c>
      <c r="H19" s="40" t="e">
        <f>COUNTIF(#REF!,"철도")</f>
        <v>#REF!</v>
      </c>
      <c r="I19" s="40" t="e">
        <f>COUNTIF(#REF!,"기타")</f>
        <v>#REF!</v>
      </c>
      <c r="J19" s="40"/>
    </row>
    <row r="20" spans="1:10 16383:16383" s="19" customFormat="1" ht="54.95" customHeight="1">
      <c r="A20" s="54" t="s">
        <v>63</v>
      </c>
      <c r="B20" s="40" t="e">
        <f t="shared" si="1"/>
        <v>#REF!</v>
      </c>
      <c r="C20" s="40" t="e">
        <f>COUNTIF(#REF!,"도로")</f>
        <v>#REF!</v>
      </c>
      <c r="D20" s="40" t="e">
        <f>COUNTIF(#REF!,"아파트")</f>
        <v>#REF!</v>
      </c>
      <c r="E20" s="40" t="e">
        <f>COUNTIF(#REF!,"주택")</f>
        <v>#REF!</v>
      </c>
      <c r="F20" s="40" t="e">
        <f>COUNTIF(#REF!,"공단")</f>
        <v>#REF!</v>
      </c>
      <c r="G20" s="40" t="e">
        <f>COUNTIF(#REF!,"공원")</f>
        <v>#REF!</v>
      </c>
      <c r="H20" s="40" t="e">
        <f>COUNTIF(#REF!,"철도")</f>
        <v>#REF!</v>
      </c>
      <c r="I20" s="40" t="e">
        <f>COUNTIF(#REF!,"기타")</f>
        <v>#REF!</v>
      </c>
      <c r="J20" s="40"/>
    </row>
    <row r="21" spans="1:10 16383:16383" s="19" customFormat="1" ht="54.95" customHeight="1" thickBot="1">
      <c r="A21" s="55" t="s">
        <v>64</v>
      </c>
      <c r="B21" s="44" t="e">
        <f t="shared" si="1"/>
        <v>#REF!</v>
      </c>
      <c r="C21" s="40" t="e">
        <f>COUNTIF(#REF!,"도로")</f>
        <v>#REF!</v>
      </c>
      <c r="D21" s="40" t="e">
        <f>COUNTIF(#REF!,"아파트")</f>
        <v>#REF!</v>
      </c>
      <c r="E21" s="40" t="e">
        <f>COUNTIF(#REF!,"주택")</f>
        <v>#REF!</v>
      </c>
      <c r="F21" s="40" t="e">
        <f>COUNTIF(#REF!,"공단")</f>
        <v>#REF!</v>
      </c>
      <c r="G21" s="40" t="e">
        <f>COUNTIF(#REF!,"공원")</f>
        <v>#REF!</v>
      </c>
      <c r="H21" s="40" t="e">
        <f>COUNTIF(#REF!,"철도")</f>
        <v>#REF!</v>
      </c>
      <c r="I21" s="40" t="e">
        <f>COUNTIF(#REF!,"기타")</f>
        <v>#REF!</v>
      </c>
      <c r="J21" s="44"/>
    </row>
    <row r="22" spans="1:10 16383:16383" ht="20.100000000000001" customHeight="1"/>
    <row r="23" spans="1:10 16383:16383" ht="20.100000000000001" customHeight="1"/>
  </sheetData>
  <mergeCells count="1">
    <mergeCell ref="A1:J2"/>
  </mergeCells>
  <phoneticPr fontId="39" type="noConversion"/>
  <pageMargins left="0.7" right="0.7" top="0.75" bottom="0.75" header="0.3" footer="0.3"/>
  <pageSetup paperSize="9" scale="5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Z23"/>
  <sheetViews>
    <sheetView view="pageBreakPreview" zoomScale="115" zoomScaleNormal="85" zoomScaleSheetLayoutView="115" workbookViewId="0">
      <pane xSplit="1" ySplit="3" topLeftCell="B16" activePane="bottomRight" state="frozen"/>
      <selection activeCell="M31" sqref="M31"/>
      <selection pane="topRight" activeCell="M31" sqref="M31"/>
      <selection pane="bottomLeft" activeCell="M31" sqref="M31"/>
      <selection pane="bottomRight" activeCell="M31" sqref="M31"/>
    </sheetView>
  </sheetViews>
  <sheetFormatPr defaultRowHeight="16.5"/>
  <cols>
    <col min="1" max="2" width="10.625" style="1" customWidth="1"/>
    <col min="3" max="7" width="14.625" style="1" customWidth="1"/>
  </cols>
  <sheetData>
    <row r="1" spans="1:8">
      <c r="A1" s="735" t="s">
        <v>647</v>
      </c>
      <c r="B1" s="736"/>
      <c r="C1" s="736"/>
      <c r="D1" s="736"/>
      <c r="E1" s="736"/>
      <c r="F1" s="736"/>
      <c r="G1" s="736"/>
    </row>
    <row r="2" spans="1:8" ht="36" customHeight="1" thickBot="1">
      <c r="A2" s="737"/>
      <c r="B2" s="737"/>
      <c r="C2" s="737"/>
      <c r="D2" s="737"/>
      <c r="E2" s="737"/>
      <c r="F2" s="737"/>
      <c r="G2" s="737"/>
    </row>
    <row r="3" spans="1:8" ht="80.099999999999994" customHeight="1" thickBot="1">
      <c r="A3" s="50" t="s">
        <v>113</v>
      </c>
      <c r="B3" s="51" t="s">
        <v>47</v>
      </c>
      <c r="C3" s="51" t="s">
        <v>713</v>
      </c>
      <c r="D3" s="51" t="s">
        <v>714</v>
      </c>
      <c r="E3" s="52" t="s">
        <v>715</v>
      </c>
      <c r="F3" s="52" t="s">
        <v>716</v>
      </c>
      <c r="G3" s="52" t="s">
        <v>717</v>
      </c>
    </row>
    <row r="4" spans="1:8" ht="69.95" customHeight="1" thickTop="1" thickBot="1">
      <c r="A4" s="46" t="s">
        <v>119</v>
      </c>
      <c r="B4" s="47" t="e">
        <f>SUM(B5:B21)</f>
        <v>#REF!</v>
      </c>
      <c r="C4" s="47" t="e">
        <f t="shared" ref="C4:G4" si="0">SUM(C5:C21)</f>
        <v>#REF!</v>
      </c>
      <c r="D4" s="47" t="e">
        <f t="shared" si="0"/>
        <v>#REF!</v>
      </c>
      <c r="E4" s="47" t="e">
        <f t="shared" si="0"/>
        <v>#REF!</v>
      </c>
      <c r="F4" s="47" t="e">
        <f t="shared" si="0"/>
        <v>#REF!</v>
      </c>
      <c r="G4" s="47" t="e">
        <f t="shared" si="0"/>
        <v>#REF!</v>
      </c>
    </row>
    <row r="5" spans="1:8" s="19" customFormat="1" ht="54.95" customHeight="1" thickTop="1">
      <c r="A5" s="53" t="s">
        <v>48</v>
      </c>
      <c r="B5" s="38" t="e">
        <f t="shared" ref="B5:B21" si="1">SUM(C5:G5)</f>
        <v>#REF!</v>
      </c>
      <c r="C5" s="38" t="e">
        <f>COUNTIF(#REF!,"토사")</f>
        <v>#REF!</v>
      </c>
      <c r="D5" s="38" t="e">
        <f>COUNTIF(#REF!,"옹벽")</f>
        <v>#REF!</v>
      </c>
      <c r="E5" s="38" t="e">
        <f>COUNTIF(#REF!,"석축")</f>
        <v>#REF!</v>
      </c>
      <c r="F5" s="38" t="e">
        <f>COUNTIF(#REF!,"암반")</f>
        <v>#REF!</v>
      </c>
      <c r="G5" s="38" t="e">
        <f>COUNTIF(#REF!,"복합")</f>
        <v>#REF!</v>
      </c>
    </row>
    <row r="6" spans="1:8" s="19" customFormat="1" ht="54.95" customHeight="1">
      <c r="A6" s="54" t="s">
        <v>49</v>
      </c>
      <c r="B6" s="40" t="e">
        <f t="shared" si="1"/>
        <v>#REF!</v>
      </c>
      <c r="C6" s="40" t="e">
        <f>COUNTIF(#REF!,"토사")</f>
        <v>#REF!</v>
      </c>
      <c r="D6" s="40" t="e">
        <f>COUNTIF(#REF!,"옹벽")</f>
        <v>#REF!</v>
      </c>
      <c r="E6" s="40" t="e">
        <f>COUNTIF(#REF!,"석축")</f>
        <v>#REF!</v>
      </c>
      <c r="F6" s="40" t="e">
        <f>COUNTIF(#REF!,"암반")</f>
        <v>#REF!</v>
      </c>
      <c r="G6" s="40" t="e">
        <f>COUNTIF(#REF!,"복합")</f>
        <v>#REF!</v>
      </c>
    </row>
    <row r="7" spans="1:8" s="19" customFormat="1" ht="54.95" customHeight="1">
      <c r="A7" s="54" t="s">
        <v>50</v>
      </c>
      <c r="B7" s="40" t="e">
        <f t="shared" si="1"/>
        <v>#REF!</v>
      </c>
      <c r="C7" s="40" t="e">
        <f>COUNTIF(#REF!,"토사")</f>
        <v>#REF!</v>
      </c>
      <c r="D7" s="40" t="e">
        <f>COUNTIF(#REF!,"옹벽")</f>
        <v>#REF!</v>
      </c>
      <c r="E7" s="40" t="e">
        <f>COUNTIF(#REF!,"석축")</f>
        <v>#REF!</v>
      </c>
      <c r="F7" s="40" t="e">
        <f>COUNTIF(#REF!,"암반")</f>
        <v>#REF!</v>
      </c>
      <c r="G7" s="40" t="e">
        <f>COUNTIF(#REF!,"복합")</f>
        <v>#REF!</v>
      </c>
    </row>
    <row r="8" spans="1:8" s="19" customFormat="1" ht="54.95" customHeight="1">
      <c r="A8" s="54" t="s">
        <v>51</v>
      </c>
      <c r="B8" s="40" t="e">
        <f t="shared" si="1"/>
        <v>#REF!</v>
      </c>
      <c r="C8" s="40" t="e">
        <f>COUNTIF(#REF!,"토사")</f>
        <v>#REF!</v>
      </c>
      <c r="D8" s="40" t="e">
        <f>COUNTIF(#REF!,"옹벽")</f>
        <v>#REF!</v>
      </c>
      <c r="E8" s="40" t="e">
        <f>COUNTIF(#REF!,"석축")</f>
        <v>#REF!</v>
      </c>
      <c r="F8" s="40" t="e">
        <f>COUNTIF(#REF!,"암반")</f>
        <v>#REF!</v>
      </c>
      <c r="G8" s="40" t="e">
        <f>COUNTIF(#REF!,"복합")</f>
        <v>#REF!</v>
      </c>
    </row>
    <row r="9" spans="1:8" s="19" customFormat="1" ht="54.95" customHeight="1">
      <c r="A9" s="54" t="s">
        <v>52</v>
      </c>
      <c r="B9" s="40" t="e">
        <f t="shared" si="1"/>
        <v>#REF!</v>
      </c>
      <c r="C9" s="40" t="e">
        <f>COUNTIF(#REF!,"토사")</f>
        <v>#REF!</v>
      </c>
      <c r="D9" s="40" t="e">
        <f>COUNTIF(#REF!,"옹벽")</f>
        <v>#REF!</v>
      </c>
      <c r="E9" s="40" t="e">
        <f>COUNTIF(#REF!,"석축")</f>
        <v>#REF!</v>
      </c>
      <c r="F9" s="40" t="e">
        <f>COUNTIF(#REF!,"암반")</f>
        <v>#REF!</v>
      </c>
      <c r="G9" s="40" t="e">
        <f>COUNTIF(#REF!,"복합")</f>
        <v>#REF!</v>
      </c>
    </row>
    <row r="10" spans="1:8" s="19" customFormat="1" ht="54.95" customHeight="1">
      <c r="A10" s="54" t="s">
        <v>53</v>
      </c>
      <c r="B10" s="40" t="e">
        <f t="shared" si="1"/>
        <v>#REF!</v>
      </c>
      <c r="C10" s="40" t="e">
        <f>COUNTIF(#REF!,"토사")</f>
        <v>#REF!</v>
      </c>
      <c r="D10" s="40" t="e">
        <f>COUNTIF(#REF!,"옹벽")</f>
        <v>#REF!</v>
      </c>
      <c r="E10" s="40" t="e">
        <f>COUNTIF(#REF!,"석축")</f>
        <v>#REF!</v>
      </c>
      <c r="F10" s="40" t="e">
        <f>COUNTIF(#REF!,"암반")</f>
        <v>#REF!</v>
      </c>
      <c r="G10" s="40" t="e">
        <f>COUNTIF(#REF!,"복합")</f>
        <v>#REF!</v>
      </c>
    </row>
    <row r="11" spans="1:8" s="19" customFormat="1" ht="54.95" customHeight="1">
      <c r="A11" s="54" t="s">
        <v>54</v>
      </c>
      <c r="B11" s="40" t="e">
        <f t="shared" si="1"/>
        <v>#REF!</v>
      </c>
      <c r="C11" s="40" t="e">
        <f>COUNTIF(#REF!,"토사")</f>
        <v>#REF!</v>
      </c>
      <c r="D11" s="40" t="e">
        <f>COUNTIF(#REF!,"옹벽")</f>
        <v>#REF!</v>
      </c>
      <c r="E11" s="40" t="e">
        <f>COUNTIF(#REF!,"석축")</f>
        <v>#REF!</v>
      </c>
      <c r="F11" s="40" t="e">
        <f>COUNTIF(#REF!,"암반")</f>
        <v>#REF!</v>
      </c>
      <c r="G11" s="40" t="e">
        <f>COUNTIF(#REF!,"복합")</f>
        <v>#REF!</v>
      </c>
      <c r="H11" s="20"/>
    </row>
    <row r="12" spans="1:8" s="19" customFormat="1" ht="54.95" customHeight="1">
      <c r="A12" s="54" t="s">
        <v>55</v>
      </c>
      <c r="B12" s="40" t="e">
        <f t="shared" si="1"/>
        <v>#REF!</v>
      </c>
      <c r="C12" s="40" t="e">
        <f>COUNTIF(#REF!,"토사")</f>
        <v>#REF!</v>
      </c>
      <c r="D12" s="40" t="e">
        <f>COUNTIF(#REF!,"옹벽")</f>
        <v>#REF!</v>
      </c>
      <c r="E12" s="40" t="e">
        <f>COUNTIF(#REF!,"석축")</f>
        <v>#REF!</v>
      </c>
      <c r="F12" s="40" t="e">
        <f>COUNTIF(#REF!,"암반")</f>
        <v>#REF!</v>
      </c>
      <c r="G12" s="40" t="e">
        <f>COUNTIF(#REF!,"복합")</f>
        <v>#REF!</v>
      </c>
    </row>
    <row r="13" spans="1:8" s="19" customFormat="1" ht="54.95" customHeight="1">
      <c r="A13" s="54" t="s">
        <v>56</v>
      </c>
      <c r="B13" s="40" t="e">
        <f t="shared" si="1"/>
        <v>#REF!</v>
      </c>
      <c r="C13" s="40" t="e">
        <f>COUNTIF(#REF!,"토사")</f>
        <v>#REF!</v>
      </c>
      <c r="D13" s="40" t="e">
        <f>COUNTIF(#REF!,"옹벽")</f>
        <v>#REF!</v>
      </c>
      <c r="E13" s="40" t="e">
        <f>COUNTIF(#REF!,"석축")</f>
        <v>#REF!</v>
      </c>
      <c r="F13" s="40" t="e">
        <f>COUNTIF(#REF!,"암반")</f>
        <v>#REF!</v>
      </c>
      <c r="G13" s="40" t="e">
        <f>COUNTIF(#REF!,"복합")</f>
        <v>#REF!</v>
      </c>
    </row>
    <row r="14" spans="1:8" s="19" customFormat="1" ht="54.95" customHeight="1">
      <c r="A14" s="54" t="s">
        <v>57</v>
      </c>
      <c r="B14" s="40" t="e">
        <f t="shared" si="1"/>
        <v>#REF!</v>
      </c>
      <c r="C14" s="40" t="e">
        <f>COUNTIF(#REF!,"토사")</f>
        <v>#REF!</v>
      </c>
      <c r="D14" s="40" t="e">
        <f>COUNTIF(#REF!,"옹벽")</f>
        <v>#REF!</v>
      </c>
      <c r="E14" s="40" t="e">
        <f>COUNTIF(#REF!,"석축")</f>
        <v>#REF!</v>
      </c>
      <c r="F14" s="40" t="e">
        <f>COUNTIF(#REF!,"암반")</f>
        <v>#REF!</v>
      </c>
      <c r="G14" s="40" t="e">
        <f>COUNTIF(#REF!,"복합")</f>
        <v>#REF!</v>
      </c>
    </row>
    <row r="15" spans="1:8" s="19" customFormat="1" ht="54.95" customHeight="1">
      <c r="A15" s="54" t="s">
        <v>58</v>
      </c>
      <c r="B15" s="40" t="e">
        <f t="shared" si="1"/>
        <v>#REF!</v>
      </c>
      <c r="C15" s="40" t="e">
        <f>COUNTIF(#REF!,"토사")</f>
        <v>#REF!</v>
      </c>
      <c r="D15" s="40" t="e">
        <f>COUNTIF(#REF!,"옹벽")</f>
        <v>#REF!</v>
      </c>
      <c r="E15" s="40" t="e">
        <f>COUNTIF(#REF!,"석축")</f>
        <v>#REF!</v>
      </c>
      <c r="F15" s="40" t="e">
        <f>COUNTIF(#REF!,"암반")</f>
        <v>#REF!</v>
      </c>
      <c r="G15" s="40" t="e">
        <f>COUNTIF(#REF!,"복합")</f>
        <v>#REF!</v>
      </c>
    </row>
    <row r="16" spans="1:8" s="19" customFormat="1" ht="54.95" customHeight="1">
      <c r="A16" s="54" t="s">
        <v>59</v>
      </c>
      <c r="B16" s="40" t="e">
        <f t="shared" si="1"/>
        <v>#REF!</v>
      </c>
      <c r="C16" s="40" t="e">
        <f>COUNTIF(#REF!,"토사")</f>
        <v>#REF!</v>
      </c>
      <c r="D16" s="40" t="e">
        <f>COUNTIF(#REF!,"옹벽")</f>
        <v>#REF!</v>
      </c>
      <c r="E16" s="40" t="e">
        <f>COUNTIF(#REF!,"석축")</f>
        <v>#REF!</v>
      </c>
      <c r="F16" s="40" t="e">
        <f>COUNTIF(#REF!,"암반")</f>
        <v>#REF!</v>
      </c>
      <c r="G16" s="40" t="e">
        <f>COUNTIF(#REF!,"복합")</f>
        <v>#REF!</v>
      </c>
    </row>
    <row r="17" spans="1:7 16380:16380" s="19" customFormat="1" ht="54.95" customHeight="1">
      <c r="A17" s="54" t="s">
        <v>60</v>
      </c>
      <c r="B17" s="40" t="e">
        <f t="shared" si="1"/>
        <v>#REF!</v>
      </c>
      <c r="C17" s="40" t="e">
        <f>COUNTIF(#REF!,"토사")</f>
        <v>#REF!</v>
      </c>
      <c r="D17" s="40" t="e">
        <f>COUNTIF(#REF!,"옹벽")</f>
        <v>#REF!</v>
      </c>
      <c r="E17" s="40" t="e">
        <f>COUNTIF(#REF!,"석축")</f>
        <v>#REF!</v>
      </c>
      <c r="F17" s="40" t="e">
        <f>COUNTIF(#REF!,"암반")</f>
        <v>#REF!</v>
      </c>
      <c r="G17" s="40" t="e">
        <f>COUNTIF(#REF!,"복합")</f>
        <v>#REF!</v>
      </c>
      <c r="XEZ17" s="16" t="e">
        <f>COUNTIF(#REF!,"지방산림청")</f>
        <v>#REF!</v>
      </c>
    </row>
    <row r="18" spans="1:7 16380:16380" s="19" customFormat="1" ht="54.95" customHeight="1">
      <c r="A18" s="54" t="s">
        <v>61</v>
      </c>
      <c r="B18" s="40" t="e">
        <f t="shared" si="1"/>
        <v>#REF!</v>
      </c>
      <c r="C18" s="40" t="e">
        <f>COUNTIF(#REF!,"토사")</f>
        <v>#REF!</v>
      </c>
      <c r="D18" s="40" t="e">
        <f>COUNTIF(#REF!,"옹벽")</f>
        <v>#REF!</v>
      </c>
      <c r="E18" s="40" t="e">
        <f>COUNTIF(#REF!,"석축")</f>
        <v>#REF!</v>
      </c>
      <c r="F18" s="40" t="e">
        <f>COUNTIF(#REF!,"암반")</f>
        <v>#REF!</v>
      </c>
      <c r="G18" s="40" t="e">
        <f>COUNTIF(#REF!,"복합")</f>
        <v>#REF!</v>
      </c>
    </row>
    <row r="19" spans="1:7 16380:16380" s="19" customFormat="1" ht="54.95" customHeight="1">
      <c r="A19" s="54" t="s">
        <v>62</v>
      </c>
      <c r="B19" s="40" t="e">
        <f t="shared" si="1"/>
        <v>#REF!</v>
      </c>
      <c r="C19" s="40" t="e">
        <f>COUNTIF(#REF!,"토사")</f>
        <v>#REF!</v>
      </c>
      <c r="D19" s="40" t="e">
        <f>COUNTIF(#REF!,"옹벽")</f>
        <v>#REF!</v>
      </c>
      <c r="E19" s="40" t="e">
        <f>COUNTIF(#REF!,"석축")</f>
        <v>#REF!</v>
      </c>
      <c r="F19" s="40" t="e">
        <f>COUNTIF(#REF!,"암반")</f>
        <v>#REF!</v>
      </c>
      <c r="G19" s="40" t="e">
        <f>COUNTIF(#REF!,"복합")</f>
        <v>#REF!</v>
      </c>
    </row>
    <row r="20" spans="1:7 16380:16380" s="19" customFormat="1" ht="54.95" customHeight="1">
      <c r="A20" s="54" t="s">
        <v>63</v>
      </c>
      <c r="B20" s="40" t="e">
        <f t="shared" si="1"/>
        <v>#REF!</v>
      </c>
      <c r="C20" s="40" t="e">
        <f>COUNTIF(#REF!,"토사")</f>
        <v>#REF!</v>
      </c>
      <c r="D20" s="40" t="e">
        <f>COUNTIF(#REF!,"옹벽")</f>
        <v>#REF!</v>
      </c>
      <c r="E20" s="40" t="e">
        <f>COUNTIF(#REF!,"석축")</f>
        <v>#REF!</v>
      </c>
      <c r="F20" s="40" t="e">
        <f>COUNTIF(#REF!,"암반")</f>
        <v>#REF!</v>
      </c>
      <c r="G20" s="40" t="e">
        <f>COUNTIF(#REF!,"복합")</f>
        <v>#REF!</v>
      </c>
    </row>
    <row r="21" spans="1:7 16380:16380" s="19" customFormat="1" ht="54.95" customHeight="1" thickBot="1">
      <c r="A21" s="55" t="s">
        <v>64</v>
      </c>
      <c r="B21" s="44" t="e">
        <f t="shared" si="1"/>
        <v>#REF!</v>
      </c>
      <c r="C21" s="40" t="e">
        <f>COUNTIF(#REF!,"토사")</f>
        <v>#REF!</v>
      </c>
      <c r="D21" s="40" t="e">
        <f>COUNTIF(#REF!,"옹벽")</f>
        <v>#REF!</v>
      </c>
      <c r="E21" s="40" t="e">
        <f>COUNTIF(#REF!,"석축")</f>
        <v>#REF!</v>
      </c>
      <c r="F21" s="40" t="e">
        <f>COUNTIF(#REF!,"암반")</f>
        <v>#REF!</v>
      </c>
      <c r="G21" s="40" t="e">
        <f>COUNTIF(#REF!,"복합")</f>
        <v>#REF!</v>
      </c>
    </row>
    <row r="22" spans="1:7 16380:16380" ht="20.100000000000001" customHeight="1"/>
    <row r="23" spans="1:7 16380:16380" ht="20.100000000000001" customHeight="1"/>
  </sheetData>
  <mergeCells count="1">
    <mergeCell ref="A1:G2"/>
  </mergeCells>
  <phoneticPr fontId="39" type="noConversion"/>
  <pageMargins left="0.7" right="0.7" top="0.75" bottom="0.75" header="0.3" footer="0.3"/>
  <pageSetup paperSize="9" scale="8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C24"/>
  <sheetViews>
    <sheetView view="pageBreakPreview" zoomScale="55" zoomScaleNormal="85" zoomScaleSheetLayoutView="55" workbookViewId="0">
      <pane xSplit="1" ySplit="4" topLeftCell="B7" activePane="bottomRight" state="frozen"/>
      <selection activeCell="M31" sqref="M31"/>
      <selection pane="topRight" activeCell="M31" sqref="M31"/>
      <selection pane="bottomLeft" activeCell="M31" sqref="M31"/>
      <selection pane="bottomRight" activeCell="M31" sqref="M31"/>
    </sheetView>
  </sheetViews>
  <sheetFormatPr defaultRowHeight="16.5"/>
  <cols>
    <col min="1" max="1" width="10.625" style="1" customWidth="1"/>
    <col min="2" max="10" width="15.625" style="1" customWidth="1"/>
    <col min="11" max="11" width="15.625" customWidth="1"/>
  </cols>
  <sheetData>
    <row r="1" spans="1:11" ht="16.5" customHeight="1">
      <c r="A1" s="735" t="s">
        <v>647</v>
      </c>
      <c r="B1" s="735"/>
      <c r="C1" s="735"/>
      <c r="D1" s="735"/>
      <c r="E1" s="735"/>
      <c r="F1" s="735"/>
      <c r="G1" s="735"/>
      <c r="H1" s="735"/>
      <c r="I1" s="735"/>
      <c r="J1" s="735"/>
      <c r="K1" s="735"/>
    </row>
    <row r="2" spans="1:11" ht="36" customHeight="1">
      <c r="A2" s="738"/>
      <c r="B2" s="738"/>
      <c r="C2" s="738"/>
      <c r="D2" s="738"/>
      <c r="E2" s="738"/>
      <c r="F2" s="738"/>
      <c r="G2" s="738"/>
      <c r="H2" s="738"/>
      <c r="I2" s="738"/>
      <c r="J2" s="738"/>
      <c r="K2" s="738"/>
    </row>
    <row r="3" spans="1:11" ht="80.099999999999994" customHeight="1">
      <c r="A3" s="739" t="s">
        <v>113</v>
      </c>
      <c r="B3" s="739" t="s">
        <v>667</v>
      </c>
      <c r="C3" s="739"/>
      <c r="D3" s="739"/>
      <c r="E3" s="740" t="s">
        <v>671</v>
      </c>
      <c r="F3" s="740"/>
      <c r="G3" s="740"/>
      <c r="H3" s="740" t="s">
        <v>672</v>
      </c>
      <c r="I3" s="740"/>
      <c r="J3" s="740"/>
      <c r="K3" s="741" t="s">
        <v>673</v>
      </c>
    </row>
    <row r="4" spans="1:11" ht="80.099999999999994" customHeight="1">
      <c r="A4" s="739"/>
      <c r="B4" s="48" t="s">
        <v>668</v>
      </c>
      <c r="C4" s="48" t="s">
        <v>669</v>
      </c>
      <c r="D4" s="48" t="s">
        <v>670</v>
      </c>
      <c r="E4" s="49" t="s">
        <v>668</v>
      </c>
      <c r="F4" s="49" t="s">
        <v>669</v>
      </c>
      <c r="G4" s="49" t="s">
        <v>670</v>
      </c>
      <c r="H4" s="49" t="s">
        <v>668</v>
      </c>
      <c r="I4" s="49" t="s">
        <v>669</v>
      </c>
      <c r="J4" s="49" t="s">
        <v>670</v>
      </c>
      <c r="K4" s="741"/>
    </row>
    <row r="5" spans="1:11" ht="69.95" customHeight="1" thickBot="1">
      <c r="A5" s="61" t="s">
        <v>674</v>
      </c>
      <c r="B5" s="62">
        <f>SUM(B6:B22)</f>
        <v>15075</v>
      </c>
      <c r="C5" s="62">
        <f t="shared" ref="C5:G5" si="0">SUM(C6:C22)</f>
        <v>12693</v>
      </c>
      <c r="D5" s="62">
        <f t="shared" si="0"/>
        <v>2382</v>
      </c>
      <c r="E5" s="62">
        <f t="shared" si="0"/>
        <v>2660</v>
      </c>
      <c r="F5" s="62">
        <f t="shared" si="0"/>
        <v>2299</v>
      </c>
      <c r="G5" s="62">
        <f t="shared" si="0"/>
        <v>361</v>
      </c>
      <c r="H5" s="62">
        <f>SUM(H6:H22)</f>
        <v>12415</v>
      </c>
      <c r="I5" s="62">
        <f>SUM(I6:I22)</f>
        <v>10394</v>
      </c>
      <c r="J5" s="62">
        <f>SUM(J6:J22)</f>
        <v>2021</v>
      </c>
      <c r="K5" s="63"/>
    </row>
    <row r="6" spans="1:11" s="19" customFormat="1" ht="54.95" customHeight="1" thickTop="1">
      <c r="A6" s="59" t="s">
        <v>48</v>
      </c>
      <c r="B6" s="38">
        <f>C6+D6</f>
        <v>889</v>
      </c>
      <c r="C6" s="38">
        <f>F6+I6</f>
        <v>489</v>
      </c>
      <c r="D6" s="38">
        <f>G6+J6</f>
        <v>400</v>
      </c>
      <c r="E6" s="38">
        <f>F6+G6</f>
        <v>57</v>
      </c>
      <c r="F6" s="38">
        <v>33</v>
      </c>
      <c r="G6" s="38">
        <v>24</v>
      </c>
      <c r="H6" s="38">
        <f>I6+J6</f>
        <v>832</v>
      </c>
      <c r="I6" s="38">
        <v>456</v>
      </c>
      <c r="J6" s="38">
        <v>376</v>
      </c>
      <c r="K6" s="60"/>
    </row>
    <row r="7" spans="1:11" s="64" customFormat="1" ht="54.95" customHeight="1">
      <c r="A7" s="56" t="s">
        <v>49</v>
      </c>
      <c r="B7" s="57">
        <f t="shared" ref="B7:B22" si="1">C7+D7</f>
        <v>704</v>
      </c>
      <c r="C7" s="57">
        <f t="shared" ref="C7:C22" si="2">F7+I7</f>
        <v>385</v>
      </c>
      <c r="D7" s="57">
        <f t="shared" ref="D7:D22" si="3">G7+J7</f>
        <v>319</v>
      </c>
      <c r="E7" s="57">
        <f t="shared" ref="E7:E22" si="4">F7+G7</f>
        <v>119</v>
      </c>
      <c r="F7" s="57">
        <v>61</v>
      </c>
      <c r="G7" s="57">
        <v>58</v>
      </c>
      <c r="H7" s="57">
        <f t="shared" ref="H7:H22" si="5">I7+J7</f>
        <v>585</v>
      </c>
      <c r="I7" s="57">
        <v>324</v>
      </c>
      <c r="J7" s="57">
        <v>261</v>
      </c>
      <c r="K7" s="58"/>
    </row>
    <row r="8" spans="1:11" s="19" customFormat="1" ht="54.95" customHeight="1">
      <c r="A8" s="56" t="s">
        <v>50</v>
      </c>
      <c r="B8" s="57">
        <f t="shared" si="1"/>
        <v>186</v>
      </c>
      <c r="C8" s="57">
        <f t="shared" si="2"/>
        <v>131</v>
      </c>
      <c r="D8" s="57">
        <f t="shared" si="3"/>
        <v>55</v>
      </c>
      <c r="E8" s="57">
        <f t="shared" si="4"/>
        <v>21</v>
      </c>
      <c r="F8" s="57">
        <v>19</v>
      </c>
      <c r="G8" s="57">
        <v>2</v>
      </c>
      <c r="H8" s="57">
        <f t="shared" si="5"/>
        <v>165</v>
      </c>
      <c r="I8" s="57">
        <v>112</v>
      </c>
      <c r="J8" s="57">
        <v>53</v>
      </c>
      <c r="K8" s="58"/>
    </row>
    <row r="9" spans="1:11" s="19" customFormat="1" ht="54.95" customHeight="1">
      <c r="A9" s="56" t="s">
        <v>51</v>
      </c>
      <c r="B9" s="57">
        <f t="shared" si="1"/>
        <v>247</v>
      </c>
      <c r="C9" s="57">
        <f t="shared" si="2"/>
        <v>114</v>
      </c>
      <c r="D9" s="57">
        <f t="shared" si="3"/>
        <v>133</v>
      </c>
      <c r="E9" s="57">
        <f t="shared" si="4"/>
        <v>34</v>
      </c>
      <c r="F9" s="57">
        <v>18</v>
      </c>
      <c r="G9" s="57">
        <v>16</v>
      </c>
      <c r="H9" s="57">
        <f t="shared" si="5"/>
        <v>213</v>
      </c>
      <c r="I9" s="57">
        <v>96</v>
      </c>
      <c r="J9" s="57">
        <v>117</v>
      </c>
      <c r="K9" s="58"/>
    </row>
    <row r="10" spans="1:11" s="19" customFormat="1" ht="54.95" customHeight="1">
      <c r="A10" s="56" t="s">
        <v>52</v>
      </c>
      <c r="B10" s="57">
        <f t="shared" si="1"/>
        <v>157</v>
      </c>
      <c r="C10" s="57">
        <f t="shared" si="2"/>
        <v>93</v>
      </c>
      <c r="D10" s="57">
        <f t="shared" si="3"/>
        <v>64</v>
      </c>
      <c r="E10" s="57">
        <f t="shared" si="4"/>
        <v>2</v>
      </c>
      <c r="F10" s="57">
        <v>2</v>
      </c>
      <c r="G10" s="57"/>
      <c r="H10" s="57">
        <f t="shared" si="5"/>
        <v>155</v>
      </c>
      <c r="I10" s="57">
        <v>91</v>
      </c>
      <c r="J10" s="57">
        <v>64</v>
      </c>
      <c r="K10" s="58"/>
    </row>
    <row r="11" spans="1:11" s="19" customFormat="1" ht="54.95" customHeight="1">
      <c r="A11" s="56" t="s">
        <v>53</v>
      </c>
      <c r="B11" s="57">
        <f t="shared" si="1"/>
        <v>198</v>
      </c>
      <c r="C11" s="57">
        <f t="shared" si="2"/>
        <v>165</v>
      </c>
      <c r="D11" s="57">
        <f t="shared" si="3"/>
        <v>33</v>
      </c>
      <c r="E11" s="57">
        <f>F11+G11</f>
        <v>4</v>
      </c>
      <c r="F11" s="57"/>
      <c r="G11" s="57">
        <v>4</v>
      </c>
      <c r="H11" s="57">
        <f t="shared" si="5"/>
        <v>194</v>
      </c>
      <c r="I11" s="57">
        <v>165</v>
      </c>
      <c r="J11" s="57">
        <v>29</v>
      </c>
      <c r="K11" s="58"/>
    </row>
    <row r="12" spans="1:11" s="19" customFormat="1" ht="54.95" customHeight="1">
      <c r="A12" s="56" t="s">
        <v>54</v>
      </c>
      <c r="B12" s="57">
        <f t="shared" si="1"/>
        <v>466</v>
      </c>
      <c r="C12" s="57">
        <f t="shared" si="2"/>
        <v>420</v>
      </c>
      <c r="D12" s="57">
        <f t="shared" si="3"/>
        <v>46</v>
      </c>
      <c r="E12" s="57">
        <f t="shared" si="4"/>
        <v>21</v>
      </c>
      <c r="F12" s="57">
        <v>19</v>
      </c>
      <c r="G12" s="57">
        <v>2</v>
      </c>
      <c r="H12" s="57">
        <f t="shared" si="5"/>
        <v>445</v>
      </c>
      <c r="I12" s="57">
        <v>401</v>
      </c>
      <c r="J12" s="57">
        <v>44</v>
      </c>
      <c r="K12" s="58"/>
    </row>
    <row r="13" spans="1:11" s="19" customFormat="1" ht="54.95" customHeight="1">
      <c r="A13" s="56" t="s">
        <v>55</v>
      </c>
      <c r="B13" s="57">
        <f t="shared" si="1"/>
        <v>83</v>
      </c>
      <c r="C13" s="57">
        <f t="shared" si="2"/>
        <v>75</v>
      </c>
      <c r="D13" s="57">
        <f t="shared" si="3"/>
        <v>8</v>
      </c>
      <c r="E13" s="57">
        <f t="shared" si="4"/>
        <v>5</v>
      </c>
      <c r="F13" s="57">
        <v>3</v>
      </c>
      <c r="G13" s="57">
        <v>2</v>
      </c>
      <c r="H13" s="57">
        <f t="shared" si="5"/>
        <v>78</v>
      </c>
      <c r="I13" s="57">
        <v>72</v>
      </c>
      <c r="J13" s="57">
        <v>6</v>
      </c>
      <c r="K13" s="58"/>
    </row>
    <row r="14" spans="1:11" s="19" customFormat="1" ht="54.95" customHeight="1">
      <c r="A14" s="56" t="s">
        <v>56</v>
      </c>
      <c r="B14" s="57">
        <f t="shared" si="1"/>
        <v>1097</v>
      </c>
      <c r="C14" s="57">
        <f t="shared" si="2"/>
        <v>758</v>
      </c>
      <c r="D14" s="57">
        <f t="shared" si="3"/>
        <v>339</v>
      </c>
      <c r="E14" s="57">
        <f t="shared" si="4"/>
        <v>80</v>
      </c>
      <c r="F14" s="57">
        <v>54</v>
      </c>
      <c r="G14" s="57">
        <v>26</v>
      </c>
      <c r="H14" s="57">
        <f t="shared" si="5"/>
        <v>1017</v>
      </c>
      <c r="I14" s="57">
        <v>704</v>
      </c>
      <c r="J14" s="57">
        <v>313</v>
      </c>
      <c r="K14" s="58"/>
    </row>
    <row r="15" spans="1:11" s="19" customFormat="1" ht="54.95" customHeight="1">
      <c r="A15" s="56" t="s">
        <v>57</v>
      </c>
      <c r="B15" s="57">
        <f t="shared" si="1"/>
        <v>2342</v>
      </c>
      <c r="C15" s="57">
        <f t="shared" si="2"/>
        <v>2238</v>
      </c>
      <c r="D15" s="57">
        <f t="shared" si="3"/>
        <v>104</v>
      </c>
      <c r="E15" s="57">
        <f t="shared" si="4"/>
        <v>523</v>
      </c>
      <c r="F15" s="57">
        <v>479</v>
      </c>
      <c r="G15" s="57">
        <v>44</v>
      </c>
      <c r="H15" s="57">
        <f t="shared" si="5"/>
        <v>1819</v>
      </c>
      <c r="I15" s="57">
        <v>1759</v>
      </c>
      <c r="J15" s="57">
        <v>60</v>
      </c>
      <c r="K15" s="58"/>
    </row>
    <row r="16" spans="1:11" s="64" customFormat="1" ht="54.95" customHeight="1">
      <c r="A16" s="56" t="s">
        <v>58</v>
      </c>
      <c r="B16" s="57">
        <f t="shared" si="1"/>
        <v>1410</v>
      </c>
      <c r="C16" s="57">
        <f t="shared" si="2"/>
        <v>1145</v>
      </c>
      <c r="D16" s="57">
        <f t="shared" si="3"/>
        <v>265</v>
      </c>
      <c r="E16" s="57">
        <f t="shared" si="4"/>
        <v>185</v>
      </c>
      <c r="F16" s="57">
        <v>130</v>
      </c>
      <c r="G16" s="57">
        <v>55</v>
      </c>
      <c r="H16" s="57">
        <f t="shared" si="5"/>
        <v>1225</v>
      </c>
      <c r="I16" s="57">
        <v>1015</v>
      </c>
      <c r="J16" s="57">
        <v>210</v>
      </c>
      <c r="K16" s="58"/>
    </row>
    <row r="17" spans="1:11 16383:16383" s="19" customFormat="1" ht="54.95" customHeight="1">
      <c r="A17" s="56" t="s">
        <v>59</v>
      </c>
      <c r="B17" s="57">
        <f t="shared" si="1"/>
        <v>333</v>
      </c>
      <c r="C17" s="57">
        <f t="shared" si="2"/>
        <v>262</v>
      </c>
      <c r="D17" s="57">
        <f t="shared" si="3"/>
        <v>71</v>
      </c>
      <c r="E17" s="57">
        <f t="shared" si="4"/>
        <v>76</v>
      </c>
      <c r="F17" s="57">
        <v>50</v>
      </c>
      <c r="G17" s="57">
        <v>26</v>
      </c>
      <c r="H17" s="57">
        <f t="shared" si="5"/>
        <v>257</v>
      </c>
      <c r="I17" s="57">
        <v>212</v>
      </c>
      <c r="J17" s="57">
        <v>45</v>
      </c>
      <c r="K17" s="58"/>
    </row>
    <row r="18" spans="1:11 16383:16383" s="19" customFormat="1" ht="54.95" customHeight="1">
      <c r="A18" s="56" t="s">
        <v>60</v>
      </c>
      <c r="B18" s="57">
        <f t="shared" si="1"/>
        <v>1149</v>
      </c>
      <c r="C18" s="57">
        <f t="shared" si="2"/>
        <v>1044</v>
      </c>
      <c r="D18" s="57">
        <f t="shared" si="3"/>
        <v>105</v>
      </c>
      <c r="E18" s="57">
        <f t="shared" si="4"/>
        <v>174</v>
      </c>
      <c r="F18" s="57">
        <v>162</v>
      </c>
      <c r="G18" s="57">
        <v>12</v>
      </c>
      <c r="H18" s="57">
        <f t="shared" si="5"/>
        <v>975</v>
      </c>
      <c r="I18" s="57">
        <v>882</v>
      </c>
      <c r="J18" s="57">
        <v>93</v>
      </c>
      <c r="K18" s="58"/>
      <c r="XFC18" s="16" t="e">
        <f>COUNTIF(#REF!,"지방산림청")</f>
        <v>#REF!</v>
      </c>
    </row>
    <row r="19" spans="1:11 16383:16383" s="19" customFormat="1" ht="54.95" customHeight="1">
      <c r="A19" s="56" t="s">
        <v>61</v>
      </c>
      <c r="B19" s="57">
        <f t="shared" si="1"/>
        <v>1296</v>
      </c>
      <c r="C19" s="57">
        <f t="shared" si="2"/>
        <v>1129</v>
      </c>
      <c r="D19" s="57">
        <f t="shared" si="3"/>
        <v>167</v>
      </c>
      <c r="E19" s="57">
        <f t="shared" si="4"/>
        <v>339</v>
      </c>
      <c r="F19" s="57">
        <v>271</v>
      </c>
      <c r="G19" s="57">
        <v>68</v>
      </c>
      <c r="H19" s="57">
        <f t="shared" si="5"/>
        <v>957</v>
      </c>
      <c r="I19" s="57">
        <v>858</v>
      </c>
      <c r="J19" s="57">
        <v>99</v>
      </c>
      <c r="K19" s="58"/>
    </row>
    <row r="20" spans="1:11 16383:16383" s="19" customFormat="1" ht="54.95" customHeight="1">
      <c r="A20" s="56" t="s">
        <v>62</v>
      </c>
      <c r="B20" s="57">
        <f t="shared" si="1"/>
        <v>1542</v>
      </c>
      <c r="C20" s="57">
        <f t="shared" si="2"/>
        <v>1507</v>
      </c>
      <c r="D20" s="57">
        <f t="shared" si="3"/>
        <v>35</v>
      </c>
      <c r="E20" s="57">
        <f t="shared" si="4"/>
        <v>443</v>
      </c>
      <c r="F20" s="57">
        <v>439</v>
      </c>
      <c r="G20" s="57">
        <v>4</v>
      </c>
      <c r="H20" s="57">
        <f t="shared" si="5"/>
        <v>1099</v>
      </c>
      <c r="I20" s="57">
        <v>1068</v>
      </c>
      <c r="J20" s="57">
        <v>31</v>
      </c>
      <c r="K20" s="58"/>
    </row>
    <row r="21" spans="1:11 16383:16383" s="19" customFormat="1" ht="54.95" customHeight="1">
      <c r="A21" s="56" t="s">
        <v>63</v>
      </c>
      <c r="B21" s="57">
        <f t="shared" si="1"/>
        <v>2939</v>
      </c>
      <c r="C21" s="57">
        <f t="shared" si="2"/>
        <v>2703</v>
      </c>
      <c r="D21" s="57">
        <f t="shared" si="3"/>
        <v>236</v>
      </c>
      <c r="E21" s="57">
        <f t="shared" si="4"/>
        <v>562</v>
      </c>
      <c r="F21" s="57">
        <v>544</v>
      </c>
      <c r="G21" s="57">
        <v>18</v>
      </c>
      <c r="H21" s="57">
        <f t="shared" si="5"/>
        <v>2377</v>
      </c>
      <c r="I21" s="57">
        <v>2159</v>
      </c>
      <c r="J21" s="57">
        <v>218</v>
      </c>
      <c r="K21" s="58"/>
    </row>
    <row r="22" spans="1:11 16383:16383" s="19" customFormat="1" ht="54.95" customHeight="1">
      <c r="A22" s="56" t="s">
        <v>64</v>
      </c>
      <c r="B22" s="57">
        <f t="shared" si="1"/>
        <v>37</v>
      </c>
      <c r="C22" s="57">
        <f t="shared" si="2"/>
        <v>35</v>
      </c>
      <c r="D22" s="57">
        <f t="shared" si="3"/>
        <v>2</v>
      </c>
      <c r="E22" s="57">
        <f t="shared" si="4"/>
        <v>15</v>
      </c>
      <c r="F22" s="57">
        <v>15</v>
      </c>
      <c r="G22" s="57"/>
      <c r="H22" s="57">
        <f t="shared" si="5"/>
        <v>22</v>
      </c>
      <c r="I22" s="57">
        <v>20</v>
      </c>
      <c r="J22" s="57">
        <v>2</v>
      </c>
      <c r="K22" s="58"/>
    </row>
    <row r="23" spans="1:11 16383:16383" ht="20.100000000000001" customHeight="1"/>
    <row r="24" spans="1:11 16383:16383" ht="20.100000000000001" customHeight="1"/>
  </sheetData>
  <mergeCells count="6">
    <mergeCell ref="A1:K2"/>
    <mergeCell ref="A3:A4"/>
    <mergeCell ref="B3:D3"/>
    <mergeCell ref="E3:G3"/>
    <mergeCell ref="H3:J3"/>
    <mergeCell ref="K3:K4"/>
  </mergeCells>
  <phoneticPr fontId="39" type="noConversion"/>
  <pageMargins left="0.7" right="0.7" top="0.75" bottom="0.75" header="0.3" footer="0.3"/>
  <pageSetup paperSize="9" scale="48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FC37"/>
  <sheetViews>
    <sheetView view="pageBreakPreview" zoomScale="85" zoomScaleNormal="85" zoomScaleSheetLayoutView="85" workbookViewId="0">
      <pane xSplit="1" ySplit="5" topLeftCell="B18" activePane="bottomRight" state="frozen"/>
      <selection activeCell="M31" sqref="M31"/>
      <selection pane="topRight" activeCell="M31" sqref="M31"/>
      <selection pane="bottomLeft" activeCell="M31" sqref="M31"/>
      <selection pane="bottomRight" activeCell="M31" sqref="M31"/>
    </sheetView>
  </sheetViews>
  <sheetFormatPr defaultRowHeight="16.5"/>
  <cols>
    <col min="1" max="1" width="10.625" style="1" customWidth="1"/>
    <col min="2" max="10" width="15.625" style="1" customWidth="1"/>
    <col min="11" max="11" width="15.625" customWidth="1"/>
  </cols>
  <sheetData>
    <row r="1" spans="1:11" ht="16.5" customHeight="1">
      <c r="A1" s="749" t="s">
        <v>647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</row>
    <row r="2" spans="1:11" ht="36" customHeight="1">
      <c r="A2" s="750"/>
      <c r="B2" s="750"/>
      <c r="C2" s="750"/>
      <c r="D2" s="750"/>
      <c r="E2" s="750"/>
      <c r="F2" s="750"/>
      <c r="G2" s="750"/>
      <c r="H2" s="750"/>
      <c r="I2" s="750"/>
      <c r="J2" s="750"/>
      <c r="K2" s="750"/>
    </row>
    <row r="3" spans="1:11" ht="54.75" customHeight="1">
      <c r="A3" s="743" t="s">
        <v>113</v>
      </c>
      <c r="B3" s="746" t="s">
        <v>723</v>
      </c>
      <c r="C3" s="751" t="s">
        <v>719</v>
      </c>
      <c r="D3" s="751"/>
      <c r="E3" s="751"/>
      <c r="F3" s="751"/>
      <c r="G3" s="751"/>
      <c r="H3" s="751"/>
      <c r="I3" s="751"/>
      <c r="J3" s="751"/>
      <c r="K3" s="751"/>
    </row>
    <row r="4" spans="1:11" ht="80.099999999999994" customHeight="1">
      <c r="A4" s="744"/>
      <c r="B4" s="747"/>
      <c r="C4" s="742" t="s">
        <v>724</v>
      </c>
      <c r="D4" s="742" t="s">
        <v>718</v>
      </c>
      <c r="E4" s="742"/>
      <c r="F4" s="742"/>
      <c r="G4" s="742"/>
      <c r="H4" s="742" t="s">
        <v>725</v>
      </c>
      <c r="I4" s="742"/>
      <c r="J4" s="742"/>
      <c r="K4" s="742"/>
    </row>
    <row r="5" spans="1:11" ht="80.099999999999994" customHeight="1">
      <c r="A5" s="745"/>
      <c r="B5" s="748"/>
      <c r="C5" s="742"/>
      <c r="D5" s="70" t="s">
        <v>668</v>
      </c>
      <c r="E5" s="65" t="s">
        <v>720</v>
      </c>
      <c r="F5" s="65" t="s">
        <v>721</v>
      </c>
      <c r="G5" s="65" t="s">
        <v>722</v>
      </c>
      <c r="H5" s="65" t="s">
        <v>668</v>
      </c>
      <c r="I5" s="65" t="s">
        <v>720</v>
      </c>
      <c r="J5" s="65" t="s">
        <v>721</v>
      </c>
      <c r="K5" s="65" t="s">
        <v>722</v>
      </c>
    </row>
    <row r="6" spans="1:11" ht="69.95" customHeight="1" thickBot="1">
      <c r="A6" s="61" t="s">
        <v>47</v>
      </c>
      <c r="B6" s="67">
        <v>15075</v>
      </c>
      <c r="C6" s="62">
        <f t="shared" ref="C6" si="0">SUM(C7:C23)</f>
        <v>0</v>
      </c>
      <c r="D6" s="62">
        <f>SUM(D7:D23)</f>
        <v>0</v>
      </c>
      <c r="E6" s="62">
        <f t="shared" ref="E6:G6" si="1">SUM(E7:E23)</f>
        <v>0</v>
      </c>
      <c r="F6" s="62">
        <f t="shared" si="1"/>
        <v>0</v>
      </c>
      <c r="G6" s="62">
        <f t="shared" si="1"/>
        <v>0</v>
      </c>
      <c r="H6" s="62">
        <f>SUM(H7:H23)</f>
        <v>0</v>
      </c>
      <c r="I6" s="62">
        <f t="shared" ref="I6:K6" si="2">SUM(I7:I23)</f>
        <v>0</v>
      </c>
      <c r="J6" s="62">
        <f t="shared" si="2"/>
        <v>0</v>
      </c>
      <c r="K6" s="62">
        <f t="shared" si="2"/>
        <v>0</v>
      </c>
    </row>
    <row r="7" spans="1:11" s="19" customFormat="1" ht="54.95" customHeight="1" thickTop="1">
      <c r="A7" s="59" t="s">
        <v>48</v>
      </c>
      <c r="B7" s="68">
        <v>889</v>
      </c>
      <c r="C7" s="38">
        <f>D7+H7</f>
        <v>0</v>
      </c>
      <c r="D7" s="38">
        <f>E7+F7+G7</f>
        <v>0</v>
      </c>
      <c r="E7" s="38"/>
      <c r="F7" s="38"/>
      <c r="G7" s="38"/>
      <c r="H7" s="38">
        <f>I7+J7+K7</f>
        <v>0</v>
      </c>
      <c r="I7" s="38"/>
      <c r="J7" s="38"/>
      <c r="K7" s="38"/>
    </row>
    <row r="8" spans="1:11" s="64" customFormat="1" ht="54.95" customHeight="1">
      <c r="A8" s="56" t="s">
        <v>49</v>
      </c>
      <c r="B8" s="69">
        <v>704</v>
      </c>
      <c r="C8" s="38">
        <f t="shared" ref="C8:C23" si="3">D8+H8</f>
        <v>0</v>
      </c>
      <c r="D8" s="38">
        <f t="shared" ref="D8:D23" si="4">E8+F8+G8</f>
        <v>0</v>
      </c>
      <c r="E8" s="57"/>
      <c r="F8" s="57"/>
      <c r="G8" s="57"/>
      <c r="H8" s="38">
        <f t="shared" ref="H8:H23" si="5">I8+J8+K8</f>
        <v>0</v>
      </c>
      <c r="I8" s="57"/>
      <c r="J8" s="57"/>
      <c r="K8" s="66"/>
    </row>
    <row r="9" spans="1:11" s="19" customFormat="1" ht="54.95" customHeight="1">
      <c r="A9" s="56" t="s">
        <v>50</v>
      </c>
      <c r="B9" s="69">
        <v>186</v>
      </c>
      <c r="C9" s="38">
        <f t="shared" si="3"/>
        <v>0</v>
      </c>
      <c r="D9" s="38">
        <f t="shared" si="4"/>
        <v>0</v>
      </c>
      <c r="E9" s="57"/>
      <c r="F9" s="57"/>
      <c r="G9" s="57"/>
      <c r="H9" s="38">
        <f t="shared" si="5"/>
        <v>0</v>
      </c>
      <c r="I9" s="57"/>
      <c r="J9" s="57"/>
      <c r="K9" s="66"/>
    </row>
    <row r="10" spans="1:11" s="19" customFormat="1" ht="54.95" customHeight="1">
      <c r="A10" s="56" t="s">
        <v>51</v>
      </c>
      <c r="B10" s="69">
        <v>247</v>
      </c>
      <c r="C10" s="38">
        <f t="shared" si="3"/>
        <v>0</v>
      </c>
      <c r="D10" s="38">
        <f t="shared" si="4"/>
        <v>0</v>
      </c>
      <c r="E10" s="57"/>
      <c r="F10" s="57"/>
      <c r="G10" s="57"/>
      <c r="H10" s="38">
        <f t="shared" si="5"/>
        <v>0</v>
      </c>
      <c r="I10" s="57"/>
      <c r="J10" s="57"/>
      <c r="K10" s="66"/>
    </row>
    <row r="11" spans="1:11" s="19" customFormat="1" ht="54.95" customHeight="1">
      <c r="A11" s="56" t="s">
        <v>52</v>
      </c>
      <c r="B11" s="69">
        <v>157</v>
      </c>
      <c r="C11" s="38">
        <f t="shared" si="3"/>
        <v>0</v>
      </c>
      <c r="D11" s="38">
        <f t="shared" si="4"/>
        <v>0</v>
      </c>
      <c r="E11" s="57"/>
      <c r="F11" s="57"/>
      <c r="G11" s="57"/>
      <c r="H11" s="38">
        <f t="shared" si="5"/>
        <v>0</v>
      </c>
      <c r="I11" s="57"/>
      <c r="J11" s="57"/>
      <c r="K11" s="66"/>
    </row>
    <row r="12" spans="1:11" s="19" customFormat="1" ht="54.95" customHeight="1">
      <c r="A12" s="56" t="s">
        <v>53</v>
      </c>
      <c r="B12" s="69">
        <v>198</v>
      </c>
      <c r="C12" s="38">
        <f t="shared" si="3"/>
        <v>0</v>
      </c>
      <c r="D12" s="38">
        <f t="shared" si="4"/>
        <v>0</v>
      </c>
      <c r="E12" s="57"/>
      <c r="F12" s="57"/>
      <c r="G12" s="57"/>
      <c r="H12" s="38">
        <f t="shared" si="5"/>
        <v>0</v>
      </c>
      <c r="I12" s="57"/>
      <c r="J12" s="57"/>
      <c r="K12" s="66"/>
    </row>
    <row r="13" spans="1:11" s="19" customFormat="1" ht="54.95" customHeight="1">
      <c r="A13" s="56" t="s">
        <v>54</v>
      </c>
      <c r="B13" s="69">
        <v>466</v>
      </c>
      <c r="C13" s="38">
        <f t="shared" si="3"/>
        <v>0</v>
      </c>
      <c r="D13" s="38">
        <f t="shared" si="4"/>
        <v>0</v>
      </c>
      <c r="E13" s="57"/>
      <c r="F13" s="57"/>
      <c r="G13" s="57"/>
      <c r="H13" s="38">
        <f t="shared" si="5"/>
        <v>0</v>
      </c>
      <c r="I13" s="57"/>
      <c r="J13" s="57"/>
      <c r="K13" s="66"/>
    </row>
    <row r="14" spans="1:11" s="19" customFormat="1" ht="54.95" customHeight="1">
      <c r="A14" s="56" t="s">
        <v>55</v>
      </c>
      <c r="B14" s="69">
        <v>83</v>
      </c>
      <c r="C14" s="38">
        <f t="shared" si="3"/>
        <v>0</v>
      </c>
      <c r="D14" s="38">
        <f t="shared" si="4"/>
        <v>0</v>
      </c>
      <c r="E14" s="57"/>
      <c r="F14" s="57"/>
      <c r="G14" s="57"/>
      <c r="H14" s="38">
        <f t="shared" si="5"/>
        <v>0</v>
      </c>
      <c r="I14" s="57"/>
      <c r="J14" s="57"/>
      <c r="K14" s="66"/>
    </row>
    <row r="15" spans="1:11" s="19" customFormat="1" ht="54.95" customHeight="1">
      <c r="A15" s="56" t="s">
        <v>56</v>
      </c>
      <c r="B15" s="69">
        <v>1097</v>
      </c>
      <c r="C15" s="38">
        <f t="shared" si="3"/>
        <v>0</v>
      </c>
      <c r="D15" s="38">
        <f t="shared" si="4"/>
        <v>0</v>
      </c>
      <c r="E15" s="57"/>
      <c r="F15" s="57"/>
      <c r="G15" s="57"/>
      <c r="H15" s="38">
        <f t="shared" si="5"/>
        <v>0</v>
      </c>
      <c r="I15" s="57"/>
      <c r="J15" s="57"/>
      <c r="K15" s="66"/>
    </row>
    <row r="16" spans="1:11" s="19" customFormat="1" ht="54.95" customHeight="1">
      <c r="A16" s="56" t="s">
        <v>57</v>
      </c>
      <c r="B16" s="69">
        <v>2342</v>
      </c>
      <c r="C16" s="38">
        <f t="shared" si="3"/>
        <v>0</v>
      </c>
      <c r="D16" s="38">
        <f t="shared" si="4"/>
        <v>0</v>
      </c>
      <c r="E16" s="57"/>
      <c r="F16" s="57"/>
      <c r="G16" s="57"/>
      <c r="H16" s="38">
        <f t="shared" si="5"/>
        <v>0</v>
      </c>
      <c r="I16" s="57"/>
      <c r="J16" s="57"/>
      <c r="K16" s="66"/>
    </row>
    <row r="17" spans="1:11 16383:16383" s="64" customFormat="1" ht="54.95" customHeight="1">
      <c r="A17" s="56" t="s">
        <v>58</v>
      </c>
      <c r="B17" s="69">
        <v>1410</v>
      </c>
      <c r="C17" s="38">
        <f t="shared" si="3"/>
        <v>0</v>
      </c>
      <c r="D17" s="38">
        <f t="shared" si="4"/>
        <v>0</v>
      </c>
      <c r="E17" s="57"/>
      <c r="F17" s="57"/>
      <c r="G17" s="57"/>
      <c r="H17" s="38">
        <f t="shared" si="5"/>
        <v>0</v>
      </c>
      <c r="I17" s="57"/>
      <c r="J17" s="57"/>
      <c r="K17" s="66"/>
    </row>
    <row r="18" spans="1:11 16383:16383" s="19" customFormat="1" ht="54.95" customHeight="1">
      <c r="A18" s="56" t="s">
        <v>59</v>
      </c>
      <c r="B18" s="69">
        <v>333</v>
      </c>
      <c r="C18" s="38">
        <f t="shared" si="3"/>
        <v>0</v>
      </c>
      <c r="D18" s="38">
        <f t="shared" si="4"/>
        <v>0</v>
      </c>
      <c r="E18" s="57"/>
      <c r="F18" s="57"/>
      <c r="G18" s="57"/>
      <c r="H18" s="38">
        <f t="shared" si="5"/>
        <v>0</v>
      </c>
      <c r="I18" s="57"/>
      <c r="J18" s="57"/>
      <c r="K18" s="66"/>
    </row>
    <row r="19" spans="1:11 16383:16383" s="19" customFormat="1" ht="54.95" customHeight="1">
      <c r="A19" s="56" t="s">
        <v>60</v>
      </c>
      <c r="B19" s="69">
        <v>1149</v>
      </c>
      <c r="C19" s="38">
        <f t="shared" si="3"/>
        <v>0</v>
      </c>
      <c r="D19" s="38">
        <f t="shared" si="4"/>
        <v>0</v>
      </c>
      <c r="E19" s="57"/>
      <c r="F19" s="57"/>
      <c r="G19" s="57"/>
      <c r="H19" s="38">
        <f t="shared" si="5"/>
        <v>0</v>
      </c>
      <c r="I19" s="57"/>
      <c r="J19" s="57"/>
      <c r="K19" s="66"/>
      <c r="XFC19" s="16" t="e">
        <f>COUNTIF(#REF!,"지방산림청")</f>
        <v>#REF!</v>
      </c>
    </row>
    <row r="20" spans="1:11 16383:16383" s="19" customFormat="1" ht="54.95" customHeight="1">
      <c r="A20" s="56" t="s">
        <v>61</v>
      </c>
      <c r="B20" s="69">
        <v>1296</v>
      </c>
      <c r="C20" s="38">
        <f t="shared" si="3"/>
        <v>0</v>
      </c>
      <c r="D20" s="38">
        <f t="shared" si="4"/>
        <v>0</v>
      </c>
      <c r="E20" s="57"/>
      <c r="F20" s="57"/>
      <c r="G20" s="57"/>
      <c r="H20" s="38">
        <f t="shared" si="5"/>
        <v>0</v>
      </c>
      <c r="I20" s="57"/>
      <c r="J20" s="57"/>
      <c r="K20" s="66"/>
    </row>
    <row r="21" spans="1:11 16383:16383" s="19" customFormat="1" ht="54.95" customHeight="1">
      <c r="A21" s="56" t="s">
        <v>62</v>
      </c>
      <c r="B21" s="69">
        <v>1542</v>
      </c>
      <c r="C21" s="38">
        <f t="shared" si="3"/>
        <v>0</v>
      </c>
      <c r="D21" s="38">
        <f t="shared" si="4"/>
        <v>0</v>
      </c>
      <c r="E21" s="57"/>
      <c r="F21" s="57"/>
      <c r="G21" s="57"/>
      <c r="H21" s="38">
        <f t="shared" si="5"/>
        <v>0</v>
      </c>
      <c r="I21" s="57"/>
      <c r="J21" s="57"/>
      <c r="K21" s="66"/>
    </row>
    <row r="22" spans="1:11 16383:16383" s="19" customFormat="1" ht="54.95" customHeight="1">
      <c r="A22" s="56" t="s">
        <v>63</v>
      </c>
      <c r="B22" s="69">
        <v>2939</v>
      </c>
      <c r="C22" s="38">
        <f t="shared" si="3"/>
        <v>0</v>
      </c>
      <c r="D22" s="38">
        <f t="shared" si="4"/>
        <v>0</v>
      </c>
      <c r="E22" s="57"/>
      <c r="F22" s="57"/>
      <c r="G22" s="57"/>
      <c r="H22" s="38">
        <f t="shared" si="5"/>
        <v>0</v>
      </c>
      <c r="I22" s="57"/>
      <c r="J22" s="57"/>
      <c r="K22" s="66"/>
    </row>
    <row r="23" spans="1:11 16383:16383" s="19" customFormat="1" ht="54.95" customHeight="1">
      <c r="A23" s="56" t="s">
        <v>64</v>
      </c>
      <c r="B23" s="69">
        <v>37</v>
      </c>
      <c r="C23" s="38">
        <f t="shared" si="3"/>
        <v>0</v>
      </c>
      <c r="D23" s="38">
        <f t="shared" si="4"/>
        <v>0</v>
      </c>
      <c r="E23" s="57"/>
      <c r="F23" s="57"/>
      <c r="G23" s="57"/>
      <c r="H23" s="38">
        <f t="shared" si="5"/>
        <v>0</v>
      </c>
      <c r="I23" s="57"/>
      <c r="J23" s="57"/>
      <c r="K23" s="66"/>
    </row>
    <row r="24" spans="1:11 16383:16383" ht="20.100000000000001" customHeight="1"/>
    <row r="25" spans="1:11 16383:16383" ht="20.100000000000001" customHeight="1"/>
    <row r="36" spans="3:16">
      <c r="C36" s="1">
        <v>185</v>
      </c>
      <c r="I36" s="1">
        <v>93</v>
      </c>
      <c r="J36" s="1">
        <v>166206</v>
      </c>
      <c r="P36">
        <v>79</v>
      </c>
    </row>
    <row r="37" spans="3:16">
      <c r="J37" s="1">
        <v>83103</v>
      </c>
    </row>
  </sheetData>
  <mergeCells count="7">
    <mergeCell ref="H4:K4"/>
    <mergeCell ref="A3:A5"/>
    <mergeCell ref="B3:B5"/>
    <mergeCell ref="A1:K2"/>
    <mergeCell ref="C3:K3"/>
    <mergeCell ref="C4:C5"/>
    <mergeCell ref="D4:G4"/>
  </mergeCells>
  <phoneticPr fontId="39" type="noConversion"/>
  <pageMargins left="0.7" right="0.7" top="0.75" bottom="0.75" header="0.3" footer="0.3"/>
  <pageSetup paperSize="9" scale="4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R42"/>
  <sheetViews>
    <sheetView view="pageBreakPreview" zoomScale="70" zoomScaleNormal="85" zoomScaleSheetLayoutView="70" workbookViewId="0">
      <selection activeCell="M31" sqref="M31"/>
    </sheetView>
  </sheetViews>
  <sheetFormatPr defaultRowHeight="16.5"/>
  <cols>
    <col min="1" max="3" width="9" style="19"/>
    <col min="4" max="4" width="11.5" style="19" bestFit="1" customWidth="1"/>
    <col min="5" max="5" width="9" style="19"/>
    <col min="6" max="6" width="9.875" style="19" bestFit="1" customWidth="1"/>
    <col min="7" max="7" width="9" style="19"/>
    <col min="8" max="8" width="11.625" style="19" bestFit="1" customWidth="1"/>
    <col min="9" max="9" width="9" style="19"/>
    <col min="10" max="10" width="11.5" style="19" bestFit="1" customWidth="1"/>
    <col min="12" max="12" width="12.25" customWidth="1"/>
  </cols>
  <sheetData>
    <row r="1" spans="1:14" ht="16.5" customHeight="1" thickBot="1">
      <c r="A1" s="76"/>
      <c r="B1" s="76"/>
      <c r="C1" s="76"/>
      <c r="D1" s="77"/>
      <c r="E1" s="77"/>
      <c r="F1" s="77"/>
      <c r="G1" s="77">
        <f t="shared" ref="G1" si="0">G7+G9+G11+G12+G14+G16+G18+G20+G22+G24+G26+G28+G30+G32+G34+G36+G38</f>
        <v>141</v>
      </c>
      <c r="H1" s="77"/>
      <c r="I1" s="77"/>
      <c r="J1" s="77"/>
    </row>
    <row r="2" spans="1:14" ht="36" customHeight="1">
      <c r="A2" s="760" t="s">
        <v>726</v>
      </c>
      <c r="B2" s="761" t="s">
        <v>727</v>
      </c>
      <c r="C2" s="762" t="s">
        <v>737</v>
      </c>
      <c r="D2" s="762"/>
      <c r="E2" s="760" t="s">
        <v>738</v>
      </c>
      <c r="F2" s="763"/>
      <c r="G2" s="757" t="s">
        <v>733</v>
      </c>
      <c r="H2" s="758"/>
      <c r="I2" s="759" t="s">
        <v>735</v>
      </c>
      <c r="J2" s="760"/>
    </row>
    <row r="3" spans="1:14" ht="36" customHeight="1">
      <c r="A3" s="760"/>
      <c r="B3" s="761"/>
      <c r="C3" s="104" t="s">
        <v>65</v>
      </c>
      <c r="D3" s="105">
        <v>627</v>
      </c>
      <c r="E3" s="78" t="s">
        <v>65</v>
      </c>
      <c r="F3" s="88">
        <f>E5</f>
        <v>627</v>
      </c>
      <c r="G3" s="108" t="s">
        <v>734</v>
      </c>
      <c r="H3" s="109">
        <f>G6</f>
        <v>43</v>
      </c>
      <c r="I3" s="93" t="s">
        <v>736</v>
      </c>
      <c r="J3" s="79">
        <f>I5</f>
        <v>868</v>
      </c>
    </row>
    <row r="4" spans="1:14" ht="54.75" customHeight="1">
      <c r="A4" s="760"/>
      <c r="B4" s="761"/>
      <c r="C4" s="106" t="s">
        <v>728</v>
      </c>
      <c r="D4" s="106" t="s">
        <v>729</v>
      </c>
      <c r="E4" s="80" t="s">
        <v>730</v>
      </c>
      <c r="F4" s="89" t="s">
        <v>729</v>
      </c>
      <c r="G4" s="110" t="s">
        <v>731</v>
      </c>
      <c r="H4" s="111" t="s">
        <v>729</v>
      </c>
      <c r="I4" s="94" t="s">
        <v>740</v>
      </c>
      <c r="J4" s="80" t="s">
        <v>732</v>
      </c>
      <c r="K4">
        <f>M4+O4</f>
        <v>0</v>
      </c>
      <c r="L4" s="74"/>
      <c r="N4" s="75"/>
    </row>
    <row r="5" spans="1:14" s="19" customFormat="1" ht="20.100000000000001" customHeight="1">
      <c r="A5" s="752" t="s">
        <v>47</v>
      </c>
      <c r="B5" s="753">
        <v>15075</v>
      </c>
      <c r="C5" s="86">
        <f>C7+C9+C12+C14+C16+C18+C20+C22+C24+C26+C28+C30+C32+C34+C36+C38</f>
        <v>1565</v>
      </c>
      <c r="D5" s="86">
        <f>D7+D9+D11+D12+D14+D16+D18+D20+D22+D24+D26+D28+D30+D32+D34+D36+D38</f>
        <v>2240781</v>
      </c>
      <c r="E5" s="755">
        <f>E7+E9+E12+E14+E16+E18+E20+E22+E24+E26+E28+E30+E32+E34+E36+E38</f>
        <v>627</v>
      </c>
      <c r="F5" s="91">
        <f>F7+F9+F11+F12+F14+F16+F18+F20+F22+F24+F28+F30+F32+F34+F36+F38+F26</f>
        <v>875561</v>
      </c>
      <c r="G5" s="96">
        <f>G7+G9+G11+G12+G14+G16+G18+G20+G22+G24+G28+G30+G32+G34+G36+G38+G26</f>
        <v>141</v>
      </c>
      <c r="H5" s="97">
        <f>H7+H9+H11+H12+H14+H16+H18+H20+H22+H24+H28+H30+H32+H34+H36+H38+H26</f>
        <v>169332</v>
      </c>
      <c r="I5" s="95">
        <f>I7+I9+I11+I12+I14+I16+I18+I20+I22+I24+I28+I30+I32+I34+I36+I38+I26</f>
        <v>868</v>
      </c>
      <c r="J5" s="85">
        <f>J7+J9+J11+J12+J14+J16+J18+J20+J22+J24+J28+J30+J32+J34+J36+J38+J26</f>
        <v>1195888</v>
      </c>
    </row>
    <row r="6" spans="1:14" s="19" customFormat="1" ht="20.100000000000001" customHeight="1">
      <c r="A6" s="752"/>
      <c r="B6" s="753"/>
      <c r="C6" s="107">
        <f>C8+C10+C13+C15+C17+C19+C21+C23+C25+C27+C29+C31+C33+C35+C37+C39</f>
        <v>627</v>
      </c>
      <c r="D6" s="107">
        <f>ROUNDUP(D8+D10+D13+D15+D17+D19+D21+D23+D25+D27+D29+D31+D33+D35+D37+D39,0)</f>
        <v>1073538</v>
      </c>
      <c r="E6" s="756"/>
      <c r="F6" s="90">
        <f>F8+F10+F13+F15+F17+F19+F21+F23+F25+F27+F29+F31+F33+F35+F37+F39</f>
        <v>394284</v>
      </c>
      <c r="G6" s="98">
        <v>43</v>
      </c>
      <c r="H6" s="99">
        <f>H8+H10+H13+H15+H17+H19+H21+H23+H25+H27+H29+H31+H33+H35+H37+H39</f>
        <v>84666</v>
      </c>
      <c r="I6" s="95"/>
      <c r="J6" s="81">
        <f>J8+J10+J13+J15+J17+J19+J21+J23+J25+J27+J29+J31+J33+J35+J37+J39</f>
        <v>594588</v>
      </c>
    </row>
    <row r="7" spans="1:14" ht="20.100000000000001" customHeight="1">
      <c r="A7" s="752" t="s">
        <v>48</v>
      </c>
      <c r="B7" s="753">
        <v>889</v>
      </c>
      <c r="C7" s="86">
        <v>7</v>
      </c>
      <c r="D7" s="86">
        <f t="shared" ref="D7:D39" si="1">F7+H7+J7</f>
        <v>6907</v>
      </c>
      <c r="E7" s="754">
        <v>6</v>
      </c>
      <c r="F7" s="91">
        <v>6907</v>
      </c>
      <c r="G7" s="96">
        <v>0</v>
      </c>
      <c r="H7" s="97">
        <v>0</v>
      </c>
      <c r="I7" s="764">
        <v>1</v>
      </c>
      <c r="J7" s="85">
        <v>0</v>
      </c>
    </row>
    <row r="8" spans="1:14" ht="20.100000000000001" customHeight="1">
      <c r="A8" s="752"/>
      <c r="B8" s="753"/>
      <c r="C8" s="86">
        <v>6</v>
      </c>
      <c r="D8" s="86">
        <f t="shared" si="1"/>
        <v>870</v>
      </c>
      <c r="E8" s="754"/>
      <c r="F8" s="91">
        <v>870</v>
      </c>
      <c r="G8" s="96"/>
      <c r="H8" s="97"/>
      <c r="I8" s="765"/>
      <c r="J8" s="85"/>
    </row>
    <row r="9" spans="1:14" ht="20.100000000000001" customHeight="1">
      <c r="A9" s="752" t="s">
        <v>49</v>
      </c>
      <c r="B9" s="753">
        <v>704</v>
      </c>
      <c r="C9" s="86">
        <v>10</v>
      </c>
      <c r="D9" s="86">
        <f t="shared" si="1"/>
        <v>25429</v>
      </c>
      <c r="E9" s="754">
        <v>10</v>
      </c>
      <c r="F9" s="91">
        <v>25429</v>
      </c>
      <c r="G9" s="96">
        <v>0</v>
      </c>
      <c r="H9" s="97">
        <v>0</v>
      </c>
      <c r="I9" s="764"/>
      <c r="J9" s="85">
        <v>0</v>
      </c>
    </row>
    <row r="10" spans="1:14" ht="20.100000000000001" customHeight="1">
      <c r="A10" s="752"/>
      <c r="B10" s="753"/>
      <c r="C10" s="86">
        <v>10</v>
      </c>
      <c r="D10" s="86">
        <f t="shared" si="1"/>
        <v>12698</v>
      </c>
      <c r="E10" s="754"/>
      <c r="F10" s="91">
        <v>12698</v>
      </c>
      <c r="G10" s="96">
        <v>0</v>
      </c>
      <c r="H10" s="97">
        <v>0</v>
      </c>
      <c r="I10" s="765"/>
      <c r="J10" s="85">
        <v>0</v>
      </c>
      <c r="K10" s="71"/>
      <c r="L10" s="71"/>
    </row>
    <row r="11" spans="1:14" s="19" customFormat="1" ht="20.100000000000001" customHeight="1">
      <c r="A11" s="83" t="s">
        <v>50</v>
      </c>
      <c r="B11" s="84">
        <v>186</v>
      </c>
      <c r="C11" s="86" t="s">
        <v>739</v>
      </c>
      <c r="D11" s="86">
        <f t="shared" si="1"/>
        <v>0</v>
      </c>
      <c r="E11" s="85" t="s">
        <v>739</v>
      </c>
      <c r="F11" s="91"/>
      <c r="G11" s="96"/>
      <c r="H11" s="97"/>
      <c r="I11" s="95"/>
      <c r="J11" s="85"/>
    </row>
    <row r="12" spans="1:14" s="64" customFormat="1" ht="20.100000000000001" customHeight="1">
      <c r="A12" s="752" t="s">
        <v>51</v>
      </c>
      <c r="B12" s="753">
        <v>247</v>
      </c>
      <c r="C12" s="86">
        <v>3</v>
      </c>
      <c r="D12" s="86">
        <f t="shared" si="1"/>
        <v>1414</v>
      </c>
      <c r="E12" s="754">
        <v>3</v>
      </c>
      <c r="F12" s="91">
        <v>1414</v>
      </c>
      <c r="G12" s="96">
        <v>0</v>
      </c>
      <c r="H12" s="97">
        <v>0</v>
      </c>
      <c r="I12" s="764"/>
      <c r="J12" s="85">
        <v>0</v>
      </c>
    </row>
    <row r="13" spans="1:14" s="64" customFormat="1" ht="20.100000000000001" customHeight="1">
      <c r="A13" s="752"/>
      <c r="B13" s="753"/>
      <c r="C13" s="86">
        <v>3</v>
      </c>
      <c r="D13" s="86">
        <f t="shared" si="1"/>
        <v>0</v>
      </c>
      <c r="E13" s="754"/>
      <c r="F13" s="91"/>
      <c r="G13" s="96"/>
      <c r="H13" s="97"/>
      <c r="I13" s="765"/>
      <c r="J13" s="85"/>
    </row>
    <row r="14" spans="1:14" s="19" customFormat="1" ht="20.100000000000001" customHeight="1">
      <c r="A14" s="752" t="s">
        <v>52</v>
      </c>
      <c r="B14" s="753">
        <v>157</v>
      </c>
      <c r="C14" s="86">
        <v>11</v>
      </c>
      <c r="D14" s="86">
        <f t="shared" si="1"/>
        <v>6610</v>
      </c>
      <c r="E14" s="754">
        <v>8</v>
      </c>
      <c r="F14" s="91">
        <v>5550</v>
      </c>
      <c r="G14" s="96"/>
      <c r="H14" s="97"/>
      <c r="I14" s="764">
        <v>3</v>
      </c>
      <c r="J14" s="85">
        <v>1060</v>
      </c>
      <c r="K14" s="72"/>
      <c r="L14" s="72"/>
    </row>
    <row r="15" spans="1:14" s="19" customFormat="1" ht="20.100000000000001" customHeight="1">
      <c r="A15" s="752"/>
      <c r="B15" s="753"/>
      <c r="C15" s="86">
        <v>8</v>
      </c>
      <c r="D15" s="86">
        <f t="shared" si="1"/>
        <v>3105</v>
      </c>
      <c r="E15" s="754"/>
      <c r="F15" s="91">
        <v>2775</v>
      </c>
      <c r="G15" s="96"/>
      <c r="H15" s="97"/>
      <c r="I15" s="765"/>
      <c r="J15" s="85">
        <v>330</v>
      </c>
    </row>
    <row r="16" spans="1:14" s="19" customFormat="1" ht="20.100000000000001" customHeight="1">
      <c r="A16" s="752" t="s">
        <v>53</v>
      </c>
      <c r="B16" s="84">
        <v>198</v>
      </c>
      <c r="C16" s="86">
        <v>1</v>
      </c>
      <c r="D16" s="86">
        <f t="shared" si="1"/>
        <v>300</v>
      </c>
      <c r="E16" s="754">
        <v>1</v>
      </c>
      <c r="F16" s="91">
        <v>300</v>
      </c>
      <c r="G16" s="96"/>
      <c r="H16" s="97"/>
      <c r="I16" s="764"/>
      <c r="J16" s="85"/>
    </row>
    <row r="17" spans="1:10" s="19" customFormat="1" ht="20.100000000000001" customHeight="1">
      <c r="A17" s="752"/>
      <c r="B17" s="84"/>
      <c r="C17" s="86">
        <v>1</v>
      </c>
      <c r="D17" s="86">
        <f t="shared" si="1"/>
        <v>0</v>
      </c>
      <c r="E17" s="754"/>
      <c r="F17" s="91"/>
      <c r="G17" s="96"/>
      <c r="H17" s="97"/>
      <c r="I17" s="765"/>
      <c r="J17" s="85"/>
    </row>
    <row r="18" spans="1:10" s="19" customFormat="1" ht="20.100000000000001" customHeight="1">
      <c r="A18" s="752" t="s">
        <v>54</v>
      </c>
      <c r="B18" s="753">
        <v>466</v>
      </c>
      <c r="C18" s="86">
        <v>2</v>
      </c>
      <c r="D18" s="86">
        <f t="shared" si="1"/>
        <v>4000</v>
      </c>
      <c r="E18" s="754">
        <v>2</v>
      </c>
      <c r="F18" s="91">
        <v>4000</v>
      </c>
      <c r="G18" s="96"/>
      <c r="H18" s="97"/>
      <c r="I18" s="764"/>
      <c r="J18" s="85"/>
    </row>
    <row r="19" spans="1:10" s="19" customFormat="1" ht="20.100000000000001" customHeight="1">
      <c r="A19" s="752"/>
      <c r="B19" s="753"/>
      <c r="C19" s="86">
        <v>2</v>
      </c>
      <c r="D19" s="86">
        <f t="shared" si="1"/>
        <v>2000</v>
      </c>
      <c r="E19" s="754"/>
      <c r="F19" s="91">
        <v>2000</v>
      </c>
      <c r="G19" s="96"/>
      <c r="H19" s="97"/>
      <c r="I19" s="765"/>
      <c r="J19" s="85"/>
    </row>
    <row r="20" spans="1:10" s="19" customFormat="1" ht="20.100000000000001" customHeight="1">
      <c r="A20" s="752" t="s">
        <v>55</v>
      </c>
      <c r="B20" s="753">
        <v>83</v>
      </c>
      <c r="C20" s="86">
        <v>1</v>
      </c>
      <c r="D20" s="86">
        <f t="shared" si="1"/>
        <v>4000</v>
      </c>
      <c r="E20" s="755"/>
      <c r="F20" s="91">
        <v>0</v>
      </c>
      <c r="G20" s="96">
        <v>1</v>
      </c>
      <c r="H20" s="97">
        <v>1000</v>
      </c>
      <c r="I20" s="764">
        <v>1</v>
      </c>
      <c r="J20" s="85">
        <v>3000</v>
      </c>
    </row>
    <row r="21" spans="1:10" s="19" customFormat="1" ht="20.100000000000001" customHeight="1">
      <c r="A21" s="752"/>
      <c r="B21" s="753"/>
      <c r="C21" s="86"/>
      <c r="D21" s="86">
        <f t="shared" si="1"/>
        <v>2000</v>
      </c>
      <c r="E21" s="756"/>
      <c r="F21" s="91"/>
      <c r="G21" s="96"/>
      <c r="H21" s="97">
        <v>500</v>
      </c>
      <c r="I21" s="765"/>
      <c r="J21" s="85">
        <v>1500</v>
      </c>
    </row>
    <row r="22" spans="1:10" s="19" customFormat="1" ht="20.100000000000001" customHeight="1">
      <c r="A22" s="752" t="s">
        <v>56</v>
      </c>
      <c r="B22" s="753">
        <v>1097</v>
      </c>
      <c r="C22" s="86">
        <v>89</v>
      </c>
      <c r="D22" s="86">
        <f t="shared" si="1"/>
        <v>43474</v>
      </c>
      <c r="E22" s="755">
        <v>70</v>
      </c>
      <c r="F22" s="91">
        <v>29373</v>
      </c>
      <c r="G22" s="96">
        <v>2</v>
      </c>
      <c r="H22" s="97">
        <v>2518</v>
      </c>
      <c r="I22" s="764">
        <v>18</v>
      </c>
      <c r="J22" s="85">
        <v>11583</v>
      </c>
    </row>
    <row r="23" spans="1:10" s="19" customFormat="1" ht="20.100000000000001" customHeight="1">
      <c r="A23" s="752"/>
      <c r="B23" s="753"/>
      <c r="C23" s="86">
        <v>70</v>
      </c>
      <c r="D23" s="86">
        <f t="shared" si="1"/>
        <v>19339.5</v>
      </c>
      <c r="E23" s="756"/>
      <c r="F23" s="91">
        <v>13169</v>
      </c>
      <c r="G23" s="96">
        <v>1</v>
      </c>
      <c r="H23" s="97">
        <v>1259</v>
      </c>
      <c r="I23" s="765"/>
      <c r="J23" s="85">
        <v>4911.5</v>
      </c>
    </row>
    <row r="24" spans="1:10" s="19" customFormat="1" ht="20.100000000000001" customHeight="1">
      <c r="A24" s="752" t="s">
        <v>57</v>
      </c>
      <c r="B24" s="753">
        <v>2342</v>
      </c>
      <c r="C24" s="86">
        <v>363</v>
      </c>
      <c r="D24" s="86">
        <f t="shared" si="1"/>
        <v>623923</v>
      </c>
      <c r="E24" s="754">
        <v>133</v>
      </c>
      <c r="F24" s="91">
        <v>246722</v>
      </c>
      <c r="G24" s="96">
        <v>33</v>
      </c>
      <c r="H24" s="97">
        <v>39822</v>
      </c>
      <c r="I24" s="764">
        <v>211</v>
      </c>
      <c r="J24" s="85">
        <v>337379</v>
      </c>
    </row>
    <row r="25" spans="1:10" s="19" customFormat="1" ht="20.100000000000001" customHeight="1">
      <c r="A25" s="752"/>
      <c r="B25" s="753"/>
      <c r="C25" s="86">
        <v>133</v>
      </c>
      <c r="D25" s="86">
        <f t="shared" si="1"/>
        <v>309246.5</v>
      </c>
      <c r="E25" s="754"/>
      <c r="F25" s="91">
        <v>120671</v>
      </c>
      <c r="G25" s="96">
        <v>19</v>
      </c>
      <c r="H25" s="97">
        <v>19911</v>
      </c>
      <c r="I25" s="765"/>
      <c r="J25" s="85">
        <v>168664.5</v>
      </c>
    </row>
    <row r="26" spans="1:10" s="19" customFormat="1" ht="20.100000000000001" customHeight="1">
      <c r="A26" s="752" t="s">
        <v>58</v>
      </c>
      <c r="B26" s="753">
        <v>1410</v>
      </c>
      <c r="C26" s="86">
        <v>188</v>
      </c>
      <c r="D26" s="86">
        <f>F26+H26+J26</f>
        <v>184016</v>
      </c>
      <c r="E26" s="755">
        <v>74</v>
      </c>
      <c r="F26" s="91">
        <v>63756</v>
      </c>
      <c r="G26" s="96">
        <v>12</v>
      </c>
      <c r="H26" s="97">
        <v>10680</v>
      </c>
      <c r="I26" s="764">
        <v>109</v>
      </c>
      <c r="J26" s="85">
        <v>109580</v>
      </c>
    </row>
    <row r="27" spans="1:10" s="19" customFormat="1" ht="20.100000000000001" customHeight="1">
      <c r="A27" s="752"/>
      <c r="B27" s="753"/>
      <c r="C27" s="86">
        <v>74</v>
      </c>
      <c r="D27" s="86">
        <f t="shared" si="1"/>
        <v>86347</v>
      </c>
      <c r="E27" s="756"/>
      <c r="F27" s="91">
        <v>26517</v>
      </c>
      <c r="G27" s="96">
        <v>5</v>
      </c>
      <c r="H27" s="97">
        <v>5340</v>
      </c>
      <c r="I27" s="765"/>
      <c r="J27" s="85">
        <v>54490</v>
      </c>
    </row>
    <row r="28" spans="1:10" s="19" customFormat="1" ht="20.100000000000001" customHeight="1">
      <c r="A28" s="752" t="s">
        <v>59</v>
      </c>
      <c r="B28" s="753">
        <v>333</v>
      </c>
      <c r="C28" s="86">
        <v>87</v>
      </c>
      <c r="D28" s="86">
        <f t="shared" si="1"/>
        <v>78167</v>
      </c>
      <c r="E28" s="755">
        <v>32</v>
      </c>
      <c r="F28" s="91">
        <v>32369</v>
      </c>
      <c r="G28" s="96">
        <v>13</v>
      </c>
      <c r="H28" s="97">
        <v>9628</v>
      </c>
      <c r="I28" s="764">
        <v>48</v>
      </c>
      <c r="J28" s="85">
        <v>36170</v>
      </c>
    </row>
    <row r="29" spans="1:10" s="19" customFormat="1" ht="20.100000000000001" customHeight="1">
      <c r="A29" s="752"/>
      <c r="B29" s="753"/>
      <c r="C29" s="86">
        <v>32</v>
      </c>
      <c r="D29" s="86">
        <f t="shared" si="1"/>
        <v>37573</v>
      </c>
      <c r="E29" s="756"/>
      <c r="F29" s="91">
        <v>14949</v>
      </c>
      <c r="G29" s="96">
        <v>7</v>
      </c>
      <c r="H29" s="97">
        <v>4814</v>
      </c>
      <c r="I29" s="765"/>
      <c r="J29" s="85">
        <v>17810</v>
      </c>
    </row>
    <row r="30" spans="1:10" s="28" customFormat="1" ht="20.100000000000001" customHeight="1">
      <c r="A30" s="752" t="s">
        <v>60</v>
      </c>
      <c r="B30" s="753">
        <v>1149</v>
      </c>
      <c r="C30" s="86">
        <v>107</v>
      </c>
      <c r="D30" s="86">
        <f t="shared" si="1"/>
        <v>192512</v>
      </c>
      <c r="E30" s="755">
        <v>47</v>
      </c>
      <c r="F30" s="91">
        <v>76254</v>
      </c>
      <c r="G30" s="96">
        <v>17</v>
      </c>
      <c r="H30" s="97">
        <v>18960</v>
      </c>
      <c r="I30" s="764">
        <v>55</v>
      </c>
      <c r="J30" s="85">
        <v>97298</v>
      </c>
    </row>
    <row r="31" spans="1:10" s="28" customFormat="1" ht="20.100000000000001" customHeight="1">
      <c r="A31" s="752"/>
      <c r="B31" s="753"/>
      <c r="C31" s="86">
        <v>47</v>
      </c>
      <c r="D31" s="86">
        <f t="shared" si="1"/>
        <v>90901</v>
      </c>
      <c r="E31" s="756"/>
      <c r="F31" s="91">
        <v>33692</v>
      </c>
      <c r="G31" s="96">
        <v>5</v>
      </c>
      <c r="H31" s="97">
        <v>9480</v>
      </c>
      <c r="I31" s="765"/>
      <c r="J31" s="85">
        <v>47729</v>
      </c>
    </row>
    <row r="32" spans="1:10" s="19" customFormat="1" ht="20.100000000000001" customHeight="1">
      <c r="A32" s="752" t="s">
        <v>61</v>
      </c>
      <c r="B32" s="753">
        <v>1296</v>
      </c>
      <c r="C32" s="86">
        <v>337</v>
      </c>
      <c r="D32" s="86">
        <f t="shared" si="1"/>
        <v>456081</v>
      </c>
      <c r="E32" s="755">
        <v>90</v>
      </c>
      <c r="F32" s="91">
        <v>125055</v>
      </c>
      <c r="G32" s="96">
        <v>27</v>
      </c>
      <c r="H32" s="97">
        <v>32316</v>
      </c>
      <c r="I32" s="764">
        <v>230</v>
      </c>
      <c r="J32" s="85">
        <v>298710</v>
      </c>
    </row>
    <row r="33" spans="1:16 16372:16372" s="19" customFormat="1" ht="20.100000000000001" customHeight="1">
      <c r="A33" s="752"/>
      <c r="B33" s="753"/>
      <c r="C33" s="86">
        <v>90</v>
      </c>
      <c r="D33" s="86">
        <f t="shared" si="1"/>
        <v>219814</v>
      </c>
      <c r="E33" s="756"/>
      <c r="F33" s="91">
        <v>54507</v>
      </c>
      <c r="G33" s="96">
        <v>17</v>
      </c>
      <c r="H33" s="97">
        <v>16158</v>
      </c>
      <c r="I33" s="765"/>
      <c r="J33" s="85">
        <v>149149</v>
      </c>
    </row>
    <row r="34" spans="1:16 16372:16372" s="19" customFormat="1" ht="20.100000000000001" customHeight="1">
      <c r="A34" s="752" t="s">
        <v>62</v>
      </c>
      <c r="B34" s="753">
        <v>1542</v>
      </c>
      <c r="C34" s="86">
        <v>160</v>
      </c>
      <c r="D34" s="86">
        <f t="shared" si="1"/>
        <v>239773</v>
      </c>
      <c r="E34" s="755">
        <v>56</v>
      </c>
      <c r="F34" s="91">
        <v>85241</v>
      </c>
      <c r="G34" s="96">
        <v>13</v>
      </c>
      <c r="H34" s="97">
        <v>22530</v>
      </c>
      <c r="I34" s="764">
        <v>96</v>
      </c>
      <c r="J34" s="85">
        <v>132002</v>
      </c>
      <c r="XER34" s="16" t="e">
        <f>COUNTIF(#REF!,"지방산림청")</f>
        <v>#REF!</v>
      </c>
    </row>
    <row r="35" spans="1:16 16372:16372" s="19" customFormat="1" ht="20.100000000000001" customHeight="1">
      <c r="A35" s="752"/>
      <c r="B35" s="753"/>
      <c r="C35" s="86">
        <v>56</v>
      </c>
      <c r="D35" s="86">
        <f t="shared" si="1"/>
        <v>108522</v>
      </c>
      <c r="E35" s="756"/>
      <c r="F35" s="91">
        <v>31556</v>
      </c>
      <c r="G35" s="96">
        <v>8</v>
      </c>
      <c r="H35" s="97">
        <v>11265</v>
      </c>
      <c r="I35" s="765"/>
      <c r="J35" s="85">
        <v>65701</v>
      </c>
      <c r="XER35" s="73"/>
    </row>
    <row r="36" spans="1:16 16372:16372" s="19" customFormat="1" ht="20.100000000000001" customHeight="1">
      <c r="A36" s="752" t="s">
        <v>63</v>
      </c>
      <c r="B36" s="753">
        <v>2939</v>
      </c>
      <c r="C36" s="86">
        <v>185</v>
      </c>
      <c r="D36" s="86">
        <f t="shared" si="1"/>
        <v>331825</v>
      </c>
      <c r="E36" s="755">
        <v>85</v>
      </c>
      <c r="F36" s="91">
        <v>139017</v>
      </c>
      <c r="G36" s="96">
        <v>20</v>
      </c>
      <c r="H36" s="97">
        <v>26102</v>
      </c>
      <c r="I36" s="764">
        <v>94</v>
      </c>
      <c r="J36" s="85">
        <v>166706</v>
      </c>
      <c r="P36" s="19">
        <v>79</v>
      </c>
    </row>
    <row r="37" spans="1:16 16372:16372" s="19" customFormat="1" ht="20.100000000000001" customHeight="1">
      <c r="A37" s="752"/>
      <c r="B37" s="753"/>
      <c r="C37" s="86">
        <v>85</v>
      </c>
      <c r="D37" s="86">
        <f t="shared" si="1"/>
        <v>162447</v>
      </c>
      <c r="E37" s="756"/>
      <c r="F37" s="91">
        <v>66293</v>
      </c>
      <c r="G37" s="96">
        <v>6</v>
      </c>
      <c r="H37" s="97">
        <v>13051</v>
      </c>
      <c r="I37" s="765"/>
      <c r="J37" s="85">
        <v>83103</v>
      </c>
    </row>
    <row r="38" spans="1:16 16372:16372" s="19" customFormat="1" ht="20.100000000000001" customHeight="1">
      <c r="A38" s="752" t="s">
        <v>64</v>
      </c>
      <c r="B38" s="753">
        <v>37</v>
      </c>
      <c r="C38" s="87">
        <v>14</v>
      </c>
      <c r="D38" s="86">
        <f t="shared" si="1"/>
        <v>42350</v>
      </c>
      <c r="E38" s="755">
        <v>10</v>
      </c>
      <c r="F38" s="92">
        <v>34174</v>
      </c>
      <c r="G38" s="100">
        <v>3</v>
      </c>
      <c r="H38" s="101">
        <v>5776</v>
      </c>
      <c r="I38" s="764">
        <v>2</v>
      </c>
      <c r="J38" s="82">
        <v>2400</v>
      </c>
    </row>
    <row r="39" spans="1:16 16372:16372" s="19" customFormat="1" ht="20.100000000000001" customHeight="1" thickBot="1">
      <c r="A39" s="752"/>
      <c r="B39" s="753"/>
      <c r="C39" s="87">
        <v>10</v>
      </c>
      <c r="D39" s="86">
        <f t="shared" si="1"/>
        <v>18675</v>
      </c>
      <c r="E39" s="756"/>
      <c r="F39" s="92">
        <v>14587</v>
      </c>
      <c r="G39" s="102">
        <v>2</v>
      </c>
      <c r="H39" s="103">
        <v>2888</v>
      </c>
      <c r="I39" s="765"/>
      <c r="J39" s="82">
        <v>1200</v>
      </c>
    </row>
    <row r="40" spans="1:16 16372:16372" s="19" customFormat="1" ht="54.95" customHeight="1"/>
    <row r="41" spans="1:16 16372:16372" ht="20.100000000000001" customHeight="1"/>
    <row r="42" spans="1:16 16372:16372" ht="20.100000000000001" customHeight="1"/>
  </sheetData>
  <mergeCells count="72">
    <mergeCell ref="I36:I37"/>
    <mergeCell ref="I38:I39"/>
    <mergeCell ref="E5:E6"/>
    <mergeCell ref="E36:E37"/>
    <mergeCell ref="E38:E39"/>
    <mergeCell ref="I7:I8"/>
    <mergeCell ref="I9:I10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E26:E27"/>
    <mergeCell ref="E28:E29"/>
    <mergeCell ref="E30:E31"/>
    <mergeCell ref="E32:E33"/>
    <mergeCell ref="E34:E35"/>
    <mergeCell ref="G2:H2"/>
    <mergeCell ref="I2:J2"/>
    <mergeCell ref="A5:A6"/>
    <mergeCell ref="B5:B6"/>
    <mergeCell ref="A16:A17"/>
    <mergeCell ref="B7:B8"/>
    <mergeCell ref="A2:A4"/>
    <mergeCell ref="B2:B4"/>
    <mergeCell ref="C2:D2"/>
    <mergeCell ref="E2:F2"/>
    <mergeCell ref="A18:A19"/>
    <mergeCell ref="B18:B19"/>
    <mergeCell ref="E7:E8"/>
    <mergeCell ref="E9:E10"/>
    <mergeCell ref="E12:E13"/>
    <mergeCell ref="E14:E15"/>
    <mergeCell ref="E16:E17"/>
    <mergeCell ref="E18:E19"/>
    <mergeCell ref="A9:A10"/>
    <mergeCell ref="B9:B10"/>
    <mergeCell ref="A12:A13"/>
    <mergeCell ref="B12:B13"/>
    <mergeCell ref="A14:A15"/>
    <mergeCell ref="B14:B15"/>
    <mergeCell ref="A7:A8"/>
    <mergeCell ref="A20:A21"/>
    <mergeCell ref="B20:B21"/>
    <mergeCell ref="A24:A25"/>
    <mergeCell ref="B24:B25"/>
    <mergeCell ref="E24:E25"/>
    <mergeCell ref="A22:A23"/>
    <mergeCell ref="E20:E21"/>
    <mergeCell ref="E22:E23"/>
    <mergeCell ref="A38:A39"/>
    <mergeCell ref="B38:B39"/>
    <mergeCell ref="A28:A29"/>
    <mergeCell ref="B28:B29"/>
    <mergeCell ref="B22:B23"/>
    <mergeCell ref="A26:A27"/>
    <mergeCell ref="B26:B27"/>
    <mergeCell ref="A32:A33"/>
    <mergeCell ref="B32:B33"/>
    <mergeCell ref="A34:A35"/>
    <mergeCell ref="B34:B35"/>
    <mergeCell ref="A36:A37"/>
    <mergeCell ref="B36:B37"/>
    <mergeCell ref="A30:A31"/>
    <mergeCell ref="B30:B31"/>
  </mergeCells>
  <phoneticPr fontId="39" type="noConversion"/>
  <pageMargins left="0.7" right="0.7" top="0.75" bottom="0.75" header="0.3" footer="0.3"/>
  <pageSetup paperSize="9" scale="81" fitToHeight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38"/>
  <sheetViews>
    <sheetView tabSelected="1" zoomScale="70" zoomScaleNormal="70" zoomScaleSheetLayoutView="55" workbookViewId="0">
      <pane ySplit="5" topLeftCell="A6" activePane="bottomLeft" state="frozen"/>
      <selection pane="bottomLeft" activeCell="H22" sqref="H22"/>
    </sheetView>
  </sheetViews>
  <sheetFormatPr defaultRowHeight="16.5"/>
  <cols>
    <col min="1" max="1" width="5.625" style="119" customWidth="1"/>
    <col min="2" max="2" width="10.625" style="119" customWidth="1"/>
    <col min="3" max="3" width="15.125" style="119" customWidth="1"/>
    <col min="4" max="4" width="22.25" style="119" customWidth="1"/>
    <col min="5" max="6" width="5.625" style="119" customWidth="1"/>
    <col min="7" max="7" width="4.75" style="119" customWidth="1"/>
    <col min="8" max="8" width="18.125" style="119" customWidth="1"/>
    <col min="9" max="9" width="10" style="119" customWidth="1"/>
    <col min="10" max="10" width="8.5" style="119" customWidth="1"/>
    <col min="11" max="11" width="5.75" style="119" customWidth="1"/>
    <col min="12" max="12" width="18.125" style="119" customWidth="1"/>
    <col min="13" max="13" width="14.625" customWidth="1"/>
    <col min="14" max="17" width="9" customWidth="1"/>
    <col min="18" max="18" width="14.75" customWidth="1"/>
    <col min="19" max="19" width="26.75" customWidth="1"/>
    <col min="20" max="20" width="14.5" style="19" customWidth="1"/>
    <col min="21" max="21" width="20.625" style="19" customWidth="1"/>
    <col min="22" max="22" width="20.625" customWidth="1"/>
    <col min="23" max="23" width="25.625" customWidth="1"/>
    <col min="24" max="24" width="25.25" style="19" customWidth="1"/>
    <col min="25" max="25" width="25.625" customWidth="1"/>
    <col min="26" max="28" width="10.625" customWidth="1"/>
    <col min="29" max="29" width="39" customWidth="1"/>
    <col min="30" max="30" width="24" customWidth="1"/>
    <col min="31" max="31" width="47.75" style="133" customWidth="1"/>
    <col min="32" max="32" width="25.625" style="19" customWidth="1"/>
    <col min="33" max="35" width="25.625" customWidth="1"/>
    <col min="36" max="36" width="29.5" style="19" customWidth="1"/>
    <col min="37" max="37" width="18.875" customWidth="1"/>
    <col min="38" max="38" width="9" customWidth="1"/>
    <col min="39" max="42" width="15.625" customWidth="1"/>
  </cols>
  <sheetData>
    <row r="1" spans="1:42" s="132" customFormat="1" ht="50.25" customHeight="1">
      <c r="A1" s="768" t="s">
        <v>8079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9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</row>
    <row r="2" spans="1:42" s="132" customFormat="1" ht="16.5" customHeight="1">
      <c r="A2" s="768"/>
      <c r="B2" s="768"/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9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</row>
    <row r="3" spans="1:42" s="132" customFormat="1" ht="30" customHeight="1">
      <c r="A3" s="116">
        <f>SUBTOTAL(3,A6:A238)</f>
        <v>233</v>
      </c>
      <c r="B3" s="117"/>
      <c r="C3" s="118"/>
      <c r="D3" s="117"/>
      <c r="E3" s="119"/>
      <c r="F3" s="119"/>
      <c r="G3" s="119"/>
      <c r="H3" s="119"/>
      <c r="I3" s="119"/>
      <c r="J3" s="119"/>
      <c r="K3" s="119"/>
      <c r="L3" s="119"/>
      <c r="T3" s="19"/>
      <c r="U3" s="19"/>
      <c r="X3" s="19"/>
      <c r="AE3" s="133"/>
      <c r="AF3" s="19"/>
      <c r="AJ3" s="19"/>
    </row>
    <row r="4" spans="1:42" ht="30" customHeight="1">
      <c r="A4" s="770" t="s">
        <v>9254</v>
      </c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2"/>
      <c r="R4" s="773" t="s">
        <v>2453</v>
      </c>
      <c r="S4" s="773"/>
      <c r="T4" s="773"/>
      <c r="U4" s="773"/>
      <c r="V4" s="773"/>
      <c r="W4" s="773" t="s">
        <v>2454</v>
      </c>
      <c r="X4" s="773"/>
      <c r="Y4" s="773"/>
      <c r="Z4" s="774" t="s">
        <v>2455</v>
      </c>
      <c r="AA4" s="774"/>
      <c r="AB4" s="774"/>
      <c r="AC4" s="775" t="s">
        <v>2456</v>
      </c>
      <c r="AD4" s="775"/>
      <c r="AE4" s="776"/>
      <c r="AF4" s="775" t="s">
        <v>2457</v>
      </c>
      <c r="AG4" s="775"/>
      <c r="AH4" s="775"/>
      <c r="AI4" s="775"/>
      <c r="AJ4" s="775"/>
      <c r="AK4" s="773" t="s">
        <v>2458</v>
      </c>
      <c r="AL4" s="773"/>
      <c r="AM4" s="773"/>
      <c r="AN4" s="766" t="s">
        <v>1081</v>
      </c>
      <c r="AO4" s="777" t="s">
        <v>1082</v>
      </c>
      <c r="AP4" s="766" t="s">
        <v>752</v>
      </c>
    </row>
    <row r="5" spans="1:42" ht="30.75" customHeight="1">
      <c r="A5" s="134" t="s">
        <v>9</v>
      </c>
      <c r="B5" s="134" t="s">
        <v>0</v>
      </c>
      <c r="C5" s="134" t="s">
        <v>10</v>
      </c>
      <c r="D5" s="134" t="s">
        <v>6</v>
      </c>
      <c r="E5" s="134" t="s">
        <v>5</v>
      </c>
      <c r="F5" s="134" t="s">
        <v>7</v>
      </c>
      <c r="G5" s="134" t="s">
        <v>8</v>
      </c>
      <c r="H5" s="134" t="s">
        <v>1</v>
      </c>
      <c r="I5" s="134" t="s">
        <v>2</v>
      </c>
      <c r="J5" s="134" t="s">
        <v>4</v>
      </c>
      <c r="K5" s="134" t="s">
        <v>3</v>
      </c>
      <c r="L5" s="134" t="s">
        <v>1075</v>
      </c>
      <c r="M5" s="134" t="s">
        <v>1076</v>
      </c>
      <c r="N5" s="134" t="s">
        <v>1077</v>
      </c>
      <c r="O5" s="134" t="s">
        <v>1078</v>
      </c>
      <c r="P5" s="134" t="s">
        <v>8076</v>
      </c>
      <c r="Q5" s="134" t="s">
        <v>8077</v>
      </c>
      <c r="R5" s="135" t="s">
        <v>749</v>
      </c>
      <c r="S5" s="135" t="s">
        <v>2459</v>
      </c>
      <c r="T5" s="135" t="s">
        <v>2460</v>
      </c>
      <c r="U5" s="135" t="s">
        <v>2461</v>
      </c>
      <c r="V5" s="135" t="s">
        <v>2462</v>
      </c>
      <c r="W5" s="135" t="s">
        <v>2463</v>
      </c>
      <c r="X5" s="135" t="s">
        <v>2464</v>
      </c>
      <c r="Y5" s="135" t="s">
        <v>2465</v>
      </c>
      <c r="Z5" s="135" t="s">
        <v>741</v>
      </c>
      <c r="AA5" s="135" t="s">
        <v>66</v>
      </c>
      <c r="AB5" s="135" t="s">
        <v>742</v>
      </c>
      <c r="AC5" s="135" t="s">
        <v>750</v>
      </c>
      <c r="AD5" s="135" t="s">
        <v>751</v>
      </c>
      <c r="AE5" s="135" t="s">
        <v>743</v>
      </c>
      <c r="AF5" s="136" t="s">
        <v>744</v>
      </c>
      <c r="AG5" s="137" t="s">
        <v>755</v>
      </c>
      <c r="AH5" s="136" t="s">
        <v>745</v>
      </c>
      <c r="AI5" s="136" t="s">
        <v>753</v>
      </c>
      <c r="AJ5" s="136" t="s">
        <v>754</v>
      </c>
      <c r="AK5" s="136" t="s">
        <v>746</v>
      </c>
      <c r="AL5" s="136" t="s">
        <v>747</v>
      </c>
      <c r="AM5" s="136" t="s">
        <v>748</v>
      </c>
      <c r="AN5" s="767"/>
      <c r="AO5" s="767"/>
      <c r="AP5" s="767"/>
    </row>
    <row r="6" spans="1:42" s="140" customFormat="1" ht="30.75" customHeight="1">
      <c r="A6" s="274" t="s">
        <v>2473</v>
      </c>
      <c r="B6" s="274" t="s">
        <v>5723</v>
      </c>
      <c r="C6" s="274" t="s">
        <v>5724</v>
      </c>
      <c r="D6" s="274" t="s">
        <v>5725</v>
      </c>
      <c r="E6" s="274" t="s">
        <v>5726</v>
      </c>
      <c r="F6" s="274" t="s">
        <v>39</v>
      </c>
      <c r="G6" s="274" t="s">
        <v>106</v>
      </c>
      <c r="H6" s="274" t="s">
        <v>5727</v>
      </c>
      <c r="I6" s="274" t="s">
        <v>760</v>
      </c>
      <c r="J6" s="274" t="s">
        <v>104</v>
      </c>
      <c r="K6" s="274" t="s">
        <v>105</v>
      </c>
      <c r="L6" s="274" t="s">
        <v>5728</v>
      </c>
      <c r="M6" s="274" t="s">
        <v>5729</v>
      </c>
      <c r="N6" s="275" t="s">
        <v>5730</v>
      </c>
      <c r="O6" s="275" t="s">
        <v>1080</v>
      </c>
      <c r="P6" s="275">
        <v>137</v>
      </c>
      <c r="Q6" s="275">
        <v>17.100000000000001</v>
      </c>
      <c r="R6" s="276"/>
      <c r="S6" s="273" t="s">
        <v>8082</v>
      </c>
      <c r="T6" s="268"/>
      <c r="U6" s="277">
        <v>44364</v>
      </c>
      <c r="V6" s="277">
        <v>44364</v>
      </c>
      <c r="W6" s="278">
        <v>1126000161</v>
      </c>
      <c r="X6" s="212">
        <v>44377</v>
      </c>
      <c r="Y6" s="157"/>
      <c r="Z6" s="157"/>
      <c r="AA6" s="157"/>
      <c r="AB6" s="157"/>
      <c r="AC6" s="157"/>
      <c r="AD6" s="157"/>
      <c r="AE6" s="158"/>
      <c r="AF6" s="157"/>
      <c r="AG6" s="157"/>
      <c r="AH6" s="157"/>
      <c r="AI6" s="157"/>
      <c r="AJ6" s="157"/>
      <c r="AK6" s="278" t="s">
        <v>5732</v>
      </c>
      <c r="AL6" s="278" t="s">
        <v>5733</v>
      </c>
      <c r="AM6" s="278" t="s">
        <v>5734</v>
      </c>
      <c r="AN6" s="279"/>
      <c r="AO6" s="138"/>
      <c r="AP6" s="139"/>
    </row>
    <row r="7" spans="1:42" s="140" customFormat="1" ht="30.75" customHeight="1">
      <c r="A7" s="274" t="s">
        <v>1407</v>
      </c>
      <c r="B7" s="274" t="s">
        <v>5735</v>
      </c>
      <c r="C7" s="274" t="s">
        <v>3371</v>
      </c>
      <c r="D7" s="274" t="s">
        <v>5736</v>
      </c>
      <c r="E7" s="274" t="s">
        <v>5726</v>
      </c>
      <c r="F7" s="274" t="s">
        <v>39</v>
      </c>
      <c r="G7" s="274" t="s">
        <v>106</v>
      </c>
      <c r="H7" s="274" t="s">
        <v>3125</v>
      </c>
      <c r="I7" s="274" t="s">
        <v>760</v>
      </c>
      <c r="J7" s="274" t="s">
        <v>104</v>
      </c>
      <c r="K7" s="274" t="s">
        <v>105</v>
      </c>
      <c r="L7" s="274" t="s">
        <v>5728</v>
      </c>
      <c r="M7" s="274" t="s">
        <v>5737</v>
      </c>
      <c r="N7" s="280" t="s">
        <v>5730</v>
      </c>
      <c r="O7" s="280" t="s">
        <v>1862</v>
      </c>
      <c r="P7" s="275">
        <v>230</v>
      </c>
      <c r="Q7" s="275">
        <v>24.4</v>
      </c>
      <c r="R7" s="276"/>
      <c r="S7" s="273" t="s">
        <v>8082</v>
      </c>
      <c r="T7" s="268"/>
      <c r="U7" s="277">
        <v>44364</v>
      </c>
      <c r="V7" s="277">
        <v>44364</v>
      </c>
      <c r="W7" s="268">
        <v>4136000176</v>
      </c>
      <c r="X7" s="212">
        <v>44377</v>
      </c>
      <c r="Y7" s="157"/>
      <c r="Z7" s="157"/>
      <c r="AA7" s="157"/>
      <c r="AB7" s="157"/>
      <c r="AC7" s="157"/>
      <c r="AD7" s="157"/>
      <c r="AE7" s="158"/>
      <c r="AF7" s="157"/>
      <c r="AG7" s="157"/>
      <c r="AH7" s="157"/>
      <c r="AI7" s="157"/>
      <c r="AJ7" s="157"/>
      <c r="AK7" s="278" t="s">
        <v>5732</v>
      </c>
      <c r="AL7" s="278" t="s">
        <v>5733</v>
      </c>
      <c r="AM7" s="278" t="s">
        <v>5734</v>
      </c>
      <c r="AN7" s="279"/>
      <c r="AO7" s="138"/>
      <c r="AP7" s="139"/>
    </row>
    <row r="8" spans="1:42" s="145" customFormat="1" ht="30.75" customHeight="1">
      <c r="A8" s="281" t="s">
        <v>1407</v>
      </c>
      <c r="B8" s="281" t="s">
        <v>5735</v>
      </c>
      <c r="C8" s="281" t="s">
        <v>5738</v>
      </c>
      <c r="D8" s="281" t="s">
        <v>5739</v>
      </c>
      <c r="E8" s="281" t="s">
        <v>5726</v>
      </c>
      <c r="F8" s="281" t="s">
        <v>39</v>
      </c>
      <c r="G8" s="281" t="s">
        <v>106</v>
      </c>
      <c r="H8" s="281" t="s">
        <v>3126</v>
      </c>
      <c r="I8" s="281" t="s">
        <v>760</v>
      </c>
      <c r="J8" s="281" t="s">
        <v>104</v>
      </c>
      <c r="K8" s="281" t="s">
        <v>105</v>
      </c>
      <c r="L8" s="281" t="s">
        <v>5740</v>
      </c>
      <c r="M8" s="281" t="s">
        <v>5741</v>
      </c>
      <c r="N8" s="281" t="s">
        <v>5742</v>
      </c>
      <c r="O8" s="281" t="s">
        <v>1870</v>
      </c>
      <c r="P8" s="282">
        <v>140</v>
      </c>
      <c r="Q8" s="282">
        <v>9.3000000000000007</v>
      </c>
      <c r="R8" s="283"/>
      <c r="S8" s="273" t="s">
        <v>8082</v>
      </c>
      <c r="T8" s="284"/>
      <c r="U8" s="277">
        <v>44364</v>
      </c>
      <c r="V8" s="277">
        <v>44364</v>
      </c>
      <c r="W8" s="284">
        <v>4136000195</v>
      </c>
      <c r="X8" s="212">
        <v>44377</v>
      </c>
      <c r="Y8" s="157"/>
      <c r="Z8" s="157"/>
      <c r="AA8" s="157"/>
      <c r="AB8" s="157"/>
      <c r="AC8" s="157"/>
      <c r="AD8" s="157"/>
      <c r="AE8" s="158"/>
      <c r="AF8" s="157"/>
      <c r="AG8" s="157"/>
      <c r="AH8" s="157"/>
      <c r="AI8" s="157"/>
      <c r="AJ8" s="157"/>
      <c r="AK8" s="285" t="s">
        <v>5732</v>
      </c>
      <c r="AL8" s="285" t="s">
        <v>5733</v>
      </c>
      <c r="AM8" s="285" t="s">
        <v>5734</v>
      </c>
      <c r="AN8" s="286"/>
      <c r="AO8" s="142"/>
      <c r="AP8" s="144"/>
    </row>
    <row r="9" spans="1:42" s="145" customFormat="1">
      <c r="A9" s="281" t="s">
        <v>1407</v>
      </c>
      <c r="B9" s="281" t="s">
        <v>5735</v>
      </c>
      <c r="C9" s="281" t="s">
        <v>2505</v>
      </c>
      <c r="D9" s="281" t="s">
        <v>5743</v>
      </c>
      <c r="E9" s="281" t="s">
        <v>5726</v>
      </c>
      <c r="F9" s="281" t="s">
        <v>39</v>
      </c>
      <c r="G9" s="281" t="s">
        <v>106</v>
      </c>
      <c r="H9" s="281" t="s">
        <v>3127</v>
      </c>
      <c r="I9" s="281" t="s">
        <v>760</v>
      </c>
      <c r="J9" s="281" t="s">
        <v>104</v>
      </c>
      <c r="K9" s="281" t="s">
        <v>105</v>
      </c>
      <c r="L9" s="281" t="s">
        <v>5740</v>
      </c>
      <c r="M9" s="281" t="s">
        <v>5744</v>
      </c>
      <c r="N9" s="281" t="s">
        <v>1096</v>
      </c>
      <c r="O9" s="281" t="s">
        <v>1862</v>
      </c>
      <c r="P9" s="282">
        <v>110</v>
      </c>
      <c r="Q9" s="282">
        <v>9.35</v>
      </c>
      <c r="R9" s="283"/>
      <c r="S9" s="273" t="s">
        <v>8082</v>
      </c>
      <c r="T9" s="284"/>
      <c r="U9" s="277">
        <v>44364</v>
      </c>
      <c r="V9" s="277">
        <v>44364</v>
      </c>
      <c r="W9" s="284">
        <v>4136000177</v>
      </c>
      <c r="X9" s="212">
        <v>44377</v>
      </c>
      <c r="Y9" s="157"/>
      <c r="Z9" s="157"/>
      <c r="AA9" s="157"/>
      <c r="AB9" s="157"/>
      <c r="AC9" s="157"/>
      <c r="AD9" s="157"/>
      <c r="AE9" s="158"/>
      <c r="AF9" s="157"/>
      <c r="AG9" s="157"/>
      <c r="AH9" s="157"/>
      <c r="AI9" s="157"/>
      <c r="AJ9" s="157"/>
      <c r="AK9" s="285" t="s">
        <v>5732</v>
      </c>
      <c r="AL9" s="285" t="s">
        <v>5733</v>
      </c>
      <c r="AM9" s="285" t="s">
        <v>5734</v>
      </c>
      <c r="AN9" s="286"/>
      <c r="AO9" s="142"/>
      <c r="AP9" s="144"/>
    </row>
    <row r="10" spans="1:42" s="145" customFormat="1">
      <c r="A10" s="281" t="s">
        <v>1407</v>
      </c>
      <c r="B10" s="281" t="s">
        <v>5735</v>
      </c>
      <c r="C10" s="281" t="s">
        <v>2505</v>
      </c>
      <c r="D10" s="281" t="s">
        <v>5745</v>
      </c>
      <c r="E10" s="281" t="s">
        <v>5726</v>
      </c>
      <c r="F10" s="281" t="s">
        <v>39</v>
      </c>
      <c r="G10" s="281" t="s">
        <v>106</v>
      </c>
      <c r="H10" s="281" t="s">
        <v>3128</v>
      </c>
      <c r="I10" s="281" t="s">
        <v>760</v>
      </c>
      <c r="J10" s="281" t="s">
        <v>104</v>
      </c>
      <c r="K10" s="281" t="s">
        <v>105</v>
      </c>
      <c r="L10" s="281" t="s">
        <v>5746</v>
      </c>
      <c r="M10" s="281" t="s">
        <v>5747</v>
      </c>
      <c r="N10" s="281" t="s">
        <v>1096</v>
      </c>
      <c r="O10" s="281" t="s">
        <v>1870</v>
      </c>
      <c r="P10" s="282">
        <v>135</v>
      </c>
      <c r="Q10" s="282">
        <v>16.75</v>
      </c>
      <c r="R10" s="283"/>
      <c r="S10" s="273" t="s">
        <v>8082</v>
      </c>
      <c r="T10" s="284"/>
      <c r="U10" s="277">
        <v>44364</v>
      </c>
      <c r="V10" s="277">
        <v>44364</v>
      </c>
      <c r="W10" s="284">
        <v>4136000178</v>
      </c>
      <c r="X10" s="212">
        <v>44377</v>
      </c>
      <c r="Y10" s="157"/>
      <c r="Z10" s="157"/>
      <c r="AA10" s="157"/>
      <c r="AB10" s="157"/>
      <c r="AC10" s="157"/>
      <c r="AD10" s="157"/>
      <c r="AE10" s="158"/>
      <c r="AF10" s="157"/>
      <c r="AG10" s="157"/>
      <c r="AH10" s="157"/>
      <c r="AI10" s="157"/>
      <c r="AJ10" s="157"/>
      <c r="AK10" s="285" t="s">
        <v>5732</v>
      </c>
      <c r="AL10" s="285" t="s">
        <v>5733</v>
      </c>
      <c r="AM10" s="285" t="s">
        <v>5734</v>
      </c>
      <c r="AN10" s="286"/>
      <c r="AO10" s="142"/>
      <c r="AP10" s="144"/>
    </row>
    <row r="11" spans="1:42" s="145" customFormat="1">
      <c r="A11" s="281" t="s">
        <v>1407</v>
      </c>
      <c r="B11" s="281" t="s">
        <v>5735</v>
      </c>
      <c r="C11" s="281" t="s">
        <v>5748</v>
      </c>
      <c r="D11" s="281" t="s">
        <v>5749</v>
      </c>
      <c r="E11" s="281" t="s">
        <v>5726</v>
      </c>
      <c r="F11" s="281" t="s">
        <v>39</v>
      </c>
      <c r="G11" s="281" t="s">
        <v>106</v>
      </c>
      <c r="H11" s="281" t="s">
        <v>3129</v>
      </c>
      <c r="I11" s="281" t="s">
        <v>760</v>
      </c>
      <c r="J11" s="281" t="s">
        <v>104</v>
      </c>
      <c r="K11" s="281" t="s">
        <v>105</v>
      </c>
      <c r="L11" s="281" t="s">
        <v>5750</v>
      </c>
      <c r="M11" s="281" t="s">
        <v>5751</v>
      </c>
      <c r="N11" s="281" t="s">
        <v>1103</v>
      </c>
      <c r="O11" s="281" t="s">
        <v>1870</v>
      </c>
      <c r="P11" s="282">
        <v>210</v>
      </c>
      <c r="Q11" s="282">
        <v>8.8000000000000007</v>
      </c>
      <c r="R11" s="283"/>
      <c r="S11" s="273" t="s">
        <v>8082</v>
      </c>
      <c r="T11" s="284"/>
      <c r="U11" s="277">
        <v>44364</v>
      </c>
      <c r="V11" s="277">
        <v>44364</v>
      </c>
      <c r="W11" s="284">
        <v>4136000213</v>
      </c>
      <c r="X11" s="212">
        <v>44377</v>
      </c>
      <c r="Y11" s="157"/>
      <c r="Z11" s="157"/>
      <c r="AA11" s="157"/>
      <c r="AB11" s="157"/>
      <c r="AC11" s="157"/>
      <c r="AD11" s="157"/>
      <c r="AE11" s="158"/>
      <c r="AF11" s="157"/>
      <c r="AG11" s="157"/>
      <c r="AH11" s="157"/>
      <c r="AI11" s="157"/>
      <c r="AJ11" s="157"/>
      <c r="AK11" s="285" t="s">
        <v>5732</v>
      </c>
      <c r="AL11" s="285" t="s">
        <v>5733</v>
      </c>
      <c r="AM11" s="285" t="s">
        <v>5734</v>
      </c>
      <c r="AN11" s="286"/>
      <c r="AO11" s="142"/>
      <c r="AP11" s="144"/>
    </row>
    <row r="12" spans="1:42" s="145" customFormat="1">
      <c r="A12" s="281" t="s">
        <v>1407</v>
      </c>
      <c r="B12" s="281" t="s">
        <v>5735</v>
      </c>
      <c r="C12" s="281" t="s">
        <v>5748</v>
      </c>
      <c r="D12" s="281" t="s">
        <v>5752</v>
      </c>
      <c r="E12" s="281" t="s">
        <v>5726</v>
      </c>
      <c r="F12" s="281" t="s">
        <v>39</v>
      </c>
      <c r="G12" s="281" t="s">
        <v>106</v>
      </c>
      <c r="H12" s="281" t="s">
        <v>3130</v>
      </c>
      <c r="I12" s="281" t="s">
        <v>760</v>
      </c>
      <c r="J12" s="281" t="s">
        <v>104</v>
      </c>
      <c r="K12" s="281" t="s">
        <v>105</v>
      </c>
      <c r="L12" s="281" t="s">
        <v>5753</v>
      </c>
      <c r="M12" s="281" t="s">
        <v>5754</v>
      </c>
      <c r="N12" s="281" t="s">
        <v>1103</v>
      </c>
      <c r="O12" s="281" t="s">
        <v>1870</v>
      </c>
      <c r="P12" s="282">
        <v>190</v>
      </c>
      <c r="Q12" s="282">
        <v>18.600000000000001</v>
      </c>
      <c r="R12" s="283"/>
      <c r="S12" s="273" t="s">
        <v>8082</v>
      </c>
      <c r="T12" s="284"/>
      <c r="U12" s="277">
        <v>44364</v>
      </c>
      <c r="V12" s="277">
        <v>44364</v>
      </c>
      <c r="W12" s="284">
        <v>4136000182</v>
      </c>
      <c r="X12" s="212">
        <v>44377</v>
      </c>
      <c r="Y12" s="157"/>
      <c r="Z12" s="157"/>
      <c r="AA12" s="157"/>
      <c r="AB12" s="157"/>
      <c r="AC12" s="157"/>
      <c r="AD12" s="157"/>
      <c r="AE12" s="158"/>
      <c r="AF12" s="157"/>
      <c r="AG12" s="157"/>
      <c r="AH12" s="157"/>
      <c r="AI12" s="157"/>
      <c r="AJ12" s="157"/>
      <c r="AK12" s="285" t="s">
        <v>5732</v>
      </c>
      <c r="AL12" s="285" t="s">
        <v>5733</v>
      </c>
      <c r="AM12" s="285" t="s">
        <v>5734</v>
      </c>
      <c r="AN12" s="286"/>
      <c r="AO12" s="142"/>
      <c r="AP12" s="144"/>
    </row>
    <row r="13" spans="1:42" s="145" customFormat="1">
      <c r="A13" s="281" t="s">
        <v>1407</v>
      </c>
      <c r="B13" s="281" t="s">
        <v>5735</v>
      </c>
      <c r="C13" s="287" t="s">
        <v>5748</v>
      </c>
      <c r="D13" s="287" t="s">
        <v>5755</v>
      </c>
      <c r="E13" s="281" t="s">
        <v>5726</v>
      </c>
      <c r="F13" s="281" t="s">
        <v>39</v>
      </c>
      <c r="G13" s="281" t="s">
        <v>106</v>
      </c>
      <c r="H13" s="281" t="s">
        <v>3131</v>
      </c>
      <c r="I13" s="281" t="s">
        <v>760</v>
      </c>
      <c r="J13" s="281" t="s">
        <v>104</v>
      </c>
      <c r="K13" s="281" t="s">
        <v>105</v>
      </c>
      <c r="L13" s="281" t="s">
        <v>5753</v>
      </c>
      <c r="M13" s="281" t="s">
        <v>5756</v>
      </c>
      <c r="N13" s="281" t="s">
        <v>1089</v>
      </c>
      <c r="O13" s="281" t="s">
        <v>5757</v>
      </c>
      <c r="P13" s="282">
        <v>180</v>
      </c>
      <c r="Q13" s="282">
        <v>18.8</v>
      </c>
      <c r="R13" s="283"/>
      <c r="S13" s="273" t="s">
        <v>8082</v>
      </c>
      <c r="T13" s="284"/>
      <c r="U13" s="277">
        <v>44364</v>
      </c>
      <c r="V13" s="277">
        <v>44364</v>
      </c>
      <c r="W13" s="284">
        <v>4136000183</v>
      </c>
      <c r="X13" s="212">
        <v>44377</v>
      </c>
      <c r="Y13" s="157"/>
      <c r="Z13" s="157"/>
      <c r="AA13" s="157"/>
      <c r="AB13" s="157"/>
      <c r="AC13" s="157"/>
      <c r="AD13" s="157"/>
      <c r="AE13" s="158"/>
      <c r="AF13" s="157"/>
      <c r="AG13" s="157"/>
      <c r="AH13" s="157"/>
      <c r="AI13" s="157"/>
      <c r="AJ13" s="157"/>
      <c r="AK13" s="285" t="s">
        <v>5732</v>
      </c>
      <c r="AL13" s="285" t="s">
        <v>5733</v>
      </c>
      <c r="AM13" s="285" t="s">
        <v>5734</v>
      </c>
      <c r="AN13" s="286"/>
      <c r="AO13" s="142"/>
      <c r="AP13" s="144"/>
    </row>
    <row r="14" spans="1:42" s="145" customFormat="1">
      <c r="A14" s="281" t="s">
        <v>1407</v>
      </c>
      <c r="B14" s="281" t="s">
        <v>3363</v>
      </c>
      <c r="C14" s="281" t="s">
        <v>3364</v>
      </c>
      <c r="D14" s="281" t="s">
        <v>5758</v>
      </c>
      <c r="E14" s="281" t="s">
        <v>5726</v>
      </c>
      <c r="F14" s="281" t="s">
        <v>39</v>
      </c>
      <c r="G14" s="281" t="s">
        <v>106</v>
      </c>
      <c r="H14" s="281" t="s">
        <v>3115</v>
      </c>
      <c r="I14" s="281" t="s">
        <v>760</v>
      </c>
      <c r="J14" s="281" t="s">
        <v>104</v>
      </c>
      <c r="K14" s="281" t="s">
        <v>105</v>
      </c>
      <c r="L14" s="281" t="s">
        <v>5759</v>
      </c>
      <c r="M14" s="281" t="s">
        <v>5760</v>
      </c>
      <c r="N14" s="281" t="s">
        <v>1103</v>
      </c>
      <c r="O14" s="281" t="s">
        <v>1870</v>
      </c>
      <c r="P14" s="282">
        <v>35</v>
      </c>
      <c r="Q14" s="282">
        <v>16.3</v>
      </c>
      <c r="R14" s="283"/>
      <c r="S14" s="273" t="s">
        <v>8082</v>
      </c>
      <c r="T14" s="284"/>
      <c r="U14" s="277">
        <v>44364</v>
      </c>
      <c r="V14" s="277">
        <v>44364</v>
      </c>
      <c r="W14" s="284">
        <v>4182000159</v>
      </c>
      <c r="X14" s="212">
        <v>44377</v>
      </c>
      <c r="Y14" s="157"/>
      <c r="Z14" s="157"/>
      <c r="AA14" s="157"/>
      <c r="AB14" s="157"/>
      <c r="AC14" s="157"/>
      <c r="AD14" s="157"/>
      <c r="AE14" s="158"/>
      <c r="AF14" s="157"/>
      <c r="AG14" s="157"/>
      <c r="AH14" s="157"/>
      <c r="AI14" s="157"/>
      <c r="AJ14" s="157"/>
      <c r="AK14" s="285" t="s">
        <v>5732</v>
      </c>
      <c r="AL14" s="285" t="s">
        <v>5733</v>
      </c>
      <c r="AM14" s="285" t="s">
        <v>5734</v>
      </c>
      <c r="AN14" s="286"/>
      <c r="AO14" s="142"/>
      <c r="AP14" s="144"/>
    </row>
    <row r="15" spans="1:42" s="145" customFormat="1">
      <c r="A15" s="281" t="s">
        <v>1407</v>
      </c>
      <c r="B15" s="281" t="s">
        <v>3363</v>
      </c>
      <c r="C15" s="281" t="s">
        <v>3364</v>
      </c>
      <c r="D15" s="281" t="s">
        <v>5761</v>
      </c>
      <c r="E15" s="281" t="s">
        <v>5726</v>
      </c>
      <c r="F15" s="281" t="s">
        <v>39</v>
      </c>
      <c r="G15" s="281" t="s">
        <v>106</v>
      </c>
      <c r="H15" s="281" t="s">
        <v>5762</v>
      </c>
      <c r="I15" s="281" t="s">
        <v>760</v>
      </c>
      <c r="J15" s="281" t="s">
        <v>104</v>
      </c>
      <c r="K15" s="281" t="s">
        <v>105</v>
      </c>
      <c r="L15" s="281" t="s">
        <v>5759</v>
      </c>
      <c r="M15" s="281" t="s">
        <v>5763</v>
      </c>
      <c r="N15" s="281" t="s">
        <v>1103</v>
      </c>
      <c r="O15" s="281" t="s">
        <v>1870</v>
      </c>
      <c r="P15" s="282">
        <v>75</v>
      </c>
      <c r="Q15" s="282">
        <v>14.1</v>
      </c>
      <c r="R15" s="283"/>
      <c r="S15" s="273" t="s">
        <v>8082</v>
      </c>
      <c r="T15" s="284"/>
      <c r="U15" s="277">
        <v>44364</v>
      </c>
      <c r="V15" s="277">
        <v>44364</v>
      </c>
      <c r="W15" s="284">
        <v>4182000160</v>
      </c>
      <c r="X15" s="212">
        <v>44377</v>
      </c>
      <c r="Y15" s="157"/>
      <c r="Z15" s="157"/>
      <c r="AA15" s="157"/>
      <c r="AB15" s="157"/>
      <c r="AC15" s="157"/>
      <c r="AD15" s="157"/>
      <c r="AE15" s="158"/>
      <c r="AF15" s="157"/>
      <c r="AG15" s="157"/>
      <c r="AH15" s="157"/>
      <c r="AI15" s="157"/>
      <c r="AJ15" s="157"/>
      <c r="AK15" s="285" t="s">
        <v>5732</v>
      </c>
      <c r="AL15" s="285" t="s">
        <v>5733</v>
      </c>
      <c r="AM15" s="285" t="s">
        <v>5734</v>
      </c>
      <c r="AN15" s="286"/>
      <c r="AO15" s="142"/>
      <c r="AP15" s="144"/>
    </row>
    <row r="16" spans="1:42" s="145" customFormat="1" ht="24">
      <c r="A16" s="281" t="s">
        <v>1407</v>
      </c>
      <c r="B16" s="281" t="s">
        <v>3363</v>
      </c>
      <c r="C16" s="281" t="s">
        <v>3365</v>
      </c>
      <c r="D16" s="281" t="s">
        <v>5764</v>
      </c>
      <c r="E16" s="281" t="s">
        <v>5726</v>
      </c>
      <c r="F16" s="281" t="s">
        <v>39</v>
      </c>
      <c r="G16" s="281" t="s">
        <v>106</v>
      </c>
      <c r="H16" s="281" t="s">
        <v>3116</v>
      </c>
      <c r="I16" s="281" t="s">
        <v>760</v>
      </c>
      <c r="J16" s="281" t="s">
        <v>104</v>
      </c>
      <c r="K16" s="281" t="s">
        <v>105</v>
      </c>
      <c r="L16" s="281" t="s">
        <v>5765</v>
      </c>
      <c r="M16" s="281" t="s">
        <v>5766</v>
      </c>
      <c r="N16" s="281" t="s">
        <v>1103</v>
      </c>
      <c r="O16" s="281" t="s">
        <v>1870</v>
      </c>
      <c r="P16" s="282">
        <v>40</v>
      </c>
      <c r="Q16" s="282">
        <v>14.4</v>
      </c>
      <c r="R16" s="283"/>
      <c r="S16" s="288" t="s">
        <v>8083</v>
      </c>
      <c r="T16" s="284"/>
      <c r="U16" s="277">
        <v>44371</v>
      </c>
      <c r="V16" s="277">
        <v>44371</v>
      </c>
      <c r="W16" s="284">
        <v>4182000161</v>
      </c>
      <c r="X16" s="212">
        <v>44377</v>
      </c>
      <c r="Y16" s="157"/>
      <c r="Z16" s="157"/>
      <c r="AA16" s="157"/>
      <c r="AB16" s="157"/>
      <c r="AC16" s="157"/>
      <c r="AD16" s="157"/>
      <c r="AE16" s="289"/>
      <c r="AF16" s="157"/>
      <c r="AG16" s="157"/>
      <c r="AH16" s="157"/>
      <c r="AI16" s="157"/>
      <c r="AJ16" s="157"/>
      <c r="AK16" s="285" t="s">
        <v>5732</v>
      </c>
      <c r="AL16" s="285" t="s">
        <v>5733</v>
      </c>
      <c r="AM16" s="285" t="s">
        <v>5734</v>
      </c>
      <c r="AN16" s="286"/>
      <c r="AO16" s="142"/>
      <c r="AP16" s="144"/>
    </row>
    <row r="17" spans="1:42" s="145" customFormat="1" ht="24">
      <c r="A17" s="281" t="s">
        <v>1407</v>
      </c>
      <c r="B17" s="281" t="s">
        <v>3363</v>
      </c>
      <c r="C17" s="281" t="s">
        <v>3365</v>
      </c>
      <c r="D17" s="281" t="s">
        <v>5767</v>
      </c>
      <c r="E17" s="281" t="s">
        <v>5726</v>
      </c>
      <c r="F17" s="281" t="s">
        <v>39</v>
      </c>
      <c r="G17" s="281" t="s">
        <v>106</v>
      </c>
      <c r="H17" s="281" t="s">
        <v>5768</v>
      </c>
      <c r="I17" s="281" t="s">
        <v>760</v>
      </c>
      <c r="J17" s="281" t="s">
        <v>104</v>
      </c>
      <c r="K17" s="281" t="s">
        <v>105</v>
      </c>
      <c r="L17" s="281" t="s">
        <v>5765</v>
      </c>
      <c r="M17" s="281" t="s">
        <v>5769</v>
      </c>
      <c r="N17" s="281" t="s">
        <v>1103</v>
      </c>
      <c r="O17" s="281" t="s">
        <v>1870</v>
      </c>
      <c r="P17" s="282">
        <v>46</v>
      </c>
      <c r="Q17" s="282">
        <v>22.8</v>
      </c>
      <c r="R17" s="283"/>
      <c r="S17" s="288" t="s">
        <v>8083</v>
      </c>
      <c r="T17" s="284"/>
      <c r="U17" s="277">
        <v>44371</v>
      </c>
      <c r="V17" s="277">
        <v>44371</v>
      </c>
      <c r="W17" s="284">
        <v>4182000162</v>
      </c>
      <c r="X17" s="212">
        <v>44377</v>
      </c>
      <c r="Y17" s="157"/>
      <c r="Z17" s="157"/>
      <c r="AA17" s="157"/>
      <c r="AB17" s="157"/>
      <c r="AC17" s="157"/>
      <c r="AD17" s="157"/>
      <c r="AE17" s="289"/>
      <c r="AF17" s="157"/>
      <c r="AG17" s="157"/>
      <c r="AH17" s="157"/>
      <c r="AI17" s="157"/>
      <c r="AJ17" s="157"/>
      <c r="AK17" s="285" t="s">
        <v>5732</v>
      </c>
      <c r="AL17" s="285" t="s">
        <v>5733</v>
      </c>
      <c r="AM17" s="285" t="s">
        <v>5734</v>
      </c>
      <c r="AN17" s="286"/>
      <c r="AO17" s="142"/>
      <c r="AP17" s="144"/>
    </row>
    <row r="18" spans="1:42" s="145" customFormat="1" ht="24">
      <c r="A18" s="281" t="s">
        <v>1407</v>
      </c>
      <c r="B18" s="281" t="s">
        <v>3363</v>
      </c>
      <c r="C18" s="281" t="s">
        <v>3365</v>
      </c>
      <c r="D18" s="281" t="s">
        <v>5770</v>
      </c>
      <c r="E18" s="281" t="s">
        <v>5726</v>
      </c>
      <c r="F18" s="281" t="s">
        <v>39</v>
      </c>
      <c r="G18" s="281" t="s">
        <v>106</v>
      </c>
      <c r="H18" s="281" t="s">
        <v>5771</v>
      </c>
      <c r="I18" s="281" t="s">
        <v>760</v>
      </c>
      <c r="J18" s="281" t="s">
        <v>104</v>
      </c>
      <c r="K18" s="281" t="s">
        <v>105</v>
      </c>
      <c r="L18" s="281" t="s">
        <v>5765</v>
      </c>
      <c r="M18" s="281" t="s">
        <v>5772</v>
      </c>
      <c r="N18" s="281" t="s">
        <v>1103</v>
      </c>
      <c r="O18" s="281" t="s">
        <v>1870</v>
      </c>
      <c r="P18" s="282">
        <v>250</v>
      </c>
      <c r="Q18" s="282">
        <v>17.64</v>
      </c>
      <c r="R18" s="283"/>
      <c r="S18" s="288" t="s">
        <v>8083</v>
      </c>
      <c r="T18" s="284"/>
      <c r="U18" s="277">
        <v>44371</v>
      </c>
      <c r="V18" s="277">
        <v>44371</v>
      </c>
      <c r="W18" s="284">
        <v>4182000165</v>
      </c>
      <c r="X18" s="212">
        <v>44377</v>
      </c>
      <c r="Y18" s="157"/>
      <c r="Z18" s="157"/>
      <c r="AA18" s="157"/>
      <c r="AB18" s="157"/>
      <c r="AC18" s="157"/>
      <c r="AD18" s="157"/>
      <c r="AE18" s="290"/>
      <c r="AF18" s="157"/>
      <c r="AG18" s="157"/>
      <c r="AH18" s="157"/>
      <c r="AI18" s="157"/>
      <c r="AJ18" s="157"/>
      <c r="AK18" s="285" t="s">
        <v>5732</v>
      </c>
      <c r="AL18" s="285" t="s">
        <v>5733</v>
      </c>
      <c r="AM18" s="285" t="s">
        <v>5734</v>
      </c>
      <c r="AN18" s="286"/>
      <c r="AO18" s="142"/>
      <c r="AP18" s="144"/>
    </row>
    <row r="19" spans="1:42" s="145" customFormat="1" ht="24">
      <c r="A19" s="281" t="s">
        <v>1407</v>
      </c>
      <c r="B19" s="281" t="s">
        <v>3363</v>
      </c>
      <c r="C19" s="281" t="s">
        <v>3365</v>
      </c>
      <c r="D19" s="281" t="s">
        <v>5773</v>
      </c>
      <c r="E19" s="281" t="s">
        <v>5726</v>
      </c>
      <c r="F19" s="281" t="s">
        <v>39</v>
      </c>
      <c r="G19" s="281" t="s">
        <v>106</v>
      </c>
      <c r="H19" s="281" t="s">
        <v>3117</v>
      </c>
      <c r="I19" s="281" t="s">
        <v>760</v>
      </c>
      <c r="J19" s="281" t="s">
        <v>104</v>
      </c>
      <c r="K19" s="281" t="s">
        <v>105</v>
      </c>
      <c r="L19" s="281" t="s">
        <v>5765</v>
      </c>
      <c r="M19" s="281" t="s">
        <v>5774</v>
      </c>
      <c r="N19" s="281" t="s">
        <v>1096</v>
      </c>
      <c r="O19" s="281" t="s">
        <v>1862</v>
      </c>
      <c r="P19" s="282">
        <v>180</v>
      </c>
      <c r="Q19" s="282">
        <v>5.3</v>
      </c>
      <c r="R19" s="283"/>
      <c r="S19" s="288" t="s">
        <v>8083</v>
      </c>
      <c r="T19" s="284"/>
      <c r="U19" s="277">
        <v>44371</v>
      </c>
      <c r="V19" s="277">
        <v>44371</v>
      </c>
      <c r="W19" s="284">
        <v>4182000163</v>
      </c>
      <c r="X19" s="212">
        <v>44377</v>
      </c>
      <c r="Y19" s="157"/>
      <c r="Z19" s="157"/>
      <c r="AA19" s="157"/>
      <c r="AB19" s="157"/>
      <c r="AC19" s="157"/>
      <c r="AD19" s="157"/>
      <c r="AE19" s="158"/>
      <c r="AF19" s="157"/>
      <c r="AG19" s="157"/>
      <c r="AH19" s="157"/>
      <c r="AI19" s="157"/>
      <c r="AJ19" s="157"/>
      <c r="AK19" s="285" t="s">
        <v>5732</v>
      </c>
      <c r="AL19" s="285" t="s">
        <v>5733</v>
      </c>
      <c r="AM19" s="285" t="s">
        <v>5734</v>
      </c>
      <c r="AN19" s="286"/>
      <c r="AO19" s="142"/>
      <c r="AP19" s="144"/>
    </row>
    <row r="20" spans="1:42" s="145" customFormat="1" ht="24">
      <c r="A20" s="281" t="s">
        <v>1407</v>
      </c>
      <c r="B20" s="281" t="s">
        <v>3363</v>
      </c>
      <c r="C20" s="281" t="s">
        <v>3365</v>
      </c>
      <c r="D20" s="281" t="s">
        <v>5773</v>
      </c>
      <c r="E20" s="281" t="s">
        <v>5726</v>
      </c>
      <c r="F20" s="281" t="s">
        <v>39</v>
      </c>
      <c r="G20" s="281" t="s">
        <v>106</v>
      </c>
      <c r="H20" s="281" t="s">
        <v>3118</v>
      </c>
      <c r="I20" s="281" t="s">
        <v>760</v>
      </c>
      <c r="J20" s="281" t="s">
        <v>104</v>
      </c>
      <c r="K20" s="281" t="s">
        <v>105</v>
      </c>
      <c r="L20" s="281" t="s">
        <v>5765</v>
      </c>
      <c r="M20" s="281" t="s">
        <v>5775</v>
      </c>
      <c r="N20" s="281" t="s">
        <v>1096</v>
      </c>
      <c r="O20" s="281" t="s">
        <v>1862</v>
      </c>
      <c r="P20" s="282">
        <v>70</v>
      </c>
      <c r="Q20" s="282">
        <v>16.100000000000001</v>
      </c>
      <c r="R20" s="283"/>
      <c r="S20" s="288" t="s">
        <v>8083</v>
      </c>
      <c r="T20" s="284"/>
      <c r="U20" s="277">
        <v>44371</v>
      </c>
      <c r="V20" s="277">
        <v>44371</v>
      </c>
      <c r="W20" s="284">
        <v>4182000164</v>
      </c>
      <c r="X20" s="212">
        <v>44377</v>
      </c>
      <c r="Y20" s="157"/>
      <c r="Z20" s="157"/>
      <c r="AA20" s="157"/>
      <c r="AB20" s="157"/>
      <c r="AC20" s="157"/>
      <c r="AD20" s="157"/>
      <c r="AE20" s="158"/>
      <c r="AF20" s="157"/>
      <c r="AG20" s="157"/>
      <c r="AH20" s="157"/>
      <c r="AI20" s="157"/>
      <c r="AJ20" s="157"/>
      <c r="AK20" s="285" t="s">
        <v>5732</v>
      </c>
      <c r="AL20" s="285" t="s">
        <v>5733</v>
      </c>
      <c r="AM20" s="285" t="s">
        <v>5734</v>
      </c>
      <c r="AN20" s="286"/>
      <c r="AO20" s="142"/>
      <c r="AP20" s="144"/>
    </row>
    <row r="21" spans="1:42" s="145" customFormat="1" ht="24">
      <c r="A21" s="281" t="s">
        <v>20</v>
      </c>
      <c r="B21" s="281" t="s">
        <v>5776</v>
      </c>
      <c r="C21" s="281" t="s">
        <v>5777</v>
      </c>
      <c r="D21" s="281" t="s">
        <v>5778</v>
      </c>
      <c r="E21" s="281" t="s">
        <v>5726</v>
      </c>
      <c r="F21" s="281" t="s">
        <v>39</v>
      </c>
      <c r="G21" s="281" t="s">
        <v>106</v>
      </c>
      <c r="H21" s="281" t="s">
        <v>5779</v>
      </c>
      <c r="I21" s="281" t="s">
        <v>760</v>
      </c>
      <c r="J21" s="281" t="s">
        <v>104</v>
      </c>
      <c r="K21" s="281" t="s">
        <v>105</v>
      </c>
      <c r="L21" s="281" t="s">
        <v>5780</v>
      </c>
      <c r="M21" s="281" t="s">
        <v>5781</v>
      </c>
      <c r="N21" s="281" t="s">
        <v>1103</v>
      </c>
      <c r="O21" s="281" t="s">
        <v>1870</v>
      </c>
      <c r="P21" s="282">
        <v>190</v>
      </c>
      <c r="Q21" s="282">
        <v>18.7</v>
      </c>
      <c r="R21" s="283"/>
      <c r="S21" s="288" t="s">
        <v>8083</v>
      </c>
      <c r="T21" s="284"/>
      <c r="U21" s="277">
        <v>44371</v>
      </c>
      <c r="V21" s="277">
        <v>44371</v>
      </c>
      <c r="W21" s="284">
        <v>4211000131</v>
      </c>
      <c r="X21" s="212">
        <v>44377</v>
      </c>
      <c r="Y21" s="157"/>
      <c r="Z21" s="157"/>
      <c r="AA21" s="157"/>
      <c r="AB21" s="157"/>
      <c r="AC21" s="157"/>
      <c r="AD21" s="157"/>
      <c r="AE21" s="158"/>
      <c r="AF21" s="157"/>
      <c r="AG21" s="157"/>
      <c r="AH21" s="157"/>
      <c r="AI21" s="157"/>
      <c r="AJ21" s="157"/>
      <c r="AK21" s="285" t="s">
        <v>5732</v>
      </c>
      <c r="AL21" s="285" t="s">
        <v>5733</v>
      </c>
      <c r="AM21" s="285" t="s">
        <v>5734</v>
      </c>
      <c r="AN21" s="286"/>
      <c r="AO21" s="142"/>
      <c r="AP21" s="144"/>
    </row>
    <row r="22" spans="1:42" s="145" customFormat="1" ht="24">
      <c r="A22" s="281" t="s">
        <v>20</v>
      </c>
      <c r="B22" s="281" t="s">
        <v>5776</v>
      </c>
      <c r="C22" s="281" t="s">
        <v>5782</v>
      </c>
      <c r="D22" s="281" t="s">
        <v>5783</v>
      </c>
      <c r="E22" s="281" t="s">
        <v>5726</v>
      </c>
      <c r="F22" s="281" t="s">
        <v>39</v>
      </c>
      <c r="G22" s="281" t="s">
        <v>106</v>
      </c>
      <c r="H22" s="281" t="s">
        <v>3378</v>
      </c>
      <c r="I22" s="281" t="s">
        <v>760</v>
      </c>
      <c r="J22" s="281" t="s">
        <v>104</v>
      </c>
      <c r="K22" s="281" t="s">
        <v>105</v>
      </c>
      <c r="L22" s="281" t="s">
        <v>5784</v>
      </c>
      <c r="M22" s="281" t="s">
        <v>5785</v>
      </c>
      <c r="N22" s="281" t="s">
        <v>1096</v>
      </c>
      <c r="O22" s="281" t="s">
        <v>1862</v>
      </c>
      <c r="P22" s="282">
        <v>100</v>
      </c>
      <c r="Q22" s="282">
        <v>19.8</v>
      </c>
      <c r="R22" s="283"/>
      <c r="S22" s="288" t="s">
        <v>8083</v>
      </c>
      <c r="T22" s="284"/>
      <c r="U22" s="277">
        <v>44371</v>
      </c>
      <c r="V22" s="277">
        <v>44371</v>
      </c>
      <c r="W22" s="284">
        <v>4211000129</v>
      </c>
      <c r="X22" s="212">
        <v>44377</v>
      </c>
      <c r="Y22" s="157"/>
      <c r="Z22" s="157"/>
      <c r="AA22" s="157"/>
      <c r="AB22" s="157"/>
      <c r="AC22" s="157"/>
      <c r="AD22" s="157"/>
      <c r="AE22" s="158"/>
      <c r="AF22" s="157"/>
      <c r="AG22" s="157"/>
      <c r="AH22" s="157"/>
      <c r="AI22" s="157"/>
      <c r="AJ22" s="157"/>
      <c r="AK22" s="285" t="s">
        <v>5732</v>
      </c>
      <c r="AL22" s="285" t="s">
        <v>5733</v>
      </c>
      <c r="AM22" s="285" t="s">
        <v>5734</v>
      </c>
      <c r="AN22" s="286"/>
      <c r="AO22" s="142"/>
      <c r="AP22" s="144"/>
    </row>
    <row r="23" spans="1:42" s="145" customFormat="1" ht="24">
      <c r="A23" s="281" t="s">
        <v>20</v>
      </c>
      <c r="B23" s="281" t="s">
        <v>5776</v>
      </c>
      <c r="C23" s="281" t="s">
        <v>5782</v>
      </c>
      <c r="D23" s="281" t="s">
        <v>5786</v>
      </c>
      <c r="E23" s="281" t="s">
        <v>5726</v>
      </c>
      <c r="F23" s="281" t="s">
        <v>39</v>
      </c>
      <c r="G23" s="281" t="s">
        <v>106</v>
      </c>
      <c r="H23" s="281" t="s">
        <v>3379</v>
      </c>
      <c r="I23" s="281" t="s">
        <v>760</v>
      </c>
      <c r="J23" s="281" t="s">
        <v>104</v>
      </c>
      <c r="K23" s="281" t="s">
        <v>105</v>
      </c>
      <c r="L23" s="281" t="s">
        <v>5787</v>
      </c>
      <c r="M23" s="281" t="s">
        <v>5788</v>
      </c>
      <c r="N23" s="281" t="s">
        <v>1096</v>
      </c>
      <c r="O23" s="281" t="s">
        <v>1862</v>
      </c>
      <c r="P23" s="282">
        <v>150</v>
      </c>
      <c r="Q23" s="282">
        <v>16.2</v>
      </c>
      <c r="R23" s="283"/>
      <c r="S23" s="288" t="s">
        <v>8083</v>
      </c>
      <c r="T23" s="284"/>
      <c r="U23" s="277">
        <v>44371</v>
      </c>
      <c r="V23" s="277">
        <v>44371</v>
      </c>
      <c r="W23" s="284">
        <v>4211000122</v>
      </c>
      <c r="X23" s="212">
        <v>44377</v>
      </c>
      <c r="Y23" s="157"/>
      <c r="Z23" s="157"/>
      <c r="AA23" s="157"/>
      <c r="AB23" s="157"/>
      <c r="AC23" s="157"/>
      <c r="AD23" s="157"/>
      <c r="AE23" s="158"/>
      <c r="AF23" s="157"/>
      <c r="AG23" s="157"/>
      <c r="AH23" s="157"/>
      <c r="AI23" s="157"/>
      <c r="AJ23" s="157"/>
      <c r="AK23" s="285" t="s">
        <v>5732</v>
      </c>
      <c r="AL23" s="285" t="s">
        <v>5733</v>
      </c>
      <c r="AM23" s="285" t="s">
        <v>5734</v>
      </c>
      <c r="AN23" s="286"/>
      <c r="AO23" s="142"/>
      <c r="AP23" s="144"/>
    </row>
    <row r="24" spans="1:42" s="145" customFormat="1" ht="24">
      <c r="A24" s="281" t="s">
        <v>20</v>
      </c>
      <c r="B24" s="281" t="s">
        <v>5776</v>
      </c>
      <c r="C24" s="281" t="s">
        <v>5782</v>
      </c>
      <c r="D24" s="281" t="s">
        <v>5789</v>
      </c>
      <c r="E24" s="281" t="s">
        <v>5726</v>
      </c>
      <c r="F24" s="281" t="s">
        <v>39</v>
      </c>
      <c r="G24" s="281" t="s">
        <v>106</v>
      </c>
      <c r="H24" s="281" t="s">
        <v>3380</v>
      </c>
      <c r="I24" s="281" t="s">
        <v>760</v>
      </c>
      <c r="J24" s="281" t="s">
        <v>104</v>
      </c>
      <c r="K24" s="281" t="s">
        <v>105</v>
      </c>
      <c r="L24" s="281" t="s">
        <v>5787</v>
      </c>
      <c r="M24" s="281" t="s">
        <v>5790</v>
      </c>
      <c r="N24" s="281" t="s">
        <v>1103</v>
      </c>
      <c r="O24" s="281" t="s">
        <v>1870</v>
      </c>
      <c r="P24" s="282">
        <v>200</v>
      </c>
      <c r="Q24" s="282">
        <v>14.5</v>
      </c>
      <c r="R24" s="283"/>
      <c r="S24" s="288" t="s">
        <v>8083</v>
      </c>
      <c r="T24" s="284"/>
      <c r="U24" s="277">
        <v>44371</v>
      </c>
      <c r="V24" s="277">
        <v>44371</v>
      </c>
      <c r="W24" s="284">
        <v>4211000123</v>
      </c>
      <c r="X24" s="212">
        <v>44377</v>
      </c>
      <c r="Y24" s="157"/>
      <c r="Z24" s="157"/>
      <c r="AA24" s="157"/>
      <c r="AB24" s="157"/>
      <c r="AC24" s="157"/>
      <c r="AD24" s="157"/>
      <c r="AE24" s="158"/>
      <c r="AF24" s="157"/>
      <c r="AG24" s="157"/>
      <c r="AH24" s="157"/>
      <c r="AI24" s="157"/>
      <c r="AJ24" s="157"/>
      <c r="AK24" s="285" t="s">
        <v>5732</v>
      </c>
      <c r="AL24" s="285" t="s">
        <v>5733</v>
      </c>
      <c r="AM24" s="285" t="s">
        <v>5734</v>
      </c>
      <c r="AN24" s="286"/>
      <c r="AO24" s="142"/>
      <c r="AP24" s="144"/>
    </row>
    <row r="25" spans="1:42" s="145" customFormat="1" ht="24">
      <c r="A25" s="281" t="s">
        <v>20</v>
      </c>
      <c r="B25" s="281" t="s">
        <v>5776</v>
      </c>
      <c r="C25" s="281" t="s">
        <v>5782</v>
      </c>
      <c r="D25" s="281" t="s">
        <v>5791</v>
      </c>
      <c r="E25" s="281" t="s">
        <v>5726</v>
      </c>
      <c r="F25" s="281" t="s">
        <v>39</v>
      </c>
      <c r="G25" s="281" t="s">
        <v>106</v>
      </c>
      <c r="H25" s="281" t="s">
        <v>3381</v>
      </c>
      <c r="I25" s="281" t="s">
        <v>760</v>
      </c>
      <c r="J25" s="281" t="s">
        <v>104</v>
      </c>
      <c r="K25" s="281" t="s">
        <v>105</v>
      </c>
      <c r="L25" s="281" t="s">
        <v>5787</v>
      </c>
      <c r="M25" s="281" t="s">
        <v>5792</v>
      </c>
      <c r="N25" s="281" t="s">
        <v>1096</v>
      </c>
      <c r="O25" s="281" t="s">
        <v>1862</v>
      </c>
      <c r="P25" s="282">
        <v>300</v>
      </c>
      <c r="Q25" s="282">
        <v>26.2</v>
      </c>
      <c r="R25" s="283"/>
      <c r="S25" s="288" t="s">
        <v>8083</v>
      </c>
      <c r="T25" s="284"/>
      <c r="U25" s="277">
        <v>44371</v>
      </c>
      <c r="V25" s="277">
        <v>44371</v>
      </c>
      <c r="W25" s="284">
        <v>4211000132</v>
      </c>
      <c r="X25" s="212">
        <v>44377</v>
      </c>
      <c r="Y25" s="157"/>
      <c r="Z25" s="157"/>
      <c r="AA25" s="157"/>
      <c r="AB25" s="157"/>
      <c r="AC25" s="157"/>
      <c r="AD25" s="157"/>
      <c r="AE25" s="158"/>
      <c r="AF25" s="157"/>
      <c r="AG25" s="157"/>
      <c r="AH25" s="157"/>
      <c r="AI25" s="157"/>
      <c r="AJ25" s="157"/>
      <c r="AK25" s="285" t="s">
        <v>5732</v>
      </c>
      <c r="AL25" s="285" t="s">
        <v>5733</v>
      </c>
      <c r="AM25" s="285" t="s">
        <v>5734</v>
      </c>
      <c r="AN25" s="286"/>
      <c r="AO25" s="142"/>
      <c r="AP25" s="144"/>
    </row>
    <row r="26" spans="1:42" s="145" customFormat="1" ht="24">
      <c r="A26" s="281" t="s">
        <v>20</v>
      </c>
      <c r="B26" s="281" t="s">
        <v>5776</v>
      </c>
      <c r="C26" s="281" t="s">
        <v>5793</v>
      </c>
      <c r="D26" s="281" t="s">
        <v>5794</v>
      </c>
      <c r="E26" s="281" t="s">
        <v>5726</v>
      </c>
      <c r="F26" s="281" t="s">
        <v>39</v>
      </c>
      <c r="G26" s="281" t="s">
        <v>106</v>
      </c>
      <c r="H26" s="281" t="s">
        <v>5795</v>
      </c>
      <c r="I26" s="281" t="s">
        <v>760</v>
      </c>
      <c r="J26" s="281" t="s">
        <v>104</v>
      </c>
      <c r="K26" s="281" t="s">
        <v>105</v>
      </c>
      <c r="L26" s="281" t="s">
        <v>5787</v>
      </c>
      <c r="M26" s="281" t="s">
        <v>5796</v>
      </c>
      <c r="N26" s="281" t="s">
        <v>1096</v>
      </c>
      <c r="O26" s="281" t="s">
        <v>1862</v>
      </c>
      <c r="P26" s="282">
        <v>108</v>
      </c>
      <c r="Q26" s="282">
        <v>14.5</v>
      </c>
      <c r="R26" s="283"/>
      <c r="S26" s="288" t="s">
        <v>8083</v>
      </c>
      <c r="T26" s="284"/>
      <c r="U26" s="277">
        <v>44371</v>
      </c>
      <c r="V26" s="277">
        <v>44371</v>
      </c>
      <c r="W26" s="284">
        <v>4211000125</v>
      </c>
      <c r="X26" s="212">
        <v>44377</v>
      </c>
      <c r="Y26" s="157"/>
      <c r="Z26" s="157"/>
      <c r="AA26" s="157"/>
      <c r="AB26" s="157"/>
      <c r="AC26" s="157"/>
      <c r="AD26" s="157"/>
      <c r="AE26" s="158"/>
      <c r="AF26" s="157"/>
      <c r="AG26" s="157"/>
      <c r="AH26" s="157"/>
      <c r="AI26" s="157"/>
      <c r="AJ26" s="157"/>
      <c r="AK26" s="285" t="s">
        <v>5732</v>
      </c>
      <c r="AL26" s="285" t="s">
        <v>5733</v>
      </c>
      <c r="AM26" s="285" t="s">
        <v>5734</v>
      </c>
      <c r="AN26" s="286"/>
      <c r="AO26" s="142"/>
      <c r="AP26" s="144"/>
    </row>
    <row r="27" spans="1:42" s="145" customFormat="1" ht="24">
      <c r="A27" s="281" t="s">
        <v>20</v>
      </c>
      <c r="B27" s="281" t="s">
        <v>5776</v>
      </c>
      <c r="C27" s="281" t="s">
        <v>5793</v>
      </c>
      <c r="D27" s="281" t="s">
        <v>5797</v>
      </c>
      <c r="E27" s="281" t="s">
        <v>5726</v>
      </c>
      <c r="F27" s="281" t="s">
        <v>39</v>
      </c>
      <c r="G27" s="281" t="s">
        <v>106</v>
      </c>
      <c r="H27" s="281" t="s">
        <v>3382</v>
      </c>
      <c r="I27" s="281" t="s">
        <v>760</v>
      </c>
      <c r="J27" s="281" t="s">
        <v>104</v>
      </c>
      <c r="K27" s="281" t="s">
        <v>105</v>
      </c>
      <c r="L27" s="281" t="s">
        <v>5787</v>
      </c>
      <c r="M27" s="281" t="s">
        <v>5798</v>
      </c>
      <c r="N27" s="281" t="s">
        <v>1096</v>
      </c>
      <c r="O27" s="281" t="s">
        <v>1862</v>
      </c>
      <c r="P27" s="282">
        <v>282</v>
      </c>
      <c r="Q27" s="282">
        <v>31</v>
      </c>
      <c r="R27" s="283"/>
      <c r="S27" s="288" t="s">
        <v>8083</v>
      </c>
      <c r="T27" s="284"/>
      <c r="U27" s="277">
        <v>44371</v>
      </c>
      <c r="V27" s="277">
        <v>44371</v>
      </c>
      <c r="W27" s="284">
        <v>4211000133</v>
      </c>
      <c r="X27" s="212">
        <v>44377</v>
      </c>
      <c r="Y27" s="157"/>
      <c r="Z27" s="157"/>
      <c r="AA27" s="157"/>
      <c r="AB27" s="157"/>
      <c r="AC27" s="157"/>
      <c r="AD27" s="157"/>
      <c r="AE27" s="158"/>
      <c r="AF27" s="157"/>
      <c r="AG27" s="157"/>
      <c r="AH27" s="157"/>
      <c r="AI27" s="157"/>
      <c r="AJ27" s="157"/>
      <c r="AK27" s="285" t="s">
        <v>5732</v>
      </c>
      <c r="AL27" s="285" t="s">
        <v>5733</v>
      </c>
      <c r="AM27" s="285" t="s">
        <v>5734</v>
      </c>
      <c r="AN27" s="286"/>
      <c r="AO27" s="142"/>
      <c r="AP27" s="144"/>
    </row>
    <row r="28" spans="1:42" s="145" customFormat="1">
      <c r="A28" s="281" t="s">
        <v>2466</v>
      </c>
      <c r="B28" s="281" t="s">
        <v>2486</v>
      </c>
      <c r="C28" s="281" t="s">
        <v>2487</v>
      </c>
      <c r="D28" s="281" t="s">
        <v>2488</v>
      </c>
      <c r="E28" s="281" t="s">
        <v>37</v>
      </c>
      <c r="F28" s="281" t="s">
        <v>16</v>
      </c>
      <c r="G28" s="281" t="s">
        <v>19</v>
      </c>
      <c r="H28" s="281" t="s">
        <v>2489</v>
      </c>
      <c r="I28" s="281" t="s">
        <v>760</v>
      </c>
      <c r="J28" s="281" t="s">
        <v>13</v>
      </c>
      <c r="K28" s="281" t="s">
        <v>105</v>
      </c>
      <c r="L28" s="282" t="s">
        <v>5799</v>
      </c>
      <c r="M28" s="281" t="s">
        <v>5800</v>
      </c>
      <c r="N28" s="281" t="s">
        <v>5801</v>
      </c>
      <c r="O28" s="281" t="s">
        <v>1870</v>
      </c>
      <c r="P28" s="282">
        <v>500</v>
      </c>
      <c r="Q28" s="282">
        <v>5</v>
      </c>
      <c r="R28" s="283"/>
      <c r="S28" s="288" t="s">
        <v>8084</v>
      </c>
      <c r="T28" s="284"/>
      <c r="U28" s="277">
        <v>44357</v>
      </c>
      <c r="V28" s="277">
        <v>44357</v>
      </c>
      <c r="W28" s="284">
        <v>1120000098</v>
      </c>
      <c r="X28" s="212">
        <v>44377</v>
      </c>
      <c r="Y28" s="157"/>
      <c r="Z28" s="157"/>
      <c r="AA28" s="157"/>
      <c r="AB28" s="157"/>
      <c r="AC28" s="157"/>
      <c r="AD28" s="157"/>
      <c r="AE28" s="158"/>
      <c r="AF28" s="157"/>
      <c r="AG28" s="157"/>
      <c r="AH28" s="157"/>
      <c r="AI28" s="157"/>
      <c r="AJ28" s="157"/>
      <c r="AK28" s="285" t="s">
        <v>5732</v>
      </c>
      <c r="AL28" s="285" t="s">
        <v>5733</v>
      </c>
      <c r="AM28" s="285" t="s">
        <v>5734</v>
      </c>
      <c r="AN28" s="286"/>
      <c r="AO28" s="142"/>
      <c r="AP28" s="144"/>
    </row>
    <row r="29" spans="1:42" s="145" customFormat="1">
      <c r="A29" s="281" t="s">
        <v>2466</v>
      </c>
      <c r="B29" s="281" t="s">
        <v>2486</v>
      </c>
      <c r="C29" s="281" t="s">
        <v>2487</v>
      </c>
      <c r="D29" s="281" t="s">
        <v>2488</v>
      </c>
      <c r="E29" s="281" t="s">
        <v>37</v>
      </c>
      <c r="F29" s="281" t="s">
        <v>16</v>
      </c>
      <c r="G29" s="281" t="s">
        <v>106</v>
      </c>
      <c r="H29" s="281" t="s">
        <v>2490</v>
      </c>
      <c r="I29" s="281" t="s">
        <v>760</v>
      </c>
      <c r="J29" s="281" t="s">
        <v>13</v>
      </c>
      <c r="K29" s="281" t="s">
        <v>17</v>
      </c>
      <c r="L29" s="282" t="s">
        <v>5799</v>
      </c>
      <c r="M29" s="281" t="s">
        <v>5800</v>
      </c>
      <c r="N29" s="281" t="s">
        <v>5802</v>
      </c>
      <c r="O29" s="281" t="s">
        <v>1080</v>
      </c>
      <c r="P29" s="282">
        <v>500</v>
      </c>
      <c r="Q29" s="282">
        <v>50</v>
      </c>
      <c r="R29" s="283"/>
      <c r="S29" s="288" t="s">
        <v>8084</v>
      </c>
      <c r="T29" s="284"/>
      <c r="U29" s="277">
        <v>44357</v>
      </c>
      <c r="V29" s="277">
        <v>44357</v>
      </c>
      <c r="W29" s="284">
        <v>1120000099</v>
      </c>
      <c r="X29" s="212">
        <v>44377</v>
      </c>
      <c r="Y29" s="157"/>
      <c r="Z29" s="157"/>
      <c r="AA29" s="157"/>
      <c r="AB29" s="157"/>
      <c r="AC29" s="157"/>
      <c r="AD29" s="157"/>
      <c r="AE29" s="158"/>
      <c r="AF29" s="157"/>
      <c r="AG29" s="157"/>
      <c r="AH29" s="157"/>
      <c r="AI29" s="157"/>
      <c r="AJ29" s="157"/>
      <c r="AK29" s="285" t="s">
        <v>5732</v>
      </c>
      <c r="AL29" s="285" t="s">
        <v>5733</v>
      </c>
      <c r="AM29" s="285" t="s">
        <v>5734</v>
      </c>
      <c r="AN29" s="286"/>
      <c r="AO29" s="142"/>
      <c r="AP29" s="144"/>
    </row>
    <row r="30" spans="1:42" s="145" customFormat="1">
      <c r="A30" s="281" t="s">
        <v>2466</v>
      </c>
      <c r="B30" s="281" t="s">
        <v>2479</v>
      </c>
      <c r="C30" s="281" t="s">
        <v>2480</v>
      </c>
      <c r="D30" s="281">
        <v>344</v>
      </c>
      <c r="E30" s="281" t="s">
        <v>37</v>
      </c>
      <c r="F30" s="281" t="s">
        <v>16</v>
      </c>
      <c r="G30" s="281" t="s">
        <v>19</v>
      </c>
      <c r="H30" s="281" t="s">
        <v>2481</v>
      </c>
      <c r="I30" s="281" t="s">
        <v>760</v>
      </c>
      <c r="J30" s="281" t="s">
        <v>13</v>
      </c>
      <c r="K30" s="281" t="s">
        <v>17</v>
      </c>
      <c r="L30" s="282" t="s">
        <v>5803</v>
      </c>
      <c r="M30" s="281" t="s">
        <v>5804</v>
      </c>
      <c r="N30" s="281" t="s">
        <v>5801</v>
      </c>
      <c r="O30" s="281" t="s">
        <v>1870</v>
      </c>
      <c r="P30" s="282">
        <v>250</v>
      </c>
      <c r="Q30" s="282">
        <v>5</v>
      </c>
      <c r="R30" s="283"/>
      <c r="S30" s="288" t="s">
        <v>8084</v>
      </c>
      <c r="T30" s="284"/>
      <c r="U30" s="277">
        <v>44357</v>
      </c>
      <c r="V30" s="277">
        <v>44357</v>
      </c>
      <c r="W30" s="284">
        <v>1123000042</v>
      </c>
      <c r="X30" s="212">
        <v>44377</v>
      </c>
      <c r="Y30" s="157"/>
      <c r="Z30" s="157"/>
      <c r="AA30" s="157"/>
      <c r="AB30" s="157"/>
      <c r="AC30" s="157"/>
      <c r="AD30" s="157"/>
      <c r="AE30" s="158"/>
      <c r="AF30" s="157"/>
      <c r="AG30" s="157"/>
      <c r="AH30" s="157"/>
      <c r="AI30" s="157"/>
      <c r="AJ30" s="157"/>
      <c r="AK30" s="285" t="s">
        <v>5732</v>
      </c>
      <c r="AL30" s="285" t="s">
        <v>5733</v>
      </c>
      <c r="AM30" s="285" t="s">
        <v>5734</v>
      </c>
      <c r="AN30" s="286"/>
      <c r="AO30" s="142"/>
      <c r="AP30" s="144"/>
    </row>
    <row r="31" spans="1:42" s="145" customFormat="1">
      <c r="A31" s="281" t="s">
        <v>2466</v>
      </c>
      <c r="B31" s="281" t="s">
        <v>2479</v>
      </c>
      <c r="C31" s="281" t="s">
        <v>2480</v>
      </c>
      <c r="D31" s="281">
        <v>344</v>
      </c>
      <c r="E31" s="281" t="s">
        <v>37</v>
      </c>
      <c r="F31" s="281" t="s">
        <v>16</v>
      </c>
      <c r="G31" s="281" t="s">
        <v>19</v>
      </c>
      <c r="H31" s="281" t="s">
        <v>2482</v>
      </c>
      <c r="I31" s="281" t="s">
        <v>760</v>
      </c>
      <c r="J31" s="281" t="s">
        <v>13</v>
      </c>
      <c r="K31" s="281" t="s">
        <v>17</v>
      </c>
      <c r="L31" s="282" t="s">
        <v>5803</v>
      </c>
      <c r="M31" s="281" t="s">
        <v>5804</v>
      </c>
      <c r="N31" s="281" t="s">
        <v>5802</v>
      </c>
      <c r="O31" s="281" t="s">
        <v>1862</v>
      </c>
      <c r="P31" s="282">
        <v>250</v>
      </c>
      <c r="Q31" s="282">
        <v>5</v>
      </c>
      <c r="R31" s="283"/>
      <c r="S31" s="288" t="s">
        <v>8084</v>
      </c>
      <c r="T31" s="284"/>
      <c r="U31" s="277">
        <v>44357</v>
      </c>
      <c r="V31" s="277">
        <v>44357</v>
      </c>
      <c r="W31" s="284">
        <v>1123000043</v>
      </c>
      <c r="X31" s="212">
        <v>44377</v>
      </c>
      <c r="Y31" s="157"/>
      <c r="Z31" s="157"/>
      <c r="AA31" s="157"/>
      <c r="AB31" s="157"/>
      <c r="AC31" s="157"/>
      <c r="AD31" s="157"/>
      <c r="AE31" s="158"/>
      <c r="AF31" s="157"/>
      <c r="AG31" s="157"/>
      <c r="AH31" s="157"/>
      <c r="AI31" s="157"/>
      <c r="AJ31" s="157"/>
      <c r="AK31" s="285" t="s">
        <v>5732</v>
      </c>
      <c r="AL31" s="285" t="s">
        <v>5733</v>
      </c>
      <c r="AM31" s="285" t="s">
        <v>5734</v>
      </c>
      <c r="AN31" s="286"/>
      <c r="AO31" s="142"/>
      <c r="AP31" s="144"/>
    </row>
    <row r="32" spans="1:42" s="145" customFormat="1">
      <c r="A32" s="281" t="s">
        <v>1410</v>
      </c>
      <c r="B32" s="281" t="s">
        <v>3166</v>
      </c>
      <c r="C32" s="281" t="s">
        <v>3167</v>
      </c>
      <c r="D32" s="281" t="s">
        <v>3168</v>
      </c>
      <c r="E32" s="281" t="s">
        <v>37</v>
      </c>
      <c r="F32" s="281" t="s">
        <v>18</v>
      </c>
      <c r="G32" s="281" t="s">
        <v>19</v>
      </c>
      <c r="H32" s="281" t="s">
        <v>3169</v>
      </c>
      <c r="I32" s="281" t="s">
        <v>760</v>
      </c>
      <c r="J32" s="281" t="s">
        <v>13</v>
      </c>
      <c r="K32" s="281" t="s">
        <v>17</v>
      </c>
      <c r="L32" s="281" t="s">
        <v>5805</v>
      </c>
      <c r="M32" s="281" t="s">
        <v>5806</v>
      </c>
      <c r="N32" s="281" t="s">
        <v>1103</v>
      </c>
      <c r="O32" s="281" t="s">
        <v>1870</v>
      </c>
      <c r="P32" s="282">
        <v>80</v>
      </c>
      <c r="Q32" s="282">
        <v>5</v>
      </c>
      <c r="R32" s="283"/>
      <c r="S32" s="288" t="s">
        <v>8084</v>
      </c>
      <c r="T32" s="284"/>
      <c r="U32" s="277">
        <v>44357</v>
      </c>
      <c r="V32" s="277">
        <v>44357</v>
      </c>
      <c r="W32" s="284">
        <v>4163000018</v>
      </c>
      <c r="X32" s="212">
        <v>44377</v>
      </c>
      <c r="Y32" s="157"/>
      <c r="Z32" s="157"/>
      <c r="AA32" s="157"/>
      <c r="AB32" s="157"/>
      <c r="AC32" s="157"/>
      <c r="AD32" s="157"/>
      <c r="AE32" s="158"/>
      <c r="AF32" s="157"/>
      <c r="AG32" s="157"/>
      <c r="AH32" s="157"/>
      <c r="AI32" s="157"/>
      <c r="AJ32" s="157"/>
      <c r="AK32" s="285" t="s">
        <v>5732</v>
      </c>
      <c r="AL32" s="285" t="s">
        <v>5733</v>
      </c>
      <c r="AM32" s="285" t="s">
        <v>5734</v>
      </c>
      <c r="AN32" s="286"/>
      <c r="AO32" s="142"/>
      <c r="AP32" s="144"/>
    </row>
    <row r="33" spans="1:42" s="145" customFormat="1">
      <c r="A33" s="281" t="s">
        <v>1410</v>
      </c>
      <c r="B33" s="281" t="s">
        <v>3166</v>
      </c>
      <c r="C33" s="281" t="s">
        <v>3167</v>
      </c>
      <c r="D33" s="281" t="s">
        <v>3168</v>
      </c>
      <c r="E33" s="281" t="s">
        <v>37</v>
      </c>
      <c r="F33" s="281" t="s">
        <v>18</v>
      </c>
      <c r="G33" s="281" t="s">
        <v>19</v>
      </c>
      <c r="H33" s="281" t="s">
        <v>3170</v>
      </c>
      <c r="I33" s="281" t="s">
        <v>760</v>
      </c>
      <c r="J33" s="281" t="s">
        <v>13</v>
      </c>
      <c r="K33" s="281" t="s">
        <v>17</v>
      </c>
      <c r="L33" s="281" t="s">
        <v>5807</v>
      </c>
      <c r="M33" s="281" t="s">
        <v>5808</v>
      </c>
      <c r="N33" s="281" t="s">
        <v>1096</v>
      </c>
      <c r="O33" s="281" t="s">
        <v>1862</v>
      </c>
      <c r="P33" s="282">
        <v>80</v>
      </c>
      <c r="Q33" s="282">
        <v>5</v>
      </c>
      <c r="R33" s="283"/>
      <c r="S33" s="288" t="s">
        <v>8084</v>
      </c>
      <c r="T33" s="284"/>
      <c r="U33" s="277">
        <v>44357</v>
      </c>
      <c r="V33" s="277">
        <v>44357</v>
      </c>
      <c r="W33" s="284">
        <v>4163000019</v>
      </c>
      <c r="X33" s="212">
        <v>44377</v>
      </c>
      <c r="Y33" s="157"/>
      <c r="Z33" s="157"/>
      <c r="AA33" s="157"/>
      <c r="AB33" s="157"/>
      <c r="AC33" s="157"/>
      <c r="AD33" s="157"/>
      <c r="AE33" s="158"/>
      <c r="AF33" s="157"/>
      <c r="AG33" s="157"/>
      <c r="AH33" s="157"/>
      <c r="AI33" s="157"/>
      <c r="AJ33" s="157"/>
      <c r="AK33" s="285" t="s">
        <v>5732</v>
      </c>
      <c r="AL33" s="285" t="s">
        <v>5733</v>
      </c>
      <c r="AM33" s="285" t="s">
        <v>5734</v>
      </c>
      <c r="AN33" s="286"/>
      <c r="AO33" s="142"/>
      <c r="AP33" s="144"/>
    </row>
    <row r="34" spans="1:42" s="145" customFormat="1">
      <c r="A34" s="281" t="s">
        <v>1410</v>
      </c>
      <c r="B34" s="281" t="s">
        <v>3166</v>
      </c>
      <c r="C34" s="281" t="s">
        <v>3171</v>
      </c>
      <c r="D34" s="281" t="s">
        <v>5809</v>
      </c>
      <c r="E34" s="281" t="s">
        <v>37</v>
      </c>
      <c r="F34" s="281" t="s">
        <v>18</v>
      </c>
      <c r="G34" s="281" t="s">
        <v>19</v>
      </c>
      <c r="H34" s="281" t="s">
        <v>3172</v>
      </c>
      <c r="I34" s="281" t="s">
        <v>760</v>
      </c>
      <c r="J34" s="281" t="s">
        <v>13</v>
      </c>
      <c r="K34" s="281" t="s">
        <v>17</v>
      </c>
      <c r="L34" s="281" t="s">
        <v>5810</v>
      </c>
      <c r="M34" s="281" t="s">
        <v>5811</v>
      </c>
      <c r="N34" s="281" t="s">
        <v>1103</v>
      </c>
      <c r="O34" s="281" t="s">
        <v>1870</v>
      </c>
      <c r="P34" s="282">
        <v>80</v>
      </c>
      <c r="Q34" s="282">
        <v>5</v>
      </c>
      <c r="R34" s="283"/>
      <c r="S34" s="288" t="s">
        <v>8084</v>
      </c>
      <c r="T34" s="284"/>
      <c r="U34" s="277">
        <v>44357</v>
      </c>
      <c r="V34" s="277">
        <v>44357</v>
      </c>
      <c r="W34" s="284">
        <v>4163000020</v>
      </c>
      <c r="X34" s="212">
        <v>44377</v>
      </c>
      <c r="Y34" s="157"/>
      <c r="Z34" s="157"/>
      <c r="AA34" s="157"/>
      <c r="AB34" s="157"/>
      <c r="AC34" s="157"/>
      <c r="AD34" s="157"/>
      <c r="AE34" s="158"/>
      <c r="AF34" s="157"/>
      <c r="AG34" s="157"/>
      <c r="AH34" s="157"/>
      <c r="AI34" s="157"/>
      <c r="AJ34" s="157"/>
      <c r="AK34" s="285" t="s">
        <v>5732</v>
      </c>
      <c r="AL34" s="285" t="s">
        <v>5733</v>
      </c>
      <c r="AM34" s="285" t="s">
        <v>5734</v>
      </c>
      <c r="AN34" s="286"/>
      <c r="AO34" s="142"/>
      <c r="AP34" s="144"/>
    </row>
    <row r="35" spans="1:42" s="145" customFormat="1">
      <c r="A35" s="281" t="s">
        <v>1410</v>
      </c>
      <c r="B35" s="281" t="s">
        <v>3166</v>
      </c>
      <c r="C35" s="281" t="s">
        <v>3171</v>
      </c>
      <c r="D35" s="281" t="s">
        <v>5809</v>
      </c>
      <c r="E35" s="281" t="s">
        <v>37</v>
      </c>
      <c r="F35" s="281" t="s">
        <v>18</v>
      </c>
      <c r="G35" s="281" t="s">
        <v>19</v>
      </c>
      <c r="H35" s="281" t="s">
        <v>3173</v>
      </c>
      <c r="I35" s="281" t="s">
        <v>760</v>
      </c>
      <c r="J35" s="281" t="s">
        <v>13</v>
      </c>
      <c r="K35" s="281" t="s">
        <v>17</v>
      </c>
      <c r="L35" s="281" t="s">
        <v>5810</v>
      </c>
      <c r="M35" s="281" t="s">
        <v>5811</v>
      </c>
      <c r="N35" s="281" t="s">
        <v>1096</v>
      </c>
      <c r="O35" s="281" t="s">
        <v>1862</v>
      </c>
      <c r="P35" s="282">
        <v>80</v>
      </c>
      <c r="Q35" s="282">
        <v>5</v>
      </c>
      <c r="R35" s="283"/>
      <c r="S35" s="288" t="s">
        <v>8084</v>
      </c>
      <c r="T35" s="284"/>
      <c r="U35" s="277">
        <v>44357</v>
      </c>
      <c r="V35" s="277">
        <v>44357</v>
      </c>
      <c r="W35" s="284">
        <v>4163000021</v>
      </c>
      <c r="X35" s="212">
        <v>44377</v>
      </c>
      <c r="Y35" s="157"/>
      <c r="Z35" s="157"/>
      <c r="AA35" s="157"/>
      <c r="AB35" s="157"/>
      <c r="AC35" s="157"/>
      <c r="AD35" s="157"/>
      <c r="AE35" s="158"/>
      <c r="AF35" s="157"/>
      <c r="AG35" s="157"/>
      <c r="AH35" s="157"/>
      <c r="AI35" s="157"/>
      <c r="AJ35" s="157"/>
      <c r="AK35" s="285" t="s">
        <v>5732</v>
      </c>
      <c r="AL35" s="285" t="s">
        <v>5733</v>
      </c>
      <c r="AM35" s="285" t="s">
        <v>5734</v>
      </c>
      <c r="AN35" s="286"/>
      <c r="AO35" s="142"/>
      <c r="AP35" s="144"/>
    </row>
    <row r="36" spans="1:42" s="145" customFormat="1">
      <c r="A36" s="281" t="s">
        <v>1410</v>
      </c>
      <c r="B36" s="281" t="s">
        <v>3166</v>
      </c>
      <c r="C36" s="281" t="s">
        <v>3171</v>
      </c>
      <c r="D36" s="281" t="s">
        <v>5812</v>
      </c>
      <c r="E36" s="281" t="s">
        <v>37</v>
      </c>
      <c r="F36" s="281" t="s">
        <v>18</v>
      </c>
      <c r="G36" s="281" t="s">
        <v>19</v>
      </c>
      <c r="H36" s="281" t="s">
        <v>3174</v>
      </c>
      <c r="I36" s="281" t="s">
        <v>760</v>
      </c>
      <c r="J36" s="281" t="s">
        <v>13</v>
      </c>
      <c r="K36" s="281" t="s">
        <v>17</v>
      </c>
      <c r="L36" s="281" t="s">
        <v>5813</v>
      </c>
      <c r="M36" s="281" t="s">
        <v>5814</v>
      </c>
      <c r="N36" s="281" t="s">
        <v>1103</v>
      </c>
      <c r="O36" s="281" t="s">
        <v>1870</v>
      </c>
      <c r="P36" s="282">
        <v>80</v>
      </c>
      <c r="Q36" s="282">
        <v>5</v>
      </c>
      <c r="R36" s="283"/>
      <c r="S36" s="288" t="s">
        <v>8084</v>
      </c>
      <c r="T36" s="284"/>
      <c r="U36" s="277">
        <v>44357</v>
      </c>
      <c r="V36" s="277">
        <v>44357</v>
      </c>
      <c r="W36" s="284">
        <v>4163000022</v>
      </c>
      <c r="X36" s="212">
        <v>44377</v>
      </c>
      <c r="Y36" s="157"/>
      <c r="Z36" s="157"/>
      <c r="AA36" s="157"/>
      <c r="AB36" s="157"/>
      <c r="AC36" s="157"/>
      <c r="AD36" s="157"/>
      <c r="AE36" s="158"/>
      <c r="AF36" s="157"/>
      <c r="AG36" s="157"/>
      <c r="AH36" s="157"/>
      <c r="AI36" s="157"/>
      <c r="AJ36" s="157"/>
      <c r="AK36" s="285" t="s">
        <v>5732</v>
      </c>
      <c r="AL36" s="285" t="s">
        <v>5733</v>
      </c>
      <c r="AM36" s="285" t="s">
        <v>5734</v>
      </c>
      <c r="AN36" s="286"/>
      <c r="AO36" s="142"/>
      <c r="AP36" s="144"/>
    </row>
    <row r="37" spans="1:42" s="145" customFormat="1">
      <c r="A37" s="281" t="s">
        <v>1410</v>
      </c>
      <c r="B37" s="281" t="s">
        <v>3166</v>
      </c>
      <c r="C37" s="281" t="s">
        <v>3171</v>
      </c>
      <c r="D37" s="281" t="s">
        <v>5812</v>
      </c>
      <c r="E37" s="281" t="s">
        <v>37</v>
      </c>
      <c r="F37" s="281" t="s">
        <v>18</v>
      </c>
      <c r="G37" s="281" t="s">
        <v>19</v>
      </c>
      <c r="H37" s="281" t="s">
        <v>3175</v>
      </c>
      <c r="I37" s="281" t="s">
        <v>760</v>
      </c>
      <c r="J37" s="281" t="s">
        <v>13</v>
      </c>
      <c r="K37" s="281" t="s">
        <v>17</v>
      </c>
      <c r="L37" s="281" t="s">
        <v>5813</v>
      </c>
      <c r="M37" s="281" t="s">
        <v>5814</v>
      </c>
      <c r="N37" s="281" t="s">
        <v>1096</v>
      </c>
      <c r="O37" s="281" t="s">
        <v>1862</v>
      </c>
      <c r="P37" s="282">
        <v>80</v>
      </c>
      <c r="Q37" s="282">
        <v>5</v>
      </c>
      <c r="R37" s="283"/>
      <c r="S37" s="288" t="s">
        <v>8084</v>
      </c>
      <c r="T37" s="284"/>
      <c r="U37" s="277">
        <v>44357</v>
      </c>
      <c r="V37" s="277">
        <v>44357</v>
      </c>
      <c r="W37" s="284">
        <v>4163000023</v>
      </c>
      <c r="X37" s="212">
        <v>44377</v>
      </c>
      <c r="Y37" s="157"/>
      <c r="Z37" s="157"/>
      <c r="AA37" s="157"/>
      <c r="AB37" s="157"/>
      <c r="AC37" s="157"/>
      <c r="AD37" s="157"/>
      <c r="AE37" s="158"/>
      <c r="AF37" s="157"/>
      <c r="AG37" s="157"/>
      <c r="AH37" s="157"/>
      <c r="AI37" s="157"/>
      <c r="AJ37" s="157"/>
      <c r="AK37" s="285" t="s">
        <v>5732</v>
      </c>
      <c r="AL37" s="285" t="s">
        <v>5733</v>
      </c>
      <c r="AM37" s="285" t="s">
        <v>5734</v>
      </c>
      <c r="AN37" s="286"/>
      <c r="AO37" s="142"/>
      <c r="AP37" s="144"/>
    </row>
    <row r="38" spans="1:42" s="145" customFormat="1">
      <c r="A38" s="281" t="s">
        <v>1410</v>
      </c>
      <c r="B38" s="281" t="s">
        <v>3214</v>
      </c>
      <c r="C38" s="281" t="s">
        <v>5815</v>
      </c>
      <c r="D38" s="281" t="s">
        <v>5816</v>
      </c>
      <c r="E38" s="281" t="s">
        <v>37</v>
      </c>
      <c r="F38" s="281" t="s">
        <v>36</v>
      </c>
      <c r="G38" s="281" t="s">
        <v>19</v>
      </c>
      <c r="H38" s="281" t="s">
        <v>3215</v>
      </c>
      <c r="I38" s="281" t="s">
        <v>760</v>
      </c>
      <c r="J38" s="281" t="s">
        <v>13</v>
      </c>
      <c r="K38" s="281" t="s">
        <v>17</v>
      </c>
      <c r="L38" s="281" t="s">
        <v>5817</v>
      </c>
      <c r="M38" s="281" t="s">
        <v>5818</v>
      </c>
      <c r="N38" s="281" t="s">
        <v>1103</v>
      </c>
      <c r="O38" s="281" t="s">
        <v>1870</v>
      </c>
      <c r="P38" s="282">
        <v>300</v>
      </c>
      <c r="Q38" s="282">
        <v>9</v>
      </c>
      <c r="R38" s="283"/>
      <c r="S38" s="288" t="s">
        <v>8084</v>
      </c>
      <c r="T38" s="284"/>
      <c r="U38" s="277">
        <v>44357</v>
      </c>
      <c r="V38" s="277">
        <v>44357</v>
      </c>
      <c r="W38" s="284">
        <v>4180000058</v>
      </c>
      <c r="X38" s="212">
        <v>44377</v>
      </c>
      <c r="Y38" s="157"/>
      <c r="Z38" s="157"/>
      <c r="AA38" s="157"/>
      <c r="AB38" s="157"/>
      <c r="AC38" s="157"/>
      <c r="AD38" s="157"/>
      <c r="AE38" s="158"/>
      <c r="AF38" s="157"/>
      <c r="AG38" s="157"/>
      <c r="AH38" s="157"/>
      <c r="AI38" s="157"/>
      <c r="AJ38" s="157"/>
      <c r="AK38" s="285" t="s">
        <v>5732</v>
      </c>
      <c r="AL38" s="285" t="s">
        <v>5733</v>
      </c>
      <c r="AM38" s="285" t="s">
        <v>5734</v>
      </c>
      <c r="AN38" s="286"/>
      <c r="AO38" s="142"/>
      <c r="AP38" s="144"/>
    </row>
    <row r="39" spans="1:42" s="145" customFormat="1">
      <c r="A39" s="281" t="s">
        <v>1410</v>
      </c>
      <c r="B39" s="281" t="s">
        <v>3214</v>
      </c>
      <c r="C39" s="281" t="s">
        <v>3370</v>
      </c>
      <c r="D39" s="281" t="s">
        <v>3216</v>
      </c>
      <c r="E39" s="281" t="s">
        <v>37</v>
      </c>
      <c r="F39" s="281" t="s">
        <v>16</v>
      </c>
      <c r="G39" s="281" t="s">
        <v>19</v>
      </c>
      <c r="H39" s="281" t="s">
        <v>3217</v>
      </c>
      <c r="I39" s="281" t="s">
        <v>760</v>
      </c>
      <c r="J39" s="281" t="s">
        <v>13</v>
      </c>
      <c r="K39" s="281" t="s">
        <v>17</v>
      </c>
      <c r="L39" s="281" t="s">
        <v>5819</v>
      </c>
      <c r="M39" s="281" t="s">
        <v>5820</v>
      </c>
      <c r="N39" s="281" t="s">
        <v>1103</v>
      </c>
      <c r="O39" s="281" t="s">
        <v>1870</v>
      </c>
      <c r="P39" s="282">
        <v>200</v>
      </c>
      <c r="Q39" s="282">
        <v>20</v>
      </c>
      <c r="R39" s="283"/>
      <c r="S39" s="288" t="s">
        <v>8084</v>
      </c>
      <c r="T39" s="284"/>
      <c r="U39" s="277">
        <v>44357</v>
      </c>
      <c r="V39" s="277">
        <v>44357</v>
      </c>
      <c r="W39" s="284">
        <v>4180000061</v>
      </c>
      <c r="X39" s="212">
        <v>44377</v>
      </c>
      <c r="Y39" s="157"/>
      <c r="Z39" s="157"/>
      <c r="AA39" s="157"/>
      <c r="AB39" s="157"/>
      <c r="AC39" s="157"/>
      <c r="AD39" s="157"/>
      <c r="AE39" s="158"/>
      <c r="AF39" s="157"/>
      <c r="AG39" s="157"/>
      <c r="AH39" s="157"/>
      <c r="AI39" s="157"/>
      <c r="AJ39" s="157"/>
      <c r="AK39" s="285" t="s">
        <v>5732</v>
      </c>
      <c r="AL39" s="285" t="s">
        <v>5733</v>
      </c>
      <c r="AM39" s="285" t="s">
        <v>5734</v>
      </c>
      <c r="AN39" s="286"/>
      <c r="AO39" s="142"/>
      <c r="AP39" s="144"/>
    </row>
    <row r="40" spans="1:42" s="145" customFormat="1">
      <c r="A40" s="281" t="s">
        <v>1410</v>
      </c>
      <c r="B40" s="281" t="s">
        <v>3214</v>
      </c>
      <c r="C40" s="281" t="s">
        <v>3370</v>
      </c>
      <c r="D40" s="281" t="s">
        <v>3218</v>
      </c>
      <c r="E40" s="281" t="s">
        <v>37</v>
      </c>
      <c r="F40" s="281" t="s">
        <v>16</v>
      </c>
      <c r="G40" s="281" t="s">
        <v>19</v>
      </c>
      <c r="H40" s="281" t="s">
        <v>3219</v>
      </c>
      <c r="I40" s="281" t="s">
        <v>760</v>
      </c>
      <c r="J40" s="281" t="s">
        <v>13</v>
      </c>
      <c r="K40" s="281" t="s">
        <v>17</v>
      </c>
      <c r="L40" s="281" t="s">
        <v>5821</v>
      </c>
      <c r="M40" s="281" t="s">
        <v>5822</v>
      </c>
      <c r="N40" s="281" t="s">
        <v>1103</v>
      </c>
      <c r="O40" s="281" t="s">
        <v>1870</v>
      </c>
      <c r="P40" s="282">
        <v>100</v>
      </c>
      <c r="Q40" s="282">
        <v>20</v>
      </c>
      <c r="R40" s="283"/>
      <c r="S40" s="288" t="s">
        <v>8084</v>
      </c>
      <c r="T40" s="284"/>
      <c r="U40" s="277">
        <v>44357</v>
      </c>
      <c r="V40" s="277">
        <v>44357</v>
      </c>
      <c r="W40" s="284">
        <v>4180000062</v>
      </c>
      <c r="X40" s="212">
        <v>44377</v>
      </c>
      <c r="Y40" s="157"/>
      <c r="Z40" s="157"/>
      <c r="AA40" s="157"/>
      <c r="AB40" s="157"/>
      <c r="AC40" s="157"/>
      <c r="AD40" s="157"/>
      <c r="AE40" s="158"/>
      <c r="AF40" s="157"/>
      <c r="AG40" s="157"/>
      <c r="AH40" s="157"/>
      <c r="AI40" s="157"/>
      <c r="AJ40" s="157"/>
      <c r="AK40" s="285" t="s">
        <v>5732</v>
      </c>
      <c r="AL40" s="285" t="s">
        <v>5733</v>
      </c>
      <c r="AM40" s="285" t="s">
        <v>5734</v>
      </c>
      <c r="AN40" s="286"/>
      <c r="AO40" s="142"/>
      <c r="AP40" s="144"/>
    </row>
    <row r="41" spans="1:42" s="145" customFormat="1">
      <c r="A41" s="281" t="s">
        <v>1410</v>
      </c>
      <c r="B41" s="281" t="s">
        <v>3214</v>
      </c>
      <c r="C41" s="281" t="s">
        <v>5815</v>
      </c>
      <c r="D41" s="281" t="s">
        <v>3220</v>
      </c>
      <c r="E41" s="281" t="s">
        <v>37</v>
      </c>
      <c r="F41" s="281" t="s">
        <v>16</v>
      </c>
      <c r="G41" s="281" t="s">
        <v>19</v>
      </c>
      <c r="H41" s="281" t="s">
        <v>3221</v>
      </c>
      <c r="I41" s="281" t="s">
        <v>760</v>
      </c>
      <c r="J41" s="281" t="s">
        <v>13</v>
      </c>
      <c r="K41" s="281" t="s">
        <v>17</v>
      </c>
      <c r="L41" s="281" t="s">
        <v>5823</v>
      </c>
      <c r="M41" s="281" t="s">
        <v>5824</v>
      </c>
      <c r="N41" s="281" t="s">
        <v>1096</v>
      </c>
      <c r="O41" s="281" t="s">
        <v>1862</v>
      </c>
      <c r="P41" s="282">
        <v>50</v>
      </c>
      <c r="Q41" s="282">
        <v>9</v>
      </c>
      <c r="R41" s="283"/>
      <c r="S41" s="288" t="s">
        <v>8084</v>
      </c>
      <c r="T41" s="284"/>
      <c r="U41" s="277">
        <v>44357</v>
      </c>
      <c r="V41" s="277">
        <v>44357</v>
      </c>
      <c r="W41" s="284">
        <v>4180000063</v>
      </c>
      <c r="X41" s="212">
        <v>44377</v>
      </c>
      <c r="Y41" s="157"/>
      <c r="Z41" s="157"/>
      <c r="AA41" s="157"/>
      <c r="AB41" s="157"/>
      <c r="AC41" s="157"/>
      <c r="AD41" s="157"/>
      <c r="AE41" s="158"/>
      <c r="AF41" s="157"/>
      <c r="AG41" s="157"/>
      <c r="AH41" s="157"/>
      <c r="AI41" s="157"/>
      <c r="AJ41" s="157"/>
      <c r="AK41" s="285" t="s">
        <v>5732</v>
      </c>
      <c r="AL41" s="285" t="s">
        <v>5733</v>
      </c>
      <c r="AM41" s="285" t="s">
        <v>5734</v>
      </c>
      <c r="AN41" s="286"/>
      <c r="AO41" s="142"/>
      <c r="AP41" s="144"/>
    </row>
    <row r="42" spans="1:42" s="145" customFormat="1">
      <c r="A42" s="281" t="s">
        <v>1410</v>
      </c>
      <c r="B42" s="281" t="s">
        <v>3239</v>
      </c>
      <c r="C42" s="281" t="s">
        <v>3240</v>
      </c>
      <c r="D42" s="281" t="s">
        <v>5825</v>
      </c>
      <c r="E42" s="281" t="s">
        <v>37</v>
      </c>
      <c r="F42" s="281" t="s">
        <v>11</v>
      </c>
      <c r="G42" s="281" t="s">
        <v>19</v>
      </c>
      <c r="H42" s="281" t="s">
        <v>3241</v>
      </c>
      <c r="I42" s="281" t="s">
        <v>760</v>
      </c>
      <c r="J42" s="281" t="s">
        <v>13</v>
      </c>
      <c r="K42" s="281" t="s">
        <v>108</v>
      </c>
      <c r="L42" s="281" t="s">
        <v>5826</v>
      </c>
      <c r="M42" s="281" t="s">
        <v>5827</v>
      </c>
      <c r="N42" s="281" t="s">
        <v>5828</v>
      </c>
      <c r="O42" s="291" t="s">
        <v>5757</v>
      </c>
      <c r="P42" s="282">
        <v>400</v>
      </c>
      <c r="Q42" s="282">
        <v>20</v>
      </c>
      <c r="R42" s="283"/>
      <c r="S42" s="288" t="s">
        <v>8085</v>
      </c>
      <c r="T42" s="284" t="s">
        <v>5832</v>
      </c>
      <c r="U42" s="277">
        <v>44356</v>
      </c>
      <c r="V42" s="277">
        <v>44356</v>
      </c>
      <c r="W42" s="284">
        <v>4150000014</v>
      </c>
      <c r="X42" s="212">
        <v>44377</v>
      </c>
      <c r="Y42" s="157"/>
      <c r="Z42" s="157"/>
      <c r="AA42" s="157"/>
      <c r="AB42" s="157"/>
      <c r="AC42" s="157" t="s">
        <v>8086</v>
      </c>
      <c r="AD42" s="157"/>
      <c r="AE42" s="292" t="s">
        <v>8087</v>
      </c>
      <c r="AF42" s="157"/>
      <c r="AG42" s="157"/>
      <c r="AH42" s="157"/>
      <c r="AI42" s="157"/>
      <c r="AJ42" s="157"/>
      <c r="AK42" s="285" t="s">
        <v>5732</v>
      </c>
      <c r="AL42" s="285" t="s">
        <v>5733</v>
      </c>
      <c r="AM42" s="285" t="s">
        <v>5734</v>
      </c>
      <c r="AN42" s="286"/>
      <c r="AO42" s="146"/>
      <c r="AP42" s="144"/>
    </row>
    <row r="43" spans="1:42" s="145" customFormat="1">
      <c r="A43" s="281" t="s">
        <v>1410</v>
      </c>
      <c r="B43" s="281" t="s">
        <v>3210</v>
      </c>
      <c r="C43" s="281" t="s">
        <v>3211</v>
      </c>
      <c r="D43" s="281" t="s">
        <v>3212</v>
      </c>
      <c r="E43" s="281" t="s">
        <v>37</v>
      </c>
      <c r="F43" s="281" t="s">
        <v>11</v>
      </c>
      <c r="G43" s="281" t="s">
        <v>19</v>
      </c>
      <c r="H43" s="281" t="s">
        <v>3213</v>
      </c>
      <c r="I43" s="281" t="s">
        <v>760</v>
      </c>
      <c r="J43" s="281" t="s">
        <v>13</v>
      </c>
      <c r="K43" s="281" t="s">
        <v>105</v>
      </c>
      <c r="L43" s="281" t="s">
        <v>5830</v>
      </c>
      <c r="M43" s="281" t="s">
        <v>5831</v>
      </c>
      <c r="N43" s="281" t="s">
        <v>5828</v>
      </c>
      <c r="O43" s="291" t="s">
        <v>5757</v>
      </c>
      <c r="P43" s="282">
        <v>500</v>
      </c>
      <c r="Q43" s="282">
        <v>20</v>
      </c>
      <c r="R43" s="283"/>
      <c r="S43" s="288" t="s">
        <v>8085</v>
      </c>
      <c r="T43" s="284"/>
      <c r="U43" s="277">
        <v>44356</v>
      </c>
      <c r="V43" s="277">
        <v>44356</v>
      </c>
      <c r="W43" s="284">
        <v>4167000007</v>
      </c>
      <c r="X43" s="212">
        <v>44377</v>
      </c>
      <c r="Y43" s="157"/>
      <c r="Z43" s="157"/>
      <c r="AA43" s="157"/>
      <c r="AB43" s="157"/>
      <c r="AC43" s="157"/>
      <c r="AD43" s="157"/>
      <c r="AE43" s="289"/>
      <c r="AF43" s="157"/>
      <c r="AG43" s="157"/>
      <c r="AH43" s="157"/>
      <c r="AI43" s="157"/>
      <c r="AJ43" s="157"/>
      <c r="AK43" s="285" t="s">
        <v>5732</v>
      </c>
      <c r="AL43" s="285" t="s">
        <v>5733</v>
      </c>
      <c r="AM43" s="285" t="s">
        <v>5734</v>
      </c>
      <c r="AN43" s="286"/>
      <c r="AO43" s="146"/>
      <c r="AP43" s="144"/>
    </row>
    <row r="44" spans="1:42" s="209" customFormat="1">
      <c r="A44" s="281" t="s">
        <v>1410</v>
      </c>
      <c r="B44" s="281" t="s">
        <v>5833</v>
      </c>
      <c r="C44" s="282" t="s">
        <v>5834</v>
      </c>
      <c r="D44" s="282" t="s">
        <v>5835</v>
      </c>
      <c r="E44" s="281" t="s">
        <v>37</v>
      </c>
      <c r="F44" s="281" t="s">
        <v>11</v>
      </c>
      <c r="G44" s="281" t="s">
        <v>19</v>
      </c>
      <c r="H44" s="281" t="s">
        <v>3132</v>
      </c>
      <c r="I44" s="281" t="s">
        <v>760</v>
      </c>
      <c r="J44" s="281" t="s">
        <v>13</v>
      </c>
      <c r="K44" s="281" t="s">
        <v>17</v>
      </c>
      <c r="L44" s="282" t="s">
        <v>5836</v>
      </c>
      <c r="M44" s="281" t="s">
        <v>5837</v>
      </c>
      <c r="N44" s="281" t="s">
        <v>1096</v>
      </c>
      <c r="O44" s="291" t="s">
        <v>1862</v>
      </c>
      <c r="P44" s="282">
        <v>170</v>
      </c>
      <c r="Q44" s="282">
        <v>10</v>
      </c>
      <c r="R44" s="283"/>
      <c r="S44" s="288" t="s">
        <v>8088</v>
      </c>
      <c r="T44" s="284"/>
      <c r="U44" s="277">
        <v>44356</v>
      </c>
      <c r="V44" s="277">
        <v>44356</v>
      </c>
      <c r="W44" s="284">
        <v>4136000199</v>
      </c>
      <c r="X44" s="212">
        <v>44377</v>
      </c>
      <c r="Y44" s="157"/>
      <c r="Z44" s="157"/>
      <c r="AA44" s="157"/>
      <c r="AB44" s="157"/>
      <c r="AC44" s="157"/>
      <c r="AD44" s="157"/>
      <c r="AE44" s="158"/>
      <c r="AF44" s="157"/>
      <c r="AG44" s="157"/>
      <c r="AH44" s="157"/>
      <c r="AI44" s="157"/>
      <c r="AJ44" s="157"/>
      <c r="AK44" s="285" t="s">
        <v>5732</v>
      </c>
      <c r="AL44" s="285" t="s">
        <v>5733</v>
      </c>
      <c r="AM44" s="285" t="s">
        <v>5734</v>
      </c>
      <c r="AN44" s="286"/>
      <c r="AO44" s="141"/>
      <c r="AP44" s="143"/>
    </row>
    <row r="45" spans="1:42" s="209" customFormat="1">
      <c r="A45" s="281" t="s">
        <v>1410</v>
      </c>
      <c r="B45" s="281" t="s">
        <v>5833</v>
      </c>
      <c r="C45" s="282" t="s">
        <v>5834</v>
      </c>
      <c r="D45" s="282" t="s">
        <v>5835</v>
      </c>
      <c r="E45" s="281" t="s">
        <v>37</v>
      </c>
      <c r="F45" s="281" t="s">
        <v>11</v>
      </c>
      <c r="G45" s="281" t="s">
        <v>19</v>
      </c>
      <c r="H45" s="281" t="s">
        <v>3133</v>
      </c>
      <c r="I45" s="281" t="s">
        <v>760</v>
      </c>
      <c r="J45" s="281" t="s">
        <v>13</v>
      </c>
      <c r="K45" s="281" t="s">
        <v>17</v>
      </c>
      <c r="L45" s="282" t="s">
        <v>5836</v>
      </c>
      <c r="M45" s="281" t="s">
        <v>5837</v>
      </c>
      <c r="N45" s="281" t="s">
        <v>1103</v>
      </c>
      <c r="O45" s="291" t="s">
        <v>1870</v>
      </c>
      <c r="P45" s="282">
        <v>170</v>
      </c>
      <c r="Q45" s="282">
        <v>15</v>
      </c>
      <c r="R45" s="283"/>
      <c r="S45" s="288" t="s">
        <v>8088</v>
      </c>
      <c r="T45" s="284"/>
      <c r="U45" s="277">
        <v>44356</v>
      </c>
      <c r="V45" s="277">
        <v>44356</v>
      </c>
      <c r="W45" s="284">
        <v>4136000200</v>
      </c>
      <c r="X45" s="212">
        <v>44377</v>
      </c>
      <c r="Y45" s="157"/>
      <c r="Z45" s="157"/>
      <c r="AA45" s="157"/>
      <c r="AB45" s="157"/>
      <c r="AC45" s="157"/>
      <c r="AD45" s="157"/>
      <c r="AE45" s="158"/>
      <c r="AF45" s="157"/>
      <c r="AG45" s="157"/>
      <c r="AH45" s="157"/>
      <c r="AI45" s="157"/>
      <c r="AJ45" s="157"/>
      <c r="AK45" s="285" t="s">
        <v>5732</v>
      </c>
      <c r="AL45" s="285" t="s">
        <v>5733</v>
      </c>
      <c r="AM45" s="285" t="s">
        <v>5734</v>
      </c>
      <c r="AN45" s="286"/>
      <c r="AO45" s="141"/>
      <c r="AP45" s="143"/>
    </row>
    <row r="46" spans="1:42" s="209" customFormat="1">
      <c r="A46" s="281" t="s">
        <v>1410</v>
      </c>
      <c r="B46" s="281" t="s">
        <v>5833</v>
      </c>
      <c r="C46" s="281" t="s">
        <v>5838</v>
      </c>
      <c r="D46" s="281" t="s">
        <v>5839</v>
      </c>
      <c r="E46" s="281" t="s">
        <v>37</v>
      </c>
      <c r="F46" s="281" t="s">
        <v>11</v>
      </c>
      <c r="G46" s="281" t="s">
        <v>19</v>
      </c>
      <c r="H46" s="281" t="s">
        <v>3134</v>
      </c>
      <c r="I46" s="281" t="s">
        <v>760</v>
      </c>
      <c r="J46" s="281" t="s">
        <v>13</v>
      </c>
      <c r="K46" s="281" t="s">
        <v>17</v>
      </c>
      <c r="L46" s="282" t="s">
        <v>5840</v>
      </c>
      <c r="M46" s="281" t="s">
        <v>5841</v>
      </c>
      <c r="N46" s="281" t="s">
        <v>1096</v>
      </c>
      <c r="O46" s="291" t="s">
        <v>1862</v>
      </c>
      <c r="P46" s="282">
        <v>250</v>
      </c>
      <c r="Q46" s="282">
        <v>15</v>
      </c>
      <c r="R46" s="283"/>
      <c r="S46" s="288" t="s">
        <v>8088</v>
      </c>
      <c r="T46" s="284"/>
      <c r="U46" s="277">
        <v>44356</v>
      </c>
      <c r="V46" s="277">
        <v>44356</v>
      </c>
      <c r="W46" s="284">
        <v>4136000203</v>
      </c>
      <c r="X46" s="212">
        <v>44377</v>
      </c>
      <c r="Y46" s="157"/>
      <c r="Z46" s="157"/>
      <c r="AA46" s="157"/>
      <c r="AB46" s="157"/>
      <c r="AC46" s="157"/>
      <c r="AD46" s="157"/>
      <c r="AE46" s="158"/>
      <c r="AF46" s="157"/>
      <c r="AG46" s="157"/>
      <c r="AH46" s="157"/>
      <c r="AI46" s="157"/>
      <c r="AJ46" s="157"/>
      <c r="AK46" s="285" t="s">
        <v>5732</v>
      </c>
      <c r="AL46" s="285" t="s">
        <v>5733</v>
      </c>
      <c r="AM46" s="285" t="s">
        <v>5734</v>
      </c>
      <c r="AN46" s="286"/>
      <c r="AO46" s="141"/>
      <c r="AP46" s="143"/>
    </row>
    <row r="47" spans="1:42" s="209" customFormat="1">
      <c r="A47" s="281" t="s">
        <v>1410</v>
      </c>
      <c r="B47" s="281" t="s">
        <v>5833</v>
      </c>
      <c r="C47" s="281" t="s">
        <v>5838</v>
      </c>
      <c r="D47" s="281" t="s">
        <v>5842</v>
      </c>
      <c r="E47" s="281" t="s">
        <v>37</v>
      </c>
      <c r="F47" s="281" t="s">
        <v>11</v>
      </c>
      <c r="G47" s="281" t="s">
        <v>19</v>
      </c>
      <c r="H47" s="281" t="s">
        <v>3135</v>
      </c>
      <c r="I47" s="281" t="s">
        <v>760</v>
      </c>
      <c r="J47" s="281" t="s">
        <v>13</v>
      </c>
      <c r="K47" s="281" t="s">
        <v>17</v>
      </c>
      <c r="L47" s="282" t="s">
        <v>5840</v>
      </c>
      <c r="M47" s="281" t="s">
        <v>5841</v>
      </c>
      <c r="N47" s="281" t="s">
        <v>1103</v>
      </c>
      <c r="O47" s="291" t="s">
        <v>1870</v>
      </c>
      <c r="P47" s="282">
        <v>250</v>
      </c>
      <c r="Q47" s="282">
        <v>15</v>
      </c>
      <c r="R47" s="283"/>
      <c r="S47" s="288" t="s">
        <v>8088</v>
      </c>
      <c r="T47" s="284"/>
      <c r="U47" s="277">
        <v>44356</v>
      </c>
      <c r="V47" s="277">
        <v>44356</v>
      </c>
      <c r="W47" s="284">
        <v>4136000204</v>
      </c>
      <c r="X47" s="212">
        <v>44377</v>
      </c>
      <c r="Y47" s="157"/>
      <c r="Z47" s="157"/>
      <c r="AA47" s="157"/>
      <c r="AB47" s="157"/>
      <c r="AC47" s="157"/>
      <c r="AD47" s="157"/>
      <c r="AE47" s="158"/>
      <c r="AF47" s="157"/>
      <c r="AG47" s="157"/>
      <c r="AH47" s="157"/>
      <c r="AI47" s="157"/>
      <c r="AJ47" s="157"/>
      <c r="AK47" s="285" t="s">
        <v>5732</v>
      </c>
      <c r="AL47" s="285" t="s">
        <v>5733</v>
      </c>
      <c r="AM47" s="285" t="s">
        <v>5734</v>
      </c>
      <c r="AN47" s="286"/>
      <c r="AO47" s="141"/>
      <c r="AP47" s="143"/>
    </row>
    <row r="48" spans="1:42" s="209" customFormat="1">
      <c r="A48" s="281" t="s">
        <v>1410</v>
      </c>
      <c r="B48" s="281" t="s">
        <v>5833</v>
      </c>
      <c r="C48" s="281" t="s">
        <v>5838</v>
      </c>
      <c r="D48" s="282" t="s">
        <v>5843</v>
      </c>
      <c r="E48" s="281" t="s">
        <v>37</v>
      </c>
      <c r="F48" s="281" t="s">
        <v>11</v>
      </c>
      <c r="G48" s="282" t="s">
        <v>19</v>
      </c>
      <c r="H48" s="281" t="s">
        <v>3136</v>
      </c>
      <c r="I48" s="281" t="s">
        <v>760</v>
      </c>
      <c r="J48" s="281" t="s">
        <v>13</v>
      </c>
      <c r="K48" s="281" t="s">
        <v>17</v>
      </c>
      <c r="L48" s="282" t="s">
        <v>5840</v>
      </c>
      <c r="M48" s="281" t="s">
        <v>5844</v>
      </c>
      <c r="N48" s="281" t="s">
        <v>1096</v>
      </c>
      <c r="O48" s="291" t="s">
        <v>1862</v>
      </c>
      <c r="P48" s="282">
        <v>100</v>
      </c>
      <c r="Q48" s="282">
        <v>10</v>
      </c>
      <c r="R48" s="283"/>
      <c r="S48" s="288" t="s">
        <v>8088</v>
      </c>
      <c r="T48" s="284"/>
      <c r="U48" s="277">
        <v>44356</v>
      </c>
      <c r="V48" s="277">
        <v>44356</v>
      </c>
      <c r="W48" s="284">
        <v>4136000205</v>
      </c>
      <c r="X48" s="212">
        <v>44377</v>
      </c>
      <c r="Y48" s="157"/>
      <c r="Z48" s="157"/>
      <c r="AA48" s="157"/>
      <c r="AB48" s="157"/>
      <c r="AC48" s="157"/>
      <c r="AD48" s="157"/>
      <c r="AE48" s="158"/>
      <c r="AF48" s="157"/>
      <c r="AG48" s="157"/>
      <c r="AH48" s="157"/>
      <c r="AI48" s="157"/>
      <c r="AJ48" s="157"/>
      <c r="AK48" s="285" t="s">
        <v>5732</v>
      </c>
      <c r="AL48" s="285" t="s">
        <v>5733</v>
      </c>
      <c r="AM48" s="285" t="s">
        <v>5734</v>
      </c>
      <c r="AN48" s="286"/>
      <c r="AO48" s="141"/>
      <c r="AP48" s="143"/>
    </row>
    <row r="49" spans="1:42" s="209" customFormat="1">
      <c r="A49" s="281" t="s">
        <v>1410</v>
      </c>
      <c r="B49" s="281" t="s">
        <v>5833</v>
      </c>
      <c r="C49" s="281" t="s">
        <v>3137</v>
      </c>
      <c r="D49" s="281" t="s">
        <v>3138</v>
      </c>
      <c r="E49" s="281" t="s">
        <v>37</v>
      </c>
      <c r="F49" s="281" t="s">
        <v>11</v>
      </c>
      <c r="G49" s="282" t="s">
        <v>19</v>
      </c>
      <c r="H49" s="281" t="s">
        <v>3139</v>
      </c>
      <c r="I49" s="281" t="s">
        <v>760</v>
      </c>
      <c r="J49" s="281" t="s">
        <v>13</v>
      </c>
      <c r="K49" s="281" t="s">
        <v>17</v>
      </c>
      <c r="L49" s="282" t="s">
        <v>5845</v>
      </c>
      <c r="M49" s="281" t="s">
        <v>5846</v>
      </c>
      <c r="N49" s="281" t="s">
        <v>1096</v>
      </c>
      <c r="O49" s="291" t="s">
        <v>1862</v>
      </c>
      <c r="P49" s="282">
        <v>100</v>
      </c>
      <c r="Q49" s="282">
        <v>10</v>
      </c>
      <c r="R49" s="283"/>
      <c r="S49" s="288" t="s">
        <v>8088</v>
      </c>
      <c r="T49" s="284"/>
      <c r="U49" s="277">
        <v>44356</v>
      </c>
      <c r="V49" s="277">
        <v>44356</v>
      </c>
      <c r="W49" s="284">
        <v>4136000206</v>
      </c>
      <c r="X49" s="212">
        <v>44377</v>
      </c>
      <c r="Y49" s="157"/>
      <c r="Z49" s="157"/>
      <c r="AA49" s="157"/>
      <c r="AB49" s="157"/>
      <c r="AC49" s="157"/>
      <c r="AD49" s="157"/>
      <c r="AE49" s="158"/>
      <c r="AF49" s="157"/>
      <c r="AG49" s="157"/>
      <c r="AH49" s="157"/>
      <c r="AI49" s="157"/>
      <c r="AJ49" s="157"/>
      <c r="AK49" s="285" t="s">
        <v>5732</v>
      </c>
      <c r="AL49" s="285" t="s">
        <v>5733</v>
      </c>
      <c r="AM49" s="285" t="s">
        <v>5734</v>
      </c>
      <c r="AN49" s="286"/>
      <c r="AO49" s="141"/>
      <c r="AP49" s="143"/>
    </row>
    <row r="50" spans="1:42" s="209" customFormat="1">
      <c r="A50" s="281" t="s">
        <v>1410</v>
      </c>
      <c r="B50" s="281" t="s">
        <v>5833</v>
      </c>
      <c r="C50" s="281" t="s">
        <v>3137</v>
      </c>
      <c r="D50" s="281" t="s">
        <v>3138</v>
      </c>
      <c r="E50" s="281" t="s">
        <v>37</v>
      </c>
      <c r="F50" s="281" t="s">
        <v>11</v>
      </c>
      <c r="G50" s="282" t="s">
        <v>19</v>
      </c>
      <c r="H50" s="281" t="s">
        <v>3140</v>
      </c>
      <c r="I50" s="281" t="s">
        <v>760</v>
      </c>
      <c r="J50" s="281" t="s">
        <v>13</v>
      </c>
      <c r="K50" s="281" t="s">
        <v>17</v>
      </c>
      <c r="L50" s="282" t="s">
        <v>5845</v>
      </c>
      <c r="M50" s="281" t="s">
        <v>5846</v>
      </c>
      <c r="N50" s="281" t="s">
        <v>1103</v>
      </c>
      <c r="O50" s="291" t="s">
        <v>1870</v>
      </c>
      <c r="P50" s="282">
        <v>100</v>
      </c>
      <c r="Q50" s="282">
        <v>10</v>
      </c>
      <c r="R50" s="283"/>
      <c r="S50" s="288" t="s">
        <v>8088</v>
      </c>
      <c r="T50" s="284"/>
      <c r="U50" s="277">
        <v>44356</v>
      </c>
      <c r="V50" s="277">
        <v>44356</v>
      </c>
      <c r="W50" s="284">
        <v>4136000207</v>
      </c>
      <c r="X50" s="212">
        <v>44377</v>
      </c>
      <c r="Y50" s="157"/>
      <c r="Z50" s="157"/>
      <c r="AA50" s="157"/>
      <c r="AB50" s="157"/>
      <c r="AC50" s="157"/>
      <c r="AD50" s="157"/>
      <c r="AE50" s="158"/>
      <c r="AF50" s="157"/>
      <c r="AG50" s="157"/>
      <c r="AH50" s="157"/>
      <c r="AI50" s="157"/>
      <c r="AJ50" s="157"/>
      <c r="AK50" s="285" t="s">
        <v>5732</v>
      </c>
      <c r="AL50" s="285" t="s">
        <v>5733</v>
      </c>
      <c r="AM50" s="285" t="s">
        <v>5734</v>
      </c>
      <c r="AN50" s="286"/>
      <c r="AO50" s="141"/>
      <c r="AP50" s="143"/>
    </row>
    <row r="51" spans="1:42" s="209" customFormat="1">
      <c r="A51" s="281" t="s">
        <v>1410</v>
      </c>
      <c r="B51" s="281" t="s">
        <v>5833</v>
      </c>
      <c r="C51" s="281" t="s">
        <v>3137</v>
      </c>
      <c r="D51" s="281" t="s">
        <v>3141</v>
      </c>
      <c r="E51" s="281" t="s">
        <v>37</v>
      </c>
      <c r="F51" s="281" t="s">
        <v>11</v>
      </c>
      <c r="G51" s="282" t="s">
        <v>19</v>
      </c>
      <c r="H51" s="281" t="s">
        <v>3142</v>
      </c>
      <c r="I51" s="281" t="s">
        <v>760</v>
      </c>
      <c r="J51" s="281" t="s">
        <v>13</v>
      </c>
      <c r="K51" s="281" t="s">
        <v>17</v>
      </c>
      <c r="L51" s="282" t="s">
        <v>5845</v>
      </c>
      <c r="M51" s="281" t="s">
        <v>5847</v>
      </c>
      <c r="N51" s="281" t="s">
        <v>1096</v>
      </c>
      <c r="O51" s="291" t="s">
        <v>1862</v>
      </c>
      <c r="P51" s="282">
        <v>100</v>
      </c>
      <c r="Q51" s="282">
        <v>10</v>
      </c>
      <c r="R51" s="283"/>
      <c r="S51" s="288" t="s">
        <v>8088</v>
      </c>
      <c r="T51" s="284"/>
      <c r="U51" s="277">
        <v>44356</v>
      </c>
      <c r="V51" s="277">
        <v>44356</v>
      </c>
      <c r="W51" s="284">
        <v>4136000208</v>
      </c>
      <c r="X51" s="212">
        <v>44377</v>
      </c>
      <c r="Y51" s="157"/>
      <c r="Z51" s="157"/>
      <c r="AA51" s="157"/>
      <c r="AB51" s="157"/>
      <c r="AC51" s="157"/>
      <c r="AD51" s="157"/>
      <c r="AE51" s="158"/>
      <c r="AF51" s="157"/>
      <c r="AG51" s="157"/>
      <c r="AH51" s="157"/>
      <c r="AI51" s="157"/>
      <c r="AJ51" s="157"/>
      <c r="AK51" s="285" t="s">
        <v>5732</v>
      </c>
      <c r="AL51" s="285" t="s">
        <v>5733</v>
      </c>
      <c r="AM51" s="285" t="s">
        <v>5734</v>
      </c>
      <c r="AN51" s="286"/>
      <c r="AO51" s="141"/>
      <c r="AP51" s="143"/>
    </row>
    <row r="52" spans="1:42" s="209" customFormat="1">
      <c r="A52" s="281" t="s">
        <v>1410</v>
      </c>
      <c r="B52" s="281" t="s">
        <v>5833</v>
      </c>
      <c r="C52" s="281" t="s">
        <v>3137</v>
      </c>
      <c r="D52" s="281" t="s">
        <v>3141</v>
      </c>
      <c r="E52" s="281" t="s">
        <v>37</v>
      </c>
      <c r="F52" s="281" t="s">
        <v>11</v>
      </c>
      <c r="G52" s="282" t="s">
        <v>19</v>
      </c>
      <c r="H52" s="281" t="s">
        <v>3143</v>
      </c>
      <c r="I52" s="281" t="s">
        <v>760</v>
      </c>
      <c r="J52" s="281" t="s">
        <v>13</v>
      </c>
      <c r="K52" s="281" t="s">
        <v>17</v>
      </c>
      <c r="L52" s="282" t="s">
        <v>5845</v>
      </c>
      <c r="M52" s="281" t="s">
        <v>5847</v>
      </c>
      <c r="N52" s="281" t="s">
        <v>1103</v>
      </c>
      <c r="O52" s="291" t="s">
        <v>1870</v>
      </c>
      <c r="P52" s="282">
        <v>100</v>
      </c>
      <c r="Q52" s="282">
        <v>10</v>
      </c>
      <c r="R52" s="283"/>
      <c r="S52" s="288" t="s">
        <v>8088</v>
      </c>
      <c r="T52" s="284"/>
      <c r="U52" s="277">
        <v>44356</v>
      </c>
      <c r="V52" s="277">
        <v>44356</v>
      </c>
      <c r="W52" s="284">
        <v>4136000209</v>
      </c>
      <c r="X52" s="212">
        <v>44377</v>
      </c>
      <c r="Y52" s="157"/>
      <c r="Z52" s="157"/>
      <c r="AA52" s="157"/>
      <c r="AB52" s="157"/>
      <c r="AC52" s="157"/>
      <c r="AD52" s="157"/>
      <c r="AE52" s="158"/>
      <c r="AF52" s="157"/>
      <c r="AG52" s="157"/>
      <c r="AH52" s="157"/>
      <c r="AI52" s="157"/>
      <c r="AJ52" s="157"/>
      <c r="AK52" s="285" t="s">
        <v>5732</v>
      </c>
      <c r="AL52" s="285" t="s">
        <v>5733</v>
      </c>
      <c r="AM52" s="285" t="s">
        <v>5734</v>
      </c>
      <c r="AN52" s="286"/>
      <c r="AO52" s="141"/>
      <c r="AP52" s="143"/>
    </row>
    <row r="53" spans="1:42" s="209" customFormat="1">
      <c r="A53" s="281" t="s">
        <v>1410</v>
      </c>
      <c r="B53" s="281" t="s">
        <v>5833</v>
      </c>
      <c r="C53" s="281" t="s">
        <v>3137</v>
      </c>
      <c r="D53" s="281" t="s">
        <v>3144</v>
      </c>
      <c r="E53" s="281" t="s">
        <v>37</v>
      </c>
      <c r="F53" s="281" t="s">
        <v>11</v>
      </c>
      <c r="G53" s="282" t="s">
        <v>19</v>
      </c>
      <c r="H53" s="281" t="s">
        <v>3145</v>
      </c>
      <c r="I53" s="281" t="s">
        <v>760</v>
      </c>
      <c r="J53" s="281" t="s">
        <v>13</v>
      </c>
      <c r="K53" s="281" t="s">
        <v>17</v>
      </c>
      <c r="L53" s="282" t="s">
        <v>5845</v>
      </c>
      <c r="M53" s="281" t="s">
        <v>5848</v>
      </c>
      <c r="N53" s="281" t="s">
        <v>1103</v>
      </c>
      <c r="O53" s="291" t="s">
        <v>1870</v>
      </c>
      <c r="P53" s="282">
        <v>80</v>
      </c>
      <c r="Q53" s="282">
        <v>5</v>
      </c>
      <c r="R53" s="283"/>
      <c r="S53" s="288" t="s">
        <v>8088</v>
      </c>
      <c r="T53" s="284"/>
      <c r="U53" s="277">
        <v>44356</v>
      </c>
      <c r="V53" s="277">
        <v>44356</v>
      </c>
      <c r="W53" s="284">
        <v>4136000210</v>
      </c>
      <c r="X53" s="212">
        <v>44377</v>
      </c>
      <c r="Y53" s="157"/>
      <c r="Z53" s="157"/>
      <c r="AA53" s="157"/>
      <c r="AB53" s="157"/>
      <c r="AC53" s="157"/>
      <c r="AD53" s="157"/>
      <c r="AE53" s="158"/>
      <c r="AF53" s="157"/>
      <c r="AG53" s="157"/>
      <c r="AH53" s="157"/>
      <c r="AI53" s="157"/>
      <c r="AJ53" s="157"/>
      <c r="AK53" s="285" t="s">
        <v>5732</v>
      </c>
      <c r="AL53" s="285" t="s">
        <v>5733</v>
      </c>
      <c r="AM53" s="285" t="s">
        <v>5734</v>
      </c>
      <c r="AN53" s="286"/>
      <c r="AO53" s="141"/>
      <c r="AP53" s="143"/>
    </row>
    <row r="54" spans="1:42" s="209" customFormat="1">
      <c r="A54" s="281" t="s">
        <v>1410</v>
      </c>
      <c r="B54" s="281" t="s">
        <v>5833</v>
      </c>
      <c r="C54" s="281" t="s">
        <v>3137</v>
      </c>
      <c r="D54" s="281" t="s">
        <v>3146</v>
      </c>
      <c r="E54" s="281" t="s">
        <v>37</v>
      </c>
      <c r="F54" s="281" t="s">
        <v>11</v>
      </c>
      <c r="G54" s="282" t="s">
        <v>19</v>
      </c>
      <c r="H54" s="281" t="s">
        <v>3147</v>
      </c>
      <c r="I54" s="281" t="s">
        <v>760</v>
      </c>
      <c r="J54" s="281" t="s">
        <v>13</v>
      </c>
      <c r="K54" s="281" t="s">
        <v>17</v>
      </c>
      <c r="L54" s="282" t="s">
        <v>5849</v>
      </c>
      <c r="M54" s="281" t="s">
        <v>5850</v>
      </c>
      <c r="N54" s="281" t="s">
        <v>1096</v>
      </c>
      <c r="O54" s="291" t="s">
        <v>1862</v>
      </c>
      <c r="P54" s="282">
        <v>100</v>
      </c>
      <c r="Q54" s="282">
        <v>20</v>
      </c>
      <c r="R54" s="283"/>
      <c r="S54" s="288" t="s">
        <v>8088</v>
      </c>
      <c r="T54" s="284"/>
      <c r="U54" s="277">
        <v>44356</v>
      </c>
      <c r="V54" s="277">
        <v>44356</v>
      </c>
      <c r="W54" s="284">
        <v>4136000211</v>
      </c>
      <c r="X54" s="212">
        <v>44377</v>
      </c>
      <c r="Y54" s="157"/>
      <c r="Z54" s="157"/>
      <c r="AA54" s="157"/>
      <c r="AB54" s="157"/>
      <c r="AC54" s="157"/>
      <c r="AD54" s="157"/>
      <c r="AE54" s="158"/>
      <c r="AF54" s="157"/>
      <c r="AG54" s="157"/>
      <c r="AH54" s="157"/>
      <c r="AI54" s="157"/>
      <c r="AJ54" s="157"/>
      <c r="AK54" s="285" t="s">
        <v>5732</v>
      </c>
      <c r="AL54" s="285" t="s">
        <v>5733</v>
      </c>
      <c r="AM54" s="285" t="s">
        <v>5734</v>
      </c>
      <c r="AN54" s="286"/>
      <c r="AO54" s="141"/>
      <c r="AP54" s="143"/>
    </row>
    <row r="55" spans="1:42" s="209" customFormat="1">
      <c r="A55" s="281" t="s">
        <v>1410</v>
      </c>
      <c r="B55" s="281" t="s">
        <v>5833</v>
      </c>
      <c r="C55" s="281" t="s">
        <v>3148</v>
      </c>
      <c r="D55" s="281" t="s">
        <v>3149</v>
      </c>
      <c r="E55" s="281" t="s">
        <v>37</v>
      </c>
      <c r="F55" s="281" t="s">
        <v>11</v>
      </c>
      <c r="G55" s="281" t="s">
        <v>19</v>
      </c>
      <c r="H55" s="281" t="s">
        <v>3150</v>
      </c>
      <c r="I55" s="281" t="s">
        <v>760</v>
      </c>
      <c r="J55" s="281" t="s">
        <v>13</v>
      </c>
      <c r="K55" s="281" t="s">
        <v>17</v>
      </c>
      <c r="L55" s="282" t="s">
        <v>5849</v>
      </c>
      <c r="M55" s="281" t="s">
        <v>5851</v>
      </c>
      <c r="N55" s="281" t="s">
        <v>1103</v>
      </c>
      <c r="O55" s="291" t="s">
        <v>1870</v>
      </c>
      <c r="P55" s="282">
        <v>100</v>
      </c>
      <c r="Q55" s="282">
        <v>15</v>
      </c>
      <c r="R55" s="283"/>
      <c r="S55" s="288" t="s">
        <v>8088</v>
      </c>
      <c r="T55" s="284"/>
      <c r="U55" s="277">
        <v>44356</v>
      </c>
      <c r="V55" s="277">
        <v>44356</v>
      </c>
      <c r="W55" s="284">
        <v>4136000212</v>
      </c>
      <c r="X55" s="212">
        <v>44377</v>
      </c>
      <c r="Y55" s="157"/>
      <c r="Z55" s="157"/>
      <c r="AA55" s="157"/>
      <c r="AB55" s="157"/>
      <c r="AC55" s="157"/>
      <c r="AD55" s="157"/>
      <c r="AE55" s="158"/>
      <c r="AF55" s="157"/>
      <c r="AG55" s="157"/>
      <c r="AH55" s="157"/>
      <c r="AI55" s="157"/>
      <c r="AJ55" s="157"/>
      <c r="AK55" s="285" t="s">
        <v>5732</v>
      </c>
      <c r="AL55" s="285" t="s">
        <v>5733</v>
      </c>
      <c r="AM55" s="285" t="s">
        <v>5734</v>
      </c>
      <c r="AN55" s="286"/>
      <c r="AO55" s="141"/>
      <c r="AP55" s="143"/>
    </row>
    <row r="56" spans="1:42" s="209" customFormat="1">
      <c r="A56" s="281" t="s">
        <v>1410</v>
      </c>
      <c r="B56" s="281" t="s">
        <v>3361</v>
      </c>
      <c r="C56" s="281" t="s">
        <v>5852</v>
      </c>
      <c r="D56" s="281" t="s">
        <v>3185</v>
      </c>
      <c r="E56" s="281" t="s">
        <v>37</v>
      </c>
      <c r="F56" s="281" t="s">
        <v>11</v>
      </c>
      <c r="G56" s="281" t="s">
        <v>19</v>
      </c>
      <c r="H56" s="281" t="s">
        <v>3186</v>
      </c>
      <c r="I56" s="281" t="s">
        <v>760</v>
      </c>
      <c r="J56" s="281" t="s">
        <v>13</v>
      </c>
      <c r="K56" s="281" t="s">
        <v>17</v>
      </c>
      <c r="L56" s="282" t="s">
        <v>5853</v>
      </c>
      <c r="M56" s="281" t="s">
        <v>5854</v>
      </c>
      <c r="N56" s="281" t="s">
        <v>1096</v>
      </c>
      <c r="O56" s="291" t="s">
        <v>1862</v>
      </c>
      <c r="P56" s="282">
        <v>100</v>
      </c>
      <c r="Q56" s="282">
        <v>10</v>
      </c>
      <c r="R56" s="283"/>
      <c r="S56" s="288" t="s">
        <v>8088</v>
      </c>
      <c r="T56" s="284"/>
      <c r="U56" s="277">
        <v>44355</v>
      </c>
      <c r="V56" s="277">
        <v>44355</v>
      </c>
      <c r="W56" s="284">
        <v>4183000072</v>
      </c>
      <c r="X56" s="212">
        <v>44377</v>
      </c>
      <c r="Y56" s="157"/>
      <c r="Z56" s="157"/>
      <c r="AA56" s="157"/>
      <c r="AB56" s="157"/>
      <c r="AC56" s="157"/>
      <c r="AD56" s="157"/>
      <c r="AE56" s="158"/>
      <c r="AF56" s="157"/>
      <c r="AG56" s="157"/>
      <c r="AH56" s="157"/>
      <c r="AI56" s="157"/>
      <c r="AJ56" s="157"/>
      <c r="AK56" s="285" t="s">
        <v>5732</v>
      </c>
      <c r="AL56" s="285" t="s">
        <v>5733</v>
      </c>
      <c r="AM56" s="285" t="s">
        <v>5734</v>
      </c>
      <c r="AN56" s="286"/>
      <c r="AO56" s="141"/>
      <c r="AP56" s="143"/>
    </row>
    <row r="57" spans="1:42" s="209" customFormat="1">
      <c r="A57" s="281" t="s">
        <v>1410</v>
      </c>
      <c r="B57" s="281" t="s">
        <v>683</v>
      </c>
      <c r="C57" s="281" t="s">
        <v>5852</v>
      </c>
      <c r="D57" s="281" t="s">
        <v>3187</v>
      </c>
      <c r="E57" s="281" t="s">
        <v>37</v>
      </c>
      <c r="F57" s="281" t="s">
        <v>11</v>
      </c>
      <c r="G57" s="281" t="s">
        <v>19</v>
      </c>
      <c r="H57" s="281" t="s">
        <v>3188</v>
      </c>
      <c r="I57" s="281" t="s">
        <v>760</v>
      </c>
      <c r="J57" s="281" t="s">
        <v>13</v>
      </c>
      <c r="K57" s="281" t="s">
        <v>17</v>
      </c>
      <c r="L57" s="282" t="s">
        <v>5855</v>
      </c>
      <c r="M57" s="281" t="s">
        <v>5856</v>
      </c>
      <c r="N57" s="281" t="s">
        <v>1096</v>
      </c>
      <c r="O57" s="291" t="s">
        <v>1862</v>
      </c>
      <c r="P57" s="282">
        <v>80</v>
      </c>
      <c r="Q57" s="282">
        <v>10</v>
      </c>
      <c r="R57" s="283"/>
      <c r="S57" s="288" t="s">
        <v>8088</v>
      </c>
      <c r="T57" s="284"/>
      <c r="U57" s="277">
        <v>44355</v>
      </c>
      <c r="V57" s="277">
        <v>44355</v>
      </c>
      <c r="W57" s="284">
        <v>4183000073</v>
      </c>
      <c r="X57" s="212">
        <v>44377</v>
      </c>
      <c r="Y57" s="157"/>
      <c r="Z57" s="157"/>
      <c r="AA57" s="157"/>
      <c r="AB57" s="157"/>
      <c r="AC57" s="157"/>
      <c r="AD57" s="157"/>
      <c r="AE57" s="158"/>
      <c r="AF57" s="157"/>
      <c r="AG57" s="157"/>
      <c r="AH57" s="157"/>
      <c r="AI57" s="157"/>
      <c r="AJ57" s="157"/>
      <c r="AK57" s="285" t="s">
        <v>5732</v>
      </c>
      <c r="AL57" s="285" t="s">
        <v>5733</v>
      </c>
      <c r="AM57" s="285" t="s">
        <v>5734</v>
      </c>
      <c r="AN57" s="286"/>
      <c r="AO57" s="141"/>
      <c r="AP57" s="143"/>
    </row>
    <row r="58" spans="1:42" s="209" customFormat="1">
      <c r="A58" s="281" t="s">
        <v>1410</v>
      </c>
      <c r="B58" s="281" t="s">
        <v>683</v>
      </c>
      <c r="C58" s="281" t="s">
        <v>3189</v>
      </c>
      <c r="D58" s="282" t="s">
        <v>3187</v>
      </c>
      <c r="E58" s="281" t="s">
        <v>37</v>
      </c>
      <c r="F58" s="281" t="s">
        <v>11</v>
      </c>
      <c r="G58" s="281" t="s">
        <v>19</v>
      </c>
      <c r="H58" s="281" t="s">
        <v>3190</v>
      </c>
      <c r="I58" s="281" t="s">
        <v>760</v>
      </c>
      <c r="J58" s="281" t="s">
        <v>13</v>
      </c>
      <c r="K58" s="281" t="s">
        <v>17</v>
      </c>
      <c r="L58" s="282" t="s">
        <v>5855</v>
      </c>
      <c r="M58" s="281" t="s">
        <v>5856</v>
      </c>
      <c r="N58" s="281" t="s">
        <v>1103</v>
      </c>
      <c r="O58" s="291" t="s">
        <v>1870</v>
      </c>
      <c r="P58" s="282">
        <v>80</v>
      </c>
      <c r="Q58" s="282">
        <v>15</v>
      </c>
      <c r="R58" s="283"/>
      <c r="S58" s="288" t="s">
        <v>8088</v>
      </c>
      <c r="T58" s="284"/>
      <c r="U58" s="277">
        <v>44355</v>
      </c>
      <c r="V58" s="277">
        <v>44355</v>
      </c>
      <c r="W58" s="284">
        <v>4183000074</v>
      </c>
      <c r="X58" s="212">
        <v>44377</v>
      </c>
      <c r="Y58" s="157"/>
      <c r="Z58" s="157"/>
      <c r="AA58" s="157"/>
      <c r="AB58" s="157"/>
      <c r="AC58" s="157"/>
      <c r="AD58" s="157"/>
      <c r="AE58" s="158"/>
      <c r="AF58" s="157"/>
      <c r="AG58" s="157"/>
      <c r="AH58" s="157"/>
      <c r="AI58" s="157"/>
      <c r="AJ58" s="157"/>
      <c r="AK58" s="285" t="s">
        <v>5732</v>
      </c>
      <c r="AL58" s="285" t="s">
        <v>5733</v>
      </c>
      <c r="AM58" s="285" t="s">
        <v>5734</v>
      </c>
      <c r="AN58" s="286"/>
      <c r="AO58" s="141"/>
      <c r="AP58" s="143"/>
    </row>
    <row r="59" spans="1:42" s="209" customFormat="1" ht="17.25" thickBot="1">
      <c r="A59" s="281" t="s">
        <v>1410</v>
      </c>
      <c r="B59" s="281" t="s">
        <v>683</v>
      </c>
      <c r="C59" s="281" t="s">
        <v>3189</v>
      </c>
      <c r="D59" s="281" t="s">
        <v>3191</v>
      </c>
      <c r="E59" s="281" t="s">
        <v>37</v>
      </c>
      <c r="F59" s="281" t="s">
        <v>11</v>
      </c>
      <c r="G59" s="281" t="s">
        <v>19</v>
      </c>
      <c r="H59" s="281" t="s">
        <v>3192</v>
      </c>
      <c r="I59" s="281" t="s">
        <v>760</v>
      </c>
      <c r="J59" s="281" t="s">
        <v>13</v>
      </c>
      <c r="K59" s="281" t="s">
        <v>17</v>
      </c>
      <c r="L59" s="282" t="s">
        <v>5855</v>
      </c>
      <c r="M59" s="293" t="s">
        <v>5857</v>
      </c>
      <c r="N59" s="293" t="s">
        <v>1096</v>
      </c>
      <c r="O59" s="294" t="s">
        <v>1862</v>
      </c>
      <c r="P59" s="295">
        <v>65</v>
      </c>
      <c r="Q59" s="295">
        <v>20</v>
      </c>
      <c r="R59" s="283"/>
      <c r="S59" s="288" t="s">
        <v>8088</v>
      </c>
      <c r="T59" s="284"/>
      <c r="U59" s="277">
        <v>44355</v>
      </c>
      <c r="V59" s="277">
        <v>44355</v>
      </c>
      <c r="W59" s="284">
        <v>4183000075</v>
      </c>
      <c r="X59" s="212">
        <v>44377</v>
      </c>
      <c r="Y59" s="157"/>
      <c r="Z59" s="157"/>
      <c r="AA59" s="157"/>
      <c r="AB59" s="157"/>
      <c r="AC59" s="157"/>
      <c r="AD59" s="157"/>
      <c r="AE59" s="158"/>
      <c r="AF59" s="157"/>
      <c r="AG59" s="157"/>
      <c r="AH59" s="157"/>
      <c r="AI59" s="157"/>
      <c r="AJ59" s="157"/>
      <c r="AK59" s="285" t="s">
        <v>5732</v>
      </c>
      <c r="AL59" s="285" t="s">
        <v>5733</v>
      </c>
      <c r="AM59" s="285" t="s">
        <v>5734</v>
      </c>
      <c r="AN59" s="286"/>
      <c r="AO59" s="141"/>
      <c r="AP59" s="143"/>
    </row>
    <row r="60" spans="1:42" s="209" customFormat="1">
      <c r="A60" s="281" t="s">
        <v>1410</v>
      </c>
      <c r="B60" s="281" t="s">
        <v>683</v>
      </c>
      <c r="C60" s="281" t="s">
        <v>3189</v>
      </c>
      <c r="D60" s="281" t="s">
        <v>3193</v>
      </c>
      <c r="E60" s="281" t="s">
        <v>37</v>
      </c>
      <c r="F60" s="281" t="s">
        <v>11</v>
      </c>
      <c r="G60" s="281" t="s">
        <v>19</v>
      </c>
      <c r="H60" s="281" t="s">
        <v>3194</v>
      </c>
      <c r="I60" s="281" t="s">
        <v>760</v>
      </c>
      <c r="J60" s="281" t="s">
        <v>13</v>
      </c>
      <c r="K60" s="281" t="s">
        <v>17</v>
      </c>
      <c r="L60" s="296" t="s">
        <v>5858</v>
      </c>
      <c r="M60" s="297" t="s">
        <v>5859</v>
      </c>
      <c r="N60" s="297" t="s">
        <v>1096</v>
      </c>
      <c r="O60" s="298" t="s">
        <v>1862</v>
      </c>
      <c r="P60" s="296">
        <v>400</v>
      </c>
      <c r="Q60" s="296">
        <v>20</v>
      </c>
      <c r="R60" s="283"/>
      <c r="S60" s="288" t="s">
        <v>8088</v>
      </c>
      <c r="T60" s="284"/>
      <c r="U60" s="277">
        <v>44355</v>
      </c>
      <c r="V60" s="277">
        <v>44355</v>
      </c>
      <c r="W60" s="284">
        <v>4183000076</v>
      </c>
      <c r="X60" s="212">
        <v>44377</v>
      </c>
      <c r="Y60" s="157"/>
      <c r="Z60" s="157"/>
      <c r="AA60" s="157"/>
      <c r="AB60" s="157"/>
      <c r="AC60" s="157"/>
      <c r="AD60" s="157"/>
      <c r="AE60" s="158"/>
      <c r="AF60" s="157"/>
      <c r="AG60" s="157"/>
      <c r="AH60" s="157"/>
      <c r="AI60" s="157"/>
      <c r="AJ60" s="157"/>
      <c r="AK60" s="285" t="s">
        <v>5732</v>
      </c>
      <c r="AL60" s="285" t="s">
        <v>5733</v>
      </c>
      <c r="AM60" s="285" t="s">
        <v>5734</v>
      </c>
      <c r="AN60" s="286"/>
      <c r="AO60" s="141"/>
      <c r="AP60" s="143"/>
    </row>
    <row r="61" spans="1:42" s="209" customFormat="1">
      <c r="A61" s="281" t="s">
        <v>1410</v>
      </c>
      <c r="B61" s="281" t="s">
        <v>683</v>
      </c>
      <c r="C61" s="281" t="s">
        <v>3189</v>
      </c>
      <c r="D61" s="281" t="s">
        <v>3193</v>
      </c>
      <c r="E61" s="281" t="s">
        <v>37</v>
      </c>
      <c r="F61" s="281" t="s">
        <v>11</v>
      </c>
      <c r="G61" s="281" t="s">
        <v>19</v>
      </c>
      <c r="H61" s="281" t="s">
        <v>3195</v>
      </c>
      <c r="I61" s="281" t="s">
        <v>760</v>
      </c>
      <c r="J61" s="281" t="s">
        <v>13</v>
      </c>
      <c r="K61" s="281" t="s">
        <v>17</v>
      </c>
      <c r="L61" s="282" t="s">
        <v>5860</v>
      </c>
      <c r="M61" s="281" t="s">
        <v>5859</v>
      </c>
      <c r="N61" s="281" t="s">
        <v>1103</v>
      </c>
      <c r="O61" s="291" t="s">
        <v>1870</v>
      </c>
      <c r="P61" s="282">
        <v>400</v>
      </c>
      <c r="Q61" s="282">
        <v>20</v>
      </c>
      <c r="R61" s="283"/>
      <c r="S61" s="288" t="s">
        <v>8088</v>
      </c>
      <c r="T61" s="284"/>
      <c r="U61" s="277">
        <v>44355</v>
      </c>
      <c r="V61" s="277">
        <v>44355</v>
      </c>
      <c r="W61" s="284">
        <v>4183000077</v>
      </c>
      <c r="X61" s="212">
        <v>44377</v>
      </c>
      <c r="Y61" s="157"/>
      <c r="Z61" s="157"/>
      <c r="AA61" s="157"/>
      <c r="AB61" s="157"/>
      <c r="AC61" s="157"/>
      <c r="AD61" s="157"/>
      <c r="AE61" s="158"/>
      <c r="AF61" s="157"/>
      <c r="AG61" s="157"/>
      <c r="AH61" s="157"/>
      <c r="AI61" s="157"/>
      <c r="AJ61" s="157"/>
      <c r="AK61" s="285" t="s">
        <v>5732</v>
      </c>
      <c r="AL61" s="285" t="s">
        <v>5733</v>
      </c>
      <c r="AM61" s="285" t="s">
        <v>5734</v>
      </c>
      <c r="AN61" s="286"/>
      <c r="AO61" s="141"/>
      <c r="AP61" s="143"/>
    </row>
    <row r="62" spans="1:42" s="209" customFormat="1" ht="33">
      <c r="A62" s="281" t="s">
        <v>1410</v>
      </c>
      <c r="B62" s="281" t="s">
        <v>683</v>
      </c>
      <c r="C62" s="281" t="s">
        <v>3189</v>
      </c>
      <c r="D62" s="281" t="s">
        <v>3196</v>
      </c>
      <c r="E62" s="281" t="s">
        <v>37</v>
      </c>
      <c r="F62" s="281" t="s">
        <v>11</v>
      </c>
      <c r="G62" s="281" t="s">
        <v>19</v>
      </c>
      <c r="H62" s="281" t="s">
        <v>3197</v>
      </c>
      <c r="I62" s="281" t="s">
        <v>760</v>
      </c>
      <c r="J62" s="281" t="s">
        <v>13</v>
      </c>
      <c r="K62" s="281" t="s">
        <v>17</v>
      </c>
      <c r="L62" s="282" t="s">
        <v>5860</v>
      </c>
      <c r="M62" s="281" t="s">
        <v>5861</v>
      </c>
      <c r="N62" s="281" t="s">
        <v>1096</v>
      </c>
      <c r="O62" s="291" t="s">
        <v>1862</v>
      </c>
      <c r="P62" s="282">
        <v>200</v>
      </c>
      <c r="Q62" s="282">
        <v>25</v>
      </c>
      <c r="R62" s="283"/>
      <c r="S62" s="288" t="s">
        <v>8088</v>
      </c>
      <c r="T62" s="284"/>
      <c r="U62" s="277">
        <v>44355</v>
      </c>
      <c r="V62" s="277">
        <v>44355</v>
      </c>
      <c r="W62" s="284">
        <v>4183000078</v>
      </c>
      <c r="X62" s="212">
        <v>44377</v>
      </c>
      <c r="Y62" s="157"/>
      <c r="Z62" s="157"/>
      <c r="AA62" s="157"/>
      <c r="AB62" s="157"/>
      <c r="AC62" s="157" t="s">
        <v>8089</v>
      </c>
      <c r="AD62" s="157"/>
      <c r="AE62" s="299" t="s">
        <v>8090</v>
      </c>
      <c r="AF62" s="157"/>
      <c r="AG62" s="157"/>
      <c r="AH62" s="157"/>
      <c r="AI62" s="157"/>
      <c r="AJ62" s="157"/>
      <c r="AK62" s="285" t="s">
        <v>5732</v>
      </c>
      <c r="AL62" s="285" t="s">
        <v>5733</v>
      </c>
      <c r="AM62" s="285" t="s">
        <v>5734</v>
      </c>
      <c r="AN62" s="286"/>
      <c r="AO62" s="141"/>
      <c r="AP62" s="143"/>
    </row>
    <row r="63" spans="1:42" s="209" customFormat="1" ht="33">
      <c r="A63" s="281" t="s">
        <v>1410</v>
      </c>
      <c r="B63" s="281" t="s">
        <v>683</v>
      </c>
      <c r="C63" s="281" t="s">
        <v>3189</v>
      </c>
      <c r="D63" s="281" t="s">
        <v>3196</v>
      </c>
      <c r="E63" s="281" t="s">
        <v>37</v>
      </c>
      <c r="F63" s="281" t="s">
        <v>11</v>
      </c>
      <c r="G63" s="281" t="s">
        <v>19</v>
      </c>
      <c r="H63" s="281" t="s">
        <v>3198</v>
      </c>
      <c r="I63" s="281" t="s">
        <v>760</v>
      </c>
      <c r="J63" s="281" t="s">
        <v>13</v>
      </c>
      <c r="K63" s="281" t="s">
        <v>17</v>
      </c>
      <c r="L63" s="282" t="s">
        <v>5860</v>
      </c>
      <c r="M63" s="281" t="s">
        <v>5861</v>
      </c>
      <c r="N63" s="281" t="s">
        <v>1103</v>
      </c>
      <c r="O63" s="291" t="s">
        <v>1870</v>
      </c>
      <c r="P63" s="282">
        <v>200</v>
      </c>
      <c r="Q63" s="282">
        <v>25</v>
      </c>
      <c r="R63" s="283"/>
      <c r="S63" s="288" t="s">
        <v>8088</v>
      </c>
      <c r="T63" s="284"/>
      <c r="U63" s="277">
        <v>44355</v>
      </c>
      <c r="V63" s="277">
        <v>44355</v>
      </c>
      <c r="W63" s="284">
        <v>4183000079</v>
      </c>
      <c r="X63" s="212">
        <v>44377</v>
      </c>
      <c r="Y63" s="157"/>
      <c r="Z63" s="157"/>
      <c r="AA63" s="157"/>
      <c r="AB63" s="157"/>
      <c r="AC63" s="157" t="s">
        <v>8091</v>
      </c>
      <c r="AD63" s="157"/>
      <c r="AE63" s="299" t="s">
        <v>8092</v>
      </c>
      <c r="AF63" s="157"/>
      <c r="AG63" s="157"/>
      <c r="AH63" s="157"/>
      <c r="AI63" s="157"/>
      <c r="AJ63" s="157"/>
      <c r="AK63" s="285" t="s">
        <v>5732</v>
      </c>
      <c r="AL63" s="285" t="s">
        <v>5733</v>
      </c>
      <c r="AM63" s="285" t="s">
        <v>5734</v>
      </c>
      <c r="AN63" s="286"/>
      <c r="AO63" s="141"/>
      <c r="AP63" s="143"/>
    </row>
    <row r="64" spans="1:42" s="209" customFormat="1">
      <c r="A64" s="281" t="s">
        <v>1410</v>
      </c>
      <c r="B64" s="281" t="s">
        <v>683</v>
      </c>
      <c r="C64" s="281" t="s">
        <v>3189</v>
      </c>
      <c r="D64" s="281" t="s">
        <v>5862</v>
      </c>
      <c r="E64" s="281" t="s">
        <v>37</v>
      </c>
      <c r="F64" s="281" t="s">
        <v>11</v>
      </c>
      <c r="G64" s="281" t="s">
        <v>19</v>
      </c>
      <c r="H64" s="281" t="s">
        <v>3199</v>
      </c>
      <c r="I64" s="281" t="s">
        <v>760</v>
      </c>
      <c r="J64" s="281" t="s">
        <v>13</v>
      </c>
      <c r="K64" s="281" t="s">
        <v>17</v>
      </c>
      <c r="L64" s="282" t="s">
        <v>5863</v>
      </c>
      <c r="M64" s="281" t="s">
        <v>5864</v>
      </c>
      <c r="N64" s="281" t="s">
        <v>1096</v>
      </c>
      <c r="O64" s="291" t="s">
        <v>1862</v>
      </c>
      <c r="P64" s="282">
        <v>250</v>
      </c>
      <c r="Q64" s="282">
        <v>20</v>
      </c>
      <c r="R64" s="283"/>
      <c r="S64" s="288" t="s">
        <v>8088</v>
      </c>
      <c r="T64" s="284"/>
      <c r="U64" s="277">
        <v>44355</v>
      </c>
      <c r="V64" s="277">
        <v>44355</v>
      </c>
      <c r="W64" s="284">
        <v>4183000080</v>
      </c>
      <c r="X64" s="212">
        <v>44377</v>
      </c>
      <c r="Y64" s="157"/>
      <c r="Z64" s="157"/>
      <c r="AA64" s="157"/>
      <c r="AB64" s="157"/>
      <c r="AC64" s="157"/>
      <c r="AD64" s="157"/>
      <c r="AE64" s="158"/>
      <c r="AF64" s="157"/>
      <c r="AG64" s="157"/>
      <c r="AH64" s="157"/>
      <c r="AI64" s="157"/>
      <c r="AJ64" s="157"/>
      <c r="AK64" s="285" t="s">
        <v>5732</v>
      </c>
      <c r="AL64" s="285" t="s">
        <v>5733</v>
      </c>
      <c r="AM64" s="285" t="s">
        <v>5734</v>
      </c>
      <c r="AN64" s="286"/>
      <c r="AO64" s="141"/>
      <c r="AP64" s="143"/>
    </row>
    <row r="65" spans="1:42" s="209" customFormat="1">
      <c r="A65" s="281" t="s">
        <v>1410</v>
      </c>
      <c r="B65" s="281" t="s">
        <v>683</v>
      </c>
      <c r="C65" s="281" t="s">
        <v>3189</v>
      </c>
      <c r="D65" s="282" t="s">
        <v>5865</v>
      </c>
      <c r="E65" s="281" t="s">
        <v>37</v>
      </c>
      <c r="F65" s="281" t="s">
        <v>11</v>
      </c>
      <c r="G65" s="281" t="s">
        <v>19</v>
      </c>
      <c r="H65" s="281" t="s">
        <v>3200</v>
      </c>
      <c r="I65" s="281" t="s">
        <v>760</v>
      </c>
      <c r="J65" s="281" t="s">
        <v>13</v>
      </c>
      <c r="K65" s="281" t="s">
        <v>17</v>
      </c>
      <c r="L65" s="282" t="s">
        <v>5866</v>
      </c>
      <c r="M65" s="281" t="s">
        <v>5867</v>
      </c>
      <c r="N65" s="281" t="s">
        <v>1096</v>
      </c>
      <c r="O65" s="291" t="s">
        <v>1862</v>
      </c>
      <c r="P65" s="282">
        <v>100</v>
      </c>
      <c r="Q65" s="282">
        <v>20</v>
      </c>
      <c r="R65" s="283"/>
      <c r="S65" s="288" t="s">
        <v>8088</v>
      </c>
      <c r="T65" s="284"/>
      <c r="U65" s="277">
        <v>44355</v>
      </c>
      <c r="V65" s="277">
        <v>44355</v>
      </c>
      <c r="W65" s="284">
        <v>4183000081</v>
      </c>
      <c r="X65" s="212">
        <v>44377</v>
      </c>
      <c r="Y65" s="157"/>
      <c r="Z65" s="157"/>
      <c r="AA65" s="157"/>
      <c r="AB65" s="157"/>
      <c r="AC65" s="157"/>
      <c r="AD65" s="157"/>
      <c r="AE65" s="158"/>
      <c r="AF65" s="157"/>
      <c r="AG65" s="157"/>
      <c r="AH65" s="157"/>
      <c r="AI65" s="157"/>
      <c r="AJ65" s="157"/>
      <c r="AK65" s="285" t="s">
        <v>5732</v>
      </c>
      <c r="AL65" s="285" t="s">
        <v>5733</v>
      </c>
      <c r="AM65" s="285" t="s">
        <v>5734</v>
      </c>
      <c r="AN65" s="286"/>
      <c r="AO65" s="141"/>
      <c r="AP65" s="143"/>
    </row>
    <row r="66" spans="1:42" s="209" customFormat="1">
      <c r="A66" s="281" t="s">
        <v>1410</v>
      </c>
      <c r="B66" s="281" t="s">
        <v>683</v>
      </c>
      <c r="C66" s="281" t="s">
        <v>3189</v>
      </c>
      <c r="D66" s="281" t="s">
        <v>3201</v>
      </c>
      <c r="E66" s="281" t="s">
        <v>37</v>
      </c>
      <c r="F66" s="281" t="s">
        <v>11</v>
      </c>
      <c r="G66" s="281" t="s">
        <v>19</v>
      </c>
      <c r="H66" s="281" t="s">
        <v>3202</v>
      </c>
      <c r="I66" s="281" t="s">
        <v>760</v>
      </c>
      <c r="J66" s="281" t="s">
        <v>13</v>
      </c>
      <c r="K66" s="281" t="s">
        <v>17</v>
      </c>
      <c r="L66" s="282" t="s">
        <v>5866</v>
      </c>
      <c r="M66" s="281" t="s">
        <v>5868</v>
      </c>
      <c r="N66" s="281" t="s">
        <v>1096</v>
      </c>
      <c r="O66" s="291" t="s">
        <v>1862</v>
      </c>
      <c r="P66" s="282">
        <v>350</v>
      </c>
      <c r="Q66" s="282">
        <v>20</v>
      </c>
      <c r="R66" s="283"/>
      <c r="S66" s="288" t="s">
        <v>8088</v>
      </c>
      <c r="T66" s="284"/>
      <c r="U66" s="277">
        <v>44355</v>
      </c>
      <c r="V66" s="277">
        <v>44355</v>
      </c>
      <c r="W66" s="284">
        <v>4183000082</v>
      </c>
      <c r="X66" s="212">
        <v>44377</v>
      </c>
      <c r="Y66" s="157"/>
      <c r="Z66" s="157"/>
      <c r="AA66" s="157"/>
      <c r="AB66" s="157"/>
      <c r="AC66" s="157"/>
      <c r="AD66" s="157"/>
      <c r="AE66" s="158"/>
      <c r="AF66" s="157"/>
      <c r="AG66" s="157"/>
      <c r="AH66" s="157"/>
      <c r="AI66" s="157"/>
      <c r="AJ66" s="157"/>
      <c r="AK66" s="285" t="s">
        <v>5732</v>
      </c>
      <c r="AL66" s="285" t="s">
        <v>5733</v>
      </c>
      <c r="AM66" s="285" t="s">
        <v>5734</v>
      </c>
      <c r="AN66" s="286"/>
      <c r="AO66" s="141"/>
      <c r="AP66" s="143"/>
    </row>
    <row r="67" spans="1:42" s="209" customFormat="1">
      <c r="A67" s="281" t="s">
        <v>1410</v>
      </c>
      <c r="B67" s="281" t="s">
        <v>683</v>
      </c>
      <c r="C67" s="281" t="s">
        <v>3189</v>
      </c>
      <c r="D67" s="281" t="s">
        <v>3201</v>
      </c>
      <c r="E67" s="281" t="s">
        <v>37</v>
      </c>
      <c r="F67" s="281" t="s">
        <v>11</v>
      </c>
      <c r="G67" s="281" t="s">
        <v>19</v>
      </c>
      <c r="H67" s="281" t="s">
        <v>3203</v>
      </c>
      <c r="I67" s="281" t="s">
        <v>760</v>
      </c>
      <c r="J67" s="281" t="s">
        <v>13</v>
      </c>
      <c r="K67" s="281" t="s">
        <v>17</v>
      </c>
      <c r="L67" s="282" t="s">
        <v>5866</v>
      </c>
      <c r="M67" s="281" t="s">
        <v>5868</v>
      </c>
      <c r="N67" s="281" t="s">
        <v>1103</v>
      </c>
      <c r="O67" s="291" t="s">
        <v>1870</v>
      </c>
      <c r="P67" s="282">
        <v>350</v>
      </c>
      <c r="Q67" s="282">
        <v>20</v>
      </c>
      <c r="R67" s="283"/>
      <c r="S67" s="288" t="s">
        <v>8088</v>
      </c>
      <c r="T67" s="284"/>
      <c r="U67" s="277">
        <v>44355</v>
      </c>
      <c r="V67" s="277">
        <v>44355</v>
      </c>
      <c r="W67" s="284">
        <v>4183000083</v>
      </c>
      <c r="X67" s="212">
        <v>44377</v>
      </c>
      <c r="Y67" s="157"/>
      <c r="Z67" s="157"/>
      <c r="AA67" s="157"/>
      <c r="AB67" s="157"/>
      <c r="AC67" s="157"/>
      <c r="AD67" s="157"/>
      <c r="AE67" s="158"/>
      <c r="AF67" s="157"/>
      <c r="AG67" s="157"/>
      <c r="AH67" s="157"/>
      <c r="AI67" s="157"/>
      <c r="AJ67" s="157"/>
      <c r="AK67" s="285" t="s">
        <v>5732</v>
      </c>
      <c r="AL67" s="285" t="s">
        <v>5733</v>
      </c>
      <c r="AM67" s="285" t="s">
        <v>5734</v>
      </c>
      <c r="AN67" s="286"/>
      <c r="AO67" s="141"/>
      <c r="AP67" s="143"/>
    </row>
    <row r="68" spans="1:42" s="209" customFormat="1">
      <c r="A68" s="281" t="s">
        <v>1410</v>
      </c>
      <c r="B68" s="281" t="s">
        <v>683</v>
      </c>
      <c r="C68" s="281" t="s">
        <v>3189</v>
      </c>
      <c r="D68" s="281" t="s">
        <v>5869</v>
      </c>
      <c r="E68" s="281" t="s">
        <v>37</v>
      </c>
      <c r="F68" s="281" t="s">
        <v>11</v>
      </c>
      <c r="G68" s="281" t="s">
        <v>19</v>
      </c>
      <c r="H68" s="281" t="s">
        <v>3204</v>
      </c>
      <c r="I68" s="281" t="s">
        <v>760</v>
      </c>
      <c r="J68" s="281" t="s">
        <v>13</v>
      </c>
      <c r="K68" s="281" t="s">
        <v>17</v>
      </c>
      <c r="L68" s="282" t="s">
        <v>5866</v>
      </c>
      <c r="M68" s="281" t="s">
        <v>5870</v>
      </c>
      <c r="N68" s="281" t="s">
        <v>1096</v>
      </c>
      <c r="O68" s="291" t="s">
        <v>1862</v>
      </c>
      <c r="P68" s="282">
        <v>150</v>
      </c>
      <c r="Q68" s="282">
        <v>25</v>
      </c>
      <c r="R68" s="283"/>
      <c r="S68" s="288" t="s">
        <v>8088</v>
      </c>
      <c r="T68" s="284"/>
      <c r="U68" s="277">
        <v>44355</v>
      </c>
      <c r="V68" s="277">
        <v>44355</v>
      </c>
      <c r="W68" s="284">
        <v>4183000084</v>
      </c>
      <c r="X68" s="212">
        <v>44377</v>
      </c>
      <c r="Y68" s="157"/>
      <c r="Z68" s="157"/>
      <c r="AA68" s="157"/>
      <c r="AB68" s="157"/>
      <c r="AC68" s="157"/>
      <c r="AD68" s="157"/>
      <c r="AE68" s="158"/>
      <c r="AF68" s="157"/>
      <c r="AG68" s="157"/>
      <c r="AH68" s="157"/>
      <c r="AI68" s="157"/>
      <c r="AJ68" s="157"/>
      <c r="AK68" s="285" t="s">
        <v>5732</v>
      </c>
      <c r="AL68" s="285" t="s">
        <v>5733</v>
      </c>
      <c r="AM68" s="285" t="s">
        <v>5734</v>
      </c>
      <c r="AN68" s="286"/>
      <c r="AO68" s="141"/>
      <c r="AP68" s="143"/>
    </row>
    <row r="69" spans="1:42" s="209" customFormat="1">
      <c r="A69" s="281" t="s">
        <v>1410</v>
      </c>
      <c r="B69" s="281" t="s">
        <v>683</v>
      </c>
      <c r="C69" s="281" t="s">
        <v>3189</v>
      </c>
      <c r="D69" s="281" t="s">
        <v>3205</v>
      </c>
      <c r="E69" s="281" t="s">
        <v>37</v>
      </c>
      <c r="F69" s="281" t="s">
        <v>11</v>
      </c>
      <c r="G69" s="281" t="s">
        <v>19</v>
      </c>
      <c r="H69" s="281" t="s">
        <v>3206</v>
      </c>
      <c r="I69" s="281" t="s">
        <v>760</v>
      </c>
      <c r="J69" s="281" t="s">
        <v>13</v>
      </c>
      <c r="K69" s="281" t="s">
        <v>17</v>
      </c>
      <c r="L69" s="282" t="s">
        <v>5866</v>
      </c>
      <c r="M69" s="281" t="s">
        <v>5871</v>
      </c>
      <c r="N69" s="281" t="s">
        <v>1096</v>
      </c>
      <c r="O69" s="291" t="s">
        <v>1862</v>
      </c>
      <c r="P69" s="282">
        <v>350</v>
      </c>
      <c r="Q69" s="282">
        <v>25</v>
      </c>
      <c r="R69" s="283"/>
      <c r="S69" s="288" t="s">
        <v>8088</v>
      </c>
      <c r="T69" s="284"/>
      <c r="U69" s="277">
        <v>44355</v>
      </c>
      <c r="V69" s="277">
        <v>44355</v>
      </c>
      <c r="W69" s="284">
        <v>4183000085</v>
      </c>
      <c r="X69" s="212">
        <v>44377</v>
      </c>
      <c r="Y69" s="157"/>
      <c r="Z69" s="157"/>
      <c r="AA69" s="157"/>
      <c r="AB69" s="157"/>
      <c r="AC69" s="157"/>
      <c r="AD69" s="157"/>
      <c r="AE69" s="158"/>
      <c r="AF69" s="157"/>
      <c r="AG69" s="157"/>
      <c r="AH69" s="157"/>
      <c r="AI69" s="157"/>
      <c r="AJ69" s="157"/>
      <c r="AK69" s="285" t="s">
        <v>5732</v>
      </c>
      <c r="AL69" s="285" t="s">
        <v>5733</v>
      </c>
      <c r="AM69" s="285" t="s">
        <v>5734</v>
      </c>
      <c r="AN69" s="286"/>
      <c r="AO69" s="141"/>
      <c r="AP69" s="143"/>
    </row>
    <row r="70" spans="1:42" s="209" customFormat="1">
      <c r="A70" s="281" t="s">
        <v>1410</v>
      </c>
      <c r="B70" s="281" t="s">
        <v>683</v>
      </c>
      <c r="C70" s="281" t="s">
        <v>3362</v>
      </c>
      <c r="D70" s="281" t="s">
        <v>3207</v>
      </c>
      <c r="E70" s="281" t="s">
        <v>37</v>
      </c>
      <c r="F70" s="281" t="s">
        <v>11</v>
      </c>
      <c r="G70" s="281" t="s">
        <v>19</v>
      </c>
      <c r="H70" s="281" t="s">
        <v>3208</v>
      </c>
      <c r="I70" s="281" t="s">
        <v>760</v>
      </c>
      <c r="J70" s="281" t="s">
        <v>13</v>
      </c>
      <c r="K70" s="281" t="s">
        <v>17</v>
      </c>
      <c r="L70" s="282" t="s">
        <v>5872</v>
      </c>
      <c r="M70" s="281" t="s">
        <v>5873</v>
      </c>
      <c r="N70" s="281" t="s">
        <v>1096</v>
      </c>
      <c r="O70" s="291" t="s">
        <v>1862</v>
      </c>
      <c r="P70" s="282">
        <v>130</v>
      </c>
      <c r="Q70" s="282">
        <v>17</v>
      </c>
      <c r="R70" s="283"/>
      <c r="S70" s="288" t="s">
        <v>8088</v>
      </c>
      <c r="T70" s="284"/>
      <c r="U70" s="277">
        <v>44355</v>
      </c>
      <c r="V70" s="277">
        <v>44355</v>
      </c>
      <c r="W70" s="284">
        <v>4183000086</v>
      </c>
      <c r="X70" s="212">
        <v>44377</v>
      </c>
      <c r="Y70" s="157"/>
      <c r="Z70" s="157"/>
      <c r="AA70" s="157"/>
      <c r="AB70" s="157"/>
      <c r="AC70" s="157"/>
      <c r="AD70" s="157"/>
      <c r="AE70" s="158"/>
      <c r="AF70" s="157"/>
      <c r="AG70" s="157"/>
      <c r="AH70" s="157"/>
      <c r="AI70" s="157"/>
      <c r="AJ70" s="157"/>
      <c r="AK70" s="285" t="s">
        <v>5732</v>
      </c>
      <c r="AL70" s="285" t="s">
        <v>5733</v>
      </c>
      <c r="AM70" s="285" t="s">
        <v>5734</v>
      </c>
      <c r="AN70" s="286"/>
      <c r="AO70" s="141"/>
      <c r="AP70" s="143"/>
    </row>
    <row r="71" spans="1:42" s="209" customFormat="1">
      <c r="A71" s="281" t="s">
        <v>1410</v>
      </c>
      <c r="B71" s="281" t="s">
        <v>683</v>
      </c>
      <c r="C71" s="281" t="s">
        <v>3362</v>
      </c>
      <c r="D71" s="281" t="s">
        <v>3207</v>
      </c>
      <c r="E71" s="281" t="s">
        <v>37</v>
      </c>
      <c r="F71" s="281" t="s">
        <v>11</v>
      </c>
      <c r="G71" s="281" t="s">
        <v>19</v>
      </c>
      <c r="H71" s="281" t="s">
        <v>3209</v>
      </c>
      <c r="I71" s="281" t="s">
        <v>760</v>
      </c>
      <c r="J71" s="281" t="s">
        <v>13</v>
      </c>
      <c r="K71" s="281" t="s">
        <v>17</v>
      </c>
      <c r="L71" s="282" t="s">
        <v>5872</v>
      </c>
      <c r="M71" s="281" t="s">
        <v>5873</v>
      </c>
      <c r="N71" s="281" t="s">
        <v>1103</v>
      </c>
      <c r="O71" s="291" t="s">
        <v>1870</v>
      </c>
      <c r="P71" s="282">
        <v>130</v>
      </c>
      <c r="Q71" s="282">
        <v>17</v>
      </c>
      <c r="R71" s="283"/>
      <c r="S71" s="288" t="s">
        <v>8088</v>
      </c>
      <c r="T71" s="284"/>
      <c r="U71" s="277">
        <v>44355</v>
      </c>
      <c r="V71" s="277">
        <v>44355</v>
      </c>
      <c r="W71" s="284">
        <v>4183000087</v>
      </c>
      <c r="X71" s="212">
        <v>44377</v>
      </c>
      <c r="Y71" s="157"/>
      <c r="Z71" s="157"/>
      <c r="AA71" s="157"/>
      <c r="AB71" s="157"/>
      <c r="AC71" s="157" t="s">
        <v>8093</v>
      </c>
      <c r="AD71" s="157"/>
      <c r="AE71" s="292" t="s">
        <v>8094</v>
      </c>
      <c r="AF71" s="157"/>
      <c r="AG71" s="157"/>
      <c r="AH71" s="157"/>
      <c r="AI71" s="157"/>
      <c r="AJ71" s="157"/>
      <c r="AK71" s="285" t="s">
        <v>5732</v>
      </c>
      <c r="AL71" s="285" t="s">
        <v>5733</v>
      </c>
      <c r="AM71" s="285" t="s">
        <v>5734</v>
      </c>
      <c r="AN71" s="286"/>
      <c r="AO71" s="141"/>
      <c r="AP71" s="143"/>
    </row>
    <row r="72" spans="1:42" s="209" customFormat="1">
      <c r="A72" s="281" t="s">
        <v>5874</v>
      </c>
      <c r="B72" s="281" t="s">
        <v>2474</v>
      </c>
      <c r="C72" s="281" t="s">
        <v>2475</v>
      </c>
      <c r="D72" s="281" t="s">
        <v>2476</v>
      </c>
      <c r="E72" s="281" t="s">
        <v>37</v>
      </c>
      <c r="F72" s="281" t="s">
        <v>16</v>
      </c>
      <c r="G72" s="281" t="s">
        <v>2477</v>
      </c>
      <c r="H72" s="281" t="s">
        <v>2478</v>
      </c>
      <c r="I72" s="281" t="s">
        <v>760</v>
      </c>
      <c r="J72" s="281" t="s">
        <v>13</v>
      </c>
      <c r="K72" s="281" t="s">
        <v>105</v>
      </c>
      <c r="L72" s="281" t="s">
        <v>5875</v>
      </c>
      <c r="M72" s="281" t="s">
        <v>5876</v>
      </c>
      <c r="N72" s="281" t="s">
        <v>1096</v>
      </c>
      <c r="O72" s="281" t="s">
        <v>1237</v>
      </c>
      <c r="P72" s="282">
        <v>200</v>
      </c>
      <c r="Q72" s="282">
        <v>15</v>
      </c>
      <c r="R72" s="283"/>
      <c r="S72" s="288" t="s">
        <v>8085</v>
      </c>
      <c r="T72" s="284"/>
      <c r="U72" s="277">
        <v>44357</v>
      </c>
      <c r="V72" s="277">
        <v>44357</v>
      </c>
      <c r="W72" s="284">
        <v>1154500095</v>
      </c>
      <c r="X72" s="212">
        <v>44377</v>
      </c>
      <c r="Y72" s="157"/>
      <c r="Z72" s="157"/>
      <c r="AA72" s="157"/>
      <c r="AB72" s="157"/>
      <c r="AC72" s="157"/>
      <c r="AD72" s="157"/>
      <c r="AE72" s="292"/>
      <c r="AF72" s="157"/>
      <c r="AG72" s="157"/>
      <c r="AH72" s="157"/>
      <c r="AI72" s="157"/>
      <c r="AJ72" s="157"/>
      <c r="AK72" s="285" t="s">
        <v>5732</v>
      </c>
      <c r="AL72" s="285" t="s">
        <v>5733</v>
      </c>
      <c r="AM72" s="285" t="s">
        <v>5734</v>
      </c>
      <c r="AN72" s="286"/>
      <c r="AO72" s="208"/>
      <c r="AP72" s="143"/>
    </row>
    <row r="73" spans="1:42" s="209" customFormat="1">
      <c r="A73" s="281" t="s">
        <v>1410</v>
      </c>
      <c r="B73" s="281" t="s">
        <v>5877</v>
      </c>
      <c r="C73" s="281" t="s">
        <v>3162</v>
      </c>
      <c r="D73" s="281" t="s">
        <v>3163</v>
      </c>
      <c r="E73" s="281" t="s">
        <v>37</v>
      </c>
      <c r="F73" s="281" t="s">
        <v>16</v>
      </c>
      <c r="G73" s="281" t="s">
        <v>3164</v>
      </c>
      <c r="H73" s="281" t="s">
        <v>3165</v>
      </c>
      <c r="I73" s="281" t="s">
        <v>760</v>
      </c>
      <c r="J73" s="281" t="s">
        <v>13</v>
      </c>
      <c r="K73" s="281" t="s">
        <v>17</v>
      </c>
      <c r="L73" s="281" t="s">
        <v>5878</v>
      </c>
      <c r="M73" s="281" t="s">
        <v>5879</v>
      </c>
      <c r="N73" s="281" t="s">
        <v>1096</v>
      </c>
      <c r="O73" s="281" t="s">
        <v>1237</v>
      </c>
      <c r="P73" s="282">
        <v>150</v>
      </c>
      <c r="Q73" s="282">
        <v>8</v>
      </c>
      <c r="R73" s="283"/>
      <c r="S73" s="288" t="s">
        <v>8085</v>
      </c>
      <c r="T73" s="284"/>
      <c r="U73" s="277">
        <v>44357</v>
      </c>
      <c r="V73" s="277">
        <v>44357</v>
      </c>
      <c r="W73" s="284">
        <v>4117100037</v>
      </c>
      <c r="X73" s="212">
        <v>44377</v>
      </c>
      <c r="Y73" s="157"/>
      <c r="Z73" s="157"/>
      <c r="AA73" s="157"/>
      <c r="AB73" s="157"/>
      <c r="AC73" s="157"/>
      <c r="AD73" s="157"/>
      <c r="AE73" s="158"/>
      <c r="AF73" s="157"/>
      <c r="AG73" s="157"/>
      <c r="AH73" s="157"/>
      <c r="AI73" s="157"/>
      <c r="AJ73" s="157"/>
      <c r="AK73" s="285" t="s">
        <v>5732</v>
      </c>
      <c r="AL73" s="285" t="s">
        <v>5733</v>
      </c>
      <c r="AM73" s="285" t="s">
        <v>5734</v>
      </c>
      <c r="AN73" s="286"/>
      <c r="AO73" s="208"/>
      <c r="AP73" s="143"/>
    </row>
    <row r="74" spans="1:42" s="209" customFormat="1">
      <c r="A74" s="281" t="s">
        <v>1410</v>
      </c>
      <c r="B74" s="281" t="s">
        <v>3119</v>
      </c>
      <c r="C74" s="281" t="s">
        <v>3120</v>
      </c>
      <c r="D74" s="281" t="s">
        <v>3121</v>
      </c>
      <c r="E74" s="281" t="s">
        <v>37</v>
      </c>
      <c r="F74" s="281" t="s">
        <v>16</v>
      </c>
      <c r="G74" s="281" t="s">
        <v>2477</v>
      </c>
      <c r="H74" s="281" t="s">
        <v>3122</v>
      </c>
      <c r="I74" s="281" t="s">
        <v>760</v>
      </c>
      <c r="J74" s="281" t="s">
        <v>13</v>
      </c>
      <c r="K74" s="281" t="s">
        <v>17</v>
      </c>
      <c r="L74" s="281" t="s">
        <v>5880</v>
      </c>
      <c r="M74" s="281" t="s">
        <v>5881</v>
      </c>
      <c r="N74" s="281" t="s">
        <v>1096</v>
      </c>
      <c r="O74" s="281" t="s">
        <v>1237</v>
      </c>
      <c r="P74" s="282">
        <v>400</v>
      </c>
      <c r="Q74" s="282">
        <v>10</v>
      </c>
      <c r="R74" s="283"/>
      <c r="S74" s="288" t="s">
        <v>8085</v>
      </c>
      <c r="T74" s="284"/>
      <c r="U74" s="277">
        <v>44357</v>
      </c>
      <c r="V74" s="277">
        <v>44357</v>
      </c>
      <c r="W74" s="284">
        <v>4141000033</v>
      </c>
      <c r="X74" s="212">
        <v>44377</v>
      </c>
      <c r="Y74" s="157"/>
      <c r="Z74" s="157"/>
      <c r="AA74" s="157"/>
      <c r="AB74" s="157"/>
      <c r="AC74" s="157"/>
      <c r="AD74" s="157"/>
      <c r="AE74" s="158"/>
      <c r="AF74" s="157"/>
      <c r="AG74" s="157"/>
      <c r="AH74" s="157"/>
      <c r="AI74" s="157"/>
      <c r="AJ74" s="157"/>
      <c r="AK74" s="285" t="s">
        <v>5732</v>
      </c>
      <c r="AL74" s="285" t="s">
        <v>5733</v>
      </c>
      <c r="AM74" s="285" t="s">
        <v>5734</v>
      </c>
      <c r="AN74" s="286"/>
      <c r="AO74" s="208"/>
      <c r="AP74" s="143"/>
    </row>
    <row r="75" spans="1:42" s="209" customFormat="1">
      <c r="A75" s="281" t="s">
        <v>1410</v>
      </c>
      <c r="B75" s="281" t="s">
        <v>3227</v>
      </c>
      <c r="C75" s="281" t="s">
        <v>3228</v>
      </c>
      <c r="D75" s="281" t="s">
        <v>3229</v>
      </c>
      <c r="E75" s="281" t="s">
        <v>37</v>
      </c>
      <c r="F75" s="281" t="s">
        <v>16</v>
      </c>
      <c r="G75" s="281" t="s">
        <v>2477</v>
      </c>
      <c r="H75" s="281" t="s">
        <v>3230</v>
      </c>
      <c r="I75" s="281" t="s">
        <v>760</v>
      </c>
      <c r="J75" s="281" t="s">
        <v>13</v>
      </c>
      <c r="K75" s="281" t="s">
        <v>17</v>
      </c>
      <c r="L75" s="281" t="s">
        <v>5882</v>
      </c>
      <c r="M75" s="281" t="s">
        <v>5883</v>
      </c>
      <c r="N75" s="281" t="s">
        <v>1103</v>
      </c>
      <c r="O75" s="281" t="s">
        <v>1245</v>
      </c>
      <c r="P75" s="282">
        <v>150</v>
      </c>
      <c r="Q75" s="282">
        <v>5</v>
      </c>
      <c r="R75" s="283"/>
      <c r="S75" s="288" t="s">
        <v>8085</v>
      </c>
      <c r="T75" s="284"/>
      <c r="U75" s="277">
        <v>44357</v>
      </c>
      <c r="V75" s="277">
        <v>44357</v>
      </c>
      <c r="W75" s="284">
        <v>4143000030</v>
      </c>
      <c r="X75" s="212">
        <v>44377</v>
      </c>
      <c r="Y75" s="157"/>
      <c r="Z75" s="157"/>
      <c r="AA75" s="157"/>
      <c r="AB75" s="157"/>
      <c r="AC75" s="157"/>
      <c r="AD75" s="157"/>
      <c r="AE75" s="158"/>
      <c r="AF75" s="157"/>
      <c r="AG75" s="157"/>
      <c r="AH75" s="157"/>
      <c r="AI75" s="157"/>
      <c r="AJ75" s="157"/>
      <c r="AK75" s="285" t="s">
        <v>5732</v>
      </c>
      <c r="AL75" s="285" t="s">
        <v>5733</v>
      </c>
      <c r="AM75" s="285" t="s">
        <v>5734</v>
      </c>
      <c r="AN75" s="286"/>
      <c r="AO75" s="208"/>
      <c r="AP75" s="143"/>
    </row>
    <row r="76" spans="1:42" s="209" customFormat="1">
      <c r="A76" s="281" t="s">
        <v>1410</v>
      </c>
      <c r="B76" s="281" t="s">
        <v>3222</v>
      </c>
      <c r="C76" s="281" t="s">
        <v>3223</v>
      </c>
      <c r="D76" s="281" t="s">
        <v>3224</v>
      </c>
      <c r="E76" s="281" t="s">
        <v>37</v>
      </c>
      <c r="F76" s="281" t="s">
        <v>11</v>
      </c>
      <c r="G76" s="281" t="s">
        <v>3225</v>
      </c>
      <c r="H76" s="281" t="s">
        <v>3226</v>
      </c>
      <c r="I76" s="281" t="s">
        <v>760</v>
      </c>
      <c r="J76" s="281" t="s">
        <v>13</v>
      </c>
      <c r="K76" s="281" t="s">
        <v>17</v>
      </c>
      <c r="L76" s="281" t="s">
        <v>5884</v>
      </c>
      <c r="M76" s="281" t="s">
        <v>5885</v>
      </c>
      <c r="N76" s="281" t="s">
        <v>1096</v>
      </c>
      <c r="O76" s="281" t="s">
        <v>1237</v>
      </c>
      <c r="P76" s="282">
        <v>460</v>
      </c>
      <c r="Q76" s="282">
        <v>20</v>
      </c>
      <c r="R76" s="283"/>
      <c r="S76" s="288" t="s">
        <v>8085</v>
      </c>
      <c r="T76" s="284"/>
      <c r="U76" s="277">
        <v>44357</v>
      </c>
      <c r="V76" s="277">
        <v>44357</v>
      </c>
      <c r="W76" s="284">
        <v>4137000006</v>
      </c>
      <c r="X76" s="212">
        <v>44377</v>
      </c>
      <c r="Y76" s="157"/>
      <c r="Z76" s="157"/>
      <c r="AA76" s="157"/>
      <c r="AB76" s="157"/>
      <c r="AC76" s="157"/>
      <c r="AD76" s="157"/>
      <c r="AE76" s="158"/>
      <c r="AF76" s="157"/>
      <c r="AG76" s="157"/>
      <c r="AH76" s="157"/>
      <c r="AI76" s="157"/>
      <c r="AJ76" s="157"/>
      <c r="AK76" s="285" t="s">
        <v>5732</v>
      </c>
      <c r="AL76" s="285" t="s">
        <v>5733</v>
      </c>
      <c r="AM76" s="285" t="s">
        <v>5734</v>
      </c>
      <c r="AN76" s="286"/>
      <c r="AO76" s="208"/>
      <c r="AP76" s="143"/>
    </row>
    <row r="77" spans="1:42" s="209" customFormat="1">
      <c r="A77" s="281" t="s">
        <v>1410</v>
      </c>
      <c r="B77" s="281" t="s">
        <v>5886</v>
      </c>
      <c r="C77" s="281" t="s">
        <v>3176</v>
      </c>
      <c r="D77" s="281" t="s">
        <v>3177</v>
      </c>
      <c r="E77" s="281" t="s">
        <v>37</v>
      </c>
      <c r="F77" s="281" t="s">
        <v>11</v>
      </c>
      <c r="G77" s="281" t="s">
        <v>19</v>
      </c>
      <c r="H77" s="281" t="s">
        <v>3178</v>
      </c>
      <c r="I77" s="281" t="s">
        <v>760</v>
      </c>
      <c r="J77" s="281" t="s">
        <v>13</v>
      </c>
      <c r="K77" s="281" t="s">
        <v>17</v>
      </c>
      <c r="L77" s="281" t="s">
        <v>5887</v>
      </c>
      <c r="M77" s="281" t="s">
        <v>5888</v>
      </c>
      <c r="N77" s="281" t="s">
        <v>1096</v>
      </c>
      <c r="O77" s="281" t="s">
        <v>1237</v>
      </c>
      <c r="P77" s="282">
        <v>30</v>
      </c>
      <c r="Q77" s="282">
        <v>7.3</v>
      </c>
      <c r="R77" s="283"/>
      <c r="S77" s="288" t="s">
        <v>8095</v>
      </c>
      <c r="T77" s="284"/>
      <c r="U77" s="277">
        <v>44362</v>
      </c>
      <c r="V77" s="277">
        <v>44362</v>
      </c>
      <c r="W77" s="284">
        <v>4163000013</v>
      </c>
      <c r="X77" s="212">
        <v>44377</v>
      </c>
      <c r="Y77" s="157"/>
      <c r="Z77" s="157"/>
      <c r="AA77" s="157"/>
      <c r="AB77" s="157"/>
      <c r="AC77" s="292" t="s">
        <v>8096</v>
      </c>
      <c r="AD77" s="292"/>
      <c r="AE77" s="292" t="s">
        <v>8097</v>
      </c>
      <c r="AF77" s="157"/>
      <c r="AG77" s="157"/>
      <c r="AH77" s="157"/>
      <c r="AI77" s="157"/>
      <c r="AJ77" s="157"/>
      <c r="AK77" s="285" t="s">
        <v>5732</v>
      </c>
      <c r="AL77" s="285" t="s">
        <v>5733</v>
      </c>
      <c r="AM77" s="285" t="s">
        <v>5734</v>
      </c>
      <c r="AN77" s="286"/>
      <c r="AO77" s="208"/>
      <c r="AP77" s="143"/>
    </row>
    <row r="78" spans="1:42" s="209" customFormat="1">
      <c r="A78" s="281" t="s">
        <v>1410</v>
      </c>
      <c r="B78" s="281" t="s">
        <v>5886</v>
      </c>
      <c r="C78" s="281" t="s">
        <v>3176</v>
      </c>
      <c r="D78" s="281" t="s">
        <v>3177</v>
      </c>
      <c r="E78" s="281" t="s">
        <v>37</v>
      </c>
      <c r="F78" s="281" t="s">
        <v>11</v>
      </c>
      <c r="G78" s="281" t="s">
        <v>19</v>
      </c>
      <c r="H78" s="281" t="s">
        <v>3179</v>
      </c>
      <c r="I78" s="281" t="s">
        <v>760</v>
      </c>
      <c r="J78" s="281" t="s">
        <v>13</v>
      </c>
      <c r="K78" s="281" t="s">
        <v>761</v>
      </c>
      <c r="L78" s="281" t="s">
        <v>5887</v>
      </c>
      <c r="M78" s="281" t="s">
        <v>5888</v>
      </c>
      <c r="N78" s="281" t="s">
        <v>1103</v>
      </c>
      <c r="O78" s="281" t="s">
        <v>1245</v>
      </c>
      <c r="P78" s="282">
        <v>30</v>
      </c>
      <c r="Q78" s="282">
        <v>7.3</v>
      </c>
      <c r="R78" s="283"/>
      <c r="S78" s="288" t="s">
        <v>8095</v>
      </c>
      <c r="T78" s="284"/>
      <c r="U78" s="277">
        <v>44362</v>
      </c>
      <c r="V78" s="277">
        <v>44362</v>
      </c>
      <c r="W78" s="284">
        <v>4163000014</v>
      </c>
      <c r="X78" s="212">
        <v>44377</v>
      </c>
      <c r="Y78" s="157"/>
      <c r="Z78" s="157"/>
      <c r="AA78" s="157"/>
      <c r="AB78" s="157"/>
      <c r="AC78" s="292" t="s">
        <v>8096</v>
      </c>
      <c r="AD78" s="292"/>
      <c r="AE78" s="292" t="s">
        <v>8097</v>
      </c>
      <c r="AF78" s="157"/>
      <c r="AG78" s="157"/>
      <c r="AH78" s="157"/>
      <c r="AI78" s="157"/>
      <c r="AJ78" s="157"/>
      <c r="AK78" s="285" t="s">
        <v>5732</v>
      </c>
      <c r="AL78" s="285" t="s">
        <v>5733</v>
      </c>
      <c r="AM78" s="285" t="s">
        <v>5734</v>
      </c>
      <c r="AN78" s="286"/>
      <c r="AO78" s="208"/>
      <c r="AP78" s="143"/>
    </row>
    <row r="79" spans="1:42" s="209" customFormat="1">
      <c r="A79" s="281" t="s">
        <v>1410</v>
      </c>
      <c r="B79" s="281" t="s">
        <v>5886</v>
      </c>
      <c r="C79" s="281" t="s">
        <v>3176</v>
      </c>
      <c r="D79" s="281" t="s">
        <v>5889</v>
      </c>
      <c r="E79" s="281" t="s">
        <v>37</v>
      </c>
      <c r="F79" s="281" t="s">
        <v>11</v>
      </c>
      <c r="G79" s="281" t="s">
        <v>19</v>
      </c>
      <c r="H79" s="281" t="s">
        <v>3180</v>
      </c>
      <c r="I79" s="281" t="s">
        <v>760</v>
      </c>
      <c r="J79" s="281" t="s">
        <v>13</v>
      </c>
      <c r="K79" s="281" t="s">
        <v>761</v>
      </c>
      <c r="L79" s="281" t="s">
        <v>5890</v>
      </c>
      <c r="M79" s="281" t="s">
        <v>5891</v>
      </c>
      <c r="N79" s="281" t="s">
        <v>1096</v>
      </c>
      <c r="O79" s="281" t="s">
        <v>1237</v>
      </c>
      <c r="P79" s="282">
        <v>75</v>
      </c>
      <c r="Q79" s="282">
        <v>6.2</v>
      </c>
      <c r="R79" s="283"/>
      <c r="S79" s="288" t="s">
        <v>8095</v>
      </c>
      <c r="T79" s="284"/>
      <c r="U79" s="277">
        <v>44362</v>
      </c>
      <c r="V79" s="277">
        <v>44362</v>
      </c>
      <c r="W79" s="284">
        <v>4163000015</v>
      </c>
      <c r="X79" s="212">
        <v>44377</v>
      </c>
      <c r="Y79" s="157"/>
      <c r="Z79" s="157"/>
      <c r="AA79" s="157"/>
      <c r="AB79" s="157"/>
      <c r="AC79" s="292" t="s">
        <v>8096</v>
      </c>
      <c r="AD79" s="292"/>
      <c r="AE79" s="292" t="s">
        <v>8097</v>
      </c>
      <c r="AF79" s="157"/>
      <c r="AG79" s="157"/>
      <c r="AH79" s="157"/>
      <c r="AI79" s="157"/>
      <c r="AJ79" s="157"/>
      <c r="AK79" s="285" t="s">
        <v>5732</v>
      </c>
      <c r="AL79" s="285" t="s">
        <v>5733</v>
      </c>
      <c r="AM79" s="285" t="s">
        <v>5734</v>
      </c>
      <c r="AN79" s="286"/>
      <c r="AO79" s="208"/>
      <c r="AP79" s="143"/>
    </row>
    <row r="80" spans="1:42" s="209" customFormat="1">
      <c r="A80" s="281" t="s">
        <v>1410</v>
      </c>
      <c r="B80" s="281" t="s">
        <v>5886</v>
      </c>
      <c r="C80" s="281" t="s">
        <v>3176</v>
      </c>
      <c r="D80" s="281" t="s">
        <v>3181</v>
      </c>
      <c r="E80" s="281" t="s">
        <v>37</v>
      </c>
      <c r="F80" s="281" t="s">
        <v>11</v>
      </c>
      <c r="G80" s="281" t="s">
        <v>19</v>
      </c>
      <c r="H80" s="281" t="s">
        <v>3182</v>
      </c>
      <c r="I80" s="281" t="s">
        <v>760</v>
      </c>
      <c r="J80" s="281" t="s">
        <v>13</v>
      </c>
      <c r="K80" s="281" t="s">
        <v>761</v>
      </c>
      <c r="L80" s="281" t="s">
        <v>5890</v>
      </c>
      <c r="M80" s="281" t="s">
        <v>5892</v>
      </c>
      <c r="N80" s="281" t="s">
        <v>1096</v>
      </c>
      <c r="O80" s="281" t="s">
        <v>1237</v>
      </c>
      <c r="P80" s="282">
        <v>20</v>
      </c>
      <c r="Q80" s="282">
        <v>6.5</v>
      </c>
      <c r="R80" s="283"/>
      <c r="S80" s="288" t="s">
        <v>8095</v>
      </c>
      <c r="T80" s="284"/>
      <c r="U80" s="277">
        <v>44362</v>
      </c>
      <c r="V80" s="277">
        <v>44362</v>
      </c>
      <c r="W80" s="284">
        <v>4163000016</v>
      </c>
      <c r="X80" s="212">
        <v>44377</v>
      </c>
      <c r="Y80" s="157"/>
      <c r="Z80" s="157"/>
      <c r="AA80" s="157"/>
      <c r="AB80" s="157"/>
      <c r="AC80" s="292" t="s">
        <v>8096</v>
      </c>
      <c r="AD80" s="292"/>
      <c r="AE80" s="292" t="s">
        <v>8097</v>
      </c>
      <c r="AF80" s="157"/>
      <c r="AG80" s="157"/>
      <c r="AH80" s="157"/>
      <c r="AI80" s="157"/>
      <c r="AJ80" s="157"/>
      <c r="AK80" s="285" t="s">
        <v>5732</v>
      </c>
      <c r="AL80" s="285" t="s">
        <v>5733</v>
      </c>
      <c r="AM80" s="285" t="s">
        <v>5734</v>
      </c>
      <c r="AN80" s="286"/>
      <c r="AO80" s="208"/>
      <c r="AP80" s="143"/>
    </row>
    <row r="81" spans="1:42" s="209" customFormat="1">
      <c r="A81" s="281" t="s">
        <v>1410</v>
      </c>
      <c r="B81" s="281" t="s">
        <v>3231</v>
      </c>
      <c r="C81" s="281" t="s">
        <v>3232</v>
      </c>
      <c r="D81" s="281" t="s">
        <v>3233</v>
      </c>
      <c r="E81" s="281" t="s">
        <v>37</v>
      </c>
      <c r="F81" s="281" t="s">
        <v>11</v>
      </c>
      <c r="G81" s="281" t="s">
        <v>19</v>
      </c>
      <c r="H81" s="281" t="s">
        <v>3234</v>
      </c>
      <c r="I81" s="281" t="s">
        <v>760</v>
      </c>
      <c r="J81" s="281" t="s">
        <v>13</v>
      </c>
      <c r="K81" s="281" t="s">
        <v>761</v>
      </c>
      <c r="L81" s="281" t="s">
        <v>5890</v>
      </c>
      <c r="M81" s="281" t="s">
        <v>5893</v>
      </c>
      <c r="N81" s="281" t="s">
        <v>1096</v>
      </c>
      <c r="O81" s="281" t="s">
        <v>1237</v>
      </c>
      <c r="P81" s="282">
        <v>60</v>
      </c>
      <c r="Q81" s="282">
        <v>15</v>
      </c>
      <c r="R81" s="283"/>
      <c r="S81" s="288" t="s">
        <v>8095</v>
      </c>
      <c r="T81" s="284"/>
      <c r="U81" s="277">
        <v>44362</v>
      </c>
      <c r="V81" s="277">
        <v>44362</v>
      </c>
      <c r="W81" s="284">
        <v>4115000037</v>
      </c>
      <c r="X81" s="212">
        <v>44377</v>
      </c>
      <c r="Y81" s="157"/>
      <c r="Z81" s="157"/>
      <c r="AA81" s="157"/>
      <c r="AB81" s="157"/>
      <c r="AC81" s="292" t="s">
        <v>8096</v>
      </c>
      <c r="AD81" s="292"/>
      <c r="AE81" s="292" t="s">
        <v>8097</v>
      </c>
      <c r="AF81" s="157"/>
      <c r="AG81" s="157"/>
      <c r="AH81" s="157"/>
      <c r="AI81" s="157"/>
      <c r="AJ81" s="158"/>
      <c r="AK81" s="285" t="s">
        <v>5732</v>
      </c>
      <c r="AL81" s="285" t="s">
        <v>5733</v>
      </c>
      <c r="AM81" s="285" t="s">
        <v>5734</v>
      </c>
      <c r="AN81" s="286"/>
      <c r="AO81" s="208"/>
      <c r="AP81" s="143"/>
    </row>
    <row r="82" spans="1:42" s="209" customFormat="1">
      <c r="A82" s="281" t="s">
        <v>1410</v>
      </c>
      <c r="B82" s="281" t="s">
        <v>3231</v>
      </c>
      <c r="C82" s="281" t="s">
        <v>3232</v>
      </c>
      <c r="D82" s="281" t="s">
        <v>3235</v>
      </c>
      <c r="E82" s="281" t="s">
        <v>37</v>
      </c>
      <c r="F82" s="281" t="s">
        <v>11</v>
      </c>
      <c r="G82" s="281" t="s">
        <v>19</v>
      </c>
      <c r="H82" s="281" t="s">
        <v>3236</v>
      </c>
      <c r="I82" s="281" t="s">
        <v>760</v>
      </c>
      <c r="J82" s="281" t="s">
        <v>13</v>
      </c>
      <c r="K82" s="281" t="s">
        <v>761</v>
      </c>
      <c r="L82" s="281" t="s">
        <v>5890</v>
      </c>
      <c r="M82" s="281" t="s">
        <v>5894</v>
      </c>
      <c r="N82" s="281" t="s">
        <v>1096</v>
      </c>
      <c r="O82" s="281" t="s">
        <v>1237</v>
      </c>
      <c r="P82" s="282">
        <v>30</v>
      </c>
      <c r="Q82" s="282">
        <v>6.5</v>
      </c>
      <c r="R82" s="283"/>
      <c r="S82" s="288" t="s">
        <v>8095</v>
      </c>
      <c r="T82" s="284"/>
      <c r="U82" s="277">
        <v>44362</v>
      </c>
      <c r="V82" s="277">
        <v>44362</v>
      </c>
      <c r="W82" s="284">
        <v>4115000038</v>
      </c>
      <c r="X82" s="212">
        <v>44377</v>
      </c>
      <c r="Y82" s="157"/>
      <c r="Z82" s="157"/>
      <c r="AA82" s="157"/>
      <c r="AB82" s="157"/>
      <c r="AC82" s="292" t="s">
        <v>8096</v>
      </c>
      <c r="AD82" s="292"/>
      <c r="AE82" s="292" t="s">
        <v>8097</v>
      </c>
      <c r="AF82" s="157"/>
      <c r="AG82" s="157"/>
      <c r="AH82" s="157"/>
      <c r="AI82" s="157"/>
      <c r="AJ82" s="157"/>
      <c r="AK82" s="285" t="s">
        <v>5732</v>
      </c>
      <c r="AL82" s="285" t="s">
        <v>5733</v>
      </c>
      <c r="AM82" s="285" t="s">
        <v>5734</v>
      </c>
      <c r="AN82" s="286"/>
      <c r="AO82" s="208"/>
      <c r="AP82" s="143"/>
    </row>
    <row r="83" spans="1:42" s="209" customFormat="1">
      <c r="A83" s="281" t="s">
        <v>1410</v>
      </c>
      <c r="B83" s="281" t="s">
        <v>3231</v>
      </c>
      <c r="C83" s="281" t="s">
        <v>3232</v>
      </c>
      <c r="D83" s="281" t="s">
        <v>3235</v>
      </c>
      <c r="E83" s="281" t="s">
        <v>37</v>
      </c>
      <c r="F83" s="281" t="s">
        <v>11</v>
      </c>
      <c r="G83" s="281" t="s">
        <v>19</v>
      </c>
      <c r="H83" s="281" t="s">
        <v>3237</v>
      </c>
      <c r="I83" s="281" t="s">
        <v>760</v>
      </c>
      <c r="J83" s="281" t="s">
        <v>13</v>
      </c>
      <c r="K83" s="281" t="s">
        <v>761</v>
      </c>
      <c r="L83" s="281" t="s">
        <v>5890</v>
      </c>
      <c r="M83" s="281" t="s">
        <v>5895</v>
      </c>
      <c r="N83" s="281" t="s">
        <v>1096</v>
      </c>
      <c r="O83" s="281" t="s">
        <v>1237</v>
      </c>
      <c r="P83" s="282">
        <v>100</v>
      </c>
      <c r="Q83" s="282">
        <v>6.5</v>
      </c>
      <c r="R83" s="283"/>
      <c r="S83" s="288" t="s">
        <v>8095</v>
      </c>
      <c r="T83" s="284"/>
      <c r="U83" s="277">
        <v>44362</v>
      </c>
      <c r="V83" s="277">
        <v>44362</v>
      </c>
      <c r="W83" s="284">
        <v>4115000039</v>
      </c>
      <c r="X83" s="212">
        <v>44377</v>
      </c>
      <c r="Y83" s="157"/>
      <c r="Z83" s="157"/>
      <c r="AA83" s="157"/>
      <c r="AB83" s="157"/>
      <c r="AC83" s="292" t="s">
        <v>8096</v>
      </c>
      <c r="AD83" s="292"/>
      <c r="AE83" s="292" t="s">
        <v>8097</v>
      </c>
      <c r="AF83" s="157"/>
      <c r="AG83" s="157"/>
      <c r="AH83" s="157"/>
      <c r="AI83" s="157"/>
      <c r="AJ83" s="157"/>
      <c r="AK83" s="285" t="s">
        <v>5732</v>
      </c>
      <c r="AL83" s="285" t="s">
        <v>5733</v>
      </c>
      <c r="AM83" s="285" t="s">
        <v>5734</v>
      </c>
      <c r="AN83" s="286"/>
      <c r="AO83" s="208"/>
      <c r="AP83" s="143"/>
    </row>
    <row r="84" spans="1:42" s="209" customFormat="1">
      <c r="A84" s="281" t="s">
        <v>1410</v>
      </c>
      <c r="B84" s="281" t="s">
        <v>3231</v>
      </c>
      <c r="C84" s="281" t="s">
        <v>3232</v>
      </c>
      <c r="D84" s="281" t="s">
        <v>3235</v>
      </c>
      <c r="E84" s="281" t="s">
        <v>37</v>
      </c>
      <c r="F84" s="281" t="s">
        <v>11</v>
      </c>
      <c r="G84" s="281" t="s">
        <v>19</v>
      </c>
      <c r="H84" s="281" t="s">
        <v>3238</v>
      </c>
      <c r="I84" s="281" t="s">
        <v>760</v>
      </c>
      <c r="J84" s="281" t="s">
        <v>13</v>
      </c>
      <c r="K84" s="281" t="s">
        <v>761</v>
      </c>
      <c r="L84" s="281" t="s">
        <v>5890</v>
      </c>
      <c r="M84" s="281" t="s">
        <v>5896</v>
      </c>
      <c r="N84" s="281" t="s">
        <v>1103</v>
      </c>
      <c r="O84" s="281" t="s">
        <v>1245</v>
      </c>
      <c r="P84" s="282">
        <v>20</v>
      </c>
      <c r="Q84" s="282">
        <v>6</v>
      </c>
      <c r="R84" s="283"/>
      <c r="S84" s="288" t="s">
        <v>8095</v>
      </c>
      <c r="T84" s="284"/>
      <c r="U84" s="277">
        <v>44362</v>
      </c>
      <c r="V84" s="277">
        <v>44362</v>
      </c>
      <c r="W84" s="284">
        <v>4115000040</v>
      </c>
      <c r="X84" s="212">
        <v>44377</v>
      </c>
      <c r="Y84" s="157"/>
      <c r="Z84" s="157"/>
      <c r="AA84" s="157"/>
      <c r="AB84" s="157"/>
      <c r="AC84" s="292" t="s">
        <v>8096</v>
      </c>
      <c r="AD84" s="292"/>
      <c r="AE84" s="292" t="s">
        <v>8097</v>
      </c>
      <c r="AF84" s="157"/>
      <c r="AG84" s="157"/>
      <c r="AH84" s="157"/>
      <c r="AI84" s="157"/>
      <c r="AJ84" s="158"/>
      <c r="AK84" s="285" t="s">
        <v>5732</v>
      </c>
      <c r="AL84" s="285" t="s">
        <v>5733</v>
      </c>
      <c r="AM84" s="285" t="s">
        <v>5734</v>
      </c>
      <c r="AN84" s="286"/>
      <c r="AO84" s="208"/>
      <c r="AP84" s="143"/>
    </row>
    <row r="85" spans="1:42" s="209" customFormat="1">
      <c r="A85" s="281" t="s">
        <v>1410</v>
      </c>
      <c r="B85" s="281" t="s">
        <v>5886</v>
      </c>
      <c r="C85" s="281" t="s">
        <v>3176</v>
      </c>
      <c r="D85" s="281" t="s">
        <v>3183</v>
      </c>
      <c r="E85" s="281" t="s">
        <v>37</v>
      </c>
      <c r="F85" s="281" t="s">
        <v>11</v>
      </c>
      <c r="G85" s="281" t="s">
        <v>19</v>
      </c>
      <c r="H85" s="281" t="s">
        <v>3184</v>
      </c>
      <c r="I85" s="281" t="s">
        <v>760</v>
      </c>
      <c r="J85" s="281" t="s">
        <v>13</v>
      </c>
      <c r="K85" s="281" t="s">
        <v>761</v>
      </c>
      <c r="L85" s="281" t="s">
        <v>5890</v>
      </c>
      <c r="M85" s="281" t="s">
        <v>5897</v>
      </c>
      <c r="N85" s="281" t="s">
        <v>1103</v>
      </c>
      <c r="O85" s="281" t="s">
        <v>1245</v>
      </c>
      <c r="P85" s="282">
        <v>20</v>
      </c>
      <c r="Q85" s="282">
        <v>6</v>
      </c>
      <c r="R85" s="283"/>
      <c r="S85" s="288" t="s">
        <v>8095</v>
      </c>
      <c r="T85" s="284"/>
      <c r="U85" s="277">
        <v>44362</v>
      </c>
      <c r="V85" s="277">
        <v>44362</v>
      </c>
      <c r="W85" s="284">
        <v>4163000017</v>
      </c>
      <c r="X85" s="212">
        <v>44377</v>
      </c>
      <c r="Y85" s="157"/>
      <c r="Z85" s="157"/>
      <c r="AA85" s="157"/>
      <c r="AB85" s="157"/>
      <c r="AC85" s="292" t="s">
        <v>8096</v>
      </c>
      <c r="AD85" s="292"/>
      <c r="AE85" s="292" t="s">
        <v>8097</v>
      </c>
      <c r="AF85" s="157"/>
      <c r="AG85" s="157"/>
      <c r="AH85" s="157"/>
      <c r="AI85" s="157"/>
      <c r="AJ85" s="157"/>
      <c r="AK85" s="285" t="s">
        <v>5732</v>
      </c>
      <c r="AL85" s="285" t="s">
        <v>5733</v>
      </c>
      <c r="AM85" s="285" t="s">
        <v>5734</v>
      </c>
      <c r="AN85" s="286"/>
      <c r="AO85" s="208"/>
      <c r="AP85" s="143"/>
    </row>
    <row r="86" spans="1:42" s="209" customFormat="1">
      <c r="A86" s="281" t="s">
        <v>2637</v>
      </c>
      <c r="B86" s="281" t="s">
        <v>2646</v>
      </c>
      <c r="C86" s="281" t="s">
        <v>2647</v>
      </c>
      <c r="D86" s="281" t="s">
        <v>2648</v>
      </c>
      <c r="E86" s="281" t="s">
        <v>37</v>
      </c>
      <c r="F86" s="281" t="s">
        <v>18</v>
      </c>
      <c r="G86" s="281" t="s">
        <v>19</v>
      </c>
      <c r="H86" s="281" t="s">
        <v>2649</v>
      </c>
      <c r="I86" s="281" t="s">
        <v>760</v>
      </c>
      <c r="J86" s="281" t="s">
        <v>13</v>
      </c>
      <c r="K86" s="281" t="s">
        <v>105</v>
      </c>
      <c r="L86" s="281" t="s">
        <v>5898</v>
      </c>
      <c r="M86" s="281" t="s">
        <v>5899</v>
      </c>
      <c r="N86" s="281" t="s">
        <v>1103</v>
      </c>
      <c r="O86" s="281" t="s">
        <v>1237</v>
      </c>
      <c r="P86" s="282">
        <v>200</v>
      </c>
      <c r="Q86" s="282">
        <v>9</v>
      </c>
      <c r="R86" s="283"/>
      <c r="S86" s="288" t="s">
        <v>8095</v>
      </c>
      <c r="T86" s="284"/>
      <c r="U86" s="277">
        <v>44361</v>
      </c>
      <c r="V86" s="277">
        <v>44361</v>
      </c>
      <c r="W86" s="284">
        <v>2823700005</v>
      </c>
      <c r="X86" s="212">
        <v>44377</v>
      </c>
      <c r="Y86" s="157"/>
      <c r="Z86" s="157"/>
      <c r="AA86" s="157"/>
      <c r="AB86" s="157"/>
      <c r="AC86" s="157"/>
      <c r="AD86" s="157"/>
      <c r="AE86" s="158"/>
      <c r="AF86" s="157"/>
      <c r="AG86" s="157"/>
      <c r="AH86" s="157"/>
      <c r="AI86" s="157"/>
      <c r="AJ86" s="157"/>
      <c r="AK86" s="285" t="s">
        <v>5732</v>
      </c>
      <c r="AL86" s="285" t="s">
        <v>5733</v>
      </c>
      <c r="AM86" s="285" t="s">
        <v>5734</v>
      </c>
      <c r="AN86" s="286"/>
      <c r="AO86" s="208"/>
      <c r="AP86" s="143"/>
    </row>
    <row r="87" spans="1:42" s="209" customFormat="1">
      <c r="A87" s="281" t="s">
        <v>2637</v>
      </c>
      <c r="B87" s="281" t="s">
        <v>2646</v>
      </c>
      <c r="C87" s="281" t="s">
        <v>2647</v>
      </c>
      <c r="D87" s="281" t="s">
        <v>2648</v>
      </c>
      <c r="E87" s="281" t="s">
        <v>37</v>
      </c>
      <c r="F87" s="281" t="s">
        <v>18</v>
      </c>
      <c r="G87" s="281" t="s">
        <v>19</v>
      </c>
      <c r="H87" s="281" t="s">
        <v>2650</v>
      </c>
      <c r="I87" s="281" t="s">
        <v>760</v>
      </c>
      <c r="J87" s="281" t="s">
        <v>13</v>
      </c>
      <c r="K87" s="281" t="s">
        <v>17</v>
      </c>
      <c r="L87" s="281" t="s">
        <v>5898</v>
      </c>
      <c r="M87" s="281" t="s">
        <v>5899</v>
      </c>
      <c r="N87" s="281" t="s">
        <v>1096</v>
      </c>
      <c r="O87" s="281" t="s">
        <v>1245</v>
      </c>
      <c r="P87" s="282">
        <v>200</v>
      </c>
      <c r="Q87" s="282">
        <v>9</v>
      </c>
      <c r="R87" s="283"/>
      <c r="S87" s="288" t="s">
        <v>8095</v>
      </c>
      <c r="T87" s="284"/>
      <c r="U87" s="277">
        <v>44361</v>
      </c>
      <c r="V87" s="277">
        <v>44361</v>
      </c>
      <c r="W87" s="284">
        <v>2823700006</v>
      </c>
      <c r="X87" s="212">
        <v>44377</v>
      </c>
      <c r="Y87" s="157"/>
      <c r="Z87" s="157"/>
      <c r="AA87" s="157"/>
      <c r="AB87" s="157"/>
      <c r="AC87" s="157"/>
      <c r="AD87" s="157"/>
      <c r="AE87" s="158"/>
      <c r="AF87" s="157"/>
      <c r="AG87" s="157"/>
      <c r="AH87" s="157"/>
      <c r="AI87" s="157"/>
      <c r="AJ87" s="157"/>
      <c r="AK87" s="285" t="s">
        <v>5732</v>
      </c>
      <c r="AL87" s="285" t="s">
        <v>5733</v>
      </c>
      <c r="AM87" s="285" t="s">
        <v>5734</v>
      </c>
      <c r="AN87" s="286"/>
      <c r="AO87" s="208"/>
      <c r="AP87" s="143"/>
    </row>
    <row r="88" spans="1:42" s="209" customFormat="1">
      <c r="A88" s="281" t="s">
        <v>2637</v>
      </c>
      <c r="B88" s="281" t="s">
        <v>5900</v>
      </c>
      <c r="C88" s="281" t="s">
        <v>2484</v>
      </c>
      <c r="D88" s="281" t="s">
        <v>2644</v>
      </c>
      <c r="E88" s="281" t="s">
        <v>37</v>
      </c>
      <c r="F88" s="281" t="s">
        <v>18</v>
      </c>
      <c r="G88" s="281" t="s">
        <v>19</v>
      </c>
      <c r="H88" s="281" t="s">
        <v>2645</v>
      </c>
      <c r="I88" s="281" t="s">
        <v>760</v>
      </c>
      <c r="J88" s="281" t="s">
        <v>13</v>
      </c>
      <c r="K88" s="281" t="s">
        <v>17</v>
      </c>
      <c r="L88" s="281" t="s">
        <v>5901</v>
      </c>
      <c r="M88" s="281" t="s">
        <v>5902</v>
      </c>
      <c r="N88" s="281" t="s">
        <v>1096</v>
      </c>
      <c r="O88" s="281" t="s">
        <v>1237</v>
      </c>
      <c r="P88" s="282">
        <v>100</v>
      </c>
      <c r="Q88" s="282">
        <v>6</v>
      </c>
      <c r="R88" s="283"/>
      <c r="S88" s="288" t="s">
        <v>8095</v>
      </c>
      <c r="T88" s="284"/>
      <c r="U88" s="277">
        <v>44361</v>
      </c>
      <c r="V88" s="277">
        <v>44361</v>
      </c>
      <c r="W88" s="284">
        <v>2817700003</v>
      </c>
      <c r="X88" s="212">
        <v>44377</v>
      </c>
      <c r="Y88" s="157"/>
      <c r="Z88" s="157"/>
      <c r="AA88" s="157"/>
      <c r="AB88" s="157"/>
      <c r="AC88" s="157"/>
      <c r="AD88" s="157"/>
      <c r="AE88" s="158"/>
      <c r="AF88" s="157"/>
      <c r="AG88" s="157"/>
      <c r="AH88" s="157"/>
      <c r="AI88" s="157"/>
      <c r="AJ88" s="157"/>
      <c r="AK88" s="285" t="s">
        <v>5732</v>
      </c>
      <c r="AL88" s="285" t="s">
        <v>5733</v>
      </c>
      <c r="AM88" s="285" t="s">
        <v>5734</v>
      </c>
      <c r="AN88" s="286"/>
      <c r="AO88" s="208"/>
      <c r="AP88" s="143"/>
    </row>
    <row r="89" spans="1:42" s="209" customFormat="1">
      <c r="A89" s="281" t="s">
        <v>2637</v>
      </c>
      <c r="B89" s="281" t="s">
        <v>5903</v>
      </c>
      <c r="C89" s="281" t="s">
        <v>2638</v>
      </c>
      <c r="D89" s="281" t="s">
        <v>2639</v>
      </c>
      <c r="E89" s="281" t="s">
        <v>37</v>
      </c>
      <c r="F89" s="281" t="s">
        <v>18</v>
      </c>
      <c r="G89" s="281" t="s">
        <v>19</v>
      </c>
      <c r="H89" s="281" t="s">
        <v>2640</v>
      </c>
      <c r="I89" s="281" t="s">
        <v>760</v>
      </c>
      <c r="J89" s="281" t="s">
        <v>13</v>
      </c>
      <c r="K89" s="281" t="s">
        <v>17</v>
      </c>
      <c r="L89" s="281" t="s">
        <v>5904</v>
      </c>
      <c r="M89" s="281" t="s">
        <v>5905</v>
      </c>
      <c r="N89" s="281" t="s">
        <v>1096</v>
      </c>
      <c r="O89" s="281" t="s">
        <v>1237</v>
      </c>
      <c r="P89" s="282">
        <v>110</v>
      </c>
      <c r="Q89" s="282">
        <v>7</v>
      </c>
      <c r="R89" s="283"/>
      <c r="S89" s="288" t="s">
        <v>8095</v>
      </c>
      <c r="T89" s="284"/>
      <c r="U89" s="277">
        <v>44361</v>
      </c>
      <c r="V89" s="277">
        <v>44361</v>
      </c>
      <c r="W89" s="284">
        <v>2814000029</v>
      </c>
      <c r="X89" s="212">
        <v>44377</v>
      </c>
      <c r="Y89" s="157"/>
      <c r="Z89" s="157"/>
      <c r="AA89" s="157"/>
      <c r="AB89" s="157"/>
      <c r="AC89" s="157"/>
      <c r="AD89" s="157"/>
      <c r="AE89" s="158"/>
      <c r="AF89" s="157"/>
      <c r="AG89" s="157"/>
      <c r="AH89" s="157"/>
      <c r="AI89" s="157"/>
      <c r="AJ89" s="157"/>
      <c r="AK89" s="285" t="s">
        <v>5732</v>
      </c>
      <c r="AL89" s="285" t="s">
        <v>5733</v>
      </c>
      <c r="AM89" s="285" t="s">
        <v>5734</v>
      </c>
      <c r="AN89" s="286"/>
      <c r="AO89" s="208"/>
      <c r="AP89" s="143"/>
    </row>
    <row r="90" spans="1:42" s="209" customFormat="1">
      <c r="A90" s="281" t="s">
        <v>2637</v>
      </c>
      <c r="B90" s="281" t="s">
        <v>5906</v>
      </c>
      <c r="C90" s="281" t="s">
        <v>2641</v>
      </c>
      <c r="D90" s="281" t="s">
        <v>2642</v>
      </c>
      <c r="E90" s="281" t="s">
        <v>37</v>
      </c>
      <c r="F90" s="281" t="s">
        <v>18</v>
      </c>
      <c r="G90" s="281" t="s">
        <v>19</v>
      </c>
      <c r="H90" s="281" t="s">
        <v>2643</v>
      </c>
      <c r="I90" s="281" t="s">
        <v>760</v>
      </c>
      <c r="J90" s="281" t="s">
        <v>13</v>
      </c>
      <c r="K90" s="281" t="s">
        <v>17</v>
      </c>
      <c r="L90" s="281" t="s">
        <v>5907</v>
      </c>
      <c r="M90" s="281" t="s">
        <v>5908</v>
      </c>
      <c r="N90" s="281" t="s">
        <v>1096</v>
      </c>
      <c r="O90" s="281" t="s">
        <v>1237</v>
      </c>
      <c r="P90" s="282">
        <v>85</v>
      </c>
      <c r="Q90" s="282">
        <v>6.5</v>
      </c>
      <c r="R90" s="283"/>
      <c r="S90" s="288" t="s">
        <v>8095</v>
      </c>
      <c r="T90" s="284"/>
      <c r="U90" s="277">
        <v>44361</v>
      </c>
      <c r="V90" s="277">
        <v>44361</v>
      </c>
      <c r="W90" s="284">
        <v>2814000006</v>
      </c>
      <c r="X90" s="212">
        <v>44377</v>
      </c>
      <c r="Y90" s="157"/>
      <c r="Z90" s="157"/>
      <c r="AA90" s="157"/>
      <c r="AB90" s="157"/>
      <c r="AC90" s="157"/>
      <c r="AD90" s="157"/>
      <c r="AE90" s="158"/>
      <c r="AF90" s="157"/>
      <c r="AG90" s="157"/>
      <c r="AH90" s="157"/>
      <c r="AI90" s="157"/>
      <c r="AJ90" s="157"/>
      <c r="AK90" s="285" t="s">
        <v>5732</v>
      </c>
      <c r="AL90" s="285" t="s">
        <v>5733</v>
      </c>
      <c r="AM90" s="285" t="s">
        <v>5734</v>
      </c>
      <c r="AN90" s="286"/>
      <c r="AO90" s="208"/>
      <c r="AP90" s="143"/>
    </row>
    <row r="91" spans="1:42" s="209" customFormat="1">
      <c r="A91" s="281" t="s">
        <v>1410</v>
      </c>
      <c r="B91" s="281" t="s">
        <v>5909</v>
      </c>
      <c r="C91" s="281" t="s">
        <v>3151</v>
      </c>
      <c r="D91" s="281" t="s">
        <v>3152</v>
      </c>
      <c r="E91" s="281" t="s">
        <v>37</v>
      </c>
      <c r="F91" s="281" t="s">
        <v>11</v>
      </c>
      <c r="G91" s="281" t="s">
        <v>19</v>
      </c>
      <c r="H91" s="281" t="s">
        <v>3153</v>
      </c>
      <c r="I91" s="281" t="s">
        <v>760</v>
      </c>
      <c r="J91" s="281" t="s">
        <v>13</v>
      </c>
      <c r="K91" s="281" t="s">
        <v>105</v>
      </c>
      <c r="L91" s="281" t="s">
        <v>5910</v>
      </c>
      <c r="M91" s="281" t="s">
        <v>5911</v>
      </c>
      <c r="N91" s="281" t="s">
        <v>1096</v>
      </c>
      <c r="O91" s="291" t="s">
        <v>1862</v>
      </c>
      <c r="P91" s="282">
        <v>500</v>
      </c>
      <c r="Q91" s="282">
        <v>10</v>
      </c>
      <c r="R91" s="283"/>
      <c r="S91" s="288" t="s">
        <v>8085</v>
      </c>
      <c r="T91" s="284"/>
      <c r="U91" s="277">
        <v>44358</v>
      </c>
      <c r="V91" s="277">
        <v>44358</v>
      </c>
      <c r="W91" s="284">
        <v>4127100006</v>
      </c>
      <c r="X91" s="212">
        <v>44377</v>
      </c>
      <c r="Y91" s="157"/>
      <c r="Z91" s="157"/>
      <c r="AA91" s="157"/>
      <c r="AB91" s="157"/>
      <c r="AC91" s="157"/>
      <c r="AD91" s="157"/>
      <c r="AE91" s="158"/>
      <c r="AF91" s="157"/>
      <c r="AG91" s="157"/>
      <c r="AH91" s="157"/>
      <c r="AI91" s="157"/>
      <c r="AJ91" s="157"/>
      <c r="AK91" s="285" t="s">
        <v>5732</v>
      </c>
      <c r="AL91" s="285" t="s">
        <v>5733</v>
      </c>
      <c r="AM91" s="285" t="s">
        <v>5734</v>
      </c>
      <c r="AN91" s="286"/>
      <c r="AO91" s="208"/>
      <c r="AP91" s="143"/>
    </row>
    <row r="92" spans="1:42" s="209" customFormat="1" ht="24">
      <c r="A92" s="281" t="s">
        <v>1407</v>
      </c>
      <c r="B92" s="281" t="s">
        <v>3372</v>
      </c>
      <c r="C92" s="281" t="s">
        <v>5912</v>
      </c>
      <c r="D92" s="281" t="s">
        <v>5913</v>
      </c>
      <c r="E92" s="281" t="s">
        <v>5726</v>
      </c>
      <c r="F92" s="281" t="s">
        <v>39</v>
      </c>
      <c r="G92" s="281" t="s">
        <v>106</v>
      </c>
      <c r="H92" s="281" t="s">
        <v>5914</v>
      </c>
      <c r="I92" s="281" t="s">
        <v>760</v>
      </c>
      <c r="J92" s="281" t="s">
        <v>104</v>
      </c>
      <c r="K92" s="281" t="s">
        <v>105</v>
      </c>
      <c r="L92" s="281" t="s">
        <v>5915</v>
      </c>
      <c r="M92" s="281" t="s">
        <v>5916</v>
      </c>
      <c r="N92" s="281" t="s">
        <v>1103</v>
      </c>
      <c r="O92" s="281" t="s">
        <v>1245</v>
      </c>
      <c r="P92" s="282">
        <v>440</v>
      </c>
      <c r="Q92" s="282">
        <v>13.73</v>
      </c>
      <c r="R92" s="283"/>
      <c r="S92" s="288" t="s">
        <v>8098</v>
      </c>
      <c r="T92" s="284"/>
      <c r="U92" s="277">
        <v>44362</v>
      </c>
      <c r="V92" s="277">
        <v>44362</v>
      </c>
      <c r="W92" s="284">
        <v>4141000034</v>
      </c>
      <c r="X92" s="212">
        <v>44377</v>
      </c>
      <c r="Y92" s="157"/>
      <c r="Z92" s="157"/>
      <c r="AA92" s="157"/>
      <c r="AB92" s="157"/>
      <c r="AC92" s="157"/>
      <c r="AD92" s="157"/>
      <c r="AE92" s="158"/>
      <c r="AF92" s="157"/>
      <c r="AG92" s="157"/>
      <c r="AH92" s="157"/>
      <c r="AI92" s="157"/>
      <c r="AJ92" s="157"/>
      <c r="AK92" s="285" t="s">
        <v>5732</v>
      </c>
      <c r="AL92" s="285" t="s">
        <v>5733</v>
      </c>
      <c r="AM92" s="285" t="s">
        <v>5734</v>
      </c>
      <c r="AN92" s="286"/>
      <c r="AO92" s="208"/>
      <c r="AP92" s="143"/>
    </row>
    <row r="93" spans="1:42" s="209" customFormat="1" ht="24">
      <c r="A93" s="281" t="s">
        <v>1407</v>
      </c>
      <c r="B93" s="281" t="s">
        <v>3372</v>
      </c>
      <c r="C93" s="281" t="s">
        <v>5912</v>
      </c>
      <c r="D93" s="281" t="s">
        <v>5913</v>
      </c>
      <c r="E93" s="281" t="s">
        <v>5726</v>
      </c>
      <c r="F93" s="281" t="s">
        <v>39</v>
      </c>
      <c r="G93" s="281" t="s">
        <v>106</v>
      </c>
      <c r="H93" s="281" t="s">
        <v>5917</v>
      </c>
      <c r="I93" s="281" t="s">
        <v>760</v>
      </c>
      <c r="J93" s="281" t="s">
        <v>104</v>
      </c>
      <c r="K93" s="281" t="s">
        <v>17</v>
      </c>
      <c r="L93" s="281" t="s">
        <v>5915</v>
      </c>
      <c r="M93" s="281" t="s">
        <v>5916</v>
      </c>
      <c r="N93" s="281" t="s">
        <v>1096</v>
      </c>
      <c r="O93" s="281" t="s">
        <v>1237</v>
      </c>
      <c r="P93" s="282">
        <v>440</v>
      </c>
      <c r="Q93" s="282">
        <v>13.73</v>
      </c>
      <c r="R93" s="283"/>
      <c r="S93" s="288" t="s">
        <v>8098</v>
      </c>
      <c r="T93" s="284"/>
      <c r="U93" s="277">
        <v>44362</v>
      </c>
      <c r="V93" s="277">
        <v>44362</v>
      </c>
      <c r="W93" s="284">
        <v>4141000035</v>
      </c>
      <c r="X93" s="212">
        <v>44377</v>
      </c>
      <c r="Y93" s="157"/>
      <c r="Z93" s="157"/>
      <c r="AA93" s="157"/>
      <c r="AB93" s="157"/>
      <c r="AC93" s="157"/>
      <c r="AD93" s="157"/>
      <c r="AE93" s="158"/>
      <c r="AF93" s="157"/>
      <c r="AG93" s="157"/>
      <c r="AH93" s="157"/>
      <c r="AI93" s="157"/>
      <c r="AJ93" s="157"/>
      <c r="AK93" s="285" t="s">
        <v>5732</v>
      </c>
      <c r="AL93" s="285" t="s">
        <v>5733</v>
      </c>
      <c r="AM93" s="285" t="s">
        <v>5734</v>
      </c>
      <c r="AN93" s="286"/>
      <c r="AO93" s="208"/>
      <c r="AP93" s="143"/>
    </row>
    <row r="94" spans="1:42" s="209" customFormat="1" ht="24">
      <c r="A94" s="281" t="s">
        <v>1407</v>
      </c>
      <c r="B94" s="281" t="s">
        <v>3372</v>
      </c>
      <c r="C94" s="281" t="s">
        <v>5912</v>
      </c>
      <c r="D94" s="281" t="s">
        <v>5918</v>
      </c>
      <c r="E94" s="281" t="s">
        <v>5726</v>
      </c>
      <c r="F94" s="281" t="s">
        <v>39</v>
      </c>
      <c r="G94" s="281" t="s">
        <v>106</v>
      </c>
      <c r="H94" s="281" t="s">
        <v>3123</v>
      </c>
      <c r="I94" s="281" t="s">
        <v>760</v>
      </c>
      <c r="J94" s="281" t="s">
        <v>104</v>
      </c>
      <c r="K94" s="281" t="s">
        <v>17</v>
      </c>
      <c r="L94" s="281" t="s">
        <v>5915</v>
      </c>
      <c r="M94" s="281" t="s">
        <v>5919</v>
      </c>
      <c r="N94" s="281" t="s">
        <v>1103</v>
      </c>
      <c r="O94" s="281" t="s">
        <v>1245</v>
      </c>
      <c r="P94" s="282">
        <v>340</v>
      </c>
      <c r="Q94" s="282">
        <v>22.65</v>
      </c>
      <c r="R94" s="283"/>
      <c r="S94" s="288" t="s">
        <v>8098</v>
      </c>
      <c r="T94" s="284"/>
      <c r="U94" s="277">
        <v>44362</v>
      </c>
      <c r="V94" s="277">
        <v>44362</v>
      </c>
      <c r="W94" s="284">
        <v>4141000037</v>
      </c>
      <c r="X94" s="212">
        <v>44377</v>
      </c>
      <c r="Y94" s="157"/>
      <c r="Z94" s="157"/>
      <c r="AA94" s="157"/>
      <c r="AB94" s="157"/>
      <c r="AC94" s="157"/>
      <c r="AD94" s="157"/>
      <c r="AE94" s="158"/>
      <c r="AF94" s="157"/>
      <c r="AG94" s="157"/>
      <c r="AH94" s="157"/>
      <c r="AI94" s="157"/>
      <c r="AJ94" s="157"/>
      <c r="AK94" s="285" t="s">
        <v>5732</v>
      </c>
      <c r="AL94" s="285" t="s">
        <v>5733</v>
      </c>
      <c r="AM94" s="285" t="s">
        <v>5734</v>
      </c>
      <c r="AN94" s="286"/>
      <c r="AO94" s="208"/>
      <c r="AP94" s="143"/>
    </row>
    <row r="95" spans="1:42" s="209" customFormat="1" ht="24">
      <c r="A95" s="281" t="s">
        <v>1407</v>
      </c>
      <c r="B95" s="281" t="s">
        <v>3372</v>
      </c>
      <c r="C95" s="281" t="s">
        <v>5912</v>
      </c>
      <c r="D95" s="281" t="s">
        <v>5918</v>
      </c>
      <c r="E95" s="281" t="s">
        <v>5726</v>
      </c>
      <c r="F95" s="281" t="s">
        <v>39</v>
      </c>
      <c r="G95" s="281" t="s">
        <v>106</v>
      </c>
      <c r="H95" s="281" t="s">
        <v>3124</v>
      </c>
      <c r="I95" s="281" t="s">
        <v>760</v>
      </c>
      <c r="J95" s="281" t="s">
        <v>104</v>
      </c>
      <c r="K95" s="281" t="s">
        <v>17</v>
      </c>
      <c r="L95" s="281" t="s">
        <v>5915</v>
      </c>
      <c r="M95" s="281" t="s">
        <v>5919</v>
      </c>
      <c r="N95" s="281" t="s">
        <v>1096</v>
      </c>
      <c r="O95" s="281" t="s">
        <v>1704</v>
      </c>
      <c r="P95" s="282">
        <v>340</v>
      </c>
      <c r="Q95" s="282">
        <v>22.65</v>
      </c>
      <c r="R95" s="283"/>
      <c r="S95" s="288" t="s">
        <v>8098</v>
      </c>
      <c r="T95" s="284"/>
      <c r="U95" s="277">
        <v>44362</v>
      </c>
      <c r="V95" s="277">
        <v>44362</v>
      </c>
      <c r="W95" s="284">
        <v>4141000038</v>
      </c>
      <c r="X95" s="212">
        <v>44377</v>
      </c>
      <c r="Y95" s="157"/>
      <c r="Z95" s="157"/>
      <c r="AA95" s="157"/>
      <c r="AB95" s="157"/>
      <c r="AC95" s="157"/>
      <c r="AD95" s="157"/>
      <c r="AE95" s="158"/>
      <c r="AF95" s="157"/>
      <c r="AG95" s="157"/>
      <c r="AH95" s="157"/>
      <c r="AI95" s="157"/>
      <c r="AJ95" s="157"/>
      <c r="AK95" s="285" t="s">
        <v>5732</v>
      </c>
      <c r="AL95" s="285" t="s">
        <v>5733</v>
      </c>
      <c r="AM95" s="285" t="s">
        <v>5734</v>
      </c>
      <c r="AN95" s="286"/>
      <c r="AO95" s="208"/>
      <c r="AP95" s="143"/>
    </row>
    <row r="96" spans="1:42" s="209" customFormat="1" ht="24">
      <c r="A96" s="281" t="s">
        <v>1407</v>
      </c>
      <c r="B96" s="281" t="s">
        <v>5909</v>
      </c>
      <c r="C96" s="281" t="s">
        <v>5920</v>
      </c>
      <c r="D96" s="281" t="s">
        <v>5921</v>
      </c>
      <c r="E96" s="281" t="s">
        <v>5726</v>
      </c>
      <c r="F96" s="281" t="s">
        <v>39</v>
      </c>
      <c r="G96" s="281" t="s">
        <v>106</v>
      </c>
      <c r="H96" s="281" t="s">
        <v>3154</v>
      </c>
      <c r="I96" s="281" t="s">
        <v>760</v>
      </c>
      <c r="J96" s="281" t="s">
        <v>104</v>
      </c>
      <c r="K96" s="281" t="s">
        <v>17</v>
      </c>
      <c r="L96" s="281" t="s">
        <v>5915</v>
      </c>
      <c r="M96" s="281" t="s">
        <v>5922</v>
      </c>
      <c r="N96" s="281" t="s">
        <v>1103</v>
      </c>
      <c r="O96" s="281" t="s">
        <v>1245</v>
      </c>
      <c r="P96" s="282">
        <v>200</v>
      </c>
      <c r="Q96" s="282">
        <v>26.54</v>
      </c>
      <c r="R96" s="283"/>
      <c r="S96" s="288" t="s">
        <v>8098</v>
      </c>
      <c r="T96" s="284"/>
      <c r="U96" s="277">
        <v>44362</v>
      </c>
      <c r="V96" s="277">
        <v>44362</v>
      </c>
      <c r="W96" s="284">
        <v>4127100012</v>
      </c>
      <c r="X96" s="212">
        <v>44377</v>
      </c>
      <c r="Y96" s="157"/>
      <c r="Z96" s="157"/>
      <c r="AA96" s="157"/>
      <c r="AB96" s="157"/>
      <c r="AC96" s="157"/>
      <c r="AD96" s="157"/>
      <c r="AE96" s="158"/>
      <c r="AF96" s="157"/>
      <c r="AG96" s="157"/>
      <c r="AH96" s="157"/>
      <c r="AI96" s="157"/>
      <c r="AJ96" s="157"/>
      <c r="AK96" s="285" t="s">
        <v>5732</v>
      </c>
      <c r="AL96" s="285" t="s">
        <v>5733</v>
      </c>
      <c r="AM96" s="285" t="s">
        <v>5734</v>
      </c>
      <c r="AN96" s="286"/>
      <c r="AO96" s="208"/>
      <c r="AP96" s="143"/>
    </row>
    <row r="97" spans="1:42" s="209" customFormat="1" ht="24">
      <c r="A97" s="281" t="s">
        <v>1407</v>
      </c>
      <c r="B97" s="281" t="s">
        <v>5909</v>
      </c>
      <c r="C97" s="281" t="s">
        <v>5920</v>
      </c>
      <c r="D97" s="281" t="s">
        <v>5921</v>
      </c>
      <c r="E97" s="281" t="s">
        <v>5726</v>
      </c>
      <c r="F97" s="281" t="s">
        <v>39</v>
      </c>
      <c r="G97" s="281" t="s">
        <v>106</v>
      </c>
      <c r="H97" s="281" t="s">
        <v>3155</v>
      </c>
      <c r="I97" s="281" t="s">
        <v>760</v>
      </c>
      <c r="J97" s="281" t="s">
        <v>104</v>
      </c>
      <c r="K97" s="281" t="s">
        <v>17</v>
      </c>
      <c r="L97" s="281" t="s">
        <v>5915</v>
      </c>
      <c r="M97" s="281" t="s">
        <v>5922</v>
      </c>
      <c r="N97" s="281" t="s">
        <v>1096</v>
      </c>
      <c r="O97" s="281" t="s">
        <v>1237</v>
      </c>
      <c r="P97" s="282">
        <v>200</v>
      </c>
      <c r="Q97" s="282">
        <v>26.54</v>
      </c>
      <c r="R97" s="283"/>
      <c r="S97" s="288" t="s">
        <v>8098</v>
      </c>
      <c r="T97" s="284"/>
      <c r="U97" s="277">
        <v>44362</v>
      </c>
      <c r="V97" s="277">
        <v>44362</v>
      </c>
      <c r="W97" s="284">
        <v>4127100015</v>
      </c>
      <c r="X97" s="212">
        <v>44377</v>
      </c>
      <c r="Y97" s="157"/>
      <c r="Z97" s="157"/>
      <c r="AA97" s="157"/>
      <c r="AB97" s="157"/>
      <c r="AC97" s="157"/>
      <c r="AD97" s="157"/>
      <c r="AE97" s="158"/>
      <c r="AF97" s="157"/>
      <c r="AG97" s="157"/>
      <c r="AH97" s="157"/>
      <c r="AI97" s="157"/>
      <c r="AJ97" s="157"/>
      <c r="AK97" s="285" t="s">
        <v>5732</v>
      </c>
      <c r="AL97" s="285" t="s">
        <v>5733</v>
      </c>
      <c r="AM97" s="285" t="s">
        <v>5734</v>
      </c>
      <c r="AN97" s="286"/>
      <c r="AO97" s="208"/>
      <c r="AP97" s="143"/>
    </row>
    <row r="98" spans="1:42" s="209" customFormat="1" ht="24">
      <c r="A98" s="281" t="s">
        <v>1407</v>
      </c>
      <c r="B98" s="281" t="s">
        <v>5909</v>
      </c>
      <c r="C98" s="281" t="s">
        <v>5920</v>
      </c>
      <c r="D98" s="281" t="s">
        <v>2793</v>
      </c>
      <c r="E98" s="281" t="s">
        <v>5726</v>
      </c>
      <c r="F98" s="281" t="s">
        <v>39</v>
      </c>
      <c r="G98" s="281" t="s">
        <v>106</v>
      </c>
      <c r="H98" s="281" t="s">
        <v>3156</v>
      </c>
      <c r="I98" s="281" t="s">
        <v>760</v>
      </c>
      <c r="J98" s="281" t="s">
        <v>104</v>
      </c>
      <c r="K98" s="281" t="s">
        <v>17</v>
      </c>
      <c r="L98" s="281" t="s">
        <v>5915</v>
      </c>
      <c r="M98" s="281" t="s">
        <v>5919</v>
      </c>
      <c r="N98" s="281" t="s">
        <v>1103</v>
      </c>
      <c r="O98" s="281" t="s">
        <v>1245</v>
      </c>
      <c r="P98" s="282">
        <v>160</v>
      </c>
      <c r="Q98" s="282">
        <v>17.21</v>
      </c>
      <c r="R98" s="283"/>
      <c r="S98" s="288" t="s">
        <v>8098</v>
      </c>
      <c r="T98" s="284"/>
      <c r="U98" s="277">
        <v>44362</v>
      </c>
      <c r="V98" s="277">
        <v>44362</v>
      </c>
      <c r="W98" s="284">
        <v>4127100016</v>
      </c>
      <c r="X98" s="212">
        <v>44377</v>
      </c>
      <c r="Y98" s="157"/>
      <c r="Z98" s="157"/>
      <c r="AA98" s="157"/>
      <c r="AB98" s="157"/>
      <c r="AC98" s="157"/>
      <c r="AD98" s="157"/>
      <c r="AE98" s="158"/>
      <c r="AF98" s="157"/>
      <c r="AG98" s="157"/>
      <c r="AH98" s="157"/>
      <c r="AI98" s="157"/>
      <c r="AJ98" s="157"/>
      <c r="AK98" s="285" t="s">
        <v>5732</v>
      </c>
      <c r="AL98" s="285" t="s">
        <v>5733</v>
      </c>
      <c r="AM98" s="285" t="s">
        <v>5734</v>
      </c>
      <c r="AN98" s="286"/>
      <c r="AO98" s="208"/>
      <c r="AP98" s="143"/>
    </row>
    <row r="99" spans="1:42" s="209" customFormat="1" ht="24">
      <c r="A99" s="281" t="s">
        <v>1407</v>
      </c>
      <c r="B99" s="281" t="s">
        <v>5909</v>
      </c>
      <c r="C99" s="281" t="s">
        <v>5920</v>
      </c>
      <c r="D99" s="281" t="s">
        <v>2793</v>
      </c>
      <c r="E99" s="281" t="s">
        <v>5726</v>
      </c>
      <c r="F99" s="281" t="s">
        <v>39</v>
      </c>
      <c r="G99" s="281" t="s">
        <v>106</v>
      </c>
      <c r="H99" s="281" t="s">
        <v>3157</v>
      </c>
      <c r="I99" s="281" t="s">
        <v>760</v>
      </c>
      <c r="J99" s="281" t="s">
        <v>104</v>
      </c>
      <c r="K99" s="281" t="s">
        <v>17</v>
      </c>
      <c r="L99" s="281" t="s">
        <v>5915</v>
      </c>
      <c r="M99" s="281" t="s">
        <v>5923</v>
      </c>
      <c r="N99" s="281" t="s">
        <v>1096</v>
      </c>
      <c r="O99" s="281" t="s">
        <v>1237</v>
      </c>
      <c r="P99" s="282">
        <v>80</v>
      </c>
      <c r="Q99" s="282">
        <v>17.21</v>
      </c>
      <c r="R99" s="283"/>
      <c r="S99" s="288" t="s">
        <v>8098</v>
      </c>
      <c r="T99" s="284"/>
      <c r="U99" s="277">
        <v>44362</v>
      </c>
      <c r="V99" s="277">
        <v>44362</v>
      </c>
      <c r="W99" s="284">
        <v>4127100017</v>
      </c>
      <c r="X99" s="212">
        <v>44377</v>
      </c>
      <c r="Y99" s="157"/>
      <c r="Z99" s="157"/>
      <c r="AA99" s="157"/>
      <c r="AB99" s="157"/>
      <c r="AC99" s="157"/>
      <c r="AD99" s="157"/>
      <c r="AE99" s="158"/>
      <c r="AF99" s="157"/>
      <c r="AG99" s="157"/>
      <c r="AH99" s="157"/>
      <c r="AI99" s="157"/>
      <c r="AJ99" s="157"/>
      <c r="AK99" s="285" t="s">
        <v>5732</v>
      </c>
      <c r="AL99" s="285" t="s">
        <v>5733</v>
      </c>
      <c r="AM99" s="285" t="s">
        <v>5734</v>
      </c>
      <c r="AN99" s="286"/>
      <c r="AO99" s="208"/>
      <c r="AP99" s="143"/>
    </row>
    <row r="100" spans="1:42" s="209" customFormat="1" ht="24">
      <c r="A100" s="281" t="s">
        <v>1407</v>
      </c>
      <c r="B100" s="281" t="s">
        <v>5909</v>
      </c>
      <c r="C100" s="281" t="s">
        <v>5920</v>
      </c>
      <c r="D100" s="281" t="s">
        <v>5924</v>
      </c>
      <c r="E100" s="281" t="s">
        <v>5726</v>
      </c>
      <c r="F100" s="281" t="s">
        <v>39</v>
      </c>
      <c r="G100" s="281" t="s">
        <v>106</v>
      </c>
      <c r="H100" s="281" t="s">
        <v>3158</v>
      </c>
      <c r="I100" s="281" t="s">
        <v>760</v>
      </c>
      <c r="J100" s="281" t="s">
        <v>104</v>
      </c>
      <c r="K100" s="281" t="s">
        <v>17</v>
      </c>
      <c r="L100" s="281" t="s">
        <v>5915</v>
      </c>
      <c r="M100" s="281" t="s">
        <v>5925</v>
      </c>
      <c r="N100" s="281" t="s">
        <v>1103</v>
      </c>
      <c r="O100" s="281" t="s">
        <v>1245</v>
      </c>
      <c r="P100" s="282">
        <v>140</v>
      </c>
      <c r="Q100" s="282">
        <v>27.84</v>
      </c>
      <c r="R100" s="283"/>
      <c r="S100" s="288" t="s">
        <v>8098</v>
      </c>
      <c r="T100" s="284"/>
      <c r="U100" s="277">
        <v>44362</v>
      </c>
      <c r="V100" s="277">
        <v>44362</v>
      </c>
      <c r="W100" s="284">
        <v>4127100018</v>
      </c>
      <c r="X100" s="212">
        <v>44377</v>
      </c>
      <c r="Y100" s="157"/>
      <c r="Z100" s="157"/>
      <c r="AA100" s="157"/>
      <c r="AB100" s="157"/>
      <c r="AC100" s="157"/>
      <c r="AD100" s="157"/>
      <c r="AE100" s="158"/>
      <c r="AF100" s="157"/>
      <c r="AG100" s="157"/>
      <c r="AH100" s="157"/>
      <c r="AI100" s="157"/>
      <c r="AJ100" s="157"/>
      <c r="AK100" s="285" t="s">
        <v>5732</v>
      </c>
      <c r="AL100" s="285" t="s">
        <v>5733</v>
      </c>
      <c r="AM100" s="285" t="s">
        <v>5734</v>
      </c>
      <c r="AN100" s="286"/>
      <c r="AO100" s="208"/>
      <c r="AP100" s="143"/>
    </row>
    <row r="101" spans="1:42" s="209" customFormat="1" ht="24">
      <c r="A101" s="281" t="s">
        <v>1407</v>
      </c>
      <c r="B101" s="281" t="s">
        <v>5909</v>
      </c>
      <c r="C101" s="281" t="s">
        <v>5920</v>
      </c>
      <c r="D101" s="281" t="s">
        <v>5924</v>
      </c>
      <c r="E101" s="281" t="s">
        <v>5726</v>
      </c>
      <c r="F101" s="281" t="s">
        <v>39</v>
      </c>
      <c r="G101" s="281" t="s">
        <v>106</v>
      </c>
      <c r="H101" s="281" t="s">
        <v>3159</v>
      </c>
      <c r="I101" s="281" t="s">
        <v>760</v>
      </c>
      <c r="J101" s="281" t="s">
        <v>104</v>
      </c>
      <c r="K101" s="281" t="s">
        <v>17</v>
      </c>
      <c r="L101" s="281" t="s">
        <v>5915</v>
      </c>
      <c r="M101" s="281" t="s">
        <v>5925</v>
      </c>
      <c r="N101" s="281" t="s">
        <v>1096</v>
      </c>
      <c r="O101" s="281" t="s">
        <v>1237</v>
      </c>
      <c r="P101" s="282">
        <v>140</v>
      </c>
      <c r="Q101" s="282">
        <v>27.84</v>
      </c>
      <c r="R101" s="283"/>
      <c r="S101" s="288" t="s">
        <v>8098</v>
      </c>
      <c r="T101" s="284"/>
      <c r="U101" s="277">
        <v>44362</v>
      </c>
      <c r="V101" s="277">
        <v>44362</v>
      </c>
      <c r="W101" s="284">
        <v>4127100019</v>
      </c>
      <c r="X101" s="212">
        <v>44377</v>
      </c>
      <c r="Y101" s="157"/>
      <c r="Z101" s="157"/>
      <c r="AA101" s="157"/>
      <c r="AB101" s="157"/>
      <c r="AC101" s="157"/>
      <c r="AD101" s="157"/>
      <c r="AE101" s="158"/>
      <c r="AF101" s="157"/>
      <c r="AG101" s="157"/>
      <c r="AH101" s="157"/>
      <c r="AI101" s="157"/>
      <c r="AJ101" s="157"/>
      <c r="AK101" s="285" t="s">
        <v>5732</v>
      </c>
      <c r="AL101" s="285" t="s">
        <v>5733</v>
      </c>
      <c r="AM101" s="285" t="s">
        <v>5734</v>
      </c>
      <c r="AN101" s="286"/>
      <c r="AO101" s="208"/>
      <c r="AP101" s="143"/>
    </row>
    <row r="102" spans="1:42" s="209" customFormat="1" ht="24">
      <c r="A102" s="281" t="s">
        <v>1407</v>
      </c>
      <c r="B102" s="281" t="s">
        <v>5909</v>
      </c>
      <c r="C102" s="281" t="s">
        <v>5926</v>
      </c>
      <c r="D102" s="281" t="s">
        <v>5927</v>
      </c>
      <c r="E102" s="281" t="s">
        <v>5726</v>
      </c>
      <c r="F102" s="281" t="s">
        <v>39</v>
      </c>
      <c r="G102" s="281" t="s">
        <v>106</v>
      </c>
      <c r="H102" s="281" t="s">
        <v>3160</v>
      </c>
      <c r="I102" s="281" t="s">
        <v>760</v>
      </c>
      <c r="J102" s="281" t="s">
        <v>104</v>
      </c>
      <c r="K102" s="281" t="s">
        <v>17</v>
      </c>
      <c r="L102" s="281" t="s">
        <v>5915</v>
      </c>
      <c r="M102" s="281" t="s">
        <v>5928</v>
      </c>
      <c r="N102" s="281" t="s">
        <v>1103</v>
      </c>
      <c r="O102" s="281" t="s">
        <v>1245</v>
      </c>
      <c r="P102" s="282">
        <v>140</v>
      </c>
      <c r="Q102" s="282">
        <v>6.46</v>
      </c>
      <c r="R102" s="283"/>
      <c r="S102" s="288" t="s">
        <v>8098</v>
      </c>
      <c r="T102" s="284"/>
      <c r="U102" s="277">
        <v>44362</v>
      </c>
      <c r="V102" s="277">
        <v>44362</v>
      </c>
      <c r="W102" s="284">
        <v>4127100020</v>
      </c>
      <c r="X102" s="212">
        <v>44377</v>
      </c>
      <c r="Y102" s="157"/>
      <c r="Z102" s="157"/>
      <c r="AA102" s="157"/>
      <c r="AB102" s="157"/>
      <c r="AC102" s="157"/>
      <c r="AD102" s="157"/>
      <c r="AE102" s="158"/>
      <c r="AF102" s="157"/>
      <c r="AG102" s="157"/>
      <c r="AH102" s="157"/>
      <c r="AI102" s="157"/>
      <c r="AJ102" s="157"/>
      <c r="AK102" s="285" t="s">
        <v>5732</v>
      </c>
      <c r="AL102" s="285" t="s">
        <v>5733</v>
      </c>
      <c r="AM102" s="285" t="s">
        <v>5734</v>
      </c>
      <c r="AN102" s="286"/>
      <c r="AO102" s="208"/>
      <c r="AP102" s="143"/>
    </row>
    <row r="103" spans="1:42" s="209" customFormat="1" ht="24">
      <c r="A103" s="281" t="s">
        <v>1407</v>
      </c>
      <c r="B103" s="281" t="s">
        <v>5909</v>
      </c>
      <c r="C103" s="281" t="s">
        <v>5926</v>
      </c>
      <c r="D103" s="281" t="s">
        <v>5927</v>
      </c>
      <c r="E103" s="281" t="s">
        <v>5726</v>
      </c>
      <c r="F103" s="281" t="s">
        <v>39</v>
      </c>
      <c r="G103" s="281" t="s">
        <v>106</v>
      </c>
      <c r="H103" s="281" t="s">
        <v>3161</v>
      </c>
      <c r="I103" s="281" t="s">
        <v>760</v>
      </c>
      <c r="J103" s="281" t="s">
        <v>104</v>
      </c>
      <c r="K103" s="281" t="s">
        <v>17</v>
      </c>
      <c r="L103" s="281" t="s">
        <v>5915</v>
      </c>
      <c r="M103" s="281" t="s">
        <v>5928</v>
      </c>
      <c r="N103" s="281" t="s">
        <v>1096</v>
      </c>
      <c r="O103" s="281" t="s">
        <v>1237</v>
      </c>
      <c r="P103" s="282">
        <v>140</v>
      </c>
      <c r="Q103" s="282">
        <v>6.46</v>
      </c>
      <c r="R103" s="283"/>
      <c r="S103" s="288" t="s">
        <v>8098</v>
      </c>
      <c r="T103" s="284"/>
      <c r="U103" s="277">
        <v>44362</v>
      </c>
      <c r="V103" s="277">
        <v>44362</v>
      </c>
      <c r="W103" s="284">
        <v>4127100021</v>
      </c>
      <c r="X103" s="212">
        <v>44377</v>
      </c>
      <c r="Y103" s="157"/>
      <c r="Z103" s="157"/>
      <c r="AA103" s="157"/>
      <c r="AB103" s="157"/>
      <c r="AC103" s="157"/>
      <c r="AD103" s="157"/>
      <c r="AE103" s="158"/>
      <c r="AF103" s="157"/>
      <c r="AG103" s="157"/>
      <c r="AH103" s="157"/>
      <c r="AI103" s="157"/>
      <c r="AJ103" s="157"/>
      <c r="AK103" s="285" t="s">
        <v>5732</v>
      </c>
      <c r="AL103" s="285" t="s">
        <v>5733</v>
      </c>
      <c r="AM103" s="285" t="s">
        <v>5734</v>
      </c>
      <c r="AN103" s="286"/>
      <c r="AO103" s="208"/>
      <c r="AP103" s="143"/>
    </row>
    <row r="104" spans="1:42" s="145" customFormat="1" ht="24">
      <c r="A104" s="281" t="s">
        <v>1407</v>
      </c>
      <c r="B104" s="281" t="s">
        <v>3357</v>
      </c>
      <c r="C104" s="281" t="s">
        <v>5929</v>
      </c>
      <c r="D104" s="281">
        <v>292</v>
      </c>
      <c r="E104" s="281" t="s">
        <v>5726</v>
      </c>
      <c r="F104" s="281" t="s">
        <v>39</v>
      </c>
      <c r="G104" s="281" t="s">
        <v>106</v>
      </c>
      <c r="H104" s="281" t="s">
        <v>3251</v>
      </c>
      <c r="I104" s="281" t="s">
        <v>760</v>
      </c>
      <c r="J104" s="281" t="s">
        <v>104</v>
      </c>
      <c r="K104" s="281" t="s">
        <v>17</v>
      </c>
      <c r="L104" s="281" t="s">
        <v>5915</v>
      </c>
      <c r="M104" s="281" t="s">
        <v>5930</v>
      </c>
      <c r="N104" s="281" t="s">
        <v>1103</v>
      </c>
      <c r="O104" s="281" t="s">
        <v>1245</v>
      </c>
      <c r="P104" s="282">
        <v>80</v>
      </c>
      <c r="Q104" s="282">
        <v>10.09</v>
      </c>
      <c r="R104" s="283"/>
      <c r="S104" s="288" t="s">
        <v>8098</v>
      </c>
      <c r="T104" s="284"/>
      <c r="U104" s="277">
        <v>44362</v>
      </c>
      <c r="V104" s="277">
        <v>44362</v>
      </c>
      <c r="W104" s="284">
        <v>4159000252</v>
      </c>
      <c r="X104" s="212">
        <v>44377</v>
      </c>
      <c r="Y104" s="157"/>
      <c r="Z104" s="157"/>
      <c r="AA104" s="157"/>
      <c r="AB104" s="157"/>
      <c r="AC104" s="157"/>
      <c r="AD104" s="157"/>
      <c r="AE104" s="290"/>
      <c r="AF104" s="157"/>
      <c r="AG104" s="157"/>
      <c r="AH104" s="157"/>
      <c r="AI104" s="157"/>
      <c r="AJ104" s="157"/>
      <c r="AK104" s="285" t="s">
        <v>5732</v>
      </c>
      <c r="AL104" s="285" t="s">
        <v>5733</v>
      </c>
      <c r="AM104" s="285" t="s">
        <v>5734</v>
      </c>
      <c r="AN104" s="286"/>
      <c r="AO104" s="146"/>
      <c r="AP104" s="144"/>
    </row>
    <row r="105" spans="1:42" s="145" customFormat="1" ht="24">
      <c r="A105" s="281" t="s">
        <v>1407</v>
      </c>
      <c r="B105" s="281" t="s">
        <v>3357</v>
      </c>
      <c r="C105" s="281" t="s">
        <v>5929</v>
      </c>
      <c r="D105" s="281">
        <v>292</v>
      </c>
      <c r="E105" s="281" t="s">
        <v>5726</v>
      </c>
      <c r="F105" s="281" t="s">
        <v>39</v>
      </c>
      <c r="G105" s="281" t="s">
        <v>106</v>
      </c>
      <c r="H105" s="281" t="s">
        <v>3252</v>
      </c>
      <c r="I105" s="281" t="s">
        <v>760</v>
      </c>
      <c r="J105" s="281" t="s">
        <v>104</v>
      </c>
      <c r="K105" s="281" t="s">
        <v>17</v>
      </c>
      <c r="L105" s="281" t="s">
        <v>5915</v>
      </c>
      <c r="M105" s="281" t="s">
        <v>5930</v>
      </c>
      <c r="N105" s="281" t="s">
        <v>1096</v>
      </c>
      <c r="O105" s="281" t="s">
        <v>1237</v>
      </c>
      <c r="P105" s="282">
        <v>80</v>
      </c>
      <c r="Q105" s="282">
        <v>10.09</v>
      </c>
      <c r="R105" s="283"/>
      <c r="S105" s="288" t="s">
        <v>8098</v>
      </c>
      <c r="T105" s="284"/>
      <c r="U105" s="277">
        <v>44362</v>
      </c>
      <c r="V105" s="277">
        <v>44362</v>
      </c>
      <c r="W105" s="284">
        <v>4159000253</v>
      </c>
      <c r="X105" s="212">
        <v>44377</v>
      </c>
      <c r="Y105" s="157"/>
      <c r="Z105" s="157"/>
      <c r="AA105" s="157"/>
      <c r="AB105" s="157"/>
      <c r="AC105" s="157"/>
      <c r="AD105" s="157"/>
      <c r="AE105" s="158"/>
      <c r="AF105" s="157"/>
      <c r="AG105" s="157"/>
      <c r="AH105" s="157"/>
      <c r="AI105" s="157"/>
      <c r="AJ105" s="157"/>
      <c r="AK105" s="285" t="s">
        <v>5732</v>
      </c>
      <c r="AL105" s="285" t="s">
        <v>5733</v>
      </c>
      <c r="AM105" s="285" t="s">
        <v>5734</v>
      </c>
      <c r="AN105" s="286"/>
      <c r="AO105" s="146"/>
      <c r="AP105" s="144"/>
    </row>
    <row r="106" spans="1:42" s="145" customFormat="1" ht="24">
      <c r="A106" s="281" t="s">
        <v>1407</v>
      </c>
      <c r="B106" s="281" t="s">
        <v>3357</v>
      </c>
      <c r="C106" s="281" t="s">
        <v>5929</v>
      </c>
      <c r="D106" s="281" t="s">
        <v>5931</v>
      </c>
      <c r="E106" s="281" t="s">
        <v>5726</v>
      </c>
      <c r="F106" s="281" t="s">
        <v>39</v>
      </c>
      <c r="G106" s="281" t="s">
        <v>106</v>
      </c>
      <c r="H106" s="281" t="s">
        <v>3253</v>
      </c>
      <c r="I106" s="281" t="s">
        <v>760</v>
      </c>
      <c r="J106" s="281" t="s">
        <v>104</v>
      </c>
      <c r="K106" s="281" t="s">
        <v>17</v>
      </c>
      <c r="L106" s="281" t="s">
        <v>5915</v>
      </c>
      <c r="M106" s="281" t="s">
        <v>5932</v>
      </c>
      <c r="N106" s="281" t="s">
        <v>1103</v>
      </c>
      <c r="O106" s="281" t="s">
        <v>1245</v>
      </c>
      <c r="P106" s="282">
        <v>160</v>
      </c>
      <c r="Q106" s="282">
        <v>8.1999999999999993</v>
      </c>
      <c r="R106" s="283"/>
      <c r="S106" s="288" t="s">
        <v>8098</v>
      </c>
      <c r="T106" s="284"/>
      <c r="U106" s="277">
        <v>44362</v>
      </c>
      <c r="V106" s="277">
        <v>44362</v>
      </c>
      <c r="W106" s="284">
        <v>4159000254</v>
      </c>
      <c r="X106" s="212">
        <v>44377</v>
      </c>
      <c r="Y106" s="157"/>
      <c r="Z106" s="157"/>
      <c r="AA106" s="157"/>
      <c r="AB106" s="157"/>
      <c r="AC106" s="157"/>
      <c r="AD106" s="157"/>
      <c r="AE106" s="158"/>
      <c r="AF106" s="157"/>
      <c r="AG106" s="157"/>
      <c r="AH106" s="157"/>
      <c r="AI106" s="157"/>
      <c r="AJ106" s="157"/>
      <c r="AK106" s="285" t="s">
        <v>5732</v>
      </c>
      <c r="AL106" s="285" t="s">
        <v>5733</v>
      </c>
      <c r="AM106" s="285" t="s">
        <v>5734</v>
      </c>
      <c r="AN106" s="286"/>
      <c r="AO106" s="146"/>
      <c r="AP106" s="144"/>
    </row>
    <row r="107" spans="1:42" s="145" customFormat="1" ht="24">
      <c r="A107" s="281" t="s">
        <v>1407</v>
      </c>
      <c r="B107" s="281" t="s">
        <v>3357</v>
      </c>
      <c r="C107" s="281" t="s">
        <v>5929</v>
      </c>
      <c r="D107" s="281" t="s">
        <v>5931</v>
      </c>
      <c r="E107" s="281" t="s">
        <v>5726</v>
      </c>
      <c r="F107" s="281" t="s">
        <v>39</v>
      </c>
      <c r="G107" s="281" t="s">
        <v>106</v>
      </c>
      <c r="H107" s="281" t="s">
        <v>3254</v>
      </c>
      <c r="I107" s="281" t="s">
        <v>760</v>
      </c>
      <c r="J107" s="281" t="s">
        <v>104</v>
      </c>
      <c r="K107" s="281" t="s">
        <v>17</v>
      </c>
      <c r="L107" s="281" t="s">
        <v>5915</v>
      </c>
      <c r="M107" s="281" t="s">
        <v>5932</v>
      </c>
      <c r="N107" s="281" t="s">
        <v>1096</v>
      </c>
      <c r="O107" s="281" t="s">
        <v>1237</v>
      </c>
      <c r="P107" s="282">
        <v>160</v>
      </c>
      <c r="Q107" s="282">
        <v>8.1999999999999993</v>
      </c>
      <c r="R107" s="283"/>
      <c r="S107" s="288" t="s">
        <v>8098</v>
      </c>
      <c r="T107" s="284"/>
      <c r="U107" s="277">
        <v>44362</v>
      </c>
      <c r="V107" s="277">
        <v>44362</v>
      </c>
      <c r="W107" s="284">
        <v>4159000255</v>
      </c>
      <c r="X107" s="212">
        <v>44377</v>
      </c>
      <c r="Y107" s="157"/>
      <c r="Z107" s="157"/>
      <c r="AA107" s="157"/>
      <c r="AB107" s="157"/>
      <c r="AC107" s="157"/>
      <c r="AD107" s="157"/>
      <c r="AE107" s="158"/>
      <c r="AF107" s="157"/>
      <c r="AG107" s="157"/>
      <c r="AH107" s="157"/>
      <c r="AI107" s="157"/>
      <c r="AJ107" s="157"/>
      <c r="AK107" s="285" t="s">
        <v>5732</v>
      </c>
      <c r="AL107" s="285" t="s">
        <v>5733</v>
      </c>
      <c r="AM107" s="285" t="s">
        <v>5734</v>
      </c>
      <c r="AN107" s="286"/>
      <c r="AO107" s="146"/>
      <c r="AP107" s="144"/>
    </row>
    <row r="108" spans="1:42" s="145" customFormat="1" ht="24">
      <c r="A108" s="281" t="s">
        <v>1407</v>
      </c>
      <c r="B108" s="281" t="s">
        <v>3357</v>
      </c>
      <c r="C108" s="281" t="s">
        <v>5929</v>
      </c>
      <c r="D108" s="281" t="s">
        <v>5933</v>
      </c>
      <c r="E108" s="281" t="s">
        <v>5726</v>
      </c>
      <c r="F108" s="281" t="s">
        <v>39</v>
      </c>
      <c r="G108" s="281" t="s">
        <v>106</v>
      </c>
      <c r="H108" s="281" t="s">
        <v>3255</v>
      </c>
      <c r="I108" s="281" t="s">
        <v>760</v>
      </c>
      <c r="J108" s="281" t="s">
        <v>104</v>
      </c>
      <c r="K108" s="281" t="s">
        <v>17</v>
      </c>
      <c r="L108" s="281" t="s">
        <v>5915</v>
      </c>
      <c r="M108" s="281" t="s">
        <v>5934</v>
      </c>
      <c r="N108" s="281" t="s">
        <v>1096</v>
      </c>
      <c r="O108" s="281" t="s">
        <v>1237</v>
      </c>
      <c r="P108" s="282">
        <v>140</v>
      </c>
      <c r="Q108" s="282">
        <v>9.59</v>
      </c>
      <c r="R108" s="283"/>
      <c r="S108" s="288" t="s">
        <v>8098</v>
      </c>
      <c r="T108" s="284"/>
      <c r="U108" s="277">
        <v>44362</v>
      </c>
      <c r="V108" s="277">
        <v>44362</v>
      </c>
      <c r="W108" s="284">
        <v>4159000256</v>
      </c>
      <c r="X108" s="212">
        <v>44377</v>
      </c>
      <c r="Y108" s="157"/>
      <c r="Z108" s="157"/>
      <c r="AA108" s="157"/>
      <c r="AB108" s="157"/>
      <c r="AC108" s="157"/>
      <c r="AD108" s="157"/>
      <c r="AE108" s="158"/>
      <c r="AF108" s="157"/>
      <c r="AG108" s="157"/>
      <c r="AH108" s="157"/>
      <c r="AI108" s="157"/>
      <c r="AJ108" s="157"/>
      <c r="AK108" s="285" t="s">
        <v>5732</v>
      </c>
      <c r="AL108" s="285" t="s">
        <v>5733</v>
      </c>
      <c r="AM108" s="285" t="s">
        <v>5734</v>
      </c>
      <c r="AN108" s="286"/>
      <c r="AO108" s="146"/>
      <c r="AP108" s="144"/>
    </row>
    <row r="109" spans="1:42" s="145" customFormat="1" ht="24">
      <c r="A109" s="281" t="s">
        <v>1407</v>
      </c>
      <c r="B109" s="281" t="s">
        <v>3357</v>
      </c>
      <c r="C109" s="281" t="s">
        <v>5929</v>
      </c>
      <c r="D109" s="281" t="s">
        <v>5935</v>
      </c>
      <c r="E109" s="281" t="s">
        <v>5726</v>
      </c>
      <c r="F109" s="281" t="s">
        <v>39</v>
      </c>
      <c r="G109" s="281" t="s">
        <v>106</v>
      </c>
      <c r="H109" s="281" t="s">
        <v>3256</v>
      </c>
      <c r="I109" s="281" t="s">
        <v>760</v>
      </c>
      <c r="J109" s="281" t="s">
        <v>104</v>
      </c>
      <c r="K109" s="281" t="s">
        <v>17</v>
      </c>
      <c r="L109" s="281" t="s">
        <v>5915</v>
      </c>
      <c r="M109" s="281" t="s">
        <v>5936</v>
      </c>
      <c r="N109" s="281" t="s">
        <v>1103</v>
      </c>
      <c r="O109" s="281" t="s">
        <v>1245</v>
      </c>
      <c r="P109" s="282">
        <v>80</v>
      </c>
      <c r="Q109" s="282">
        <v>13.02</v>
      </c>
      <c r="R109" s="283"/>
      <c r="S109" s="288" t="s">
        <v>8098</v>
      </c>
      <c r="T109" s="284"/>
      <c r="U109" s="277">
        <v>44362</v>
      </c>
      <c r="V109" s="277">
        <v>44362</v>
      </c>
      <c r="W109" s="284">
        <v>4159000257</v>
      </c>
      <c r="X109" s="212">
        <v>44377</v>
      </c>
      <c r="Y109" s="157"/>
      <c r="Z109" s="157"/>
      <c r="AA109" s="157"/>
      <c r="AB109" s="157"/>
      <c r="AC109" s="157"/>
      <c r="AD109" s="157"/>
      <c r="AE109" s="158"/>
      <c r="AF109" s="157"/>
      <c r="AG109" s="157"/>
      <c r="AH109" s="157"/>
      <c r="AI109" s="157"/>
      <c r="AJ109" s="157"/>
      <c r="AK109" s="285" t="s">
        <v>5732</v>
      </c>
      <c r="AL109" s="285" t="s">
        <v>5733</v>
      </c>
      <c r="AM109" s="285" t="s">
        <v>5734</v>
      </c>
      <c r="AN109" s="286"/>
      <c r="AO109" s="146"/>
      <c r="AP109" s="144"/>
    </row>
    <row r="110" spans="1:42" s="145" customFormat="1" ht="24">
      <c r="A110" s="281" t="s">
        <v>1407</v>
      </c>
      <c r="B110" s="281" t="s">
        <v>3357</v>
      </c>
      <c r="C110" s="281" t="s">
        <v>5929</v>
      </c>
      <c r="D110" s="281" t="s">
        <v>5935</v>
      </c>
      <c r="E110" s="281" t="s">
        <v>5726</v>
      </c>
      <c r="F110" s="281" t="s">
        <v>39</v>
      </c>
      <c r="G110" s="281" t="s">
        <v>106</v>
      </c>
      <c r="H110" s="281" t="s">
        <v>3257</v>
      </c>
      <c r="I110" s="281" t="s">
        <v>760</v>
      </c>
      <c r="J110" s="281" t="s">
        <v>104</v>
      </c>
      <c r="K110" s="281" t="s">
        <v>17</v>
      </c>
      <c r="L110" s="281" t="s">
        <v>5915</v>
      </c>
      <c r="M110" s="281" t="s">
        <v>5936</v>
      </c>
      <c r="N110" s="281" t="s">
        <v>1096</v>
      </c>
      <c r="O110" s="281" t="s">
        <v>1237</v>
      </c>
      <c r="P110" s="282">
        <v>80</v>
      </c>
      <c r="Q110" s="282">
        <v>13.02</v>
      </c>
      <c r="R110" s="283"/>
      <c r="S110" s="288" t="s">
        <v>8098</v>
      </c>
      <c r="T110" s="284"/>
      <c r="U110" s="277">
        <v>44362</v>
      </c>
      <c r="V110" s="277">
        <v>44362</v>
      </c>
      <c r="W110" s="284">
        <v>4159000258</v>
      </c>
      <c r="X110" s="212">
        <v>44377</v>
      </c>
      <c r="Y110" s="157"/>
      <c r="Z110" s="157"/>
      <c r="AA110" s="157"/>
      <c r="AB110" s="157"/>
      <c r="AC110" s="157"/>
      <c r="AD110" s="157"/>
      <c r="AE110" s="158"/>
      <c r="AF110" s="157"/>
      <c r="AG110" s="157"/>
      <c r="AH110" s="157"/>
      <c r="AI110" s="157"/>
      <c r="AJ110" s="157"/>
      <c r="AK110" s="285" t="s">
        <v>5732</v>
      </c>
      <c r="AL110" s="285" t="s">
        <v>5733</v>
      </c>
      <c r="AM110" s="285" t="s">
        <v>5734</v>
      </c>
      <c r="AN110" s="286"/>
      <c r="AO110" s="146"/>
      <c r="AP110" s="144"/>
    </row>
    <row r="111" spans="1:42" s="145" customFormat="1" ht="24">
      <c r="A111" s="281" t="s">
        <v>1407</v>
      </c>
      <c r="B111" s="281" t="s">
        <v>3357</v>
      </c>
      <c r="C111" s="281" t="s">
        <v>5929</v>
      </c>
      <c r="D111" s="300" t="s">
        <v>5937</v>
      </c>
      <c r="E111" s="281" t="s">
        <v>5726</v>
      </c>
      <c r="F111" s="281" t="s">
        <v>39</v>
      </c>
      <c r="G111" s="281" t="s">
        <v>106</v>
      </c>
      <c r="H111" s="281" t="s">
        <v>3258</v>
      </c>
      <c r="I111" s="281" t="s">
        <v>760</v>
      </c>
      <c r="J111" s="281" t="s">
        <v>104</v>
      </c>
      <c r="K111" s="281" t="s">
        <v>17</v>
      </c>
      <c r="L111" s="281" t="s">
        <v>5915</v>
      </c>
      <c r="M111" s="281" t="s">
        <v>5938</v>
      </c>
      <c r="N111" s="281" t="s">
        <v>1103</v>
      </c>
      <c r="O111" s="281" t="s">
        <v>1245</v>
      </c>
      <c r="P111" s="282">
        <v>160</v>
      </c>
      <c r="Q111" s="282">
        <v>28.96</v>
      </c>
      <c r="R111" s="283"/>
      <c r="S111" s="288" t="s">
        <v>8098</v>
      </c>
      <c r="T111" s="284"/>
      <c r="U111" s="277">
        <v>44362</v>
      </c>
      <c r="V111" s="277">
        <v>44362</v>
      </c>
      <c r="W111" s="284">
        <v>4159000259</v>
      </c>
      <c r="X111" s="212">
        <v>44377</v>
      </c>
      <c r="Y111" s="157"/>
      <c r="Z111" s="157"/>
      <c r="AA111" s="157"/>
      <c r="AB111" s="157"/>
      <c r="AC111" s="157"/>
      <c r="AD111" s="157"/>
      <c r="AE111" s="158"/>
      <c r="AF111" s="157"/>
      <c r="AG111" s="157"/>
      <c r="AH111" s="157"/>
      <c r="AI111" s="157"/>
      <c r="AJ111" s="157"/>
      <c r="AK111" s="285" t="s">
        <v>5732</v>
      </c>
      <c r="AL111" s="285" t="s">
        <v>5733</v>
      </c>
      <c r="AM111" s="285" t="s">
        <v>5734</v>
      </c>
      <c r="AN111" s="286"/>
      <c r="AO111" s="146"/>
      <c r="AP111" s="144"/>
    </row>
    <row r="112" spans="1:42" s="145" customFormat="1" ht="24">
      <c r="A112" s="281" t="s">
        <v>1407</v>
      </c>
      <c r="B112" s="281" t="s">
        <v>3357</v>
      </c>
      <c r="C112" s="281" t="s">
        <v>5929</v>
      </c>
      <c r="D112" s="300" t="s">
        <v>5937</v>
      </c>
      <c r="E112" s="281" t="s">
        <v>5726</v>
      </c>
      <c r="F112" s="281" t="s">
        <v>39</v>
      </c>
      <c r="G112" s="281" t="s">
        <v>106</v>
      </c>
      <c r="H112" s="281" t="s">
        <v>3259</v>
      </c>
      <c r="I112" s="281" t="s">
        <v>760</v>
      </c>
      <c r="J112" s="281" t="s">
        <v>104</v>
      </c>
      <c r="K112" s="281" t="s">
        <v>17</v>
      </c>
      <c r="L112" s="281" t="s">
        <v>5915</v>
      </c>
      <c r="M112" s="281" t="s">
        <v>5938</v>
      </c>
      <c r="N112" s="281" t="s">
        <v>1096</v>
      </c>
      <c r="O112" s="281" t="s">
        <v>1237</v>
      </c>
      <c r="P112" s="282">
        <v>100</v>
      </c>
      <c r="Q112" s="282">
        <v>28.96</v>
      </c>
      <c r="R112" s="283"/>
      <c r="S112" s="288" t="s">
        <v>8098</v>
      </c>
      <c r="T112" s="284"/>
      <c r="U112" s="277">
        <v>44362</v>
      </c>
      <c r="V112" s="277">
        <v>44362</v>
      </c>
      <c r="W112" s="284">
        <v>4159000260</v>
      </c>
      <c r="X112" s="212">
        <v>44377</v>
      </c>
      <c r="Y112" s="157"/>
      <c r="Z112" s="157"/>
      <c r="AA112" s="157"/>
      <c r="AB112" s="157"/>
      <c r="AC112" s="157"/>
      <c r="AD112" s="157"/>
      <c r="AE112" s="158"/>
      <c r="AF112" s="157"/>
      <c r="AG112" s="157"/>
      <c r="AH112" s="157"/>
      <c r="AI112" s="157"/>
      <c r="AJ112" s="157"/>
      <c r="AK112" s="285" t="s">
        <v>5732</v>
      </c>
      <c r="AL112" s="285" t="s">
        <v>5733</v>
      </c>
      <c r="AM112" s="285" t="s">
        <v>5734</v>
      </c>
      <c r="AN112" s="286"/>
      <c r="AO112" s="146"/>
      <c r="AP112" s="144"/>
    </row>
    <row r="113" spans="1:42" s="145" customFormat="1" ht="24">
      <c r="A113" s="281" t="s">
        <v>1407</v>
      </c>
      <c r="B113" s="281" t="s">
        <v>3357</v>
      </c>
      <c r="C113" s="281" t="s">
        <v>5939</v>
      </c>
      <c r="D113" s="281" t="s">
        <v>5940</v>
      </c>
      <c r="E113" s="281" t="s">
        <v>5726</v>
      </c>
      <c r="F113" s="281" t="s">
        <v>39</v>
      </c>
      <c r="G113" s="281" t="s">
        <v>106</v>
      </c>
      <c r="H113" s="281" t="s">
        <v>3260</v>
      </c>
      <c r="I113" s="281" t="s">
        <v>760</v>
      </c>
      <c r="J113" s="281" t="s">
        <v>104</v>
      </c>
      <c r="K113" s="281" t="s">
        <v>17</v>
      </c>
      <c r="L113" s="281" t="s">
        <v>5915</v>
      </c>
      <c r="M113" s="281" t="s">
        <v>5941</v>
      </c>
      <c r="N113" s="281" t="s">
        <v>1103</v>
      </c>
      <c r="O113" s="281" t="s">
        <v>1245</v>
      </c>
      <c r="P113" s="282">
        <v>100</v>
      </c>
      <c r="Q113" s="282">
        <v>6.01</v>
      </c>
      <c r="R113" s="283"/>
      <c r="S113" s="288" t="s">
        <v>8098</v>
      </c>
      <c r="T113" s="284"/>
      <c r="U113" s="277">
        <v>44362</v>
      </c>
      <c r="V113" s="277">
        <v>44362</v>
      </c>
      <c r="W113" s="284">
        <v>4159000261</v>
      </c>
      <c r="X113" s="212">
        <v>44377</v>
      </c>
      <c r="Y113" s="157"/>
      <c r="Z113" s="157"/>
      <c r="AA113" s="157"/>
      <c r="AB113" s="157"/>
      <c r="AC113" s="157"/>
      <c r="AD113" s="157"/>
      <c r="AE113" s="158"/>
      <c r="AF113" s="157"/>
      <c r="AG113" s="157"/>
      <c r="AH113" s="157"/>
      <c r="AI113" s="157"/>
      <c r="AJ113" s="157"/>
      <c r="AK113" s="285" t="s">
        <v>5732</v>
      </c>
      <c r="AL113" s="285" t="s">
        <v>5733</v>
      </c>
      <c r="AM113" s="285" t="s">
        <v>5734</v>
      </c>
      <c r="AN113" s="286"/>
      <c r="AO113" s="146"/>
      <c r="AP113" s="144"/>
    </row>
    <row r="114" spans="1:42" s="145" customFormat="1" ht="24">
      <c r="A114" s="281" t="s">
        <v>1407</v>
      </c>
      <c r="B114" s="281" t="s">
        <v>3357</v>
      </c>
      <c r="C114" s="281" t="s">
        <v>5939</v>
      </c>
      <c r="D114" s="281" t="s">
        <v>5942</v>
      </c>
      <c r="E114" s="281" t="s">
        <v>5726</v>
      </c>
      <c r="F114" s="281" t="s">
        <v>39</v>
      </c>
      <c r="G114" s="281" t="s">
        <v>106</v>
      </c>
      <c r="H114" s="281" t="s">
        <v>3261</v>
      </c>
      <c r="I114" s="281" t="s">
        <v>760</v>
      </c>
      <c r="J114" s="281" t="s">
        <v>104</v>
      </c>
      <c r="K114" s="281" t="s">
        <v>17</v>
      </c>
      <c r="L114" s="281" t="s">
        <v>5915</v>
      </c>
      <c r="M114" s="281" t="s">
        <v>5943</v>
      </c>
      <c r="N114" s="281" t="s">
        <v>1096</v>
      </c>
      <c r="O114" s="281" t="s">
        <v>1237</v>
      </c>
      <c r="P114" s="282">
        <v>310</v>
      </c>
      <c r="Q114" s="282">
        <v>6.01</v>
      </c>
      <c r="R114" s="283"/>
      <c r="S114" s="288" t="s">
        <v>8098</v>
      </c>
      <c r="T114" s="284"/>
      <c r="U114" s="277">
        <v>44362</v>
      </c>
      <c r="V114" s="277">
        <v>44362</v>
      </c>
      <c r="W114" s="284">
        <v>4159000262</v>
      </c>
      <c r="X114" s="212">
        <v>44377</v>
      </c>
      <c r="Y114" s="157"/>
      <c r="Z114" s="157"/>
      <c r="AA114" s="157"/>
      <c r="AB114" s="157"/>
      <c r="AC114" s="157"/>
      <c r="AD114" s="157"/>
      <c r="AE114" s="158"/>
      <c r="AF114" s="157"/>
      <c r="AG114" s="157"/>
      <c r="AH114" s="157"/>
      <c r="AI114" s="157"/>
      <c r="AJ114" s="157"/>
      <c r="AK114" s="285" t="s">
        <v>5732</v>
      </c>
      <c r="AL114" s="285" t="s">
        <v>5733</v>
      </c>
      <c r="AM114" s="285" t="s">
        <v>5734</v>
      </c>
      <c r="AN114" s="286"/>
      <c r="AO114" s="146"/>
      <c r="AP114" s="144"/>
    </row>
    <row r="115" spans="1:42" s="145" customFormat="1" ht="24">
      <c r="A115" s="281" t="s">
        <v>1407</v>
      </c>
      <c r="B115" s="281" t="s">
        <v>3357</v>
      </c>
      <c r="C115" s="281" t="s">
        <v>5939</v>
      </c>
      <c r="D115" s="281" t="s">
        <v>2606</v>
      </c>
      <c r="E115" s="281" t="s">
        <v>5726</v>
      </c>
      <c r="F115" s="281" t="s">
        <v>39</v>
      </c>
      <c r="G115" s="281" t="s">
        <v>106</v>
      </c>
      <c r="H115" s="281" t="s">
        <v>3262</v>
      </c>
      <c r="I115" s="281" t="s">
        <v>760</v>
      </c>
      <c r="J115" s="281" t="s">
        <v>104</v>
      </c>
      <c r="K115" s="281" t="s">
        <v>17</v>
      </c>
      <c r="L115" s="281" t="s">
        <v>5915</v>
      </c>
      <c r="M115" s="281" t="s">
        <v>5944</v>
      </c>
      <c r="N115" s="281" t="s">
        <v>1103</v>
      </c>
      <c r="O115" s="281" t="s">
        <v>1245</v>
      </c>
      <c r="P115" s="282">
        <v>320</v>
      </c>
      <c r="Q115" s="282">
        <v>6.19</v>
      </c>
      <c r="R115" s="283"/>
      <c r="S115" s="288" t="s">
        <v>8098</v>
      </c>
      <c r="T115" s="284"/>
      <c r="U115" s="277">
        <v>44362</v>
      </c>
      <c r="V115" s="277">
        <v>44362</v>
      </c>
      <c r="W115" s="284">
        <v>4159000263</v>
      </c>
      <c r="X115" s="212">
        <v>44377</v>
      </c>
      <c r="Y115" s="157"/>
      <c r="Z115" s="157"/>
      <c r="AA115" s="157"/>
      <c r="AB115" s="157"/>
      <c r="AC115" s="157"/>
      <c r="AD115" s="157"/>
      <c r="AE115" s="158"/>
      <c r="AF115" s="157"/>
      <c r="AG115" s="157"/>
      <c r="AH115" s="157"/>
      <c r="AI115" s="157"/>
      <c r="AJ115" s="157"/>
      <c r="AK115" s="285" t="s">
        <v>5732</v>
      </c>
      <c r="AL115" s="285" t="s">
        <v>5733</v>
      </c>
      <c r="AM115" s="285" t="s">
        <v>5734</v>
      </c>
      <c r="AN115" s="286"/>
      <c r="AO115" s="146"/>
      <c r="AP115" s="144"/>
    </row>
    <row r="116" spans="1:42" s="145" customFormat="1" ht="24">
      <c r="A116" s="281" t="s">
        <v>1407</v>
      </c>
      <c r="B116" s="281" t="s">
        <v>3357</v>
      </c>
      <c r="C116" s="281" t="s">
        <v>5939</v>
      </c>
      <c r="D116" s="281" t="s">
        <v>2606</v>
      </c>
      <c r="E116" s="281" t="s">
        <v>5726</v>
      </c>
      <c r="F116" s="281" t="s">
        <v>39</v>
      </c>
      <c r="G116" s="281" t="s">
        <v>106</v>
      </c>
      <c r="H116" s="281" t="s">
        <v>3263</v>
      </c>
      <c r="I116" s="281" t="s">
        <v>760</v>
      </c>
      <c r="J116" s="281" t="s">
        <v>104</v>
      </c>
      <c r="K116" s="281" t="s">
        <v>17</v>
      </c>
      <c r="L116" s="281" t="s">
        <v>5915</v>
      </c>
      <c r="M116" s="281" t="s">
        <v>5944</v>
      </c>
      <c r="N116" s="281" t="s">
        <v>1096</v>
      </c>
      <c r="O116" s="281" t="s">
        <v>1237</v>
      </c>
      <c r="P116" s="282">
        <v>320</v>
      </c>
      <c r="Q116" s="282">
        <v>6.19</v>
      </c>
      <c r="R116" s="283"/>
      <c r="S116" s="288" t="s">
        <v>8098</v>
      </c>
      <c r="T116" s="284"/>
      <c r="U116" s="277">
        <v>44362</v>
      </c>
      <c r="V116" s="277">
        <v>44362</v>
      </c>
      <c r="W116" s="284">
        <v>4159000264</v>
      </c>
      <c r="X116" s="212">
        <v>44377</v>
      </c>
      <c r="Y116" s="157"/>
      <c r="Z116" s="157"/>
      <c r="AA116" s="157"/>
      <c r="AB116" s="157"/>
      <c r="AC116" s="157"/>
      <c r="AD116" s="157"/>
      <c r="AE116" s="158"/>
      <c r="AF116" s="157"/>
      <c r="AG116" s="157"/>
      <c r="AH116" s="157"/>
      <c r="AI116" s="157"/>
      <c r="AJ116" s="157"/>
      <c r="AK116" s="285" t="s">
        <v>5732</v>
      </c>
      <c r="AL116" s="285" t="s">
        <v>5733</v>
      </c>
      <c r="AM116" s="285" t="s">
        <v>5734</v>
      </c>
      <c r="AN116" s="286"/>
      <c r="AO116" s="146"/>
      <c r="AP116" s="144"/>
    </row>
    <row r="117" spans="1:42" s="145" customFormat="1" ht="24">
      <c r="A117" s="281" t="s">
        <v>1407</v>
      </c>
      <c r="B117" s="281" t="s">
        <v>3357</v>
      </c>
      <c r="C117" s="281" t="s">
        <v>5939</v>
      </c>
      <c r="D117" s="281" t="s">
        <v>2606</v>
      </c>
      <c r="E117" s="281" t="s">
        <v>5726</v>
      </c>
      <c r="F117" s="281" t="s">
        <v>39</v>
      </c>
      <c r="G117" s="281" t="s">
        <v>106</v>
      </c>
      <c r="H117" s="281" t="s">
        <v>3264</v>
      </c>
      <c r="I117" s="281" t="s">
        <v>760</v>
      </c>
      <c r="J117" s="281" t="s">
        <v>104</v>
      </c>
      <c r="K117" s="281" t="s">
        <v>17</v>
      </c>
      <c r="L117" s="281" t="s">
        <v>5915</v>
      </c>
      <c r="M117" s="281" t="s">
        <v>5945</v>
      </c>
      <c r="N117" s="281" t="s">
        <v>1096</v>
      </c>
      <c r="O117" s="281" t="s">
        <v>1237</v>
      </c>
      <c r="P117" s="282">
        <v>260</v>
      </c>
      <c r="Q117" s="282">
        <v>7.38</v>
      </c>
      <c r="R117" s="283"/>
      <c r="S117" s="288" t="s">
        <v>8098</v>
      </c>
      <c r="T117" s="284"/>
      <c r="U117" s="277">
        <v>44362</v>
      </c>
      <c r="V117" s="277">
        <v>44362</v>
      </c>
      <c r="W117" s="284">
        <v>4159000265</v>
      </c>
      <c r="X117" s="212">
        <v>44377</v>
      </c>
      <c r="Y117" s="157"/>
      <c r="Z117" s="157"/>
      <c r="AA117" s="157"/>
      <c r="AB117" s="157"/>
      <c r="AC117" s="157"/>
      <c r="AD117" s="157"/>
      <c r="AE117" s="158"/>
      <c r="AF117" s="157"/>
      <c r="AG117" s="157"/>
      <c r="AH117" s="157"/>
      <c r="AI117" s="157"/>
      <c r="AJ117" s="157"/>
      <c r="AK117" s="285" t="s">
        <v>5732</v>
      </c>
      <c r="AL117" s="285" t="s">
        <v>5733</v>
      </c>
      <c r="AM117" s="285" t="s">
        <v>5734</v>
      </c>
      <c r="AN117" s="286"/>
      <c r="AO117" s="146"/>
      <c r="AP117" s="144"/>
    </row>
    <row r="118" spans="1:42" s="145" customFormat="1" ht="24">
      <c r="A118" s="281" t="s">
        <v>1407</v>
      </c>
      <c r="B118" s="281" t="s">
        <v>3357</v>
      </c>
      <c r="C118" s="281" t="s">
        <v>5939</v>
      </c>
      <c r="D118" s="281" t="s">
        <v>5946</v>
      </c>
      <c r="E118" s="281" t="s">
        <v>5726</v>
      </c>
      <c r="F118" s="281" t="s">
        <v>39</v>
      </c>
      <c r="G118" s="281" t="s">
        <v>106</v>
      </c>
      <c r="H118" s="281" t="s">
        <v>3265</v>
      </c>
      <c r="I118" s="281" t="s">
        <v>760</v>
      </c>
      <c r="J118" s="281" t="s">
        <v>104</v>
      </c>
      <c r="K118" s="281" t="s">
        <v>17</v>
      </c>
      <c r="L118" s="281" t="s">
        <v>5915</v>
      </c>
      <c r="M118" s="281" t="s">
        <v>5947</v>
      </c>
      <c r="N118" s="281" t="s">
        <v>1103</v>
      </c>
      <c r="O118" s="281" t="s">
        <v>1245</v>
      </c>
      <c r="P118" s="282">
        <v>340</v>
      </c>
      <c r="Q118" s="282">
        <v>26.19</v>
      </c>
      <c r="R118" s="283"/>
      <c r="S118" s="288" t="s">
        <v>8098</v>
      </c>
      <c r="T118" s="284"/>
      <c r="U118" s="277">
        <v>44362</v>
      </c>
      <c r="V118" s="277">
        <v>44362</v>
      </c>
      <c r="W118" s="284">
        <v>4159000266</v>
      </c>
      <c r="X118" s="212">
        <v>44377</v>
      </c>
      <c r="Y118" s="157"/>
      <c r="Z118" s="157"/>
      <c r="AA118" s="157"/>
      <c r="AB118" s="157"/>
      <c r="AC118" s="157"/>
      <c r="AD118" s="157"/>
      <c r="AE118" s="158"/>
      <c r="AF118" s="157"/>
      <c r="AG118" s="157"/>
      <c r="AH118" s="157"/>
      <c r="AI118" s="157"/>
      <c r="AJ118" s="157"/>
      <c r="AK118" s="285" t="s">
        <v>5732</v>
      </c>
      <c r="AL118" s="285" t="s">
        <v>5733</v>
      </c>
      <c r="AM118" s="285" t="s">
        <v>5734</v>
      </c>
      <c r="AN118" s="286"/>
      <c r="AO118" s="146"/>
      <c r="AP118" s="144"/>
    </row>
    <row r="119" spans="1:42" s="145" customFormat="1" ht="24">
      <c r="A119" s="281" t="s">
        <v>1407</v>
      </c>
      <c r="B119" s="281" t="s">
        <v>3357</v>
      </c>
      <c r="C119" s="281" t="s">
        <v>5939</v>
      </c>
      <c r="D119" s="281" t="s">
        <v>5946</v>
      </c>
      <c r="E119" s="281" t="s">
        <v>5726</v>
      </c>
      <c r="F119" s="281" t="s">
        <v>39</v>
      </c>
      <c r="G119" s="281" t="s">
        <v>106</v>
      </c>
      <c r="H119" s="281" t="s">
        <v>3266</v>
      </c>
      <c r="I119" s="281" t="s">
        <v>760</v>
      </c>
      <c r="J119" s="281" t="s">
        <v>104</v>
      </c>
      <c r="K119" s="281" t="s">
        <v>17</v>
      </c>
      <c r="L119" s="281" t="s">
        <v>5915</v>
      </c>
      <c r="M119" s="281" t="s">
        <v>5947</v>
      </c>
      <c r="N119" s="281" t="s">
        <v>1096</v>
      </c>
      <c r="O119" s="281" t="s">
        <v>1237</v>
      </c>
      <c r="P119" s="282">
        <v>340</v>
      </c>
      <c r="Q119" s="282">
        <v>26.19</v>
      </c>
      <c r="R119" s="283"/>
      <c r="S119" s="288" t="s">
        <v>8098</v>
      </c>
      <c r="T119" s="284"/>
      <c r="U119" s="277">
        <v>44362</v>
      </c>
      <c r="V119" s="277">
        <v>44362</v>
      </c>
      <c r="W119" s="284">
        <v>4159000267</v>
      </c>
      <c r="X119" s="212">
        <v>44377</v>
      </c>
      <c r="Y119" s="157"/>
      <c r="Z119" s="157"/>
      <c r="AA119" s="157"/>
      <c r="AB119" s="157"/>
      <c r="AC119" s="157"/>
      <c r="AD119" s="157"/>
      <c r="AE119" s="158"/>
      <c r="AF119" s="157"/>
      <c r="AG119" s="157"/>
      <c r="AH119" s="157"/>
      <c r="AI119" s="157"/>
      <c r="AJ119" s="157"/>
      <c r="AK119" s="285" t="s">
        <v>5732</v>
      </c>
      <c r="AL119" s="285" t="s">
        <v>5733</v>
      </c>
      <c r="AM119" s="285" t="s">
        <v>5734</v>
      </c>
      <c r="AN119" s="286"/>
      <c r="AO119" s="146"/>
      <c r="AP119" s="144"/>
    </row>
    <row r="120" spans="1:42" s="145" customFormat="1" ht="24">
      <c r="A120" s="281" t="s">
        <v>1407</v>
      </c>
      <c r="B120" s="281" t="s">
        <v>3357</v>
      </c>
      <c r="C120" s="281" t="s">
        <v>5948</v>
      </c>
      <c r="D120" s="300" t="s">
        <v>2558</v>
      </c>
      <c r="E120" s="281" t="s">
        <v>5726</v>
      </c>
      <c r="F120" s="281" t="s">
        <v>39</v>
      </c>
      <c r="G120" s="281" t="s">
        <v>106</v>
      </c>
      <c r="H120" s="281" t="s">
        <v>3267</v>
      </c>
      <c r="I120" s="281" t="s">
        <v>760</v>
      </c>
      <c r="J120" s="281" t="s">
        <v>104</v>
      </c>
      <c r="K120" s="281" t="s">
        <v>17</v>
      </c>
      <c r="L120" s="281" t="s">
        <v>5915</v>
      </c>
      <c r="M120" s="281" t="s">
        <v>5949</v>
      </c>
      <c r="N120" s="281" t="s">
        <v>1103</v>
      </c>
      <c r="O120" s="281" t="s">
        <v>1245</v>
      </c>
      <c r="P120" s="282">
        <v>50</v>
      </c>
      <c r="Q120" s="282">
        <v>6.07</v>
      </c>
      <c r="R120" s="283"/>
      <c r="S120" s="288" t="s">
        <v>8098</v>
      </c>
      <c r="T120" s="284"/>
      <c r="U120" s="277">
        <v>44363</v>
      </c>
      <c r="V120" s="277">
        <v>44363</v>
      </c>
      <c r="W120" s="284">
        <v>4159000268</v>
      </c>
      <c r="X120" s="212">
        <v>44377</v>
      </c>
      <c r="Y120" s="157"/>
      <c r="Z120" s="157"/>
      <c r="AA120" s="157"/>
      <c r="AB120" s="157"/>
      <c r="AC120" s="157"/>
      <c r="AD120" s="157"/>
      <c r="AE120" s="158"/>
      <c r="AF120" s="157"/>
      <c r="AG120" s="157"/>
      <c r="AH120" s="157"/>
      <c r="AI120" s="157"/>
      <c r="AJ120" s="157"/>
      <c r="AK120" s="285" t="s">
        <v>5732</v>
      </c>
      <c r="AL120" s="285" t="s">
        <v>5733</v>
      </c>
      <c r="AM120" s="285" t="s">
        <v>5734</v>
      </c>
      <c r="AN120" s="286"/>
      <c r="AO120" s="146"/>
      <c r="AP120" s="144"/>
    </row>
    <row r="121" spans="1:42" s="145" customFormat="1" ht="24">
      <c r="A121" s="281" t="s">
        <v>1407</v>
      </c>
      <c r="B121" s="281" t="s">
        <v>3357</v>
      </c>
      <c r="C121" s="281" t="s">
        <v>5948</v>
      </c>
      <c r="D121" s="300" t="s">
        <v>2558</v>
      </c>
      <c r="E121" s="281" t="s">
        <v>5726</v>
      </c>
      <c r="F121" s="281" t="s">
        <v>39</v>
      </c>
      <c r="G121" s="281" t="s">
        <v>106</v>
      </c>
      <c r="H121" s="281" t="s">
        <v>3268</v>
      </c>
      <c r="I121" s="281" t="s">
        <v>760</v>
      </c>
      <c r="J121" s="281" t="s">
        <v>104</v>
      </c>
      <c r="K121" s="281" t="s">
        <v>17</v>
      </c>
      <c r="L121" s="293" t="s">
        <v>5915</v>
      </c>
      <c r="M121" s="293" t="s">
        <v>5949</v>
      </c>
      <c r="N121" s="293" t="s">
        <v>1096</v>
      </c>
      <c r="O121" s="293" t="s">
        <v>1237</v>
      </c>
      <c r="P121" s="295">
        <v>50</v>
      </c>
      <c r="Q121" s="295">
        <v>6.07</v>
      </c>
      <c r="R121" s="301"/>
      <c r="S121" s="288" t="s">
        <v>8098</v>
      </c>
      <c r="T121" s="284"/>
      <c r="U121" s="277">
        <v>44363</v>
      </c>
      <c r="V121" s="277">
        <v>44363</v>
      </c>
      <c r="W121" s="284">
        <v>4159000269</v>
      </c>
      <c r="X121" s="212">
        <v>44377</v>
      </c>
      <c r="Y121" s="157"/>
      <c r="Z121" s="157"/>
      <c r="AA121" s="157"/>
      <c r="AB121" s="157"/>
      <c r="AC121" s="157"/>
      <c r="AD121" s="157"/>
      <c r="AE121" s="158"/>
      <c r="AF121" s="157"/>
      <c r="AG121" s="157"/>
      <c r="AH121" s="157"/>
      <c r="AI121" s="157"/>
      <c r="AJ121" s="157"/>
      <c r="AK121" s="285" t="s">
        <v>5732</v>
      </c>
      <c r="AL121" s="285" t="s">
        <v>5733</v>
      </c>
      <c r="AM121" s="285" t="s">
        <v>5734</v>
      </c>
      <c r="AN121" s="286"/>
      <c r="AO121" s="146"/>
      <c r="AP121" s="144"/>
    </row>
    <row r="122" spans="1:42" s="145" customFormat="1" ht="24">
      <c r="A122" s="281" t="s">
        <v>1407</v>
      </c>
      <c r="B122" s="281" t="s">
        <v>3357</v>
      </c>
      <c r="C122" s="281" t="s">
        <v>5950</v>
      </c>
      <c r="D122" s="281">
        <v>240</v>
      </c>
      <c r="E122" s="281" t="s">
        <v>5726</v>
      </c>
      <c r="F122" s="281" t="s">
        <v>39</v>
      </c>
      <c r="G122" s="281" t="s">
        <v>106</v>
      </c>
      <c r="H122" s="281" t="s">
        <v>3269</v>
      </c>
      <c r="I122" s="281" t="s">
        <v>760</v>
      </c>
      <c r="J122" s="281" t="s">
        <v>104</v>
      </c>
      <c r="K122" s="281" t="s">
        <v>17</v>
      </c>
      <c r="L122" s="281" t="s">
        <v>5915</v>
      </c>
      <c r="M122" s="281" t="s">
        <v>5951</v>
      </c>
      <c r="N122" s="281" t="s">
        <v>1103</v>
      </c>
      <c r="O122" s="281" t="s">
        <v>1245</v>
      </c>
      <c r="P122" s="302">
        <v>250</v>
      </c>
      <c r="Q122" s="302">
        <v>7.92</v>
      </c>
      <c r="R122" s="283"/>
      <c r="S122" s="288" t="s">
        <v>8098</v>
      </c>
      <c r="T122" s="284"/>
      <c r="U122" s="277">
        <v>44363</v>
      </c>
      <c r="V122" s="277">
        <v>44363</v>
      </c>
      <c r="W122" s="284">
        <v>4159000270</v>
      </c>
      <c r="X122" s="212">
        <v>44377</v>
      </c>
      <c r="Y122" s="157"/>
      <c r="Z122" s="157"/>
      <c r="AA122" s="157"/>
      <c r="AB122" s="157"/>
      <c r="AC122" s="157"/>
      <c r="AD122" s="157"/>
      <c r="AE122" s="158"/>
      <c r="AF122" s="157"/>
      <c r="AG122" s="157"/>
      <c r="AH122" s="157"/>
      <c r="AI122" s="157"/>
      <c r="AJ122" s="157"/>
      <c r="AK122" s="285" t="s">
        <v>5732</v>
      </c>
      <c r="AL122" s="285" t="s">
        <v>5733</v>
      </c>
      <c r="AM122" s="285" t="s">
        <v>5734</v>
      </c>
      <c r="AN122" s="286"/>
      <c r="AO122" s="146"/>
      <c r="AP122" s="144"/>
    </row>
    <row r="123" spans="1:42" s="145" customFormat="1" ht="24">
      <c r="A123" s="281" t="s">
        <v>1407</v>
      </c>
      <c r="B123" s="281" t="s">
        <v>3357</v>
      </c>
      <c r="C123" s="281" t="s">
        <v>5950</v>
      </c>
      <c r="D123" s="281">
        <v>240</v>
      </c>
      <c r="E123" s="281" t="s">
        <v>5726</v>
      </c>
      <c r="F123" s="281" t="s">
        <v>39</v>
      </c>
      <c r="G123" s="281" t="s">
        <v>106</v>
      </c>
      <c r="H123" s="281" t="s">
        <v>3270</v>
      </c>
      <c r="I123" s="281" t="s">
        <v>760</v>
      </c>
      <c r="J123" s="281" t="s">
        <v>104</v>
      </c>
      <c r="K123" s="281" t="s">
        <v>17</v>
      </c>
      <c r="L123" s="281" t="s">
        <v>5915</v>
      </c>
      <c r="M123" s="281" t="s">
        <v>5951</v>
      </c>
      <c r="N123" s="281" t="s">
        <v>1096</v>
      </c>
      <c r="O123" s="281" t="s">
        <v>1237</v>
      </c>
      <c r="P123" s="302">
        <v>250</v>
      </c>
      <c r="Q123" s="302">
        <v>7.92</v>
      </c>
      <c r="R123" s="283"/>
      <c r="S123" s="288" t="s">
        <v>8098</v>
      </c>
      <c r="T123" s="284"/>
      <c r="U123" s="277">
        <v>44363</v>
      </c>
      <c r="V123" s="277">
        <v>44363</v>
      </c>
      <c r="W123" s="284">
        <v>4159000271</v>
      </c>
      <c r="X123" s="212">
        <v>44377</v>
      </c>
      <c r="Y123" s="157"/>
      <c r="Z123" s="157"/>
      <c r="AA123" s="157"/>
      <c r="AB123" s="157"/>
      <c r="AC123" s="157"/>
      <c r="AD123" s="157"/>
      <c r="AE123" s="158"/>
      <c r="AF123" s="157"/>
      <c r="AG123" s="157"/>
      <c r="AH123" s="157"/>
      <c r="AI123" s="157"/>
      <c r="AJ123" s="157"/>
      <c r="AK123" s="285" t="s">
        <v>5732</v>
      </c>
      <c r="AL123" s="285" t="s">
        <v>5733</v>
      </c>
      <c r="AM123" s="285" t="s">
        <v>5734</v>
      </c>
      <c r="AN123" s="286"/>
      <c r="AO123" s="142"/>
      <c r="AP123" s="144"/>
    </row>
    <row r="124" spans="1:42" s="145" customFormat="1" ht="24">
      <c r="A124" s="281" t="s">
        <v>1407</v>
      </c>
      <c r="B124" s="281" t="s">
        <v>3357</v>
      </c>
      <c r="C124" s="281" t="s">
        <v>5950</v>
      </c>
      <c r="D124" s="281" t="s">
        <v>5952</v>
      </c>
      <c r="E124" s="281" t="s">
        <v>5726</v>
      </c>
      <c r="F124" s="281" t="s">
        <v>39</v>
      </c>
      <c r="G124" s="281" t="s">
        <v>106</v>
      </c>
      <c r="H124" s="281" t="s">
        <v>3271</v>
      </c>
      <c r="I124" s="281" t="s">
        <v>760</v>
      </c>
      <c r="J124" s="281" t="s">
        <v>104</v>
      </c>
      <c r="K124" s="281" t="s">
        <v>17</v>
      </c>
      <c r="L124" s="281" t="s">
        <v>5915</v>
      </c>
      <c r="M124" s="281" t="s">
        <v>5953</v>
      </c>
      <c r="N124" s="281" t="s">
        <v>1103</v>
      </c>
      <c r="O124" s="281" t="s">
        <v>1245</v>
      </c>
      <c r="P124" s="302">
        <v>590</v>
      </c>
      <c r="Q124" s="302">
        <v>9.5500000000000007</v>
      </c>
      <c r="R124" s="283"/>
      <c r="S124" s="288" t="s">
        <v>8098</v>
      </c>
      <c r="T124" s="284"/>
      <c r="U124" s="277">
        <v>44363</v>
      </c>
      <c r="V124" s="277">
        <v>44363</v>
      </c>
      <c r="W124" s="284">
        <v>4159000272</v>
      </c>
      <c r="X124" s="212">
        <v>44377</v>
      </c>
      <c r="Y124" s="157"/>
      <c r="Z124" s="157"/>
      <c r="AA124" s="157"/>
      <c r="AB124" s="157"/>
      <c r="AC124" s="157"/>
      <c r="AD124" s="157"/>
      <c r="AE124" s="158"/>
      <c r="AF124" s="157"/>
      <c r="AG124" s="157"/>
      <c r="AH124" s="157"/>
      <c r="AI124" s="157"/>
      <c r="AJ124" s="157"/>
      <c r="AK124" s="285" t="s">
        <v>5732</v>
      </c>
      <c r="AL124" s="285" t="s">
        <v>5733</v>
      </c>
      <c r="AM124" s="285" t="s">
        <v>5734</v>
      </c>
      <c r="AN124" s="286"/>
      <c r="AO124" s="142"/>
      <c r="AP124" s="144"/>
    </row>
    <row r="125" spans="1:42" s="145" customFormat="1" ht="24">
      <c r="A125" s="281" t="s">
        <v>1407</v>
      </c>
      <c r="B125" s="281" t="s">
        <v>3357</v>
      </c>
      <c r="C125" s="281" t="s">
        <v>5950</v>
      </c>
      <c r="D125" s="281" t="s">
        <v>5952</v>
      </c>
      <c r="E125" s="281" t="s">
        <v>5726</v>
      </c>
      <c r="F125" s="281" t="s">
        <v>39</v>
      </c>
      <c r="G125" s="281" t="s">
        <v>106</v>
      </c>
      <c r="H125" s="281" t="s">
        <v>3272</v>
      </c>
      <c r="I125" s="281" t="s">
        <v>760</v>
      </c>
      <c r="J125" s="281" t="s">
        <v>104</v>
      </c>
      <c r="K125" s="281" t="s">
        <v>17</v>
      </c>
      <c r="L125" s="281" t="s">
        <v>5915</v>
      </c>
      <c r="M125" s="281" t="s">
        <v>5953</v>
      </c>
      <c r="N125" s="281" t="s">
        <v>1096</v>
      </c>
      <c r="O125" s="281" t="s">
        <v>1237</v>
      </c>
      <c r="P125" s="302">
        <v>590</v>
      </c>
      <c r="Q125" s="302">
        <v>9.5500000000000007</v>
      </c>
      <c r="R125" s="283"/>
      <c r="S125" s="288" t="s">
        <v>8098</v>
      </c>
      <c r="T125" s="284"/>
      <c r="U125" s="277">
        <v>44363</v>
      </c>
      <c r="V125" s="277">
        <v>44363</v>
      </c>
      <c r="W125" s="284">
        <v>4159000273</v>
      </c>
      <c r="X125" s="212">
        <v>44377</v>
      </c>
      <c r="Y125" s="157"/>
      <c r="Z125" s="157"/>
      <c r="AA125" s="157"/>
      <c r="AB125" s="157"/>
      <c r="AC125" s="157"/>
      <c r="AD125" s="157"/>
      <c r="AE125" s="158"/>
      <c r="AF125" s="157"/>
      <c r="AG125" s="157"/>
      <c r="AH125" s="157"/>
      <c r="AI125" s="157"/>
      <c r="AJ125" s="157"/>
      <c r="AK125" s="285" t="s">
        <v>5732</v>
      </c>
      <c r="AL125" s="285" t="s">
        <v>5733</v>
      </c>
      <c r="AM125" s="285" t="s">
        <v>5734</v>
      </c>
      <c r="AN125" s="286"/>
      <c r="AO125" s="142"/>
      <c r="AP125" s="144"/>
    </row>
    <row r="126" spans="1:42" s="145" customFormat="1" ht="24">
      <c r="A126" s="281" t="s">
        <v>1407</v>
      </c>
      <c r="B126" s="281" t="s">
        <v>3357</v>
      </c>
      <c r="C126" s="281" t="s">
        <v>5954</v>
      </c>
      <c r="D126" s="281" t="s">
        <v>5955</v>
      </c>
      <c r="E126" s="281" t="s">
        <v>5726</v>
      </c>
      <c r="F126" s="281" t="s">
        <v>39</v>
      </c>
      <c r="G126" s="281" t="s">
        <v>106</v>
      </c>
      <c r="H126" s="281" t="s">
        <v>3273</v>
      </c>
      <c r="I126" s="281" t="s">
        <v>760</v>
      </c>
      <c r="J126" s="281" t="s">
        <v>104</v>
      </c>
      <c r="K126" s="281" t="s">
        <v>17</v>
      </c>
      <c r="L126" s="281" t="s">
        <v>5915</v>
      </c>
      <c r="M126" s="281" t="s">
        <v>5956</v>
      </c>
      <c r="N126" s="281" t="s">
        <v>1103</v>
      </c>
      <c r="O126" s="281" t="s">
        <v>1245</v>
      </c>
      <c r="P126" s="302">
        <v>530</v>
      </c>
      <c r="Q126" s="302">
        <v>10.94</v>
      </c>
      <c r="R126" s="283"/>
      <c r="S126" s="288" t="s">
        <v>8098</v>
      </c>
      <c r="T126" s="284"/>
      <c r="U126" s="277">
        <v>44363</v>
      </c>
      <c r="V126" s="277">
        <v>44363</v>
      </c>
      <c r="W126" s="284">
        <v>4159000274</v>
      </c>
      <c r="X126" s="212">
        <v>44377</v>
      </c>
      <c r="Y126" s="157"/>
      <c r="Z126" s="157"/>
      <c r="AA126" s="157"/>
      <c r="AB126" s="157"/>
      <c r="AC126" s="157"/>
      <c r="AD126" s="157"/>
      <c r="AE126" s="158"/>
      <c r="AF126" s="157"/>
      <c r="AG126" s="157"/>
      <c r="AH126" s="157"/>
      <c r="AI126" s="157"/>
      <c r="AJ126" s="157"/>
      <c r="AK126" s="285" t="s">
        <v>5732</v>
      </c>
      <c r="AL126" s="285" t="s">
        <v>5733</v>
      </c>
      <c r="AM126" s="285" t="s">
        <v>5734</v>
      </c>
      <c r="AN126" s="286"/>
      <c r="AO126" s="142"/>
      <c r="AP126" s="144"/>
    </row>
    <row r="127" spans="1:42" s="145" customFormat="1" ht="24">
      <c r="A127" s="281" t="s">
        <v>1407</v>
      </c>
      <c r="B127" s="281" t="s">
        <v>3357</v>
      </c>
      <c r="C127" s="281" t="s">
        <v>5954</v>
      </c>
      <c r="D127" s="281" t="s">
        <v>5955</v>
      </c>
      <c r="E127" s="281" t="s">
        <v>5726</v>
      </c>
      <c r="F127" s="281" t="s">
        <v>39</v>
      </c>
      <c r="G127" s="281" t="s">
        <v>106</v>
      </c>
      <c r="H127" s="281" t="s">
        <v>3274</v>
      </c>
      <c r="I127" s="281" t="s">
        <v>760</v>
      </c>
      <c r="J127" s="281" t="s">
        <v>104</v>
      </c>
      <c r="K127" s="281" t="s">
        <v>17</v>
      </c>
      <c r="L127" s="281" t="s">
        <v>5915</v>
      </c>
      <c r="M127" s="281" t="s">
        <v>5956</v>
      </c>
      <c r="N127" s="281" t="s">
        <v>1096</v>
      </c>
      <c r="O127" s="281" t="s">
        <v>1237</v>
      </c>
      <c r="P127" s="302">
        <v>530</v>
      </c>
      <c r="Q127" s="302">
        <v>10.94</v>
      </c>
      <c r="R127" s="283"/>
      <c r="S127" s="288" t="s">
        <v>8098</v>
      </c>
      <c r="T127" s="284"/>
      <c r="U127" s="277">
        <v>44363</v>
      </c>
      <c r="V127" s="277">
        <v>44363</v>
      </c>
      <c r="W127" s="284">
        <v>4159000275</v>
      </c>
      <c r="X127" s="212">
        <v>44377</v>
      </c>
      <c r="Y127" s="157"/>
      <c r="Z127" s="157"/>
      <c r="AA127" s="157"/>
      <c r="AB127" s="157"/>
      <c r="AC127" s="157"/>
      <c r="AD127" s="157"/>
      <c r="AE127" s="158"/>
      <c r="AF127" s="157"/>
      <c r="AG127" s="157"/>
      <c r="AH127" s="157"/>
      <c r="AI127" s="157"/>
      <c r="AJ127" s="157"/>
      <c r="AK127" s="285" t="s">
        <v>5732</v>
      </c>
      <c r="AL127" s="285" t="s">
        <v>5733</v>
      </c>
      <c r="AM127" s="285" t="s">
        <v>5734</v>
      </c>
      <c r="AN127" s="286"/>
      <c r="AO127" s="142"/>
      <c r="AP127" s="144"/>
    </row>
    <row r="128" spans="1:42" s="145" customFormat="1" ht="24">
      <c r="A128" s="281" t="s">
        <v>1407</v>
      </c>
      <c r="B128" s="281" t="s">
        <v>3357</v>
      </c>
      <c r="C128" s="281" t="s">
        <v>5957</v>
      </c>
      <c r="D128" s="281" t="s">
        <v>5958</v>
      </c>
      <c r="E128" s="281" t="s">
        <v>5726</v>
      </c>
      <c r="F128" s="281" t="s">
        <v>39</v>
      </c>
      <c r="G128" s="281" t="s">
        <v>106</v>
      </c>
      <c r="H128" s="281" t="s">
        <v>3275</v>
      </c>
      <c r="I128" s="281" t="s">
        <v>760</v>
      </c>
      <c r="J128" s="281" t="s">
        <v>104</v>
      </c>
      <c r="K128" s="281" t="s">
        <v>17</v>
      </c>
      <c r="L128" s="281" t="s">
        <v>5915</v>
      </c>
      <c r="M128" s="281" t="s">
        <v>5959</v>
      </c>
      <c r="N128" s="281" t="s">
        <v>1103</v>
      </c>
      <c r="O128" s="281" t="s">
        <v>1245</v>
      </c>
      <c r="P128" s="302">
        <v>640</v>
      </c>
      <c r="Q128" s="302">
        <v>12.07</v>
      </c>
      <c r="R128" s="283"/>
      <c r="S128" s="288" t="s">
        <v>8098</v>
      </c>
      <c r="T128" s="284"/>
      <c r="U128" s="277">
        <v>44363</v>
      </c>
      <c r="V128" s="277">
        <v>44363</v>
      </c>
      <c r="W128" s="284">
        <v>4159000276</v>
      </c>
      <c r="X128" s="212">
        <v>44377</v>
      </c>
      <c r="Y128" s="157"/>
      <c r="Z128" s="157"/>
      <c r="AA128" s="157"/>
      <c r="AB128" s="157"/>
      <c r="AC128" s="157"/>
      <c r="AD128" s="157"/>
      <c r="AE128" s="158"/>
      <c r="AF128" s="157"/>
      <c r="AG128" s="157"/>
      <c r="AH128" s="157"/>
      <c r="AI128" s="157"/>
      <c r="AJ128" s="157"/>
      <c r="AK128" s="285" t="s">
        <v>5732</v>
      </c>
      <c r="AL128" s="285" t="s">
        <v>5733</v>
      </c>
      <c r="AM128" s="285" t="s">
        <v>5734</v>
      </c>
      <c r="AN128" s="286"/>
      <c r="AO128" s="142"/>
      <c r="AP128" s="144"/>
    </row>
    <row r="129" spans="1:42" s="145" customFormat="1" ht="24">
      <c r="A129" s="281" t="s">
        <v>1407</v>
      </c>
      <c r="B129" s="281" t="s">
        <v>3357</v>
      </c>
      <c r="C129" s="281" t="s">
        <v>5957</v>
      </c>
      <c r="D129" s="281" t="s">
        <v>5958</v>
      </c>
      <c r="E129" s="281" t="s">
        <v>5726</v>
      </c>
      <c r="F129" s="281" t="s">
        <v>39</v>
      </c>
      <c r="G129" s="281" t="s">
        <v>106</v>
      </c>
      <c r="H129" s="281" t="s">
        <v>3276</v>
      </c>
      <c r="I129" s="281" t="s">
        <v>760</v>
      </c>
      <c r="J129" s="281" t="s">
        <v>104</v>
      </c>
      <c r="K129" s="281" t="s">
        <v>17</v>
      </c>
      <c r="L129" s="281" t="s">
        <v>5915</v>
      </c>
      <c r="M129" s="281" t="s">
        <v>5959</v>
      </c>
      <c r="N129" s="281" t="s">
        <v>1096</v>
      </c>
      <c r="O129" s="281" t="s">
        <v>1237</v>
      </c>
      <c r="P129" s="302">
        <v>640</v>
      </c>
      <c r="Q129" s="302">
        <v>12.07</v>
      </c>
      <c r="R129" s="283"/>
      <c r="S129" s="288" t="s">
        <v>8098</v>
      </c>
      <c r="T129" s="284"/>
      <c r="U129" s="277">
        <v>44363</v>
      </c>
      <c r="V129" s="277">
        <v>44363</v>
      </c>
      <c r="W129" s="284">
        <v>4159000277</v>
      </c>
      <c r="X129" s="212">
        <v>44377</v>
      </c>
      <c r="Y129" s="157"/>
      <c r="Z129" s="157"/>
      <c r="AA129" s="157"/>
      <c r="AB129" s="157"/>
      <c r="AC129" s="157"/>
      <c r="AD129" s="157"/>
      <c r="AE129" s="158"/>
      <c r="AF129" s="157"/>
      <c r="AG129" s="157"/>
      <c r="AH129" s="157"/>
      <c r="AI129" s="157"/>
      <c r="AJ129" s="157"/>
      <c r="AK129" s="285" t="s">
        <v>5732</v>
      </c>
      <c r="AL129" s="285" t="s">
        <v>5733</v>
      </c>
      <c r="AM129" s="285" t="s">
        <v>5734</v>
      </c>
      <c r="AN129" s="286"/>
      <c r="AO129" s="142"/>
      <c r="AP129" s="144"/>
    </row>
    <row r="130" spans="1:42" s="145" customFormat="1" ht="24">
      <c r="A130" s="281" t="s">
        <v>1407</v>
      </c>
      <c r="B130" s="281" t="s">
        <v>3357</v>
      </c>
      <c r="C130" s="281" t="s">
        <v>5957</v>
      </c>
      <c r="D130" s="281" t="s">
        <v>5960</v>
      </c>
      <c r="E130" s="281" t="s">
        <v>5726</v>
      </c>
      <c r="F130" s="281" t="s">
        <v>39</v>
      </c>
      <c r="G130" s="281" t="s">
        <v>106</v>
      </c>
      <c r="H130" s="281" t="s">
        <v>3277</v>
      </c>
      <c r="I130" s="281" t="s">
        <v>760</v>
      </c>
      <c r="J130" s="281" t="s">
        <v>104</v>
      </c>
      <c r="K130" s="281" t="s">
        <v>17</v>
      </c>
      <c r="L130" s="281" t="s">
        <v>5915</v>
      </c>
      <c r="M130" s="281" t="s">
        <v>5961</v>
      </c>
      <c r="N130" s="281" t="s">
        <v>1103</v>
      </c>
      <c r="O130" s="281" t="s">
        <v>1245</v>
      </c>
      <c r="P130" s="302">
        <v>600</v>
      </c>
      <c r="Q130" s="302">
        <v>7.04</v>
      </c>
      <c r="R130" s="283"/>
      <c r="S130" s="288" t="s">
        <v>8098</v>
      </c>
      <c r="T130" s="284"/>
      <c r="U130" s="277">
        <v>44363</v>
      </c>
      <c r="V130" s="277">
        <v>44363</v>
      </c>
      <c r="W130" s="284">
        <v>4159000278</v>
      </c>
      <c r="X130" s="212">
        <v>44377</v>
      </c>
      <c r="Y130" s="157"/>
      <c r="Z130" s="157"/>
      <c r="AA130" s="157"/>
      <c r="AB130" s="157"/>
      <c r="AC130" s="157"/>
      <c r="AD130" s="157"/>
      <c r="AE130" s="158"/>
      <c r="AF130" s="157"/>
      <c r="AG130" s="157"/>
      <c r="AH130" s="157"/>
      <c r="AI130" s="157"/>
      <c r="AJ130" s="157"/>
      <c r="AK130" s="285" t="s">
        <v>5732</v>
      </c>
      <c r="AL130" s="285" t="s">
        <v>5733</v>
      </c>
      <c r="AM130" s="285" t="s">
        <v>5734</v>
      </c>
      <c r="AN130" s="286"/>
      <c r="AO130" s="142"/>
      <c r="AP130" s="144"/>
    </row>
    <row r="131" spans="1:42" s="145" customFormat="1" ht="24">
      <c r="A131" s="281" t="s">
        <v>1407</v>
      </c>
      <c r="B131" s="281" t="s">
        <v>3357</v>
      </c>
      <c r="C131" s="281" t="s">
        <v>5957</v>
      </c>
      <c r="D131" s="281" t="s">
        <v>5960</v>
      </c>
      <c r="E131" s="281" t="s">
        <v>5726</v>
      </c>
      <c r="F131" s="281" t="s">
        <v>39</v>
      </c>
      <c r="G131" s="281" t="s">
        <v>106</v>
      </c>
      <c r="H131" s="281" t="s">
        <v>3278</v>
      </c>
      <c r="I131" s="281" t="s">
        <v>760</v>
      </c>
      <c r="J131" s="281" t="s">
        <v>104</v>
      </c>
      <c r="K131" s="281" t="s">
        <v>17</v>
      </c>
      <c r="L131" s="281" t="s">
        <v>5915</v>
      </c>
      <c r="M131" s="281" t="s">
        <v>5961</v>
      </c>
      <c r="N131" s="281" t="s">
        <v>1096</v>
      </c>
      <c r="O131" s="281" t="s">
        <v>1237</v>
      </c>
      <c r="P131" s="302">
        <v>625</v>
      </c>
      <c r="Q131" s="302">
        <v>7.04</v>
      </c>
      <c r="R131" s="283"/>
      <c r="S131" s="288" t="s">
        <v>8098</v>
      </c>
      <c r="T131" s="284"/>
      <c r="U131" s="277">
        <v>44363</v>
      </c>
      <c r="V131" s="277">
        <v>44363</v>
      </c>
      <c r="W131" s="284">
        <v>4159000279</v>
      </c>
      <c r="X131" s="212">
        <v>44377</v>
      </c>
      <c r="Y131" s="157"/>
      <c r="Z131" s="157"/>
      <c r="AA131" s="157"/>
      <c r="AB131" s="157"/>
      <c r="AC131" s="157"/>
      <c r="AD131" s="157"/>
      <c r="AE131" s="158"/>
      <c r="AF131" s="157"/>
      <c r="AG131" s="157"/>
      <c r="AH131" s="157"/>
      <c r="AI131" s="157"/>
      <c r="AJ131" s="157"/>
      <c r="AK131" s="285" t="s">
        <v>5732</v>
      </c>
      <c r="AL131" s="285" t="s">
        <v>5733</v>
      </c>
      <c r="AM131" s="285" t="s">
        <v>5734</v>
      </c>
      <c r="AN131" s="286"/>
      <c r="AO131" s="142"/>
      <c r="AP131" s="144"/>
    </row>
    <row r="132" spans="1:42" s="145" customFormat="1" ht="24">
      <c r="A132" s="281" t="s">
        <v>1407</v>
      </c>
      <c r="B132" s="281" t="s">
        <v>3357</v>
      </c>
      <c r="C132" s="281" t="s">
        <v>5962</v>
      </c>
      <c r="D132" s="300" t="s">
        <v>5963</v>
      </c>
      <c r="E132" s="281" t="s">
        <v>5726</v>
      </c>
      <c r="F132" s="281" t="s">
        <v>39</v>
      </c>
      <c r="G132" s="281" t="s">
        <v>106</v>
      </c>
      <c r="H132" s="281" t="s">
        <v>3279</v>
      </c>
      <c r="I132" s="281" t="s">
        <v>760</v>
      </c>
      <c r="J132" s="281" t="s">
        <v>104</v>
      </c>
      <c r="K132" s="281" t="s">
        <v>17</v>
      </c>
      <c r="L132" s="281" t="s">
        <v>5915</v>
      </c>
      <c r="M132" s="281" t="s">
        <v>5964</v>
      </c>
      <c r="N132" s="281" t="s">
        <v>1103</v>
      </c>
      <c r="O132" s="281" t="s">
        <v>1245</v>
      </c>
      <c r="P132" s="302">
        <v>105</v>
      </c>
      <c r="Q132" s="302">
        <v>8.6199999999999992</v>
      </c>
      <c r="R132" s="283"/>
      <c r="S132" s="288" t="s">
        <v>8099</v>
      </c>
      <c r="T132" s="284"/>
      <c r="U132" s="277">
        <v>44368</v>
      </c>
      <c r="V132" s="277">
        <v>44368</v>
      </c>
      <c r="W132" s="284">
        <v>4159000280</v>
      </c>
      <c r="X132" s="212">
        <v>44377</v>
      </c>
      <c r="Y132" s="157"/>
      <c r="Z132" s="157"/>
      <c r="AA132" s="157"/>
      <c r="AB132" s="157"/>
      <c r="AC132" s="157"/>
      <c r="AD132" s="157"/>
      <c r="AE132" s="158"/>
      <c r="AF132" s="157"/>
      <c r="AG132" s="157"/>
      <c r="AH132" s="157"/>
      <c r="AI132" s="157"/>
      <c r="AJ132" s="157"/>
      <c r="AK132" s="285" t="s">
        <v>5732</v>
      </c>
      <c r="AL132" s="285" t="s">
        <v>5733</v>
      </c>
      <c r="AM132" s="285" t="s">
        <v>5734</v>
      </c>
      <c r="AN132" s="286"/>
      <c r="AO132" s="142"/>
      <c r="AP132" s="144"/>
    </row>
    <row r="133" spans="1:42" s="145" customFormat="1" ht="24">
      <c r="A133" s="281" t="s">
        <v>1407</v>
      </c>
      <c r="B133" s="281" t="s">
        <v>3357</v>
      </c>
      <c r="C133" s="281" t="s">
        <v>5962</v>
      </c>
      <c r="D133" s="281" t="s">
        <v>5965</v>
      </c>
      <c r="E133" s="281" t="s">
        <v>5726</v>
      </c>
      <c r="F133" s="281" t="s">
        <v>39</v>
      </c>
      <c r="G133" s="281" t="s">
        <v>106</v>
      </c>
      <c r="H133" s="281" t="s">
        <v>3280</v>
      </c>
      <c r="I133" s="281" t="s">
        <v>760</v>
      </c>
      <c r="J133" s="281" t="s">
        <v>104</v>
      </c>
      <c r="K133" s="281" t="s">
        <v>17</v>
      </c>
      <c r="L133" s="281" t="s">
        <v>5915</v>
      </c>
      <c r="M133" s="281" t="s">
        <v>5966</v>
      </c>
      <c r="N133" s="281" t="s">
        <v>1096</v>
      </c>
      <c r="O133" s="281" t="s">
        <v>1237</v>
      </c>
      <c r="P133" s="302">
        <v>210</v>
      </c>
      <c r="Q133" s="302">
        <v>8.6199999999999992</v>
      </c>
      <c r="R133" s="283"/>
      <c r="S133" s="288" t="s">
        <v>8099</v>
      </c>
      <c r="T133" s="284"/>
      <c r="U133" s="277">
        <v>44368</v>
      </c>
      <c r="V133" s="277">
        <v>44368</v>
      </c>
      <c r="W133" s="284">
        <v>4159000281</v>
      </c>
      <c r="X133" s="212">
        <v>44377</v>
      </c>
      <c r="Y133" s="157"/>
      <c r="Z133" s="157"/>
      <c r="AA133" s="157"/>
      <c r="AB133" s="157"/>
      <c r="AC133" s="157"/>
      <c r="AD133" s="157"/>
      <c r="AE133" s="158"/>
      <c r="AF133" s="157"/>
      <c r="AG133" s="157"/>
      <c r="AH133" s="157"/>
      <c r="AI133" s="157"/>
      <c r="AJ133" s="157"/>
      <c r="AK133" s="285" t="s">
        <v>5732</v>
      </c>
      <c r="AL133" s="285" t="s">
        <v>5733</v>
      </c>
      <c r="AM133" s="285" t="s">
        <v>5734</v>
      </c>
      <c r="AN133" s="148"/>
      <c r="AO133" s="147"/>
      <c r="AP133" s="148"/>
    </row>
    <row r="134" spans="1:42" s="145" customFormat="1" ht="24">
      <c r="A134" s="281" t="s">
        <v>1407</v>
      </c>
      <c r="B134" s="281" t="s">
        <v>3357</v>
      </c>
      <c r="C134" s="281" t="s">
        <v>5962</v>
      </c>
      <c r="D134" s="281" t="s">
        <v>5967</v>
      </c>
      <c r="E134" s="281" t="s">
        <v>5726</v>
      </c>
      <c r="F134" s="281" t="s">
        <v>39</v>
      </c>
      <c r="G134" s="281" t="s">
        <v>106</v>
      </c>
      <c r="H134" s="281" t="s">
        <v>3281</v>
      </c>
      <c r="I134" s="281" t="s">
        <v>760</v>
      </c>
      <c r="J134" s="281" t="s">
        <v>104</v>
      </c>
      <c r="K134" s="281" t="s">
        <v>17</v>
      </c>
      <c r="L134" s="281" t="s">
        <v>5915</v>
      </c>
      <c r="M134" s="281" t="s">
        <v>5968</v>
      </c>
      <c r="N134" s="281" t="s">
        <v>1103</v>
      </c>
      <c r="O134" s="281" t="s">
        <v>1245</v>
      </c>
      <c r="P134" s="302">
        <v>140</v>
      </c>
      <c r="Q134" s="302">
        <v>5.12</v>
      </c>
      <c r="R134" s="283"/>
      <c r="S134" s="288" t="s">
        <v>8099</v>
      </c>
      <c r="T134" s="284"/>
      <c r="U134" s="277">
        <v>44368</v>
      </c>
      <c r="V134" s="277">
        <v>44368</v>
      </c>
      <c r="W134" s="284">
        <v>4159000282</v>
      </c>
      <c r="X134" s="212">
        <v>44377</v>
      </c>
      <c r="Y134" s="157"/>
      <c r="Z134" s="157"/>
      <c r="AA134" s="157"/>
      <c r="AB134" s="157"/>
      <c r="AC134" s="157"/>
      <c r="AD134" s="157"/>
      <c r="AE134" s="158"/>
      <c r="AF134" s="157"/>
      <c r="AG134" s="157"/>
      <c r="AH134" s="157"/>
      <c r="AI134" s="157"/>
      <c r="AJ134" s="157"/>
      <c r="AK134" s="285" t="s">
        <v>5732</v>
      </c>
      <c r="AL134" s="285" t="s">
        <v>5733</v>
      </c>
      <c r="AM134" s="285" t="s">
        <v>5734</v>
      </c>
      <c r="AN134" s="286"/>
      <c r="AO134" s="146"/>
      <c r="AP134" s="144"/>
    </row>
    <row r="135" spans="1:42" s="145" customFormat="1" ht="24">
      <c r="A135" s="281" t="s">
        <v>1407</v>
      </c>
      <c r="B135" s="281" t="s">
        <v>3357</v>
      </c>
      <c r="C135" s="281" t="s">
        <v>5962</v>
      </c>
      <c r="D135" s="281" t="s">
        <v>5967</v>
      </c>
      <c r="E135" s="281" t="s">
        <v>5726</v>
      </c>
      <c r="F135" s="281" t="s">
        <v>39</v>
      </c>
      <c r="G135" s="281" t="s">
        <v>106</v>
      </c>
      <c r="H135" s="281" t="s">
        <v>3282</v>
      </c>
      <c r="I135" s="281" t="s">
        <v>760</v>
      </c>
      <c r="J135" s="281" t="s">
        <v>104</v>
      </c>
      <c r="K135" s="281" t="s">
        <v>17</v>
      </c>
      <c r="L135" s="281" t="s">
        <v>5915</v>
      </c>
      <c r="M135" s="281" t="s">
        <v>5968</v>
      </c>
      <c r="N135" s="281" t="s">
        <v>1096</v>
      </c>
      <c r="O135" s="281" t="s">
        <v>1237</v>
      </c>
      <c r="P135" s="302">
        <v>140</v>
      </c>
      <c r="Q135" s="302">
        <v>5.12</v>
      </c>
      <c r="R135" s="283"/>
      <c r="S135" s="288" t="s">
        <v>8099</v>
      </c>
      <c r="T135" s="284"/>
      <c r="U135" s="277">
        <v>44368</v>
      </c>
      <c r="V135" s="277">
        <v>44368</v>
      </c>
      <c r="W135" s="284">
        <v>4159000283</v>
      </c>
      <c r="X135" s="212">
        <v>44377</v>
      </c>
      <c r="Y135" s="157"/>
      <c r="Z135" s="157"/>
      <c r="AA135" s="157"/>
      <c r="AB135" s="157"/>
      <c r="AC135" s="157"/>
      <c r="AD135" s="157"/>
      <c r="AE135" s="158"/>
      <c r="AF135" s="157"/>
      <c r="AG135" s="157"/>
      <c r="AH135" s="157"/>
      <c r="AI135" s="157"/>
      <c r="AJ135" s="157"/>
      <c r="AK135" s="285" t="s">
        <v>5732</v>
      </c>
      <c r="AL135" s="285" t="s">
        <v>5733</v>
      </c>
      <c r="AM135" s="285" t="s">
        <v>5734</v>
      </c>
      <c r="AN135" s="286"/>
      <c r="AO135" s="146"/>
      <c r="AP135" s="144"/>
    </row>
    <row r="136" spans="1:42" s="145" customFormat="1" ht="24">
      <c r="A136" s="281" t="s">
        <v>1407</v>
      </c>
      <c r="B136" s="281" t="s">
        <v>3357</v>
      </c>
      <c r="C136" s="281" t="s">
        <v>5962</v>
      </c>
      <c r="D136" s="300" t="s">
        <v>5969</v>
      </c>
      <c r="E136" s="281" t="s">
        <v>5726</v>
      </c>
      <c r="F136" s="281" t="s">
        <v>39</v>
      </c>
      <c r="G136" s="281" t="s">
        <v>106</v>
      </c>
      <c r="H136" s="281" t="s">
        <v>3283</v>
      </c>
      <c r="I136" s="281" t="s">
        <v>760</v>
      </c>
      <c r="J136" s="281" t="s">
        <v>104</v>
      </c>
      <c r="K136" s="281" t="s">
        <v>17</v>
      </c>
      <c r="L136" s="281" t="s">
        <v>5915</v>
      </c>
      <c r="M136" s="281" t="s">
        <v>5970</v>
      </c>
      <c r="N136" s="281" t="s">
        <v>1103</v>
      </c>
      <c r="O136" s="281" t="s">
        <v>1245</v>
      </c>
      <c r="P136" s="302">
        <v>160</v>
      </c>
      <c r="Q136" s="302">
        <v>15.98</v>
      </c>
      <c r="R136" s="283"/>
      <c r="S136" s="288" t="s">
        <v>8099</v>
      </c>
      <c r="T136" s="284"/>
      <c r="U136" s="277">
        <v>44368</v>
      </c>
      <c r="V136" s="277">
        <v>44368</v>
      </c>
      <c r="W136" s="284">
        <v>4159000284</v>
      </c>
      <c r="X136" s="212">
        <v>44377</v>
      </c>
      <c r="Y136" s="157"/>
      <c r="Z136" s="157"/>
      <c r="AA136" s="157"/>
      <c r="AB136" s="157"/>
      <c r="AC136" s="157"/>
      <c r="AD136" s="157"/>
      <c r="AE136" s="158"/>
      <c r="AF136" s="157"/>
      <c r="AG136" s="157"/>
      <c r="AH136" s="157"/>
      <c r="AI136" s="157"/>
      <c r="AJ136" s="157"/>
      <c r="AK136" s="285" t="s">
        <v>5732</v>
      </c>
      <c r="AL136" s="285" t="s">
        <v>5733</v>
      </c>
      <c r="AM136" s="285" t="s">
        <v>5734</v>
      </c>
      <c r="AN136" s="286"/>
      <c r="AO136" s="146"/>
      <c r="AP136" s="144"/>
    </row>
    <row r="137" spans="1:42" s="145" customFormat="1" ht="24">
      <c r="A137" s="281" t="s">
        <v>1407</v>
      </c>
      <c r="B137" s="281" t="s">
        <v>3357</v>
      </c>
      <c r="C137" s="281" t="s">
        <v>5962</v>
      </c>
      <c r="D137" s="300" t="s">
        <v>5969</v>
      </c>
      <c r="E137" s="281" t="s">
        <v>5726</v>
      </c>
      <c r="F137" s="281" t="s">
        <v>39</v>
      </c>
      <c r="G137" s="281" t="s">
        <v>106</v>
      </c>
      <c r="H137" s="281" t="s">
        <v>3284</v>
      </c>
      <c r="I137" s="281" t="s">
        <v>760</v>
      </c>
      <c r="J137" s="281" t="s">
        <v>104</v>
      </c>
      <c r="K137" s="281" t="s">
        <v>17</v>
      </c>
      <c r="L137" s="281" t="s">
        <v>5915</v>
      </c>
      <c r="M137" s="281" t="s">
        <v>5971</v>
      </c>
      <c r="N137" s="281" t="s">
        <v>1096</v>
      </c>
      <c r="O137" s="281" t="s">
        <v>1237</v>
      </c>
      <c r="P137" s="302">
        <v>195</v>
      </c>
      <c r="Q137" s="302">
        <v>15.98</v>
      </c>
      <c r="R137" s="283"/>
      <c r="S137" s="288" t="s">
        <v>8099</v>
      </c>
      <c r="T137" s="284"/>
      <c r="U137" s="277">
        <v>44368</v>
      </c>
      <c r="V137" s="277">
        <v>44368</v>
      </c>
      <c r="W137" s="284">
        <v>4159000285</v>
      </c>
      <c r="X137" s="212">
        <v>44377</v>
      </c>
      <c r="Y137" s="157"/>
      <c r="Z137" s="157"/>
      <c r="AA137" s="157"/>
      <c r="AB137" s="157"/>
      <c r="AC137" s="157"/>
      <c r="AD137" s="157"/>
      <c r="AE137" s="158"/>
      <c r="AF137" s="157"/>
      <c r="AG137" s="157"/>
      <c r="AH137" s="157"/>
      <c r="AI137" s="157"/>
      <c r="AJ137" s="157"/>
      <c r="AK137" s="285" t="s">
        <v>5732</v>
      </c>
      <c r="AL137" s="285" t="s">
        <v>5733</v>
      </c>
      <c r="AM137" s="285" t="s">
        <v>5734</v>
      </c>
      <c r="AN137" s="286"/>
      <c r="AO137" s="146"/>
      <c r="AP137" s="144"/>
    </row>
    <row r="138" spans="1:42" s="145" customFormat="1" ht="24">
      <c r="A138" s="281" t="s">
        <v>1407</v>
      </c>
      <c r="B138" s="281" t="s">
        <v>3357</v>
      </c>
      <c r="C138" s="281" t="s">
        <v>5962</v>
      </c>
      <c r="D138" s="300" t="s">
        <v>5972</v>
      </c>
      <c r="E138" s="281" t="s">
        <v>5726</v>
      </c>
      <c r="F138" s="281" t="s">
        <v>39</v>
      </c>
      <c r="G138" s="281" t="s">
        <v>106</v>
      </c>
      <c r="H138" s="281" t="s">
        <v>3285</v>
      </c>
      <c r="I138" s="281" t="s">
        <v>760</v>
      </c>
      <c r="J138" s="281" t="s">
        <v>104</v>
      </c>
      <c r="K138" s="281" t="s">
        <v>17</v>
      </c>
      <c r="L138" s="281" t="s">
        <v>5915</v>
      </c>
      <c r="M138" s="281" t="s">
        <v>5973</v>
      </c>
      <c r="N138" s="281" t="s">
        <v>1103</v>
      </c>
      <c r="O138" s="281" t="s">
        <v>1245</v>
      </c>
      <c r="P138" s="302">
        <v>200</v>
      </c>
      <c r="Q138" s="302">
        <v>10.47</v>
      </c>
      <c r="R138" s="283"/>
      <c r="S138" s="288" t="s">
        <v>8099</v>
      </c>
      <c r="T138" s="284"/>
      <c r="U138" s="277">
        <v>44368</v>
      </c>
      <c r="V138" s="277">
        <v>44368</v>
      </c>
      <c r="W138" s="284">
        <v>4159000286</v>
      </c>
      <c r="X138" s="212">
        <v>44377</v>
      </c>
      <c r="Y138" s="157"/>
      <c r="Z138" s="157"/>
      <c r="AA138" s="157"/>
      <c r="AB138" s="157"/>
      <c r="AC138" s="157"/>
      <c r="AD138" s="157"/>
      <c r="AE138" s="158"/>
      <c r="AF138" s="157"/>
      <c r="AG138" s="157"/>
      <c r="AH138" s="157"/>
      <c r="AI138" s="157"/>
      <c r="AJ138" s="157"/>
      <c r="AK138" s="285" t="s">
        <v>5732</v>
      </c>
      <c r="AL138" s="285" t="s">
        <v>5733</v>
      </c>
      <c r="AM138" s="285" t="s">
        <v>5734</v>
      </c>
      <c r="AN138" s="286"/>
      <c r="AO138" s="146"/>
      <c r="AP138" s="144"/>
    </row>
    <row r="139" spans="1:42" s="145" customFormat="1" ht="24">
      <c r="A139" s="281" t="s">
        <v>1407</v>
      </c>
      <c r="B139" s="281" t="s">
        <v>3357</v>
      </c>
      <c r="C139" s="281" t="s">
        <v>5962</v>
      </c>
      <c r="D139" s="300" t="s">
        <v>5972</v>
      </c>
      <c r="E139" s="281" t="s">
        <v>5726</v>
      </c>
      <c r="F139" s="281" t="s">
        <v>39</v>
      </c>
      <c r="G139" s="281" t="s">
        <v>106</v>
      </c>
      <c r="H139" s="281" t="s">
        <v>3286</v>
      </c>
      <c r="I139" s="281" t="s">
        <v>760</v>
      </c>
      <c r="J139" s="281" t="s">
        <v>104</v>
      </c>
      <c r="K139" s="281" t="s">
        <v>17</v>
      </c>
      <c r="L139" s="281" t="s">
        <v>5915</v>
      </c>
      <c r="M139" s="281" t="s">
        <v>5973</v>
      </c>
      <c r="N139" s="281" t="s">
        <v>1096</v>
      </c>
      <c r="O139" s="281" t="s">
        <v>1237</v>
      </c>
      <c r="P139" s="302">
        <v>200</v>
      </c>
      <c r="Q139" s="302">
        <v>10.47</v>
      </c>
      <c r="R139" s="283"/>
      <c r="S139" s="288" t="s">
        <v>8099</v>
      </c>
      <c r="T139" s="284"/>
      <c r="U139" s="277">
        <v>44368</v>
      </c>
      <c r="V139" s="277">
        <v>44368</v>
      </c>
      <c r="W139" s="284">
        <v>4159000287</v>
      </c>
      <c r="X139" s="212">
        <v>44377</v>
      </c>
      <c r="Y139" s="157"/>
      <c r="Z139" s="157"/>
      <c r="AA139" s="157"/>
      <c r="AB139" s="157"/>
      <c r="AC139" s="157"/>
      <c r="AD139" s="157"/>
      <c r="AE139" s="158"/>
      <c r="AF139" s="157"/>
      <c r="AG139" s="157"/>
      <c r="AH139" s="157"/>
      <c r="AI139" s="157"/>
      <c r="AJ139" s="157"/>
      <c r="AK139" s="285" t="s">
        <v>5732</v>
      </c>
      <c r="AL139" s="285" t="s">
        <v>5733</v>
      </c>
      <c r="AM139" s="285" t="s">
        <v>5734</v>
      </c>
      <c r="AN139" s="286"/>
      <c r="AO139" s="146"/>
      <c r="AP139" s="144"/>
    </row>
    <row r="140" spans="1:42" s="145" customFormat="1" ht="24">
      <c r="A140" s="281" t="s">
        <v>1407</v>
      </c>
      <c r="B140" s="281" t="s">
        <v>3357</v>
      </c>
      <c r="C140" s="281" t="s">
        <v>5962</v>
      </c>
      <c r="D140" s="300" t="s">
        <v>5974</v>
      </c>
      <c r="E140" s="281" t="s">
        <v>5726</v>
      </c>
      <c r="F140" s="281" t="s">
        <v>39</v>
      </c>
      <c r="G140" s="281" t="s">
        <v>106</v>
      </c>
      <c r="H140" s="281" t="s">
        <v>3287</v>
      </c>
      <c r="I140" s="281" t="s">
        <v>760</v>
      </c>
      <c r="J140" s="281" t="s">
        <v>104</v>
      </c>
      <c r="K140" s="281" t="s">
        <v>17</v>
      </c>
      <c r="L140" s="281" t="s">
        <v>5915</v>
      </c>
      <c r="M140" s="281" t="s">
        <v>5975</v>
      </c>
      <c r="N140" s="281" t="s">
        <v>1103</v>
      </c>
      <c r="O140" s="281" t="s">
        <v>1245</v>
      </c>
      <c r="P140" s="302">
        <v>115</v>
      </c>
      <c r="Q140" s="302">
        <v>15.9</v>
      </c>
      <c r="R140" s="283"/>
      <c r="S140" s="288" t="s">
        <v>8099</v>
      </c>
      <c r="T140" s="284"/>
      <c r="U140" s="277">
        <v>44368</v>
      </c>
      <c r="V140" s="277">
        <v>44368</v>
      </c>
      <c r="W140" s="284">
        <v>4159000288</v>
      </c>
      <c r="X140" s="212">
        <v>44377</v>
      </c>
      <c r="Y140" s="157"/>
      <c r="Z140" s="157"/>
      <c r="AA140" s="157"/>
      <c r="AB140" s="157"/>
      <c r="AC140" s="157"/>
      <c r="AD140" s="157"/>
      <c r="AE140" s="158"/>
      <c r="AF140" s="157"/>
      <c r="AG140" s="157"/>
      <c r="AH140" s="157"/>
      <c r="AI140" s="157"/>
      <c r="AJ140" s="157"/>
      <c r="AK140" s="285" t="s">
        <v>5732</v>
      </c>
      <c r="AL140" s="285" t="s">
        <v>5733</v>
      </c>
      <c r="AM140" s="285" t="s">
        <v>5734</v>
      </c>
      <c r="AN140" s="286"/>
      <c r="AO140" s="146"/>
      <c r="AP140" s="144"/>
    </row>
    <row r="141" spans="1:42" s="145" customFormat="1" ht="24">
      <c r="A141" s="281" t="s">
        <v>1407</v>
      </c>
      <c r="B141" s="281" t="s">
        <v>3357</v>
      </c>
      <c r="C141" s="281" t="s">
        <v>5962</v>
      </c>
      <c r="D141" s="300" t="s">
        <v>5976</v>
      </c>
      <c r="E141" s="281" t="s">
        <v>5726</v>
      </c>
      <c r="F141" s="281" t="s">
        <v>39</v>
      </c>
      <c r="G141" s="281" t="s">
        <v>106</v>
      </c>
      <c r="H141" s="281" t="s">
        <v>3288</v>
      </c>
      <c r="I141" s="281" t="s">
        <v>760</v>
      </c>
      <c r="J141" s="281" t="s">
        <v>104</v>
      </c>
      <c r="K141" s="281" t="s">
        <v>17</v>
      </c>
      <c r="L141" s="281" t="s">
        <v>5915</v>
      </c>
      <c r="M141" s="281" t="s">
        <v>5977</v>
      </c>
      <c r="N141" s="281" t="s">
        <v>1096</v>
      </c>
      <c r="O141" s="281" t="s">
        <v>1237</v>
      </c>
      <c r="P141" s="302">
        <v>150</v>
      </c>
      <c r="Q141" s="302">
        <v>15.9</v>
      </c>
      <c r="R141" s="283"/>
      <c r="S141" s="288" t="s">
        <v>8099</v>
      </c>
      <c r="T141" s="284"/>
      <c r="U141" s="277">
        <v>44368</v>
      </c>
      <c r="V141" s="277">
        <v>44368</v>
      </c>
      <c r="W141" s="284">
        <v>4159000289</v>
      </c>
      <c r="X141" s="212">
        <v>44377</v>
      </c>
      <c r="Y141" s="157"/>
      <c r="Z141" s="157"/>
      <c r="AA141" s="157"/>
      <c r="AB141" s="157"/>
      <c r="AC141" s="157"/>
      <c r="AD141" s="157"/>
      <c r="AE141" s="158"/>
      <c r="AF141" s="157"/>
      <c r="AG141" s="157"/>
      <c r="AH141" s="157"/>
      <c r="AI141" s="157"/>
      <c r="AJ141" s="157"/>
      <c r="AK141" s="285" t="s">
        <v>5732</v>
      </c>
      <c r="AL141" s="285" t="s">
        <v>5733</v>
      </c>
      <c r="AM141" s="285" t="s">
        <v>5734</v>
      </c>
      <c r="AN141" s="286"/>
      <c r="AO141" s="146"/>
      <c r="AP141" s="144"/>
    </row>
    <row r="142" spans="1:42" s="145" customFormat="1" ht="24">
      <c r="A142" s="281" t="s">
        <v>1407</v>
      </c>
      <c r="B142" s="281" t="s">
        <v>3357</v>
      </c>
      <c r="C142" s="281" t="s">
        <v>5962</v>
      </c>
      <c r="D142" s="300" t="s">
        <v>5978</v>
      </c>
      <c r="E142" s="281" t="s">
        <v>5726</v>
      </c>
      <c r="F142" s="281" t="s">
        <v>39</v>
      </c>
      <c r="G142" s="281" t="s">
        <v>106</v>
      </c>
      <c r="H142" s="281" t="s">
        <v>3289</v>
      </c>
      <c r="I142" s="281" t="s">
        <v>760</v>
      </c>
      <c r="J142" s="281" t="s">
        <v>104</v>
      </c>
      <c r="K142" s="281" t="s">
        <v>17</v>
      </c>
      <c r="L142" s="281" t="s">
        <v>5915</v>
      </c>
      <c r="M142" s="281" t="s">
        <v>5979</v>
      </c>
      <c r="N142" s="281" t="s">
        <v>1103</v>
      </c>
      <c r="O142" s="281" t="s">
        <v>1245</v>
      </c>
      <c r="P142" s="302">
        <v>100</v>
      </c>
      <c r="Q142" s="302">
        <v>5.67</v>
      </c>
      <c r="R142" s="283"/>
      <c r="S142" s="288" t="s">
        <v>8099</v>
      </c>
      <c r="T142" s="284"/>
      <c r="U142" s="277">
        <v>44368</v>
      </c>
      <c r="V142" s="277">
        <v>44368</v>
      </c>
      <c r="W142" s="284">
        <v>4159000290</v>
      </c>
      <c r="X142" s="212">
        <v>44377</v>
      </c>
      <c r="Y142" s="157"/>
      <c r="Z142" s="157"/>
      <c r="AA142" s="157"/>
      <c r="AB142" s="157"/>
      <c r="AC142" s="157"/>
      <c r="AD142" s="157"/>
      <c r="AE142" s="158"/>
      <c r="AF142" s="157"/>
      <c r="AG142" s="157"/>
      <c r="AH142" s="157"/>
      <c r="AI142" s="157"/>
      <c r="AJ142" s="157"/>
      <c r="AK142" s="285" t="s">
        <v>5732</v>
      </c>
      <c r="AL142" s="285" t="s">
        <v>5733</v>
      </c>
      <c r="AM142" s="285" t="s">
        <v>5734</v>
      </c>
      <c r="AN142" s="286"/>
      <c r="AO142" s="146"/>
      <c r="AP142" s="144"/>
    </row>
    <row r="143" spans="1:42" s="145" customFormat="1" ht="24">
      <c r="A143" s="281" t="s">
        <v>1407</v>
      </c>
      <c r="B143" s="281" t="s">
        <v>3357</v>
      </c>
      <c r="C143" s="281" t="s">
        <v>5962</v>
      </c>
      <c r="D143" s="300" t="s">
        <v>5978</v>
      </c>
      <c r="E143" s="281" t="s">
        <v>5726</v>
      </c>
      <c r="F143" s="281" t="s">
        <v>39</v>
      </c>
      <c r="G143" s="281" t="s">
        <v>106</v>
      </c>
      <c r="H143" s="281" t="s">
        <v>3290</v>
      </c>
      <c r="I143" s="281" t="s">
        <v>760</v>
      </c>
      <c r="J143" s="281" t="s">
        <v>104</v>
      </c>
      <c r="K143" s="281" t="s">
        <v>17</v>
      </c>
      <c r="L143" s="281" t="s">
        <v>5915</v>
      </c>
      <c r="M143" s="281" t="s">
        <v>5979</v>
      </c>
      <c r="N143" s="281" t="s">
        <v>1096</v>
      </c>
      <c r="O143" s="281" t="s">
        <v>1237</v>
      </c>
      <c r="P143" s="302">
        <v>100</v>
      </c>
      <c r="Q143" s="302">
        <v>5.67</v>
      </c>
      <c r="R143" s="283"/>
      <c r="S143" s="288" t="s">
        <v>8099</v>
      </c>
      <c r="T143" s="284"/>
      <c r="U143" s="277">
        <v>44368</v>
      </c>
      <c r="V143" s="277">
        <v>44368</v>
      </c>
      <c r="W143" s="284">
        <v>4159000291</v>
      </c>
      <c r="X143" s="212">
        <v>44377</v>
      </c>
      <c r="Y143" s="157"/>
      <c r="Z143" s="157"/>
      <c r="AA143" s="157"/>
      <c r="AB143" s="157"/>
      <c r="AC143" s="157"/>
      <c r="AD143" s="157"/>
      <c r="AE143" s="158"/>
      <c r="AF143" s="157"/>
      <c r="AG143" s="157"/>
      <c r="AH143" s="157"/>
      <c r="AI143" s="157"/>
      <c r="AJ143" s="157"/>
      <c r="AK143" s="285" t="s">
        <v>5732</v>
      </c>
      <c r="AL143" s="285" t="s">
        <v>5733</v>
      </c>
      <c r="AM143" s="285" t="s">
        <v>5734</v>
      </c>
      <c r="AN143" s="286"/>
      <c r="AO143" s="146"/>
      <c r="AP143" s="144"/>
    </row>
    <row r="144" spans="1:42" s="145" customFormat="1" ht="24">
      <c r="A144" s="281" t="s">
        <v>1407</v>
      </c>
      <c r="B144" s="281" t="s">
        <v>3357</v>
      </c>
      <c r="C144" s="281" t="s">
        <v>5962</v>
      </c>
      <c r="D144" s="300" t="s">
        <v>5980</v>
      </c>
      <c r="E144" s="281" t="s">
        <v>5726</v>
      </c>
      <c r="F144" s="281" t="s">
        <v>39</v>
      </c>
      <c r="G144" s="281" t="s">
        <v>106</v>
      </c>
      <c r="H144" s="281" t="s">
        <v>3291</v>
      </c>
      <c r="I144" s="281" t="s">
        <v>760</v>
      </c>
      <c r="J144" s="281" t="s">
        <v>104</v>
      </c>
      <c r="K144" s="281" t="s">
        <v>17</v>
      </c>
      <c r="L144" s="281" t="s">
        <v>5915</v>
      </c>
      <c r="M144" s="281" t="s">
        <v>5981</v>
      </c>
      <c r="N144" s="281" t="s">
        <v>1103</v>
      </c>
      <c r="O144" s="281" t="s">
        <v>1245</v>
      </c>
      <c r="P144" s="302">
        <v>40</v>
      </c>
      <c r="Q144" s="302">
        <v>6.54</v>
      </c>
      <c r="R144" s="283"/>
      <c r="S144" s="288" t="s">
        <v>8099</v>
      </c>
      <c r="T144" s="284"/>
      <c r="U144" s="277">
        <v>44368</v>
      </c>
      <c r="V144" s="277">
        <v>44368</v>
      </c>
      <c r="W144" s="284">
        <v>4159000292</v>
      </c>
      <c r="X144" s="212">
        <v>44377</v>
      </c>
      <c r="Y144" s="157"/>
      <c r="Z144" s="157"/>
      <c r="AA144" s="157"/>
      <c r="AB144" s="157"/>
      <c r="AC144" s="157"/>
      <c r="AD144" s="157"/>
      <c r="AE144" s="158"/>
      <c r="AF144" s="157"/>
      <c r="AG144" s="157"/>
      <c r="AH144" s="157"/>
      <c r="AI144" s="157"/>
      <c r="AJ144" s="157"/>
      <c r="AK144" s="285" t="s">
        <v>5732</v>
      </c>
      <c r="AL144" s="285" t="s">
        <v>5733</v>
      </c>
      <c r="AM144" s="285" t="s">
        <v>5734</v>
      </c>
      <c r="AN144" s="286"/>
      <c r="AO144" s="146"/>
      <c r="AP144" s="144"/>
    </row>
    <row r="145" spans="1:42" s="145" customFormat="1" ht="24">
      <c r="A145" s="281" t="s">
        <v>1407</v>
      </c>
      <c r="B145" s="281" t="s">
        <v>3357</v>
      </c>
      <c r="C145" s="281" t="s">
        <v>5962</v>
      </c>
      <c r="D145" s="300" t="s">
        <v>5980</v>
      </c>
      <c r="E145" s="281" t="s">
        <v>5726</v>
      </c>
      <c r="F145" s="281" t="s">
        <v>39</v>
      </c>
      <c r="G145" s="281" t="s">
        <v>106</v>
      </c>
      <c r="H145" s="281" t="s">
        <v>3292</v>
      </c>
      <c r="I145" s="281" t="s">
        <v>760</v>
      </c>
      <c r="J145" s="281" t="s">
        <v>104</v>
      </c>
      <c r="K145" s="281" t="s">
        <v>17</v>
      </c>
      <c r="L145" s="281" t="s">
        <v>5915</v>
      </c>
      <c r="M145" s="281" t="s">
        <v>5981</v>
      </c>
      <c r="N145" s="281" t="s">
        <v>1096</v>
      </c>
      <c r="O145" s="281" t="s">
        <v>1237</v>
      </c>
      <c r="P145" s="302">
        <v>40</v>
      </c>
      <c r="Q145" s="302">
        <v>6.54</v>
      </c>
      <c r="R145" s="283"/>
      <c r="S145" s="288" t="s">
        <v>8099</v>
      </c>
      <c r="T145" s="284"/>
      <c r="U145" s="277">
        <v>44368</v>
      </c>
      <c r="V145" s="277">
        <v>44368</v>
      </c>
      <c r="W145" s="284">
        <v>4159000293</v>
      </c>
      <c r="X145" s="212">
        <v>44377</v>
      </c>
      <c r="Y145" s="157"/>
      <c r="Z145" s="157"/>
      <c r="AA145" s="157"/>
      <c r="AB145" s="157"/>
      <c r="AC145" s="157"/>
      <c r="AD145" s="157"/>
      <c r="AE145" s="158"/>
      <c r="AF145" s="157"/>
      <c r="AG145" s="157"/>
      <c r="AH145" s="157"/>
      <c r="AI145" s="157"/>
      <c r="AJ145" s="157"/>
      <c r="AK145" s="285" t="s">
        <v>5732</v>
      </c>
      <c r="AL145" s="285" t="s">
        <v>5733</v>
      </c>
      <c r="AM145" s="285" t="s">
        <v>5734</v>
      </c>
      <c r="AN145" s="286"/>
      <c r="AO145" s="146"/>
      <c r="AP145" s="144"/>
    </row>
    <row r="146" spans="1:42" s="145" customFormat="1" ht="24">
      <c r="A146" s="281" t="s">
        <v>1407</v>
      </c>
      <c r="B146" s="281" t="s">
        <v>3357</v>
      </c>
      <c r="C146" s="281" t="s">
        <v>5982</v>
      </c>
      <c r="D146" s="300" t="s">
        <v>5983</v>
      </c>
      <c r="E146" s="281" t="s">
        <v>5726</v>
      </c>
      <c r="F146" s="281" t="s">
        <v>39</v>
      </c>
      <c r="G146" s="281" t="s">
        <v>106</v>
      </c>
      <c r="H146" s="281" t="s">
        <v>3293</v>
      </c>
      <c r="I146" s="281" t="s">
        <v>760</v>
      </c>
      <c r="J146" s="281" t="s">
        <v>104</v>
      </c>
      <c r="K146" s="281" t="s">
        <v>17</v>
      </c>
      <c r="L146" s="281" t="s">
        <v>5915</v>
      </c>
      <c r="M146" s="281" t="s">
        <v>5984</v>
      </c>
      <c r="N146" s="281" t="s">
        <v>1103</v>
      </c>
      <c r="O146" s="281" t="s">
        <v>1245</v>
      </c>
      <c r="P146" s="302">
        <v>220</v>
      </c>
      <c r="Q146" s="302">
        <v>9.4700000000000006</v>
      </c>
      <c r="R146" s="283"/>
      <c r="S146" s="288" t="s">
        <v>8099</v>
      </c>
      <c r="T146" s="284"/>
      <c r="U146" s="277">
        <v>44368</v>
      </c>
      <c r="V146" s="277">
        <v>44368</v>
      </c>
      <c r="W146" s="284">
        <v>4159000294</v>
      </c>
      <c r="X146" s="212">
        <v>44377</v>
      </c>
      <c r="Y146" s="157"/>
      <c r="Z146" s="157"/>
      <c r="AA146" s="157"/>
      <c r="AB146" s="157"/>
      <c r="AC146" s="157"/>
      <c r="AD146" s="157"/>
      <c r="AE146" s="158"/>
      <c r="AF146" s="157"/>
      <c r="AG146" s="157"/>
      <c r="AH146" s="157"/>
      <c r="AI146" s="157"/>
      <c r="AJ146" s="157"/>
      <c r="AK146" s="285" t="s">
        <v>5732</v>
      </c>
      <c r="AL146" s="285" t="s">
        <v>5733</v>
      </c>
      <c r="AM146" s="285" t="s">
        <v>5734</v>
      </c>
      <c r="AN146" s="286"/>
      <c r="AO146" s="146"/>
      <c r="AP146" s="144"/>
    </row>
    <row r="147" spans="1:42" s="145" customFormat="1" ht="24">
      <c r="A147" s="281" t="s">
        <v>1407</v>
      </c>
      <c r="B147" s="281" t="s">
        <v>3357</v>
      </c>
      <c r="C147" s="281" t="s">
        <v>5982</v>
      </c>
      <c r="D147" s="300" t="s">
        <v>5983</v>
      </c>
      <c r="E147" s="281" t="s">
        <v>5726</v>
      </c>
      <c r="F147" s="281" t="s">
        <v>39</v>
      </c>
      <c r="G147" s="281" t="s">
        <v>106</v>
      </c>
      <c r="H147" s="281" t="s">
        <v>3294</v>
      </c>
      <c r="I147" s="281" t="s">
        <v>760</v>
      </c>
      <c r="J147" s="281" t="s">
        <v>104</v>
      </c>
      <c r="K147" s="281" t="s">
        <v>17</v>
      </c>
      <c r="L147" s="281" t="s">
        <v>5915</v>
      </c>
      <c r="M147" s="281" t="s">
        <v>5984</v>
      </c>
      <c r="N147" s="281" t="s">
        <v>1096</v>
      </c>
      <c r="O147" s="281" t="s">
        <v>1237</v>
      </c>
      <c r="P147" s="302">
        <v>220</v>
      </c>
      <c r="Q147" s="302">
        <v>9.4700000000000006</v>
      </c>
      <c r="R147" s="283"/>
      <c r="S147" s="288" t="s">
        <v>8099</v>
      </c>
      <c r="T147" s="284"/>
      <c r="U147" s="277">
        <v>44368</v>
      </c>
      <c r="V147" s="277">
        <v>44368</v>
      </c>
      <c r="W147" s="284">
        <v>4159000295</v>
      </c>
      <c r="X147" s="212">
        <v>44377</v>
      </c>
      <c r="Y147" s="157"/>
      <c r="Z147" s="157"/>
      <c r="AA147" s="157"/>
      <c r="AB147" s="157"/>
      <c r="AC147" s="157"/>
      <c r="AD147" s="157"/>
      <c r="AE147" s="158"/>
      <c r="AF147" s="157"/>
      <c r="AG147" s="157"/>
      <c r="AH147" s="157"/>
      <c r="AI147" s="157"/>
      <c r="AJ147" s="157"/>
      <c r="AK147" s="285" t="s">
        <v>5732</v>
      </c>
      <c r="AL147" s="285" t="s">
        <v>5733</v>
      </c>
      <c r="AM147" s="285" t="s">
        <v>5734</v>
      </c>
      <c r="AN147" s="286"/>
      <c r="AO147" s="146"/>
      <c r="AP147" s="144"/>
    </row>
    <row r="148" spans="1:42" s="145" customFormat="1" ht="24">
      <c r="A148" s="281" t="s">
        <v>1407</v>
      </c>
      <c r="B148" s="281" t="s">
        <v>3357</v>
      </c>
      <c r="C148" s="281" t="s">
        <v>5982</v>
      </c>
      <c r="D148" s="300" t="s">
        <v>5985</v>
      </c>
      <c r="E148" s="281" t="s">
        <v>5726</v>
      </c>
      <c r="F148" s="281" t="s">
        <v>39</v>
      </c>
      <c r="G148" s="281" t="s">
        <v>106</v>
      </c>
      <c r="H148" s="281" t="s">
        <v>3295</v>
      </c>
      <c r="I148" s="281" t="s">
        <v>760</v>
      </c>
      <c r="J148" s="281" t="s">
        <v>104</v>
      </c>
      <c r="K148" s="281" t="s">
        <v>17</v>
      </c>
      <c r="L148" s="281" t="s">
        <v>5915</v>
      </c>
      <c r="M148" s="281" t="s">
        <v>5986</v>
      </c>
      <c r="N148" s="281" t="s">
        <v>1103</v>
      </c>
      <c r="O148" s="281" t="s">
        <v>1245</v>
      </c>
      <c r="P148" s="302">
        <v>70</v>
      </c>
      <c r="Q148" s="302">
        <v>6.71</v>
      </c>
      <c r="R148" s="283"/>
      <c r="S148" s="288" t="s">
        <v>8099</v>
      </c>
      <c r="T148" s="284"/>
      <c r="U148" s="277">
        <v>44368</v>
      </c>
      <c r="V148" s="277">
        <v>44368</v>
      </c>
      <c r="W148" s="284">
        <v>4159000296</v>
      </c>
      <c r="X148" s="212">
        <v>44377</v>
      </c>
      <c r="Y148" s="157"/>
      <c r="Z148" s="157"/>
      <c r="AA148" s="157"/>
      <c r="AB148" s="157"/>
      <c r="AC148" s="157"/>
      <c r="AD148" s="157"/>
      <c r="AE148" s="158"/>
      <c r="AF148" s="157"/>
      <c r="AG148" s="157"/>
      <c r="AH148" s="157"/>
      <c r="AI148" s="157"/>
      <c r="AJ148" s="157"/>
      <c r="AK148" s="285" t="s">
        <v>5732</v>
      </c>
      <c r="AL148" s="285" t="s">
        <v>5733</v>
      </c>
      <c r="AM148" s="285" t="s">
        <v>5734</v>
      </c>
      <c r="AN148" s="286"/>
      <c r="AO148" s="146"/>
      <c r="AP148" s="144"/>
    </row>
    <row r="149" spans="1:42" s="145" customFormat="1" ht="24">
      <c r="A149" s="281" t="s">
        <v>1407</v>
      </c>
      <c r="B149" s="281" t="s">
        <v>3357</v>
      </c>
      <c r="C149" s="281" t="s">
        <v>5982</v>
      </c>
      <c r="D149" s="300" t="s">
        <v>5985</v>
      </c>
      <c r="E149" s="281" t="s">
        <v>5726</v>
      </c>
      <c r="F149" s="281" t="s">
        <v>39</v>
      </c>
      <c r="G149" s="281" t="s">
        <v>106</v>
      </c>
      <c r="H149" s="281" t="s">
        <v>3296</v>
      </c>
      <c r="I149" s="281" t="s">
        <v>760</v>
      </c>
      <c r="J149" s="281" t="s">
        <v>104</v>
      </c>
      <c r="K149" s="281" t="s">
        <v>17</v>
      </c>
      <c r="L149" s="281" t="s">
        <v>5915</v>
      </c>
      <c r="M149" s="281" t="s">
        <v>5986</v>
      </c>
      <c r="N149" s="281" t="s">
        <v>1096</v>
      </c>
      <c r="O149" s="281" t="s">
        <v>1237</v>
      </c>
      <c r="P149" s="302">
        <v>70</v>
      </c>
      <c r="Q149" s="302">
        <v>6.71</v>
      </c>
      <c r="R149" s="283"/>
      <c r="S149" s="288" t="s">
        <v>8099</v>
      </c>
      <c r="T149" s="284"/>
      <c r="U149" s="277">
        <v>44368</v>
      </c>
      <c r="V149" s="277">
        <v>44368</v>
      </c>
      <c r="W149" s="284">
        <v>4159000297</v>
      </c>
      <c r="X149" s="212">
        <v>44377</v>
      </c>
      <c r="Y149" s="157"/>
      <c r="Z149" s="157"/>
      <c r="AA149" s="157"/>
      <c r="AB149" s="157"/>
      <c r="AC149" s="157"/>
      <c r="AD149" s="157"/>
      <c r="AE149" s="158"/>
      <c r="AF149" s="157"/>
      <c r="AG149" s="157"/>
      <c r="AH149" s="157"/>
      <c r="AI149" s="157"/>
      <c r="AJ149" s="157"/>
      <c r="AK149" s="285" t="s">
        <v>5732</v>
      </c>
      <c r="AL149" s="285" t="s">
        <v>5733</v>
      </c>
      <c r="AM149" s="285" t="s">
        <v>5734</v>
      </c>
      <c r="AN149" s="286"/>
      <c r="AO149" s="146"/>
      <c r="AP149" s="144"/>
    </row>
    <row r="150" spans="1:42" s="145" customFormat="1" ht="24">
      <c r="A150" s="281" t="s">
        <v>1407</v>
      </c>
      <c r="B150" s="281" t="s">
        <v>3357</v>
      </c>
      <c r="C150" s="281" t="s">
        <v>5987</v>
      </c>
      <c r="D150" s="300" t="s">
        <v>5988</v>
      </c>
      <c r="E150" s="281" t="s">
        <v>5726</v>
      </c>
      <c r="F150" s="281" t="s">
        <v>39</v>
      </c>
      <c r="G150" s="281" t="s">
        <v>106</v>
      </c>
      <c r="H150" s="281" t="s">
        <v>3297</v>
      </c>
      <c r="I150" s="281" t="s">
        <v>760</v>
      </c>
      <c r="J150" s="281" t="s">
        <v>104</v>
      </c>
      <c r="K150" s="281" t="s">
        <v>17</v>
      </c>
      <c r="L150" s="281" t="s">
        <v>5915</v>
      </c>
      <c r="M150" s="281" t="s">
        <v>5989</v>
      </c>
      <c r="N150" s="281" t="s">
        <v>1103</v>
      </c>
      <c r="O150" s="281" t="s">
        <v>1245</v>
      </c>
      <c r="P150" s="302">
        <v>270</v>
      </c>
      <c r="Q150" s="302">
        <v>10.11</v>
      </c>
      <c r="R150" s="283"/>
      <c r="S150" s="288" t="s">
        <v>8099</v>
      </c>
      <c r="T150" s="284"/>
      <c r="U150" s="277">
        <v>44368</v>
      </c>
      <c r="V150" s="277">
        <v>44368</v>
      </c>
      <c r="W150" s="284">
        <v>4159000298</v>
      </c>
      <c r="X150" s="212">
        <v>44377</v>
      </c>
      <c r="Y150" s="157"/>
      <c r="Z150" s="157"/>
      <c r="AA150" s="157"/>
      <c r="AB150" s="157"/>
      <c r="AC150" s="157"/>
      <c r="AD150" s="157"/>
      <c r="AE150" s="158"/>
      <c r="AF150" s="157"/>
      <c r="AG150" s="157"/>
      <c r="AH150" s="157"/>
      <c r="AI150" s="157"/>
      <c r="AJ150" s="157"/>
      <c r="AK150" s="285" t="s">
        <v>5732</v>
      </c>
      <c r="AL150" s="285" t="s">
        <v>5733</v>
      </c>
      <c r="AM150" s="285" t="s">
        <v>5734</v>
      </c>
      <c r="AN150" s="286"/>
      <c r="AO150" s="146"/>
      <c r="AP150" s="144"/>
    </row>
    <row r="151" spans="1:42" s="145" customFormat="1" ht="24">
      <c r="A151" s="281" t="s">
        <v>1407</v>
      </c>
      <c r="B151" s="281" t="s">
        <v>3357</v>
      </c>
      <c r="C151" s="281" t="s">
        <v>5987</v>
      </c>
      <c r="D151" s="300" t="s">
        <v>5988</v>
      </c>
      <c r="E151" s="281" t="s">
        <v>5726</v>
      </c>
      <c r="F151" s="281" t="s">
        <v>39</v>
      </c>
      <c r="G151" s="281" t="s">
        <v>106</v>
      </c>
      <c r="H151" s="281" t="s">
        <v>3298</v>
      </c>
      <c r="I151" s="281" t="s">
        <v>760</v>
      </c>
      <c r="J151" s="281" t="s">
        <v>104</v>
      </c>
      <c r="K151" s="281" t="s">
        <v>17</v>
      </c>
      <c r="L151" s="281" t="s">
        <v>5915</v>
      </c>
      <c r="M151" s="281" t="s">
        <v>5989</v>
      </c>
      <c r="N151" s="281" t="s">
        <v>1096</v>
      </c>
      <c r="O151" s="281" t="s">
        <v>1237</v>
      </c>
      <c r="P151" s="302">
        <v>270</v>
      </c>
      <c r="Q151" s="302">
        <v>10.11</v>
      </c>
      <c r="R151" s="283"/>
      <c r="S151" s="288" t="s">
        <v>8099</v>
      </c>
      <c r="T151" s="284"/>
      <c r="U151" s="277">
        <v>44368</v>
      </c>
      <c r="V151" s="277">
        <v>44368</v>
      </c>
      <c r="W151" s="284">
        <v>4159000299</v>
      </c>
      <c r="X151" s="212">
        <v>44377</v>
      </c>
      <c r="Y151" s="157"/>
      <c r="Z151" s="157"/>
      <c r="AA151" s="157"/>
      <c r="AB151" s="157"/>
      <c r="AC151" s="157"/>
      <c r="AD151" s="157"/>
      <c r="AE151" s="158"/>
      <c r="AF151" s="157"/>
      <c r="AG151" s="157"/>
      <c r="AH151" s="157"/>
      <c r="AI151" s="157"/>
      <c r="AJ151" s="157"/>
      <c r="AK151" s="285" t="s">
        <v>5732</v>
      </c>
      <c r="AL151" s="285" t="s">
        <v>5733</v>
      </c>
      <c r="AM151" s="285" t="s">
        <v>5734</v>
      </c>
      <c r="AN151" s="286"/>
      <c r="AO151" s="146"/>
      <c r="AP151" s="144"/>
    </row>
    <row r="152" spans="1:42" s="145" customFormat="1" ht="24">
      <c r="A152" s="281" t="s">
        <v>1407</v>
      </c>
      <c r="B152" s="281" t="s">
        <v>3357</v>
      </c>
      <c r="C152" s="281" t="s">
        <v>5987</v>
      </c>
      <c r="D152" s="281">
        <v>314</v>
      </c>
      <c r="E152" s="281" t="s">
        <v>5726</v>
      </c>
      <c r="F152" s="281" t="s">
        <v>39</v>
      </c>
      <c r="G152" s="281" t="s">
        <v>106</v>
      </c>
      <c r="H152" s="281" t="s">
        <v>3299</v>
      </c>
      <c r="I152" s="281" t="s">
        <v>760</v>
      </c>
      <c r="J152" s="281" t="s">
        <v>104</v>
      </c>
      <c r="K152" s="281" t="s">
        <v>17</v>
      </c>
      <c r="L152" s="281" t="s">
        <v>5915</v>
      </c>
      <c r="M152" s="281" t="s">
        <v>5990</v>
      </c>
      <c r="N152" s="281" t="s">
        <v>1103</v>
      </c>
      <c r="O152" s="281" t="s">
        <v>1245</v>
      </c>
      <c r="P152" s="302">
        <v>215</v>
      </c>
      <c r="Q152" s="302">
        <v>12</v>
      </c>
      <c r="R152" s="283"/>
      <c r="S152" s="288" t="s">
        <v>8099</v>
      </c>
      <c r="T152" s="284"/>
      <c r="U152" s="277">
        <v>44368</v>
      </c>
      <c r="V152" s="277">
        <v>44368</v>
      </c>
      <c r="W152" s="284">
        <v>4159000300</v>
      </c>
      <c r="X152" s="212">
        <v>44377</v>
      </c>
      <c r="Y152" s="157"/>
      <c r="Z152" s="157"/>
      <c r="AA152" s="157"/>
      <c r="AB152" s="157"/>
      <c r="AC152" s="157"/>
      <c r="AD152" s="157"/>
      <c r="AE152" s="158"/>
      <c r="AF152" s="157"/>
      <c r="AG152" s="157"/>
      <c r="AH152" s="157"/>
      <c r="AI152" s="157"/>
      <c r="AJ152" s="157"/>
      <c r="AK152" s="285" t="s">
        <v>5732</v>
      </c>
      <c r="AL152" s="285" t="s">
        <v>5733</v>
      </c>
      <c r="AM152" s="285" t="s">
        <v>5734</v>
      </c>
      <c r="AN152" s="286"/>
      <c r="AO152" s="146"/>
      <c r="AP152" s="144"/>
    </row>
    <row r="153" spans="1:42" s="145" customFormat="1" ht="24">
      <c r="A153" s="281" t="s">
        <v>1407</v>
      </c>
      <c r="B153" s="281" t="s">
        <v>3357</v>
      </c>
      <c r="C153" s="281" t="s">
        <v>5987</v>
      </c>
      <c r="D153" s="281">
        <v>314</v>
      </c>
      <c r="E153" s="281" t="s">
        <v>5726</v>
      </c>
      <c r="F153" s="281" t="s">
        <v>39</v>
      </c>
      <c r="G153" s="281" t="s">
        <v>106</v>
      </c>
      <c r="H153" s="281" t="s">
        <v>3300</v>
      </c>
      <c r="I153" s="281" t="s">
        <v>760</v>
      </c>
      <c r="J153" s="281" t="s">
        <v>104</v>
      </c>
      <c r="K153" s="281" t="s">
        <v>17</v>
      </c>
      <c r="L153" s="281" t="s">
        <v>5915</v>
      </c>
      <c r="M153" s="281" t="s">
        <v>5990</v>
      </c>
      <c r="N153" s="281" t="s">
        <v>1096</v>
      </c>
      <c r="O153" s="281" t="s">
        <v>1237</v>
      </c>
      <c r="P153" s="302">
        <v>215</v>
      </c>
      <c r="Q153" s="302">
        <v>12</v>
      </c>
      <c r="R153" s="283"/>
      <c r="S153" s="288" t="s">
        <v>8099</v>
      </c>
      <c r="T153" s="284"/>
      <c r="U153" s="277">
        <v>44368</v>
      </c>
      <c r="V153" s="277">
        <v>44368</v>
      </c>
      <c r="W153" s="284">
        <v>4159000301</v>
      </c>
      <c r="X153" s="212">
        <v>44377</v>
      </c>
      <c r="Y153" s="157"/>
      <c r="Z153" s="157"/>
      <c r="AA153" s="157"/>
      <c r="AB153" s="157"/>
      <c r="AC153" s="157"/>
      <c r="AD153" s="157"/>
      <c r="AE153" s="158"/>
      <c r="AF153" s="157"/>
      <c r="AG153" s="157"/>
      <c r="AH153" s="157"/>
      <c r="AI153" s="157"/>
      <c r="AJ153" s="157"/>
      <c r="AK153" s="285" t="s">
        <v>5732</v>
      </c>
      <c r="AL153" s="285" t="s">
        <v>5733</v>
      </c>
      <c r="AM153" s="285" t="s">
        <v>5734</v>
      </c>
      <c r="AN153" s="286"/>
      <c r="AO153" s="146"/>
      <c r="AP153" s="144"/>
    </row>
    <row r="154" spans="1:42" s="145" customFormat="1" ht="24">
      <c r="A154" s="281" t="s">
        <v>1407</v>
      </c>
      <c r="B154" s="281" t="s">
        <v>3357</v>
      </c>
      <c r="C154" s="281" t="s">
        <v>5987</v>
      </c>
      <c r="D154" s="300" t="s">
        <v>5991</v>
      </c>
      <c r="E154" s="281" t="s">
        <v>5726</v>
      </c>
      <c r="F154" s="281" t="s">
        <v>39</v>
      </c>
      <c r="G154" s="281" t="s">
        <v>106</v>
      </c>
      <c r="H154" s="281" t="s">
        <v>3301</v>
      </c>
      <c r="I154" s="281" t="s">
        <v>760</v>
      </c>
      <c r="J154" s="281" t="s">
        <v>104</v>
      </c>
      <c r="K154" s="281" t="s">
        <v>17</v>
      </c>
      <c r="L154" s="281" t="s">
        <v>5915</v>
      </c>
      <c r="M154" s="281" t="s">
        <v>5992</v>
      </c>
      <c r="N154" s="281" t="s">
        <v>1103</v>
      </c>
      <c r="O154" s="281" t="s">
        <v>1245</v>
      </c>
      <c r="P154" s="282">
        <v>100</v>
      </c>
      <c r="Q154" s="282">
        <v>7.04</v>
      </c>
      <c r="R154" s="283"/>
      <c r="S154" s="288" t="s">
        <v>8099</v>
      </c>
      <c r="T154" s="284"/>
      <c r="U154" s="277">
        <v>44368</v>
      </c>
      <c r="V154" s="277">
        <v>44368</v>
      </c>
      <c r="W154" s="284">
        <v>4159000302</v>
      </c>
      <c r="X154" s="212">
        <v>44377</v>
      </c>
      <c r="Y154" s="157"/>
      <c r="Z154" s="157"/>
      <c r="AA154" s="157"/>
      <c r="AB154" s="157"/>
      <c r="AC154" s="157"/>
      <c r="AD154" s="157"/>
      <c r="AE154" s="158"/>
      <c r="AF154" s="157"/>
      <c r="AG154" s="157"/>
      <c r="AH154" s="157"/>
      <c r="AI154" s="157"/>
      <c r="AJ154" s="157"/>
      <c r="AK154" s="285" t="s">
        <v>5732</v>
      </c>
      <c r="AL154" s="285" t="s">
        <v>5733</v>
      </c>
      <c r="AM154" s="285" t="s">
        <v>5734</v>
      </c>
      <c r="AN154" s="286"/>
      <c r="AO154" s="142"/>
      <c r="AP154" s="144"/>
    </row>
    <row r="155" spans="1:42" s="145" customFormat="1" ht="24">
      <c r="A155" s="281" t="s">
        <v>1407</v>
      </c>
      <c r="B155" s="281" t="s">
        <v>3357</v>
      </c>
      <c r="C155" s="281" t="s">
        <v>5987</v>
      </c>
      <c r="D155" s="300" t="s">
        <v>5991</v>
      </c>
      <c r="E155" s="281" t="s">
        <v>5726</v>
      </c>
      <c r="F155" s="281" t="s">
        <v>39</v>
      </c>
      <c r="G155" s="281" t="s">
        <v>106</v>
      </c>
      <c r="H155" s="281" t="s">
        <v>3302</v>
      </c>
      <c r="I155" s="281" t="s">
        <v>760</v>
      </c>
      <c r="J155" s="281" t="s">
        <v>104</v>
      </c>
      <c r="K155" s="281" t="s">
        <v>17</v>
      </c>
      <c r="L155" s="281" t="s">
        <v>5915</v>
      </c>
      <c r="M155" s="281" t="s">
        <v>5992</v>
      </c>
      <c r="N155" s="281" t="s">
        <v>1096</v>
      </c>
      <c r="O155" s="281" t="s">
        <v>1237</v>
      </c>
      <c r="P155" s="282">
        <v>100</v>
      </c>
      <c r="Q155" s="282">
        <v>7.04</v>
      </c>
      <c r="R155" s="283"/>
      <c r="S155" s="288" t="s">
        <v>8099</v>
      </c>
      <c r="T155" s="284"/>
      <c r="U155" s="277">
        <v>44368</v>
      </c>
      <c r="V155" s="277">
        <v>44368</v>
      </c>
      <c r="W155" s="284">
        <v>4159000303</v>
      </c>
      <c r="X155" s="212">
        <v>44377</v>
      </c>
      <c r="Y155" s="157"/>
      <c r="Z155" s="157"/>
      <c r="AA155" s="157"/>
      <c r="AB155" s="157"/>
      <c r="AC155" s="157"/>
      <c r="AD155" s="157"/>
      <c r="AE155" s="158"/>
      <c r="AF155" s="157"/>
      <c r="AG155" s="157"/>
      <c r="AH155" s="157"/>
      <c r="AI155" s="157"/>
      <c r="AJ155" s="157"/>
      <c r="AK155" s="285" t="s">
        <v>5732</v>
      </c>
      <c r="AL155" s="285" t="s">
        <v>5733</v>
      </c>
      <c r="AM155" s="285" t="s">
        <v>5734</v>
      </c>
      <c r="AN155" s="286"/>
      <c r="AO155" s="142"/>
      <c r="AP155" s="144"/>
    </row>
    <row r="156" spans="1:42" s="145" customFormat="1" ht="24">
      <c r="A156" s="281" t="s">
        <v>1407</v>
      </c>
      <c r="B156" s="281" t="s">
        <v>3357</v>
      </c>
      <c r="C156" s="281" t="s">
        <v>5993</v>
      </c>
      <c r="D156" s="300" t="s">
        <v>5994</v>
      </c>
      <c r="E156" s="281" t="s">
        <v>5726</v>
      </c>
      <c r="F156" s="281" t="s">
        <v>39</v>
      </c>
      <c r="G156" s="281" t="s">
        <v>106</v>
      </c>
      <c r="H156" s="281" t="s">
        <v>3303</v>
      </c>
      <c r="I156" s="281" t="s">
        <v>760</v>
      </c>
      <c r="J156" s="281" t="s">
        <v>104</v>
      </c>
      <c r="K156" s="281" t="s">
        <v>17</v>
      </c>
      <c r="L156" s="281" t="s">
        <v>5915</v>
      </c>
      <c r="M156" s="281" t="s">
        <v>5995</v>
      </c>
      <c r="N156" s="281" t="s">
        <v>1103</v>
      </c>
      <c r="O156" s="281" t="s">
        <v>1245</v>
      </c>
      <c r="P156" s="282">
        <v>235</v>
      </c>
      <c r="Q156" s="282">
        <v>7.47</v>
      </c>
      <c r="R156" s="283"/>
      <c r="S156" s="288" t="s">
        <v>8099</v>
      </c>
      <c r="T156" s="284"/>
      <c r="U156" s="277">
        <v>44368</v>
      </c>
      <c r="V156" s="277">
        <v>44368</v>
      </c>
      <c r="W156" s="284">
        <v>4159000304</v>
      </c>
      <c r="X156" s="212">
        <v>44377</v>
      </c>
      <c r="Y156" s="157"/>
      <c r="Z156" s="157"/>
      <c r="AA156" s="157"/>
      <c r="AB156" s="157"/>
      <c r="AC156" s="157"/>
      <c r="AD156" s="157"/>
      <c r="AE156" s="158"/>
      <c r="AF156" s="157"/>
      <c r="AG156" s="157"/>
      <c r="AH156" s="157"/>
      <c r="AI156" s="157"/>
      <c r="AJ156" s="157"/>
      <c r="AK156" s="285" t="s">
        <v>5732</v>
      </c>
      <c r="AL156" s="285" t="s">
        <v>5733</v>
      </c>
      <c r="AM156" s="285" t="s">
        <v>5734</v>
      </c>
      <c r="AN156" s="286"/>
      <c r="AO156" s="142"/>
      <c r="AP156" s="144"/>
    </row>
    <row r="157" spans="1:42" s="145" customFormat="1" ht="24">
      <c r="A157" s="281" t="s">
        <v>1407</v>
      </c>
      <c r="B157" s="281" t="s">
        <v>3357</v>
      </c>
      <c r="C157" s="281" t="s">
        <v>5993</v>
      </c>
      <c r="D157" s="300" t="s">
        <v>5994</v>
      </c>
      <c r="E157" s="281" t="s">
        <v>5726</v>
      </c>
      <c r="F157" s="281" t="s">
        <v>39</v>
      </c>
      <c r="G157" s="281" t="s">
        <v>106</v>
      </c>
      <c r="H157" s="281" t="s">
        <v>3304</v>
      </c>
      <c r="I157" s="281" t="s">
        <v>760</v>
      </c>
      <c r="J157" s="281" t="s">
        <v>104</v>
      </c>
      <c r="K157" s="281" t="s">
        <v>17</v>
      </c>
      <c r="L157" s="281" t="s">
        <v>5915</v>
      </c>
      <c r="M157" s="281" t="s">
        <v>5996</v>
      </c>
      <c r="N157" s="281" t="s">
        <v>1096</v>
      </c>
      <c r="O157" s="281" t="s">
        <v>1237</v>
      </c>
      <c r="P157" s="282">
        <v>235</v>
      </c>
      <c r="Q157" s="282">
        <v>7.47</v>
      </c>
      <c r="R157" s="283"/>
      <c r="S157" s="288" t="s">
        <v>8099</v>
      </c>
      <c r="T157" s="284"/>
      <c r="U157" s="277">
        <v>44368</v>
      </c>
      <c r="V157" s="277">
        <v>44368</v>
      </c>
      <c r="W157" s="284">
        <v>4159000305</v>
      </c>
      <c r="X157" s="212">
        <v>44377</v>
      </c>
      <c r="Y157" s="157"/>
      <c r="Z157" s="157"/>
      <c r="AA157" s="157"/>
      <c r="AB157" s="157"/>
      <c r="AC157" s="157"/>
      <c r="AD157" s="157"/>
      <c r="AE157" s="158"/>
      <c r="AF157" s="157"/>
      <c r="AG157" s="157"/>
      <c r="AH157" s="157"/>
      <c r="AI157" s="157"/>
      <c r="AJ157" s="157"/>
      <c r="AK157" s="285" t="s">
        <v>5732</v>
      </c>
      <c r="AL157" s="285" t="s">
        <v>5733</v>
      </c>
      <c r="AM157" s="285" t="s">
        <v>5734</v>
      </c>
      <c r="AN157" s="286"/>
      <c r="AO157" s="142"/>
      <c r="AP157" s="144"/>
    </row>
    <row r="158" spans="1:42" s="145" customFormat="1" ht="24">
      <c r="A158" s="281" t="s">
        <v>1407</v>
      </c>
      <c r="B158" s="281" t="s">
        <v>3357</v>
      </c>
      <c r="C158" s="281" t="s">
        <v>5993</v>
      </c>
      <c r="D158" s="300" t="s">
        <v>3061</v>
      </c>
      <c r="E158" s="281" t="s">
        <v>5726</v>
      </c>
      <c r="F158" s="281" t="s">
        <v>39</v>
      </c>
      <c r="G158" s="281" t="s">
        <v>106</v>
      </c>
      <c r="H158" s="281" t="s">
        <v>3305</v>
      </c>
      <c r="I158" s="281" t="s">
        <v>760</v>
      </c>
      <c r="J158" s="281" t="s">
        <v>104</v>
      </c>
      <c r="K158" s="281" t="s">
        <v>17</v>
      </c>
      <c r="L158" s="281" t="s">
        <v>5915</v>
      </c>
      <c r="M158" s="281" t="s">
        <v>5997</v>
      </c>
      <c r="N158" s="281" t="s">
        <v>1103</v>
      </c>
      <c r="O158" s="281" t="s">
        <v>1245</v>
      </c>
      <c r="P158" s="282">
        <v>90</v>
      </c>
      <c r="Q158" s="282">
        <v>7.16</v>
      </c>
      <c r="R158" s="283"/>
      <c r="S158" s="288" t="s">
        <v>8099</v>
      </c>
      <c r="T158" s="284"/>
      <c r="U158" s="277">
        <v>44368</v>
      </c>
      <c r="V158" s="277">
        <v>44368</v>
      </c>
      <c r="W158" s="284">
        <v>4159000306</v>
      </c>
      <c r="X158" s="212">
        <v>44377</v>
      </c>
      <c r="Y158" s="157"/>
      <c r="Z158" s="157"/>
      <c r="AA158" s="157"/>
      <c r="AB158" s="157"/>
      <c r="AC158" s="157"/>
      <c r="AD158" s="157"/>
      <c r="AE158" s="158"/>
      <c r="AF158" s="157"/>
      <c r="AG158" s="157"/>
      <c r="AH158" s="157"/>
      <c r="AI158" s="157"/>
      <c r="AJ158" s="157"/>
      <c r="AK158" s="285" t="s">
        <v>5732</v>
      </c>
      <c r="AL158" s="285" t="s">
        <v>5733</v>
      </c>
      <c r="AM158" s="285" t="s">
        <v>5734</v>
      </c>
      <c r="AN158" s="286"/>
      <c r="AO158" s="142"/>
      <c r="AP158" s="144"/>
    </row>
    <row r="159" spans="1:42" s="145" customFormat="1" ht="24">
      <c r="A159" s="281" t="s">
        <v>1407</v>
      </c>
      <c r="B159" s="281" t="s">
        <v>3357</v>
      </c>
      <c r="C159" s="281" t="s">
        <v>5993</v>
      </c>
      <c r="D159" s="300" t="s">
        <v>3061</v>
      </c>
      <c r="E159" s="281" t="s">
        <v>5726</v>
      </c>
      <c r="F159" s="281" t="s">
        <v>39</v>
      </c>
      <c r="G159" s="281" t="s">
        <v>106</v>
      </c>
      <c r="H159" s="281" t="s">
        <v>3306</v>
      </c>
      <c r="I159" s="281" t="s">
        <v>760</v>
      </c>
      <c r="J159" s="281" t="s">
        <v>104</v>
      </c>
      <c r="K159" s="281" t="s">
        <v>17</v>
      </c>
      <c r="L159" s="281" t="s">
        <v>5915</v>
      </c>
      <c r="M159" s="281" t="s">
        <v>5997</v>
      </c>
      <c r="N159" s="281" t="s">
        <v>1096</v>
      </c>
      <c r="O159" s="281" t="s">
        <v>1237</v>
      </c>
      <c r="P159" s="282">
        <v>90</v>
      </c>
      <c r="Q159" s="282">
        <v>7.16</v>
      </c>
      <c r="R159" s="283"/>
      <c r="S159" s="288" t="s">
        <v>8099</v>
      </c>
      <c r="T159" s="284"/>
      <c r="U159" s="277">
        <v>44368</v>
      </c>
      <c r="V159" s="277">
        <v>44368</v>
      </c>
      <c r="W159" s="284">
        <v>4159000307</v>
      </c>
      <c r="X159" s="212">
        <v>44377</v>
      </c>
      <c r="Y159" s="157"/>
      <c r="Z159" s="157"/>
      <c r="AA159" s="157"/>
      <c r="AB159" s="157"/>
      <c r="AC159" s="157"/>
      <c r="AD159" s="157"/>
      <c r="AE159" s="158"/>
      <c r="AF159" s="157"/>
      <c r="AG159" s="157"/>
      <c r="AH159" s="157"/>
      <c r="AI159" s="157"/>
      <c r="AJ159" s="157"/>
      <c r="AK159" s="285" t="s">
        <v>5732</v>
      </c>
      <c r="AL159" s="285" t="s">
        <v>5733</v>
      </c>
      <c r="AM159" s="285" t="s">
        <v>5734</v>
      </c>
      <c r="AN159" s="286"/>
      <c r="AO159" s="142"/>
      <c r="AP159" s="144"/>
    </row>
    <row r="160" spans="1:42" s="145" customFormat="1" ht="24">
      <c r="A160" s="281" t="s">
        <v>1407</v>
      </c>
      <c r="B160" s="281" t="s">
        <v>3357</v>
      </c>
      <c r="C160" s="281" t="s">
        <v>5993</v>
      </c>
      <c r="D160" s="300" t="s">
        <v>5998</v>
      </c>
      <c r="E160" s="281" t="s">
        <v>5726</v>
      </c>
      <c r="F160" s="281" t="s">
        <v>39</v>
      </c>
      <c r="G160" s="281" t="s">
        <v>106</v>
      </c>
      <c r="H160" s="281" t="s">
        <v>3307</v>
      </c>
      <c r="I160" s="281" t="s">
        <v>760</v>
      </c>
      <c r="J160" s="281" t="s">
        <v>104</v>
      </c>
      <c r="K160" s="281" t="s">
        <v>17</v>
      </c>
      <c r="L160" s="281" t="s">
        <v>5915</v>
      </c>
      <c r="M160" s="281" t="s">
        <v>5999</v>
      </c>
      <c r="N160" s="281" t="s">
        <v>1103</v>
      </c>
      <c r="O160" s="281" t="s">
        <v>1245</v>
      </c>
      <c r="P160" s="282">
        <v>315</v>
      </c>
      <c r="Q160" s="282">
        <v>14.42</v>
      </c>
      <c r="R160" s="283"/>
      <c r="S160" s="288" t="s">
        <v>8099</v>
      </c>
      <c r="T160" s="284"/>
      <c r="U160" s="277">
        <v>44368</v>
      </c>
      <c r="V160" s="277">
        <v>44368</v>
      </c>
      <c r="W160" s="284">
        <v>4159000308</v>
      </c>
      <c r="X160" s="212">
        <v>44377</v>
      </c>
      <c r="Y160" s="157"/>
      <c r="Z160" s="157"/>
      <c r="AA160" s="157"/>
      <c r="AB160" s="157"/>
      <c r="AC160" s="157"/>
      <c r="AD160" s="157"/>
      <c r="AE160" s="158"/>
      <c r="AF160" s="157"/>
      <c r="AG160" s="157"/>
      <c r="AH160" s="157"/>
      <c r="AI160" s="157"/>
      <c r="AJ160" s="157"/>
      <c r="AK160" s="285" t="s">
        <v>5732</v>
      </c>
      <c r="AL160" s="285" t="s">
        <v>5733</v>
      </c>
      <c r="AM160" s="285" t="s">
        <v>5734</v>
      </c>
      <c r="AN160" s="286"/>
      <c r="AO160" s="142"/>
      <c r="AP160" s="144"/>
    </row>
    <row r="161" spans="1:42" s="145" customFormat="1" ht="24">
      <c r="A161" s="281" t="s">
        <v>1407</v>
      </c>
      <c r="B161" s="281" t="s">
        <v>3357</v>
      </c>
      <c r="C161" s="281" t="s">
        <v>5993</v>
      </c>
      <c r="D161" s="300" t="s">
        <v>5998</v>
      </c>
      <c r="E161" s="281" t="s">
        <v>5726</v>
      </c>
      <c r="F161" s="281" t="s">
        <v>39</v>
      </c>
      <c r="G161" s="281" t="s">
        <v>106</v>
      </c>
      <c r="H161" s="281" t="s">
        <v>3308</v>
      </c>
      <c r="I161" s="281" t="s">
        <v>760</v>
      </c>
      <c r="J161" s="281" t="s">
        <v>104</v>
      </c>
      <c r="K161" s="281" t="s">
        <v>17</v>
      </c>
      <c r="L161" s="281" t="s">
        <v>5915</v>
      </c>
      <c r="M161" s="281" t="s">
        <v>6000</v>
      </c>
      <c r="N161" s="281" t="s">
        <v>1096</v>
      </c>
      <c r="O161" s="281" t="s">
        <v>1237</v>
      </c>
      <c r="P161" s="282">
        <v>180</v>
      </c>
      <c r="Q161" s="282">
        <v>14.42</v>
      </c>
      <c r="R161" s="283"/>
      <c r="S161" s="288" t="s">
        <v>8099</v>
      </c>
      <c r="T161" s="284"/>
      <c r="U161" s="277">
        <v>44368</v>
      </c>
      <c r="V161" s="277">
        <v>44368</v>
      </c>
      <c r="W161" s="284">
        <v>4159000309</v>
      </c>
      <c r="X161" s="212">
        <v>44377</v>
      </c>
      <c r="Y161" s="157"/>
      <c r="Z161" s="157"/>
      <c r="AA161" s="157"/>
      <c r="AB161" s="157"/>
      <c r="AC161" s="157"/>
      <c r="AD161" s="157"/>
      <c r="AE161" s="158"/>
      <c r="AF161" s="157"/>
      <c r="AG161" s="157"/>
      <c r="AH161" s="157"/>
      <c r="AI161" s="157"/>
      <c r="AJ161" s="157"/>
      <c r="AK161" s="285" t="s">
        <v>5732</v>
      </c>
      <c r="AL161" s="285" t="s">
        <v>5733</v>
      </c>
      <c r="AM161" s="285" t="s">
        <v>5734</v>
      </c>
      <c r="AN161" s="286"/>
      <c r="AO161" s="142"/>
      <c r="AP161" s="144"/>
    </row>
    <row r="162" spans="1:42" s="145" customFormat="1" ht="24">
      <c r="A162" s="281" t="s">
        <v>1407</v>
      </c>
      <c r="B162" s="281" t="s">
        <v>3357</v>
      </c>
      <c r="C162" s="281" t="s">
        <v>6001</v>
      </c>
      <c r="D162" s="300" t="s">
        <v>6002</v>
      </c>
      <c r="E162" s="281" t="s">
        <v>5726</v>
      </c>
      <c r="F162" s="281" t="s">
        <v>39</v>
      </c>
      <c r="G162" s="281" t="s">
        <v>106</v>
      </c>
      <c r="H162" s="281" t="s">
        <v>3309</v>
      </c>
      <c r="I162" s="281" t="s">
        <v>760</v>
      </c>
      <c r="J162" s="281" t="s">
        <v>104</v>
      </c>
      <c r="K162" s="281" t="s">
        <v>17</v>
      </c>
      <c r="L162" s="281" t="s">
        <v>5915</v>
      </c>
      <c r="M162" s="281" t="s">
        <v>6003</v>
      </c>
      <c r="N162" s="281" t="s">
        <v>1103</v>
      </c>
      <c r="O162" s="281" t="s">
        <v>1245</v>
      </c>
      <c r="P162" s="282">
        <v>55</v>
      </c>
      <c r="Q162" s="282">
        <v>10.52</v>
      </c>
      <c r="R162" s="283"/>
      <c r="S162" s="288" t="s">
        <v>8099</v>
      </c>
      <c r="T162" s="284"/>
      <c r="U162" s="277">
        <v>44368</v>
      </c>
      <c r="V162" s="277">
        <v>44368</v>
      </c>
      <c r="W162" s="284">
        <v>4159000310</v>
      </c>
      <c r="X162" s="212">
        <v>44377</v>
      </c>
      <c r="Y162" s="157"/>
      <c r="Z162" s="157"/>
      <c r="AA162" s="157"/>
      <c r="AB162" s="157"/>
      <c r="AC162" s="157"/>
      <c r="AD162" s="157"/>
      <c r="AE162" s="158"/>
      <c r="AF162" s="157"/>
      <c r="AG162" s="157"/>
      <c r="AH162" s="157"/>
      <c r="AI162" s="157"/>
      <c r="AJ162" s="157"/>
      <c r="AK162" s="285" t="s">
        <v>5732</v>
      </c>
      <c r="AL162" s="285" t="s">
        <v>5733</v>
      </c>
      <c r="AM162" s="285" t="s">
        <v>5734</v>
      </c>
      <c r="AN162" s="286"/>
      <c r="AO162" s="142"/>
      <c r="AP162" s="144"/>
    </row>
    <row r="163" spans="1:42" s="145" customFormat="1" ht="24">
      <c r="A163" s="281" t="s">
        <v>1407</v>
      </c>
      <c r="B163" s="281" t="s">
        <v>3357</v>
      </c>
      <c r="C163" s="281" t="s">
        <v>6001</v>
      </c>
      <c r="D163" s="300" t="s">
        <v>6002</v>
      </c>
      <c r="E163" s="281" t="s">
        <v>5726</v>
      </c>
      <c r="F163" s="281" t="s">
        <v>39</v>
      </c>
      <c r="G163" s="281" t="s">
        <v>106</v>
      </c>
      <c r="H163" s="281" t="s">
        <v>3310</v>
      </c>
      <c r="I163" s="281" t="s">
        <v>760</v>
      </c>
      <c r="J163" s="281" t="s">
        <v>104</v>
      </c>
      <c r="K163" s="281" t="s">
        <v>17</v>
      </c>
      <c r="L163" s="281" t="s">
        <v>5915</v>
      </c>
      <c r="M163" s="281" t="s">
        <v>6004</v>
      </c>
      <c r="N163" s="281" t="s">
        <v>1096</v>
      </c>
      <c r="O163" s="281" t="s">
        <v>1237</v>
      </c>
      <c r="P163" s="282">
        <v>100</v>
      </c>
      <c r="Q163" s="282">
        <v>10.52</v>
      </c>
      <c r="R163" s="283"/>
      <c r="S163" s="288" t="s">
        <v>8099</v>
      </c>
      <c r="T163" s="284"/>
      <c r="U163" s="277">
        <v>44368</v>
      </c>
      <c r="V163" s="277">
        <v>44368</v>
      </c>
      <c r="W163" s="284">
        <v>4159000311</v>
      </c>
      <c r="X163" s="212">
        <v>44377</v>
      </c>
      <c r="Y163" s="157"/>
      <c r="Z163" s="157"/>
      <c r="AA163" s="157"/>
      <c r="AB163" s="157"/>
      <c r="AC163" s="157"/>
      <c r="AD163" s="157"/>
      <c r="AE163" s="158"/>
      <c r="AF163" s="157"/>
      <c r="AG163" s="157"/>
      <c r="AH163" s="157"/>
      <c r="AI163" s="157"/>
      <c r="AJ163" s="157"/>
      <c r="AK163" s="285" t="s">
        <v>5732</v>
      </c>
      <c r="AL163" s="285" t="s">
        <v>5733</v>
      </c>
      <c r="AM163" s="285" t="s">
        <v>5734</v>
      </c>
      <c r="AN163" s="286"/>
      <c r="AO163" s="142"/>
      <c r="AP163" s="144"/>
    </row>
    <row r="164" spans="1:42" s="145" customFormat="1" ht="24">
      <c r="A164" s="281" t="s">
        <v>1407</v>
      </c>
      <c r="B164" s="281" t="s">
        <v>3357</v>
      </c>
      <c r="C164" s="281" t="s">
        <v>6001</v>
      </c>
      <c r="D164" s="300" t="s">
        <v>6005</v>
      </c>
      <c r="E164" s="281" t="s">
        <v>5726</v>
      </c>
      <c r="F164" s="281" t="s">
        <v>39</v>
      </c>
      <c r="G164" s="281" t="s">
        <v>106</v>
      </c>
      <c r="H164" s="281" t="s">
        <v>3311</v>
      </c>
      <c r="I164" s="281" t="s">
        <v>760</v>
      </c>
      <c r="J164" s="281" t="s">
        <v>104</v>
      </c>
      <c r="K164" s="281" t="s">
        <v>17</v>
      </c>
      <c r="L164" s="281" t="s">
        <v>5915</v>
      </c>
      <c r="M164" s="281" t="s">
        <v>6006</v>
      </c>
      <c r="N164" s="281" t="s">
        <v>1103</v>
      </c>
      <c r="O164" s="281" t="s">
        <v>1245</v>
      </c>
      <c r="P164" s="282">
        <v>130</v>
      </c>
      <c r="Q164" s="282">
        <v>10.83</v>
      </c>
      <c r="R164" s="283"/>
      <c r="S164" s="288" t="s">
        <v>8100</v>
      </c>
      <c r="T164" s="284"/>
      <c r="U164" s="277">
        <v>44364</v>
      </c>
      <c r="V164" s="277">
        <v>44364</v>
      </c>
      <c r="W164" s="284">
        <v>4159000312</v>
      </c>
      <c r="X164" s="212">
        <v>44377</v>
      </c>
      <c r="Y164" s="157"/>
      <c r="Z164" s="157"/>
      <c r="AA164" s="157"/>
      <c r="AB164" s="157"/>
      <c r="AC164" s="157"/>
      <c r="AD164" s="157"/>
      <c r="AE164" s="158"/>
      <c r="AF164" s="157"/>
      <c r="AG164" s="157"/>
      <c r="AH164" s="157"/>
      <c r="AI164" s="157"/>
      <c r="AJ164" s="157"/>
      <c r="AK164" s="285" t="s">
        <v>5732</v>
      </c>
      <c r="AL164" s="285" t="s">
        <v>5733</v>
      </c>
      <c r="AM164" s="285" t="s">
        <v>5734</v>
      </c>
      <c r="AN164" s="286"/>
      <c r="AO164" s="142"/>
      <c r="AP164" s="144"/>
    </row>
    <row r="165" spans="1:42" s="145" customFormat="1" ht="24">
      <c r="A165" s="281" t="s">
        <v>1407</v>
      </c>
      <c r="B165" s="281" t="s">
        <v>3357</v>
      </c>
      <c r="C165" s="281" t="s">
        <v>6001</v>
      </c>
      <c r="D165" s="300" t="s">
        <v>6005</v>
      </c>
      <c r="E165" s="281" t="s">
        <v>5726</v>
      </c>
      <c r="F165" s="281" t="s">
        <v>39</v>
      </c>
      <c r="G165" s="281" t="s">
        <v>106</v>
      </c>
      <c r="H165" s="281" t="s">
        <v>3312</v>
      </c>
      <c r="I165" s="281" t="s">
        <v>760</v>
      </c>
      <c r="J165" s="281" t="s">
        <v>104</v>
      </c>
      <c r="K165" s="281" t="s">
        <v>17</v>
      </c>
      <c r="L165" s="281" t="s">
        <v>5915</v>
      </c>
      <c r="M165" s="281" t="s">
        <v>6006</v>
      </c>
      <c r="N165" s="281" t="s">
        <v>1096</v>
      </c>
      <c r="O165" s="281" t="s">
        <v>1237</v>
      </c>
      <c r="P165" s="282">
        <v>130</v>
      </c>
      <c r="Q165" s="282">
        <v>10.83</v>
      </c>
      <c r="R165" s="283"/>
      <c r="S165" s="288" t="s">
        <v>8100</v>
      </c>
      <c r="T165" s="284"/>
      <c r="U165" s="277">
        <v>44364</v>
      </c>
      <c r="V165" s="277">
        <v>44364</v>
      </c>
      <c r="W165" s="284">
        <v>4159000313</v>
      </c>
      <c r="X165" s="212">
        <v>44377</v>
      </c>
      <c r="Y165" s="157"/>
      <c r="Z165" s="157"/>
      <c r="AA165" s="157"/>
      <c r="AB165" s="157"/>
      <c r="AC165" s="157"/>
      <c r="AD165" s="157"/>
      <c r="AE165" s="158"/>
      <c r="AF165" s="157"/>
      <c r="AG165" s="157"/>
      <c r="AH165" s="157"/>
      <c r="AI165" s="157"/>
      <c r="AJ165" s="157"/>
      <c r="AK165" s="285" t="s">
        <v>5732</v>
      </c>
      <c r="AL165" s="285" t="s">
        <v>5733</v>
      </c>
      <c r="AM165" s="285" t="s">
        <v>5734</v>
      </c>
      <c r="AN165" s="286"/>
      <c r="AO165" s="142"/>
      <c r="AP165" s="144"/>
    </row>
    <row r="166" spans="1:42" s="145" customFormat="1" ht="24">
      <c r="A166" s="281" t="s">
        <v>1407</v>
      </c>
      <c r="B166" s="281" t="s">
        <v>3357</v>
      </c>
      <c r="C166" s="281" t="s">
        <v>6001</v>
      </c>
      <c r="D166" s="300" t="s">
        <v>3313</v>
      </c>
      <c r="E166" s="281" t="s">
        <v>5726</v>
      </c>
      <c r="F166" s="281" t="s">
        <v>39</v>
      </c>
      <c r="G166" s="281" t="s">
        <v>106</v>
      </c>
      <c r="H166" s="281" t="s">
        <v>3314</v>
      </c>
      <c r="I166" s="281" t="s">
        <v>760</v>
      </c>
      <c r="J166" s="281" t="s">
        <v>104</v>
      </c>
      <c r="K166" s="281" t="s">
        <v>17</v>
      </c>
      <c r="L166" s="281" t="s">
        <v>5915</v>
      </c>
      <c r="M166" s="281" t="s">
        <v>6007</v>
      </c>
      <c r="N166" s="281" t="s">
        <v>1103</v>
      </c>
      <c r="O166" s="281" t="s">
        <v>1245</v>
      </c>
      <c r="P166" s="282">
        <v>160</v>
      </c>
      <c r="Q166" s="282">
        <v>10.83</v>
      </c>
      <c r="R166" s="283"/>
      <c r="S166" s="288" t="s">
        <v>8100</v>
      </c>
      <c r="T166" s="284"/>
      <c r="U166" s="277">
        <v>44364</v>
      </c>
      <c r="V166" s="277">
        <v>44364</v>
      </c>
      <c r="W166" s="284">
        <v>4159000314</v>
      </c>
      <c r="X166" s="212">
        <v>44377</v>
      </c>
      <c r="Y166" s="157"/>
      <c r="Z166" s="157"/>
      <c r="AA166" s="157"/>
      <c r="AB166" s="157"/>
      <c r="AC166" s="157"/>
      <c r="AD166" s="157"/>
      <c r="AE166" s="158"/>
      <c r="AF166" s="157"/>
      <c r="AG166" s="157"/>
      <c r="AH166" s="157"/>
      <c r="AI166" s="157"/>
      <c r="AJ166" s="157"/>
      <c r="AK166" s="285" t="s">
        <v>5732</v>
      </c>
      <c r="AL166" s="285" t="s">
        <v>5733</v>
      </c>
      <c r="AM166" s="285" t="s">
        <v>5734</v>
      </c>
      <c r="AN166" s="286"/>
      <c r="AO166" s="142"/>
      <c r="AP166" s="144"/>
    </row>
    <row r="167" spans="1:42" s="145" customFormat="1" ht="24">
      <c r="A167" s="281" t="s">
        <v>1407</v>
      </c>
      <c r="B167" s="281" t="s">
        <v>3357</v>
      </c>
      <c r="C167" s="281" t="s">
        <v>6008</v>
      </c>
      <c r="D167" s="281" t="s">
        <v>2603</v>
      </c>
      <c r="E167" s="281" t="s">
        <v>5726</v>
      </c>
      <c r="F167" s="281" t="s">
        <v>39</v>
      </c>
      <c r="G167" s="281" t="s">
        <v>106</v>
      </c>
      <c r="H167" s="281" t="s">
        <v>3315</v>
      </c>
      <c r="I167" s="281" t="s">
        <v>760</v>
      </c>
      <c r="J167" s="281" t="s">
        <v>104</v>
      </c>
      <c r="K167" s="281" t="s">
        <v>17</v>
      </c>
      <c r="L167" s="281" t="s">
        <v>5915</v>
      </c>
      <c r="M167" s="281" t="s">
        <v>6009</v>
      </c>
      <c r="N167" s="281" t="s">
        <v>1103</v>
      </c>
      <c r="O167" s="281" t="s">
        <v>1245</v>
      </c>
      <c r="P167" s="282">
        <v>110</v>
      </c>
      <c r="Q167" s="282">
        <v>14.95</v>
      </c>
      <c r="R167" s="283"/>
      <c r="S167" s="288" t="s">
        <v>8100</v>
      </c>
      <c r="T167" s="284"/>
      <c r="U167" s="277">
        <v>44364</v>
      </c>
      <c r="V167" s="277">
        <v>44364</v>
      </c>
      <c r="W167" s="284">
        <v>4159000315</v>
      </c>
      <c r="X167" s="212">
        <v>44377</v>
      </c>
      <c r="Y167" s="157"/>
      <c r="Z167" s="157"/>
      <c r="AA167" s="157"/>
      <c r="AB167" s="157"/>
      <c r="AC167" s="157"/>
      <c r="AD167" s="157"/>
      <c r="AE167" s="158"/>
      <c r="AF167" s="157"/>
      <c r="AG167" s="157"/>
      <c r="AH167" s="157"/>
      <c r="AI167" s="157"/>
      <c r="AJ167" s="157"/>
      <c r="AK167" s="285" t="s">
        <v>5732</v>
      </c>
      <c r="AL167" s="285" t="s">
        <v>5733</v>
      </c>
      <c r="AM167" s="285" t="s">
        <v>5734</v>
      </c>
      <c r="AN167" s="286"/>
      <c r="AO167" s="142"/>
      <c r="AP167" s="144"/>
    </row>
    <row r="168" spans="1:42" s="145" customFormat="1" ht="24">
      <c r="A168" s="281" t="s">
        <v>1407</v>
      </c>
      <c r="B168" s="281" t="s">
        <v>3357</v>
      </c>
      <c r="C168" s="281" t="s">
        <v>6008</v>
      </c>
      <c r="D168" s="281" t="s">
        <v>2603</v>
      </c>
      <c r="E168" s="281" t="s">
        <v>5726</v>
      </c>
      <c r="F168" s="281" t="s">
        <v>39</v>
      </c>
      <c r="G168" s="281" t="s">
        <v>106</v>
      </c>
      <c r="H168" s="281" t="s">
        <v>3316</v>
      </c>
      <c r="I168" s="281" t="s">
        <v>760</v>
      </c>
      <c r="J168" s="281" t="s">
        <v>104</v>
      </c>
      <c r="K168" s="281" t="s">
        <v>17</v>
      </c>
      <c r="L168" s="281" t="s">
        <v>5915</v>
      </c>
      <c r="M168" s="281" t="s">
        <v>6010</v>
      </c>
      <c r="N168" s="281" t="s">
        <v>1096</v>
      </c>
      <c r="O168" s="281" t="s">
        <v>1237</v>
      </c>
      <c r="P168" s="282">
        <v>55</v>
      </c>
      <c r="Q168" s="282">
        <v>14.95</v>
      </c>
      <c r="R168" s="283"/>
      <c r="S168" s="288" t="s">
        <v>8100</v>
      </c>
      <c r="T168" s="284"/>
      <c r="U168" s="277">
        <v>44364</v>
      </c>
      <c r="V168" s="277">
        <v>44364</v>
      </c>
      <c r="W168" s="284">
        <v>4159000316</v>
      </c>
      <c r="X168" s="212">
        <v>44377</v>
      </c>
      <c r="Y168" s="157"/>
      <c r="Z168" s="157"/>
      <c r="AA168" s="157"/>
      <c r="AB168" s="157"/>
      <c r="AC168" s="157"/>
      <c r="AD168" s="157"/>
      <c r="AE168" s="289"/>
      <c r="AF168" s="157"/>
      <c r="AG168" s="157"/>
      <c r="AH168" s="157"/>
      <c r="AI168" s="157"/>
      <c r="AJ168" s="157"/>
      <c r="AK168" s="285" t="s">
        <v>5732</v>
      </c>
      <c r="AL168" s="285" t="s">
        <v>5733</v>
      </c>
      <c r="AM168" s="285" t="s">
        <v>5734</v>
      </c>
      <c r="AN168" s="286"/>
      <c r="AO168" s="142"/>
      <c r="AP168" s="144"/>
    </row>
    <row r="169" spans="1:42" s="145" customFormat="1" ht="24">
      <c r="A169" s="281" t="s">
        <v>1407</v>
      </c>
      <c r="B169" s="281" t="s">
        <v>3357</v>
      </c>
      <c r="C169" s="281" t="s">
        <v>6008</v>
      </c>
      <c r="D169" s="300" t="s">
        <v>6011</v>
      </c>
      <c r="E169" s="281" t="s">
        <v>5726</v>
      </c>
      <c r="F169" s="281" t="s">
        <v>39</v>
      </c>
      <c r="G169" s="281" t="s">
        <v>106</v>
      </c>
      <c r="H169" s="281" t="s">
        <v>3317</v>
      </c>
      <c r="I169" s="281" t="s">
        <v>760</v>
      </c>
      <c r="J169" s="281" t="s">
        <v>104</v>
      </c>
      <c r="K169" s="281" t="s">
        <v>17</v>
      </c>
      <c r="L169" s="281" t="s">
        <v>5915</v>
      </c>
      <c r="M169" s="281" t="s">
        <v>6012</v>
      </c>
      <c r="N169" s="281" t="s">
        <v>1103</v>
      </c>
      <c r="O169" s="281" t="s">
        <v>1245</v>
      </c>
      <c r="P169" s="303">
        <v>1020</v>
      </c>
      <c r="Q169" s="282">
        <v>11.67</v>
      </c>
      <c r="R169" s="283"/>
      <c r="S169" s="288" t="s">
        <v>8100</v>
      </c>
      <c r="T169" s="284"/>
      <c r="U169" s="277">
        <v>44364</v>
      </c>
      <c r="V169" s="277">
        <v>44364</v>
      </c>
      <c r="W169" s="284">
        <v>4159000317</v>
      </c>
      <c r="X169" s="212">
        <v>44377</v>
      </c>
      <c r="Y169" s="157"/>
      <c r="Z169" s="157"/>
      <c r="AA169" s="157"/>
      <c r="AB169" s="157"/>
      <c r="AC169" s="157"/>
      <c r="AD169" s="157"/>
      <c r="AE169" s="158"/>
      <c r="AF169" s="157"/>
      <c r="AG169" s="157"/>
      <c r="AH169" s="157"/>
      <c r="AI169" s="157"/>
      <c r="AJ169" s="157"/>
      <c r="AK169" s="285" t="s">
        <v>5732</v>
      </c>
      <c r="AL169" s="285" t="s">
        <v>5733</v>
      </c>
      <c r="AM169" s="285" t="s">
        <v>5734</v>
      </c>
      <c r="AN169" s="286"/>
      <c r="AO169" s="142"/>
      <c r="AP169" s="144"/>
    </row>
    <row r="170" spans="1:42" s="145" customFormat="1" ht="24">
      <c r="A170" s="281" t="s">
        <v>1407</v>
      </c>
      <c r="B170" s="281" t="s">
        <v>3357</v>
      </c>
      <c r="C170" s="281" t="s">
        <v>6008</v>
      </c>
      <c r="D170" s="300" t="s">
        <v>6013</v>
      </c>
      <c r="E170" s="281" t="s">
        <v>5726</v>
      </c>
      <c r="F170" s="281" t="s">
        <v>39</v>
      </c>
      <c r="G170" s="281" t="s">
        <v>106</v>
      </c>
      <c r="H170" s="281" t="s">
        <v>3318</v>
      </c>
      <c r="I170" s="281" t="s">
        <v>760</v>
      </c>
      <c r="J170" s="281" t="s">
        <v>104</v>
      </c>
      <c r="K170" s="281" t="s">
        <v>17</v>
      </c>
      <c r="L170" s="281" t="s">
        <v>5915</v>
      </c>
      <c r="M170" s="281" t="s">
        <v>6014</v>
      </c>
      <c r="N170" s="281" t="s">
        <v>1103</v>
      </c>
      <c r="O170" s="281" t="s">
        <v>1245</v>
      </c>
      <c r="P170" s="282">
        <v>110</v>
      </c>
      <c r="Q170" s="282">
        <v>7.49</v>
      </c>
      <c r="R170" s="283"/>
      <c r="S170" s="288" t="s">
        <v>8100</v>
      </c>
      <c r="T170" s="284"/>
      <c r="U170" s="277">
        <v>44364</v>
      </c>
      <c r="V170" s="277">
        <v>44364</v>
      </c>
      <c r="W170" s="284">
        <v>4159000318</v>
      </c>
      <c r="X170" s="212">
        <v>44377</v>
      </c>
      <c r="Y170" s="157"/>
      <c r="Z170" s="157"/>
      <c r="AA170" s="157"/>
      <c r="AB170" s="157"/>
      <c r="AC170" s="157"/>
      <c r="AD170" s="157"/>
      <c r="AE170" s="158"/>
      <c r="AF170" s="157"/>
      <c r="AG170" s="157"/>
      <c r="AH170" s="157"/>
      <c r="AI170" s="157"/>
      <c r="AJ170" s="157"/>
      <c r="AK170" s="285" t="s">
        <v>5732</v>
      </c>
      <c r="AL170" s="285" t="s">
        <v>5733</v>
      </c>
      <c r="AM170" s="285" t="s">
        <v>5734</v>
      </c>
      <c r="AN170" s="286"/>
      <c r="AO170" s="142"/>
      <c r="AP170" s="144"/>
    </row>
    <row r="171" spans="1:42" s="145" customFormat="1" ht="24">
      <c r="A171" s="281" t="s">
        <v>1407</v>
      </c>
      <c r="B171" s="281" t="s">
        <v>3357</v>
      </c>
      <c r="C171" s="281" t="s">
        <v>6008</v>
      </c>
      <c r="D171" s="300" t="s">
        <v>6013</v>
      </c>
      <c r="E171" s="281" t="s">
        <v>5726</v>
      </c>
      <c r="F171" s="281" t="s">
        <v>39</v>
      </c>
      <c r="G171" s="281" t="s">
        <v>106</v>
      </c>
      <c r="H171" s="281" t="s">
        <v>3319</v>
      </c>
      <c r="I171" s="281" t="s">
        <v>760</v>
      </c>
      <c r="J171" s="281" t="s">
        <v>104</v>
      </c>
      <c r="K171" s="281" t="s">
        <v>17</v>
      </c>
      <c r="L171" s="281" t="s">
        <v>5915</v>
      </c>
      <c r="M171" s="281" t="s">
        <v>6014</v>
      </c>
      <c r="N171" s="281" t="s">
        <v>1096</v>
      </c>
      <c r="O171" s="281" t="s">
        <v>1237</v>
      </c>
      <c r="P171" s="282">
        <v>110</v>
      </c>
      <c r="Q171" s="282">
        <v>7.49</v>
      </c>
      <c r="R171" s="283"/>
      <c r="S171" s="288" t="s">
        <v>8100</v>
      </c>
      <c r="T171" s="284"/>
      <c r="U171" s="277">
        <v>44364</v>
      </c>
      <c r="V171" s="277">
        <v>44364</v>
      </c>
      <c r="W171" s="284">
        <v>4159000319</v>
      </c>
      <c r="X171" s="212">
        <v>44377</v>
      </c>
      <c r="Y171" s="157"/>
      <c r="Z171" s="157"/>
      <c r="AA171" s="157"/>
      <c r="AB171" s="157"/>
      <c r="AC171" s="157"/>
      <c r="AD171" s="157"/>
      <c r="AE171" s="158"/>
      <c r="AF171" s="157"/>
      <c r="AG171" s="157"/>
      <c r="AH171" s="157"/>
      <c r="AI171" s="157"/>
      <c r="AJ171" s="157"/>
      <c r="AK171" s="285" t="s">
        <v>5732</v>
      </c>
      <c r="AL171" s="285" t="s">
        <v>5733</v>
      </c>
      <c r="AM171" s="285" t="s">
        <v>5734</v>
      </c>
      <c r="AN171" s="286"/>
      <c r="AO171" s="142"/>
      <c r="AP171" s="144"/>
    </row>
    <row r="172" spans="1:42" s="145" customFormat="1" ht="24">
      <c r="A172" s="281" t="s">
        <v>1407</v>
      </c>
      <c r="B172" s="281" t="s">
        <v>3357</v>
      </c>
      <c r="C172" s="281" t="s">
        <v>6015</v>
      </c>
      <c r="D172" s="300" t="s">
        <v>6016</v>
      </c>
      <c r="E172" s="281" t="s">
        <v>5726</v>
      </c>
      <c r="F172" s="281" t="s">
        <v>39</v>
      </c>
      <c r="G172" s="281" t="s">
        <v>106</v>
      </c>
      <c r="H172" s="281" t="s">
        <v>3320</v>
      </c>
      <c r="I172" s="281" t="s">
        <v>760</v>
      </c>
      <c r="J172" s="281" t="s">
        <v>104</v>
      </c>
      <c r="K172" s="281" t="s">
        <v>17</v>
      </c>
      <c r="L172" s="281" t="s">
        <v>5915</v>
      </c>
      <c r="M172" s="281" t="s">
        <v>6017</v>
      </c>
      <c r="N172" s="281" t="s">
        <v>1096</v>
      </c>
      <c r="O172" s="281" t="s">
        <v>1237</v>
      </c>
      <c r="P172" s="282">
        <v>108</v>
      </c>
      <c r="Q172" s="282">
        <v>7.49</v>
      </c>
      <c r="R172" s="283"/>
      <c r="S172" s="288" t="s">
        <v>8100</v>
      </c>
      <c r="T172" s="284"/>
      <c r="U172" s="277">
        <v>44364</v>
      </c>
      <c r="V172" s="277">
        <v>44364</v>
      </c>
      <c r="W172" s="284">
        <v>4159000320</v>
      </c>
      <c r="X172" s="212">
        <v>44377</v>
      </c>
      <c r="Y172" s="157"/>
      <c r="Z172" s="157"/>
      <c r="AA172" s="157"/>
      <c r="AB172" s="157"/>
      <c r="AC172" s="157"/>
      <c r="AD172" s="157"/>
      <c r="AE172" s="158"/>
      <c r="AF172" s="157"/>
      <c r="AG172" s="157"/>
      <c r="AH172" s="157"/>
      <c r="AI172" s="157"/>
      <c r="AJ172" s="157"/>
      <c r="AK172" s="285" t="s">
        <v>5732</v>
      </c>
      <c r="AL172" s="285" t="s">
        <v>5733</v>
      </c>
      <c r="AM172" s="285" t="s">
        <v>5734</v>
      </c>
      <c r="AN172" s="286"/>
      <c r="AO172" s="142"/>
      <c r="AP172" s="144"/>
    </row>
    <row r="173" spans="1:42" s="145" customFormat="1" ht="24">
      <c r="A173" s="281" t="s">
        <v>1407</v>
      </c>
      <c r="B173" s="281" t="s">
        <v>3357</v>
      </c>
      <c r="C173" s="281" t="s">
        <v>6015</v>
      </c>
      <c r="D173" s="300" t="s">
        <v>6016</v>
      </c>
      <c r="E173" s="281" t="s">
        <v>5726</v>
      </c>
      <c r="F173" s="281" t="s">
        <v>39</v>
      </c>
      <c r="G173" s="281" t="s">
        <v>106</v>
      </c>
      <c r="H173" s="281" t="s">
        <v>3321</v>
      </c>
      <c r="I173" s="281" t="s">
        <v>760</v>
      </c>
      <c r="J173" s="281" t="s">
        <v>104</v>
      </c>
      <c r="K173" s="281" t="s">
        <v>17</v>
      </c>
      <c r="L173" s="281" t="s">
        <v>5915</v>
      </c>
      <c r="M173" s="281" t="s">
        <v>6018</v>
      </c>
      <c r="N173" s="281" t="s">
        <v>1096</v>
      </c>
      <c r="O173" s="281" t="s">
        <v>1237</v>
      </c>
      <c r="P173" s="282">
        <v>205</v>
      </c>
      <c r="Q173" s="282">
        <v>5.24</v>
      </c>
      <c r="R173" s="283"/>
      <c r="S173" s="288" t="s">
        <v>8100</v>
      </c>
      <c r="T173" s="284"/>
      <c r="U173" s="277">
        <v>44364</v>
      </c>
      <c r="V173" s="277">
        <v>44364</v>
      </c>
      <c r="W173" s="284">
        <v>4159000321</v>
      </c>
      <c r="X173" s="212">
        <v>44377</v>
      </c>
      <c r="Y173" s="157"/>
      <c r="Z173" s="157"/>
      <c r="AA173" s="157"/>
      <c r="AB173" s="157"/>
      <c r="AC173" s="157"/>
      <c r="AD173" s="157"/>
      <c r="AE173" s="158"/>
      <c r="AF173" s="157"/>
      <c r="AG173" s="157"/>
      <c r="AH173" s="157"/>
      <c r="AI173" s="157"/>
      <c r="AJ173" s="157"/>
      <c r="AK173" s="285" t="s">
        <v>5732</v>
      </c>
      <c r="AL173" s="285" t="s">
        <v>5733</v>
      </c>
      <c r="AM173" s="285" t="s">
        <v>5734</v>
      </c>
      <c r="AN173" s="286"/>
      <c r="AO173" s="142"/>
      <c r="AP173" s="144"/>
    </row>
    <row r="174" spans="1:42" s="145" customFormat="1" ht="24">
      <c r="A174" s="281" t="s">
        <v>1407</v>
      </c>
      <c r="B174" s="281" t="s">
        <v>3357</v>
      </c>
      <c r="C174" s="281" t="s">
        <v>6015</v>
      </c>
      <c r="D174" s="300" t="s">
        <v>6019</v>
      </c>
      <c r="E174" s="281" t="s">
        <v>5726</v>
      </c>
      <c r="F174" s="281" t="s">
        <v>39</v>
      </c>
      <c r="G174" s="281" t="s">
        <v>106</v>
      </c>
      <c r="H174" s="281" t="s">
        <v>3322</v>
      </c>
      <c r="I174" s="281" t="s">
        <v>760</v>
      </c>
      <c r="J174" s="281" t="s">
        <v>104</v>
      </c>
      <c r="K174" s="281" t="s">
        <v>17</v>
      </c>
      <c r="L174" s="281" t="s">
        <v>5915</v>
      </c>
      <c r="M174" s="281" t="s">
        <v>6020</v>
      </c>
      <c r="N174" s="281" t="s">
        <v>1103</v>
      </c>
      <c r="O174" s="281" t="s">
        <v>1245</v>
      </c>
      <c r="P174" s="282">
        <v>115</v>
      </c>
      <c r="Q174" s="282">
        <v>6.91</v>
      </c>
      <c r="R174" s="283"/>
      <c r="S174" s="288" t="s">
        <v>8100</v>
      </c>
      <c r="T174" s="284"/>
      <c r="U174" s="277">
        <v>44364</v>
      </c>
      <c r="V174" s="277">
        <v>44364</v>
      </c>
      <c r="W174" s="284">
        <v>4159000322</v>
      </c>
      <c r="X174" s="212">
        <v>44377</v>
      </c>
      <c r="Y174" s="157"/>
      <c r="Z174" s="157"/>
      <c r="AA174" s="157"/>
      <c r="AB174" s="157"/>
      <c r="AC174" s="157"/>
      <c r="AD174" s="157"/>
      <c r="AE174" s="158"/>
      <c r="AF174" s="157"/>
      <c r="AG174" s="157"/>
      <c r="AH174" s="157"/>
      <c r="AI174" s="157"/>
      <c r="AJ174" s="157"/>
      <c r="AK174" s="285" t="s">
        <v>5732</v>
      </c>
      <c r="AL174" s="285" t="s">
        <v>5733</v>
      </c>
      <c r="AM174" s="285" t="s">
        <v>5734</v>
      </c>
      <c r="AN174" s="286"/>
      <c r="AO174" s="142"/>
      <c r="AP174" s="144"/>
    </row>
    <row r="175" spans="1:42" s="145" customFormat="1" ht="24">
      <c r="A175" s="281" t="s">
        <v>1407</v>
      </c>
      <c r="B175" s="281" t="s">
        <v>3357</v>
      </c>
      <c r="C175" s="281" t="s">
        <v>6015</v>
      </c>
      <c r="D175" s="300" t="s">
        <v>6019</v>
      </c>
      <c r="E175" s="281" t="s">
        <v>5726</v>
      </c>
      <c r="F175" s="281" t="s">
        <v>39</v>
      </c>
      <c r="G175" s="281" t="s">
        <v>106</v>
      </c>
      <c r="H175" s="281" t="s">
        <v>3323</v>
      </c>
      <c r="I175" s="281" t="s">
        <v>760</v>
      </c>
      <c r="J175" s="281" t="s">
        <v>104</v>
      </c>
      <c r="K175" s="281" t="s">
        <v>17</v>
      </c>
      <c r="L175" s="281" t="s">
        <v>5915</v>
      </c>
      <c r="M175" s="281" t="s">
        <v>6020</v>
      </c>
      <c r="N175" s="281" t="s">
        <v>1096</v>
      </c>
      <c r="O175" s="281" t="s">
        <v>1237</v>
      </c>
      <c r="P175" s="282">
        <v>115</v>
      </c>
      <c r="Q175" s="282">
        <v>6.91</v>
      </c>
      <c r="R175" s="283"/>
      <c r="S175" s="288" t="s">
        <v>8100</v>
      </c>
      <c r="T175" s="284"/>
      <c r="U175" s="277">
        <v>44364</v>
      </c>
      <c r="V175" s="277">
        <v>44364</v>
      </c>
      <c r="W175" s="284">
        <v>4159000323</v>
      </c>
      <c r="X175" s="212">
        <v>44377</v>
      </c>
      <c r="Y175" s="157"/>
      <c r="Z175" s="157"/>
      <c r="AA175" s="157"/>
      <c r="AB175" s="157"/>
      <c r="AC175" s="157"/>
      <c r="AD175" s="157"/>
      <c r="AE175" s="158"/>
      <c r="AF175" s="157"/>
      <c r="AG175" s="157"/>
      <c r="AH175" s="157"/>
      <c r="AI175" s="157"/>
      <c r="AJ175" s="157"/>
      <c r="AK175" s="285" t="s">
        <v>5732</v>
      </c>
      <c r="AL175" s="285" t="s">
        <v>5733</v>
      </c>
      <c r="AM175" s="285" t="s">
        <v>5734</v>
      </c>
      <c r="AN175" s="286"/>
      <c r="AO175" s="142"/>
      <c r="AP175" s="144"/>
    </row>
    <row r="176" spans="1:42" s="145" customFormat="1" ht="24">
      <c r="A176" s="281" t="s">
        <v>1407</v>
      </c>
      <c r="B176" s="281" t="s">
        <v>3357</v>
      </c>
      <c r="C176" s="281" t="s">
        <v>6015</v>
      </c>
      <c r="D176" s="300" t="s">
        <v>6021</v>
      </c>
      <c r="E176" s="281" t="s">
        <v>5726</v>
      </c>
      <c r="F176" s="281" t="s">
        <v>39</v>
      </c>
      <c r="G176" s="281" t="s">
        <v>106</v>
      </c>
      <c r="H176" s="281" t="s">
        <v>3324</v>
      </c>
      <c r="I176" s="281" t="s">
        <v>760</v>
      </c>
      <c r="J176" s="281" t="s">
        <v>104</v>
      </c>
      <c r="K176" s="281" t="s">
        <v>17</v>
      </c>
      <c r="L176" s="281" t="s">
        <v>5915</v>
      </c>
      <c r="M176" s="281" t="s">
        <v>6022</v>
      </c>
      <c r="N176" s="281" t="s">
        <v>1103</v>
      </c>
      <c r="O176" s="281" t="s">
        <v>1245</v>
      </c>
      <c r="P176" s="282">
        <v>120</v>
      </c>
      <c r="Q176" s="282">
        <v>7.58</v>
      </c>
      <c r="R176" s="283"/>
      <c r="S176" s="288" t="s">
        <v>8100</v>
      </c>
      <c r="T176" s="284"/>
      <c r="U176" s="277">
        <v>44364</v>
      </c>
      <c r="V176" s="277">
        <v>44364</v>
      </c>
      <c r="W176" s="284">
        <v>4159000324</v>
      </c>
      <c r="X176" s="212">
        <v>44377</v>
      </c>
      <c r="Y176" s="157"/>
      <c r="Z176" s="157"/>
      <c r="AA176" s="157"/>
      <c r="AB176" s="157"/>
      <c r="AC176" s="157"/>
      <c r="AD176" s="157"/>
      <c r="AE176" s="158"/>
      <c r="AF176" s="157"/>
      <c r="AG176" s="157"/>
      <c r="AH176" s="157"/>
      <c r="AI176" s="157"/>
      <c r="AJ176" s="157"/>
      <c r="AK176" s="285" t="s">
        <v>5732</v>
      </c>
      <c r="AL176" s="285" t="s">
        <v>5733</v>
      </c>
      <c r="AM176" s="285" t="s">
        <v>5734</v>
      </c>
      <c r="AN176" s="286"/>
      <c r="AO176" s="142"/>
      <c r="AP176" s="144"/>
    </row>
    <row r="177" spans="1:42" s="145" customFormat="1" ht="24">
      <c r="A177" s="281" t="s">
        <v>1407</v>
      </c>
      <c r="B177" s="281" t="s">
        <v>3357</v>
      </c>
      <c r="C177" s="281" t="s">
        <v>6015</v>
      </c>
      <c r="D177" s="300" t="s">
        <v>6021</v>
      </c>
      <c r="E177" s="281" t="s">
        <v>5726</v>
      </c>
      <c r="F177" s="281" t="s">
        <v>39</v>
      </c>
      <c r="G177" s="281" t="s">
        <v>106</v>
      </c>
      <c r="H177" s="281" t="s">
        <v>3325</v>
      </c>
      <c r="I177" s="281" t="s">
        <v>760</v>
      </c>
      <c r="J177" s="281" t="s">
        <v>104</v>
      </c>
      <c r="K177" s="281" t="s">
        <v>17</v>
      </c>
      <c r="L177" s="281" t="s">
        <v>5915</v>
      </c>
      <c r="M177" s="281" t="s">
        <v>6022</v>
      </c>
      <c r="N177" s="281" t="s">
        <v>1096</v>
      </c>
      <c r="O177" s="281" t="s">
        <v>1237</v>
      </c>
      <c r="P177" s="282">
        <v>120</v>
      </c>
      <c r="Q177" s="282">
        <v>7.58</v>
      </c>
      <c r="R177" s="283"/>
      <c r="S177" s="288" t="s">
        <v>8100</v>
      </c>
      <c r="T177" s="284"/>
      <c r="U177" s="277">
        <v>44364</v>
      </c>
      <c r="V177" s="277">
        <v>44364</v>
      </c>
      <c r="W177" s="284">
        <v>4159000325</v>
      </c>
      <c r="X177" s="212">
        <v>44377</v>
      </c>
      <c r="Y177" s="157"/>
      <c r="Z177" s="157"/>
      <c r="AA177" s="157"/>
      <c r="AB177" s="157"/>
      <c r="AC177" s="157"/>
      <c r="AD177" s="157"/>
      <c r="AE177" s="158"/>
      <c r="AF177" s="157"/>
      <c r="AG177" s="157"/>
      <c r="AH177" s="157"/>
      <c r="AI177" s="157"/>
      <c r="AJ177" s="157"/>
      <c r="AK177" s="285" t="s">
        <v>5732</v>
      </c>
      <c r="AL177" s="285" t="s">
        <v>5733</v>
      </c>
      <c r="AM177" s="285" t="s">
        <v>5734</v>
      </c>
      <c r="AN177" s="286"/>
      <c r="AO177" s="142"/>
      <c r="AP177" s="144"/>
    </row>
    <row r="178" spans="1:42" s="145" customFormat="1" ht="24">
      <c r="A178" s="281" t="s">
        <v>1407</v>
      </c>
      <c r="B178" s="281" t="s">
        <v>3357</v>
      </c>
      <c r="C178" s="281" t="s">
        <v>5993</v>
      </c>
      <c r="D178" s="300" t="s">
        <v>6023</v>
      </c>
      <c r="E178" s="281" t="s">
        <v>5726</v>
      </c>
      <c r="F178" s="281" t="s">
        <v>39</v>
      </c>
      <c r="G178" s="281" t="s">
        <v>106</v>
      </c>
      <c r="H178" s="281" t="s">
        <v>3326</v>
      </c>
      <c r="I178" s="281" t="s">
        <v>760</v>
      </c>
      <c r="J178" s="281" t="s">
        <v>104</v>
      </c>
      <c r="K178" s="281" t="s">
        <v>17</v>
      </c>
      <c r="L178" s="281" t="s">
        <v>5915</v>
      </c>
      <c r="M178" s="281" t="s">
        <v>6024</v>
      </c>
      <c r="N178" s="281" t="s">
        <v>1103</v>
      </c>
      <c r="O178" s="281" t="s">
        <v>1245</v>
      </c>
      <c r="P178" s="282">
        <v>210</v>
      </c>
      <c r="Q178" s="282">
        <v>14.32</v>
      </c>
      <c r="R178" s="283"/>
      <c r="S178" s="288" t="s">
        <v>8100</v>
      </c>
      <c r="T178" s="284"/>
      <c r="U178" s="277">
        <v>44364</v>
      </c>
      <c r="V178" s="277">
        <v>44364</v>
      </c>
      <c r="W178" s="284">
        <v>4159000326</v>
      </c>
      <c r="X178" s="212">
        <v>44377</v>
      </c>
      <c r="Y178" s="157"/>
      <c r="Z178" s="157"/>
      <c r="AA178" s="157"/>
      <c r="AB178" s="157"/>
      <c r="AC178" s="157"/>
      <c r="AD178" s="157"/>
      <c r="AE178" s="158"/>
      <c r="AF178" s="157"/>
      <c r="AG178" s="157"/>
      <c r="AH178" s="157"/>
      <c r="AI178" s="157"/>
      <c r="AJ178" s="157"/>
      <c r="AK178" s="285" t="s">
        <v>5732</v>
      </c>
      <c r="AL178" s="285" t="s">
        <v>5733</v>
      </c>
      <c r="AM178" s="285" t="s">
        <v>5734</v>
      </c>
      <c r="AN178" s="286"/>
      <c r="AO178" s="142"/>
      <c r="AP178" s="144"/>
    </row>
    <row r="179" spans="1:42" s="145" customFormat="1" ht="24">
      <c r="A179" s="281" t="s">
        <v>1407</v>
      </c>
      <c r="B179" s="281" t="s">
        <v>3357</v>
      </c>
      <c r="C179" s="281" t="s">
        <v>5993</v>
      </c>
      <c r="D179" s="300" t="s">
        <v>6023</v>
      </c>
      <c r="E179" s="281" t="s">
        <v>5726</v>
      </c>
      <c r="F179" s="281" t="s">
        <v>39</v>
      </c>
      <c r="G179" s="281" t="s">
        <v>106</v>
      </c>
      <c r="H179" s="281" t="s">
        <v>3327</v>
      </c>
      <c r="I179" s="281" t="s">
        <v>760</v>
      </c>
      <c r="J179" s="281" t="s">
        <v>104</v>
      </c>
      <c r="K179" s="281" t="s">
        <v>17</v>
      </c>
      <c r="L179" s="281" t="s">
        <v>5915</v>
      </c>
      <c r="M179" s="281" t="s">
        <v>6024</v>
      </c>
      <c r="N179" s="281" t="s">
        <v>1096</v>
      </c>
      <c r="O179" s="281" t="s">
        <v>1237</v>
      </c>
      <c r="P179" s="282">
        <v>210</v>
      </c>
      <c r="Q179" s="282">
        <v>14.32</v>
      </c>
      <c r="R179" s="283"/>
      <c r="S179" s="288" t="s">
        <v>8100</v>
      </c>
      <c r="T179" s="284"/>
      <c r="U179" s="277">
        <v>44364</v>
      </c>
      <c r="V179" s="277">
        <v>44364</v>
      </c>
      <c r="W179" s="284">
        <v>4159000327</v>
      </c>
      <c r="X179" s="212">
        <v>44377</v>
      </c>
      <c r="Y179" s="157"/>
      <c r="Z179" s="157"/>
      <c r="AA179" s="157"/>
      <c r="AB179" s="157"/>
      <c r="AC179" s="157"/>
      <c r="AD179" s="157"/>
      <c r="AE179" s="158"/>
      <c r="AF179" s="157"/>
      <c r="AG179" s="157"/>
      <c r="AH179" s="157"/>
      <c r="AI179" s="157"/>
      <c r="AJ179" s="157"/>
      <c r="AK179" s="285" t="s">
        <v>5732</v>
      </c>
      <c r="AL179" s="285" t="s">
        <v>5733</v>
      </c>
      <c r="AM179" s="285" t="s">
        <v>5734</v>
      </c>
      <c r="AN179" s="286"/>
      <c r="AO179" s="142"/>
      <c r="AP179" s="144"/>
    </row>
    <row r="180" spans="1:42" s="145" customFormat="1" ht="24">
      <c r="A180" s="281" t="s">
        <v>1407</v>
      </c>
      <c r="B180" s="281" t="s">
        <v>3357</v>
      </c>
      <c r="C180" s="281" t="s">
        <v>5993</v>
      </c>
      <c r="D180" s="300" t="s">
        <v>6025</v>
      </c>
      <c r="E180" s="281" t="s">
        <v>5726</v>
      </c>
      <c r="F180" s="281" t="s">
        <v>39</v>
      </c>
      <c r="G180" s="281" t="s">
        <v>106</v>
      </c>
      <c r="H180" s="281" t="s">
        <v>3328</v>
      </c>
      <c r="I180" s="281" t="s">
        <v>760</v>
      </c>
      <c r="J180" s="281" t="s">
        <v>104</v>
      </c>
      <c r="K180" s="281" t="s">
        <v>17</v>
      </c>
      <c r="L180" s="281" t="s">
        <v>5915</v>
      </c>
      <c r="M180" s="281" t="s">
        <v>6026</v>
      </c>
      <c r="N180" s="281" t="s">
        <v>1103</v>
      </c>
      <c r="O180" s="281" t="s">
        <v>1245</v>
      </c>
      <c r="P180" s="282">
        <v>480</v>
      </c>
      <c r="Q180" s="282">
        <v>20.82</v>
      </c>
      <c r="R180" s="283"/>
      <c r="S180" s="288" t="s">
        <v>8100</v>
      </c>
      <c r="T180" s="284"/>
      <c r="U180" s="277">
        <v>44364</v>
      </c>
      <c r="V180" s="277">
        <v>44364</v>
      </c>
      <c r="W180" s="284">
        <v>4159000328</v>
      </c>
      <c r="X180" s="212">
        <v>44377</v>
      </c>
      <c r="Y180" s="157"/>
      <c r="Z180" s="157"/>
      <c r="AA180" s="157"/>
      <c r="AB180" s="157"/>
      <c r="AC180" s="157"/>
      <c r="AD180" s="157"/>
      <c r="AE180" s="158"/>
      <c r="AF180" s="157"/>
      <c r="AG180" s="157"/>
      <c r="AH180" s="157"/>
      <c r="AI180" s="157"/>
      <c r="AJ180" s="157"/>
      <c r="AK180" s="285" t="s">
        <v>5732</v>
      </c>
      <c r="AL180" s="285" t="s">
        <v>5733</v>
      </c>
      <c r="AM180" s="285" t="s">
        <v>5734</v>
      </c>
      <c r="AN180" s="286"/>
      <c r="AO180" s="142"/>
      <c r="AP180" s="144"/>
    </row>
    <row r="181" spans="1:42" s="145" customFormat="1" ht="24">
      <c r="A181" s="281" t="s">
        <v>1407</v>
      </c>
      <c r="B181" s="281" t="s">
        <v>3357</v>
      </c>
      <c r="C181" s="281" t="s">
        <v>5993</v>
      </c>
      <c r="D181" s="300" t="s">
        <v>6025</v>
      </c>
      <c r="E181" s="281" t="s">
        <v>5726</v>
      </c>
      <c r="F181" s="281" t="s">
        <v>39</v>
      </c>
      <c r="G181" s="281" t="s">
        <v>106</v>
      </c>
      <c r="H181" s="281" t="s">
        <v>3329</v>
      </c>
      <c r="I181" s="281" t="s">
        <v>760</v>
      </c>
      <c r="J181" s="281" t="s">
        <v>104</v>
      </c>
      <c r="K181" s="281" t="s">
        <v>17</v>
      </c>
      <c r="L181" s="281" t="s">
        <v>5915</v>
      </c>
      <c r="M181" s="281" t="s">
        <v>6026</v>
      </c>
      <c r="N181" s="281" t="s">
        <v>1096</v>
      </c>
      <c r="O181" s="281" t="s">
        <v>1237</v>
      </c>
      <c r="P181" s="282">
        <v>480</v>
      </c>
      <c r="Q181" s="282">
        <v>20.82</v>
      </c>
      <c r="R181" s="283"/>
      <c r="S181" s="288" t="s">
        <v>8100</v>
      </c>
      <c r="T181" s="284"/>
      <c r="U181" s="277">
        <v>44364</v>
      </c>
      <c r="V181" s="277">
        <v>44364</v>
      </c>
      <c r="W181" s="284">
        <v>4159000329</v>
      </c>
      <c r="X181" s="212">
        <v>44377</v>
      </c>
      <c r="Y181" s="157"/>
      <c r="Z181" s="157"/>
      <c r="AA181" s="157"/>
      <c r="AB181" s="157"/>
      <c r="AC181" s="157"/>
      <c r="AD181" s="157"/>
      <c r="AE181" s="158"/>
      <c r="AF181" s="157"/>
      <c r="AG181" s="157"/>
      <c r="AH181" s="157"/>
      <c r="AI181" s="157"/>
      <c r="AJ181" s="157"/>
      <c r="AK181" s="285" t="s">
        <v>5732</v>
      </c>
      <c r="AL181" s="285" t="s">
        <v>5733</v>
      </c>
      <c r="AM181" s="285" t="s">
        <v>5734</v>
      </c>
      <c r="AN181" s="286"/>
      <c r="AO181" s="142"/>
      <c r="AP181" s="144"/>
    </row>
    <row r="182" spans="1:42" s="145" customFormat="1" ht="24">
      <c r="A182" s="281" t="s">
        <v>1407</v>
      </c>
      <c r="B182" s="281" t="s">
        <v>3357</v>
      </c>
      <c r="C182" s="281" t="s">
        <v>6027</v>
      </c>
      <c r="D182" s="300" t="s">
        <v>6028</v>
      </c>
      <c r="E182" s="281" t="s">
        <v>5726</v>
      </c>
      <c r="F182" s="281" t="s">
        <v>39</v>
      </c>
      <c r="G182" s="281" t="s">
        <v>106</v>
      </c>
      <c r="H182" s="281" t="s">
        <v>3330</v>
      </c>
      <c r="I182" s="281" t="s">
        <v>760</v>
      </c>
      <c r="J182" s="281" t="s">
        <v>104</v>
      </c>
      <c r="K182" s="281" t="s">
        <v>17</v>
      </c>
      <c r="L182" s="281" t="s">
        <v>5915</v>
      </c>
      <c r="M182" s="281" t="s">
        <v>6029</v>
      </c>
      <c r="N182" s="281" t="s">
        <v>1103</v>
      </c>
      <c r="O182" s="281" t="s">
        <v>1245</v>
      </c>
      <c r="P182" s="282">
        <v>440</v>
      </c>
      <c r="Q182" s="282">
        <v>13.73</v>
      </c>
      <c r="R182" s="283"/>
      <c r="S182" s="288" t="s">
        <v>8100</v>
      </c>
      <c r="T182" s="284"/>
      <c r="U182" s="277">
        <v>44364</v>
      </c>
      <c r="V182" s="277">
        <v>44364</v>
      </c>
      <c r="W182" s="284">
        <v>4159000330</v>
      </c>
      <c r="X182" s="212">
        <v>44377</v>
      </c>
      <c r="Y182" s="157"/>
      <c r="Z182" s="157"/>
      <c r="AA182" s="157"/>
      <c r="AB182" s="157"/>
      <c r="AC182" s="157"/>
      <c r="AD182" s="157"/>
      <c r="AE182" s="158"/>
      <c r="AF182" s="157"/>
      <c r="AG182" s="157"/>
      <c r="AH182" s="157"/>
      <c r="AI182" s="157"/>
      <c r="AJ182" s="157"/>
      <c r="AK182" s="285" t="s">
        <v>5732</v>
      </c>
      <c r="AL182" s="285" t="s">
        <v>5733</v>
      </c>
      <c r="AM182" s="285" t="s">
        <v>5734</v>
      </c>
      <c r="AN182" s="286"/>
      <c r="AO182" s="142"/>
      <c r="AP182" s="144"/>
    </row>
    <row r="183" spans="1:42" s="145" customFormat="1" ht="24">
      <c r="A183" s="281" t="s">
        <v>1407</v>
      </c>
      <c r="B183" s="281" t="s">
        <v>3357</v>
      </c>
      <c r="C183" s="281" t="s">
        <v>6027</v>
      </c>
      <c r="D183" s="300" t="s">
        <v>6028</v>
      </c>
      <c r="E183" s="281" t="s">
        <v>5726</v>
      </c>
      <c r="F183" s="281" t="s">
        <v>39</v>
      </c>
      <c r="G183" s="281" t="s">
        <v>106</v>
      </c>
      <c r="H183" s="281" t="s">
        <v>3331</v>
      </c>
      <c r="I183" s="281" t="s">
        <v>760</v>
      </c>
      <c r="J183" s="281" t="s">
        <v>104</v>
      </c>
      <c r="K183" s="281" t="s">
        <v>17</v>
      </c>
      <c r="L183" s="281" t="s">
        <v>5915</v>
      </c>
      <c r="M183" s="281" t="s">
        <v>6030</v>
      </c>
      <c r="N183" s="281" t="s">
        <v>1096</v>
      </c>
      <c r="O183" s="281" t="s">
        <v>1237</v>
      </c>
      <c r="P183" s="282">
        <v>440</v>
      </c>
      <c r="Q183" s="282">
        <v>13.73</v>
      </c>
      <c r="R183" s="283"/>
      <c r="S183" s="288" t="s">
        <v>8100</v>
      </c>
      <c r="T183" s="284"/>
      <c r="U183" s="277">
        <v>44364</v>
      </c>
      <c r="V183" s="277">
        <v>44364</v>
      </c>
      <c r="W183" s="284">
        <v>4159000331</v>
      </c>
      <c r="X183" s="212">
        <v>44377</v>
      </c>
      <c r="Y183" s="157"/>
      <c r="Z183" s="157"/>
      <c r="AA183" s="157"/>
      <c r="AB183" s="157"/>
      <c r="AC183" s="157"/>
      <c r="AD183" s="157"/>
      <c r="AE183" s="158"/>
      <c r="AF183" s="157"/>
      <c r="AG183" s="157"/>
      <c r="AH183" s="157"/>
      <c r="AI183" s="157"/>
      <c r="AJ183" s="157"/>
      <c r="AK183" s="285" t="s">
        <v>5732</v>
      </c>
      <c r="AL183" s="285" t="s">
        <v>5733</v>
      </c>
      <c r="AM183" s="285" t="s">
        <v>5734</v>
      </c>
      <c r="AN183" s="286"/>
      <c r="AO183" s="142"/>
      <c r="AP183" s="144"/>
    </row>
    <row r="184" spans="1:42" s="145" customFormat="1" ht="24">
      <c r="A184" s="281" t="s">
        <v>1407</v>
      </c>
      <c r="B184" s="281" t="s">
        <v>3357</v>
      </c>
      <c r="C184" s="281" t="s">
        <v>6027</v>
      </c>
      <c r="D184" s="300" t="s">
        <v>2557</v>
      </c>
      <c r="E184" s="281" t="s">
        <v>5726</v>
      </c>
      <c r="F184" s="281" t="s">
        <v>39</v>
      </c>
      <c r="G184" s="281" t="s">
        <v>106</v>
      </c>
      <c r="H184" s="281" t="s">
        <v>3332</v>
      </c>
      <c r="I184" s="281" t="s">
        <v>760</v>
      </c>
      <c r="J184" s="281" t="s">
        <v>104</v>
      </c>
      <c r="K184" s="281" t="s">
        <v>17</v>
      </c>
      <c r="L184" s="281" t="s">
        <v>5915</v>
      </c>
      <c r="M184" s="281" t="s">
        <v>6031</v>
      </c>
      <c r="N184" s="281" t="s">
        <v>1103</v>
      </c>
      <c r="O184" s="281" t="s">
        <v>1245</v>
      </c>
      <c r="P184" s="282">
        <v>440</v>
      </c>
      <c r="Q184" s="282">
        <v>13.73</v>
      </c>
      <c r="R184" s="283"/>
      <c r="S184" s="288" t="s">
        <v>8100</v>
      </c>
      <c r="T184" s="284"/>
      <c r="U184" s="277">
        <v>44364</v>
      </c>
      <c r="V184" s="277">
        <v>44364</v>
      </c>
      <c r="W184" s="284">
        <v>4159000332</v>
      </c>
      <c r="X184" s="212">
        <v>44377</v>
      </c>
      <c r="Y184" s="157"/>
      <c r="Z184" s="157"/>
      <c r="AA184" s="157"/>
      <c r="AB184" s="157"/>
      <c r="AC184" s="157"/>
      <c r="AD184" s="157"/>
      <c r="AE184" s="158"/>
      <c r="AF184" s="157"/>
      <c r="AG184" s="157"/>
      <c r="AH184" s="157"/>
      <c r="AI184" s="157"/>
      <c r="AJ184" s="157"/>
      <c r="AK184" s="285" t="s">
        <v>5732</v>
      </c>
      <c r="AL184" s="285" t="s">
        <v>5733</v>
      </c>
      <c r="AM184" s="285" t="s">
        <v>5734</v>
      </c>
      <c r="AN184" s="286"/>
      <c r="AO184" s="142"/>
      <c r="AP184" s="144"/>
    </row>
    <row r="185" spans="1:42" s="145" customFormat="1" ht="24">
      <c r="A185" s="281" t="s">
        <v>1407</v>
      </c>
      <c r="B185" s="281" t="s">
        <v>3357</v>
      </c>
      <c r="C185" s="281" t="s">
        <v>6027</v>
      </c>
      <c r="D185" s="300" t="s">
        <v>2557</v>
      </c>
      <c r="E185" s="281" t="s">
        <v>5726</v>
      </c>
      <c r="F185" s="281" t="s">
        <v>39</v>
      </c>
      <c r="G185" s="281" t="s">
        <v>106</v>
      </c>
      <c r="H185" s="281" t="s">
        <v>3333</v>
      </c>
      <c r="I185" s="281" t="s">
        <v>760</v>
      </c>
      <c r="J185" s="281" t="s">
        <v>104</v>
      </c>
      <c r="K185" s="281" t="s">
        <v>17</v>
      </c>
      <c r="L185" s="281" t="s">
        <v>5915</v>
      </c>
      <c r="M185" s="281" t="s">
        <v>6031</v>
      </c>
      <c r="N185" s="281" t="s">
        <v>1096</v>
      </c>
      <c r="O185" s="281" t="s">
        <v>1080</v>
      </c>
      <c r="P185" s="281">
        <v>440</v>
      </c>
      <c r="Q185" s="281">
        <v>13.73</v>
      </c>
      <c r="R185" s="283"/>
      <c r="S185" s="288" t="s">
        <v>8100</v>
      </c>
      <c r="T185" s="284"/>
      <c r="U185" s="277">
        <v>44364</v>
      </c>
      <c r="V185" s="277">
        <v>44364</v>
      </c>
      <c r="W185" s="284">
        <v>4159000333</v>
      </c>
      <c r="X185" s="212">
        <v>44377</v>
      </c>
      <c r="Y185" s="157"/>
      <c r="Z185" s="157"/>
      <c r="AA185" s="157"/>
      <c r="AB185" s="157"/>
      <c r="AC185" s="157"/>
      <c r="AD185" s="157"/>
      <c r="AE185" s="158"/>
      <c r="AF185" s="157"/>
      <c r="AG185" s="157"/>
      <c r="AH185" s="157"/>
      <c r="AI185" s="157"/>
      <c r="AJ185" s="157"/>
      <c r="AK185" s="285" t="s">
        <v>5732</v>
      </c>
      <c r="AL185" s="285" t="s">
        <v>5733</v>
      </c>
      <c r="AM185" s="285" t="s">
        <v>5734</v>
      </c>
      <c r="AN185" s="286"/>
      <c r="AO185" s="142"/>
      <c r="AP185" s="144"/>
    </row>
    <row r="186" spans="1:42" s="145" customFormat="1" ht="24">
      <c r="A186" s="281" t="s">
        <v>1407</v>
      </c>
      <c r="B186" s="281" t="s">
        <v>3357</v>
      </c>
      <c r="C186" s="281" t="s">
        <v>6027</v>
      </c>
      <c r="D186" s="300" t="s">
        <v>6032</v>
      </c>
      <c r="E186" s="281" t="s">
        <v>5726</v>
      </c>
      <c r="F186" s="281" t="s">
        <v>39</v>
      </c>
      <c r="G186" s="281" t="s">
        <v>106</v>
      </c>
      <c r="H186" s="281" t="s">
        <v>3334</v>
      </c>
      <c r="I186" s="281" t="s">
        <v>760</v>
      </c>
      <c r="J186" s="281" t="s">
        <v>104</v>
      </c>
      <c r="K186" s="281" t="s">
        <v>17</v>
      </c>
      <c r="L186" s="281" t="s">
        <v>5915</v>
      </c>
      <c r="M186" s="281" t="s">
        <v>6033</v>
      </c>
      <c r="N186" s="281" t="s">
        <v>1103</v>
      </c>
      <c r="O186" s="281" t="s">
        <v>1704</v>
      </c>
      <c r="P186" s="281">
        <v>440</v>
      </c>
      <c r="Q186" s="281">
        <v>13.73</v>
      </c>
      <c r="R186" s="283"/>
      <c r="S186" s="288" t="s">
        <v>8100</v>
      </c>
      <c r="T186" s="284"/>
      <c r="U186" s="277">
        <v>44364</v>
      </c>
      <c r="V186" s="277">
        <v>44364</v>
      </c>
      <c r="W186" s="284">
        <v>4159000334</v>
      </c>
      <c r="X186" s="212">
        <v>44377</v>
      </c>
      <c r="Y186" s="157"/>
      <c r="Z186" s="157"/>
      <c r="AA186" s="157"/>
      <c r="AB186" s="157"/>
      <c r="AC186" s="157"/>
      <c r="AD186" s="157"/>
      <c r="AE186" s="158"/>
      <c r="AF186" s="157"/>
      <c r="AG186" s="157"/>
      <c r="AH186" s="157"/>
      <c r="AI186" s="157"/>
      <c r="AJ186" s="157"/>
      <c r="AK186" s="285" t="s">
        <v>5732</v>
      </c>
      <c r="AL186" s="285" t="s">
        <v>5733</v>
      </c>
      <c r="AM186" s="285" t="s">
        <v>5734</v>
      </c>
      <c r="AN186" s="286"/>
      <c r="AO186" s="142"/>
      <c r="AP186" s="144"/>
    </row>
    <row r="187" spans="1:42" s="145" customFormat="1" ht="24">
      <c r="A187" s="281" t="s">
        <v>1407</v>
      </c>
      <c r="B187" s="281" t="s">
        <v>3357</v>
      </c>
      <c r="C187" s="281" t="s">
        <v>6027</v>
      </c>
      <c r="D187" s="300" t="s">
        <v>6032</v>
      </c>
      <c r="E187" s="281" t="s">
        <v>5726</v>
      </c>
      <c r="F187" s="281" t="s">
        <v>39</v>
      </c>
      <c r="G187" s="281" t="s">
        <v>106</v>
      </c>
      <c r="H187" s="281" t="s">
        <v>3335</v>
      </c>
      <c r="I187" s="281" t="s">
        <v>760</v>
      </c>
      <c r="J187" s="281" t="s">
        <v>104</v>
      </c>
      <c r="K187" s="281" t="s">
        <v>17</v>
      </c>
      <c r="L187" s="281" t="s">
        <v>5915</v>
      </c>
      <c r="M187" s="281" t="s">
        <v>6034</v>
      </c>
      <c r="N187" s="281" t="s">
        <v>1096</v>
      </c>
      <c r="O187" s="281" t="s">
        <v>1080</v>
      </c>
      <c r="P187" s="281">
        <v>440</v>
      </c>
      <c r="Q187" s="281">
        <v>13.73</v>
      </c>
      <c r="R187" s="283"/>
      <c r="S187" s="288" t="s">
        <v>8100</v>
      </c>
      <c r="T187" s="284"/>
      <c r="U187" s="277">
        <v>44364</v>
      </c>
      <c r="V187" s="277">
        <v>44364</v>
      </c>
      <c r="W187" s="284">
        <v>4159000335</v>
      </c>
      <c r="X187" s="212">
        <v>44377</v>
      </c>
      <c r="Y187" s="157"/>
      <c r="Z187" s="157"/>
      <c r="AA187" s="157"/>
      <c r="AB187" s="157"/>
      <c r="AC187" s="157"/>
      <c r="AD187" s="157"/>
      <c r="AE187" s="158"/>
      <c r="AF187" s="157"/>
      <c r="AG187" s="157"/>
      <c r="AH187" s="157"/>
      <c r="AI187" s="157"/>
      <c r="AJ187" s="157"/>
      <c r="AK187" s="285" t="s">
        <v>5732</v>
      </c>
      <c r="AL187" s="285" t="s">
        <v>5733</v>
      </c>
      <c r="AM187" s="285" t="s">
        <v>5734</v>
      </c>
      <c r="AN187" s="286"/>
      <c r="AO187" s="142"/>
      <c r="AP187" s="144"/>
    </row>
    <row r="188" spans="1:42" s="145" customFormat="1" ht="24">
      <c r="A188" s="281" t="s">
        <v>1407</v>
      </c>
      <c r="B188" s="281" t="s">
        <v>3357</v>
      </c>
      <c r="C188" s="281" t="s">
        <v>6035</v>
      </c>
      <c r="D188" s="300" t="s">
        <v>6036</v>
      </c>
      <c r="E188" s="281" t="s">
        <v>5726</v>
      </c>
      <c r="F188" s="281" t="s">
        <v>39</v>
      </c>
      <c r="G188" s="281" t="s">
        <v>106</v>
      </c>
      <c r="H188" s="281" t="s">
        <v>3337</v>
      </c>
      <c r="I188" s="281" t="s">
        <v>760</v>
      </c>
      <c r="J188" s="281" t="s">
        <v>104</v>
      </c>
      <c r="K188" s="281" t="s">
        <v>17</v>
      </c>
      <c r="L188" s="281" t="s">
        <v>5915</v>
      </c>
      <c r="M188" s="281" t="s">
        <v>6037</v>
      </c>
      <c r="N188" s="281" t="s">
        <v>1103</v>
      </c>
      <c r="O188" s="281" t="s">
        <v>1704</v>
      </c>
      <c r="P188" s="281">
        <v>330</v>
      </c>
      <c r="Q188" s="281">
        <v>15.24</v>
      </c>
      <c r="R188" s="283"/>
      <c r="S188" s="288" t="s">
        <v>8100</v>
      </c>
      <c r="T188" s="284"/>
      <c r="U188" s="277">
        <v>44364</v>
      </c>
      <c r="V188" s="277">
        <v>44364</v>
      </c>
      <c r="W188" s="284">
        <v>4159000336</v>
      </c>
      <c r="X188" s="212">
        <v>44377</v>
      </c>
      <c r="Y188" s="157"/>
      <c r="Z188" s="157"/>
      <c r="AA188" s="157"/>
      <c r="AB188" s="157"/>
      <c r="AC188" s="157"/>
      <c r="AD188" s="157"/>
      <c r="AE188" s="158"/>
      <c r="AF188" s="157"/>
      <c r="AG188" s="157"/>
      <c r="AH188" s="157"/>
      <c r="AI188" s="157"/>
      <c r="AJ188" s="157"/>
      <c r="AK188" s="285" t="s">
        <v>5732</v>
      </c>
      <c r="AL188" s="285" t="s">
        <v>5733</v>
      </c>
      <c r="AM188" s="285" t="s">
        <v>5734</v>
      </c>
      <c r="AN188" s="286"/>
      <c r="AO188" s="142"/>
      <c r="AP188" s="144"/>
    </row>
    <row r="189" spans="1:42" s="145" customFormat="1" ht="24">
      <c r="A189" s="281" t="s">
        <v>1407</v>
      </c>
      <c r="B189" s="281" t="s">
        <v>3357</v>
      </c>
      <c r="C189" s="281" t="s">
        <v>6035</v>
      </c>
      <c r="D189" s="300" t="s">
        <v>6036</v>
      </c>
      <c r="E189" s="281" t="s">
        <v>5726</v>
      </c>
      <c r="F189" s="281" t="s">
        <v>39</v>
      </c>
      <c r="G189" s="281" t="s">
        <v>106</v>
      </c>
      <c r="H189" s="281" t="s">
        <v>3338</v>
      </c>
      <c r="I189" s="281" t="s">
        <v>760</v>
      </c>
      <c r="J189" s="281" t="s">
        <v>104</v>
      </c>
      <c r="K189" s="281" t="s">
        <v>17</v>
      </c>
      <c r="L189" s="281" t="s">
        <v>5915</v>
      </c>
      <c r="M189" s="281" t="s">
        <v>6038</v>
      </c>
      <c r="N189" s="281" t="s">
        <v>1096</v>
      </c>
      <c r="O189" s="281" t="s">
        <v>1080</v>
      </c>
      <c r="P189" s="281">
        <v>330</v>
      </c>
      <c r="Q189" s="281">
        <v>15.24</v>
      </c>
      <c r="R189" s="283"/>
      <c r="S189" s="288" t="s">
        <v>8100</v>
      </c>
      <c r="T189" s="284"/>
      <c r="U189" s="277">
        <v>44364</v>
      </c>
      <c r="V189" s="277">
        <v>44364</v>
      </c>
      <c r="W189" s="284">
        <v>4159000337</v>
      </c>
      <c r="X189" s="212">
        <v>44377</v>
      </c>
      <c r="Y189" s="157"/>
      <c r="Z189" s="157"/>
      <c r="AA189" s="157"/>
      <c r="AB189" s="157"/>
      <c r="AC189" s="157"/>
      <c r="AD189" s="157"/>
      <c r="AE189" s="158"/>
      <c r="AF189" s="157"/>
      <c r="AG189" s="157"/>
      <c r="AH189" s="157"/>
      <c r="AI189" s="157"/>
      <c r="AJ189" s="157"/>
      <c r="AK189" s="285" t="s">
        <v>5732</v>
      </c>
      <c r="AL189" s="285" t="s">
        <v>5733</v>
      </c>
      <c r="AM189" s="285" t="s">
        <v>5734</v>
      </c>
      <c r="AN189" s="286"/>
      <c r="AO189" s="142"/>
      <c r="AP189" s="144"/>
    </row>
    <row r="190" spans="1:42" s="145" customFormat="1" ht="24">
      <c r="A190" s="281" t="s">
        <v>1407</v>
      </c>
      <c r="B190" s="281" t="s">
        <v>3357</v>
      </c>
      <c r="C190" s="281" t="s">
        <v>6035</v>
      </c>
      <c r="D190" s="300" t="s">
        <v>6005</v>
      </c>
      <c r="E190" s="281" t="s">
        <v>5726</v>
      </c>
      <c r="F190" s="281" t="s">
        <v>39</v>
      </c>
      <c r="G190" s="281" t="s">
        <v>106</v>
      </c>
      <c r="H190" s="281" t="s">
        <v>3339</v>
      </c>
      <c r="I190" s="281" t="s">
        <v>760</v>
      </c>
      <c r="J190" s="281" t="s">
        <v>104</v>
      </c>
      <c r="K190" s="281" t="s">
        <v>17</v>
      </c>
      <c r="L190" s="281" t="s">
        <v>5915</v>
      </c>
      <c r="M190" s="281" t="s">
        <v>6039</v>
      </c>
      <c r="N190" s="281" t="s">
        <v>1103</v>
      </c>
      <c r="O190" s="281" t="s">
        <v>1704</v>
      </c>
      <c r="P190" s="281">
        <v>60</v>
      </c>
      <c r="Q190" s="281">
        <v>6.95</v>
      </c>
      <c r="R190" s="283"/>
      <c r="S190" s="288" t="s">
        <v>8100</v>
      </c>
      <c r="T190" s="284"/>
      <c r="U190" s="277">
        <v>44364</v>
      </c>
      <c r="V190" s="277">
        <v>44364</v>
      </c>
      <c r="W190" s="284">
        <v>4159000338</v>
      </c>
      <c r="X190" s="212">
        <v>44377</v>
      </c>
      <c r="Y190" s="157"/>
      <c r="Z190" s="157"/>
      <c r="AA190" s="157"/>
      <c r="AB190" s="157"/>
      <c r="AC190" s="157"/>
      <c r="AD190" s="157"/>
      <c r="AE190" s="158"/>
      <c r="AF190" s="157"/>
      <c r="AG190" s="157"/>
      <c r="AH190" s="157"/>
      <c r="AI190" s="157"/>
      <c r="AJ190" s="157"/>
      <c r="AK190" s="285" t="s">
        <v>5732</v>
      </c>
      <c r="AL190" s="285" t="s">
        <v>5733</v>
      </c>
      <c r="AM190" s="285" t="s">
        <v>5734</v>
      </c>
      <c r="AN190" s="286"/>
      <c r="AO190" s="142"/>
      <c r="AP190" s="144"/>
    </row>
    <row r="191" spans="1:42" s="145" customFormat="1" ht="24">
      <c r="A191" s="281" t="s">
        <v>1407</v>
      </c>
      <c r="B191" s="281" t="s">
        <v>3357</v>
      </c>
      <c r="C191" s="281" t="s">
        <v>6035</v>
      </c>
      <c r="D191" s="300" t="s">
        <v>6040</v>
      </c>
      <c r="E191" s="281" t="s">
        <v>5726</v>
      </c>
      <c r="F191" s="281" t="s">
        <v>39</v>
      </c>
      <c r="G191" s="281" t="s">
        <v>106</v>
      </c>
      <c r="H191" s="281" t="s">
        <v>3340</v>
      </c>
      <c r="I191" s="281" t="s">
        <v>760</v>
      </c>
      <c r="J191" s="281" t="s">
        <v>104</v>
      </c>
      <c r="K191" s="281" t="s">
        <v>17</v>
      </c>
      <c r="L191" s="281" t="s">
        <v>5915</v>
      </c>
      <c r="M191" s="281" t="s">
        <v>6041</v>
      </c>
      <c r="N191" s="281" t="s">
        <v>1103</v>
      </c>
      <c r="O191" s="281" t="s">
        <v>1704</v>
      </c>
      <c r="P191" s="281">
        <v>175</v>
      </c>
      <c r="Q191" s="281">
        <v>14.59</v>
      </c>
      <c r="R191" s="283"/>
      <c r="S191" s="288" t="s">
        <v>8100</v>
      </c>
      <c r="T191" s="284"/>
      <c r="U191" s="277">
        <v>44364</v>
      </c>
      <c r="V191" s="277">
        <v>44364</v>
      </c>
      <c r="W191" s="284">
        <v>4159000339</v>
      </c>
      <c r="X191" s="212">
        <v>44377</v>
      </c>
      <c r="Y191" s="157"/>
      <c r="Z191" s="157"/>
      <c r="AA191" s="157"/>
      <c r="AB191" s="157"/>
      <c r="AC191" s="157"/>
      <c r="AD191" s="157"/>
      <c r="AE191" s="158"/>
      <c r="AF191" s="157"/>
      <c r="AG191" s="157"/>
      <c r="AH191" s="157"/>
      <c r="AI191" s="157"/>
      <c r="AJ191" s="157"/>
      <c r="AK191" s="285" t="s">
        <v>5732</v>
      </c>
      <c r="AL191" s="285" t="s">
        <v>5733</v>
      </c>
      <c r="AM191" s="285" t="s">
        <v>5734</v>
      </c>
      <c r="AN191" s="286"/>
      <c r="AO191" s="142"/>
      <c r="AP191" s="144"/>
    </row>
    <row r="192" spans="1:42" s="145" customFormat="1" ht="24">
      <c r="A192" s="281" t="s">
        <v>1407</v>
      </c>
      <c r="B192" s="281" t="s">
        <v>3357</v>
      </c>
      <c r="C192" s="281" t="s">
        <v>6035</v>
      </c>
      <c r="D192" s="300" t="s">
        <v>6040</v>
      </c>
      <c r="E192" s="281" t="s">
        <v>5726</v>
      </c>
      <c r="F192" s="281" t="s">
        <v>39</v>
      </c>
      <c r="G192" s="281" t="s">
        <v>106</v>
      </c>
      <c r="H192" s="281" t="s">
        <v>3341</v>
      </c>
      <c r="I192" s="281" t="s">
        <v>760</v>
      </c>
      <c r="J192" s="281" t="s">
        <v>104</v>
      </c>
      <c r="K192" s="281" t="s">
        <v>17</v>
      </c>
      <c r="L192" s="281" t="s">
        <v>5915</v>
      </c>
      <c r="M192" s="281" t="s">
        <v>6041</v>
      </c>
      <c r="N192" s="281" t="s">
        <v>1096</v>
      </c>
      <c r="O192" s="281" t="s">
        <v>1080</v>
      </c>
      <c r="P192" s="281">
        <v>175</v>
      </c>
      <c r="Q192" s="281">
        <v>14.59</v>
      </c>
      <c r="R192" s="283"/>
      <c r="S192" s="288" t="s">
        <v>8100</v>
      </c>
      <c r="T192" s="284"/>
      <c r="U192" s="277">
        <v>44364</v>
      </c>
      <c r="V192" s="277">
        <v>44364</v>
      </c>
      <c r="W192" s="284">
        <v>4159000340</v>
      </c>
      <c r="X192" s="212">
        <v>44377</v>
      </c>
      <c r="Y192" s="157"/>
      <c r="Z192" s="157"/>
      <c r="AA192" s="157"/>
      <c r="AB192" s="157"/>
      <c r="AC192" s="157"/>
      <c r="AD192" s="157"/>
      <c r="AE192" s="158"/>
      <c r="AF192" s="157"/>
      <c r="AG192" s="157"/>
      <c r="AH192" s="157"/>
      <c r="AI192" s="157"/>
      <c r="AJ192" s="157"/>
      <c r="AK192" s="285" t="s">
        <v>5732</v>
      </c>
      <c r="AL192" s="285" t="s">
        <v>5733</v>
      </c>
      <c r="AM192" s="285" t="s">
        <v>5734</v>
      </c>
      <c r="AN192" s="286"/>
      <c r="AO192" s="142"/>
      <c r="AP192" s="144"/>
    </row>
    <row r="193" spans="1:42" s="145" customFormat="1" ht="24">
      <c r="A193" s="281" t="s">
        <v>1407</v>
      </c>
      <c r="B193" s="281" t="s">
        <v>3357</v>
      </c>
      <c r="C193" s="281" t="s">
        <v>6035</v>
      </c>
      <c r="D193" s="300" t="s">
        <v>6042</v>
      </c>
      <c r="E193" s="281" t="s">
        <v>5726</v>
      </c>
      <c r="F193" s="281" t="s">
        <v>39</v>
      </c>
      <c r="G193" s="281" t="s">
        <v>106</v>
      </c>
      <c r="H193" s="281" t="s">
        <v>3342</v>
      </c>
      <c r="I193" s="281" t="s">
        <v>760</v>
      </c>
      <c r="J193" s="281" t="s">
        <v>104</v>
      </c>
      <c r="K193" s="281" t="s">
        <v>17</v>
      </c>
      <c r="L193" s="281" t="s">
        <v>5915</v>
      </c>
      <c r="M193" s="281" t="s">
        <v>6043</v>
      </c>
      <c r="N193" s="281" t="s">
        <v>1103</v>
      </c>
      <c r="O193" s="281" t="s">
        <v>1704</v>
      </c>
      <c r="P193" s="281">
        <v>325</v>
      </c>
      <c r="Q193" s="281">
        <v>14.59</v>
      </c>
      <c r="R193" s="283"/>
      <c r="S193" s="288" t="s">
        <v>8100</v>
      </c>
      <c r="T193" s="284"/>
      <c r="U193" s="277">
        <v>44364</v>
      </c>
      <c r="V193" s="277">
        <v>44364</v>
      </c>
      <c r="W193" s="284">
        <v>4159000341</v>
      </c>
      <c r="X193" s="212">
        <v>44377</v>
      </c>
      <c r="Y193" s="157"/>
      <c r="Z193" s="157"/>
      <c r="AA193" s="157"/>
      <c r="AB193" s="157"/>
      <c r="AC193" s="157"/>
      <c r="AD193" s="157"/>
      <c r="AE193" s="158"/>
      <c r="AF193" s="157"/>
      <c r="AG193" s="157"/>
      <c r="AH193" s="157"/>
      <c r="AI193" s="157"/>
      <c r="AJ193" s="157"/>
      <c r="AK193" s="285" t="s">
        <v>5732</v>
      </c>
      <c r="AL193" s="285" t="s">
        <v>5733</v>
      </c>
      <c r="AM193" s="285" t="s">
        <v>5734</v>
      </c>
      <c r="AN193" s="286"/>
      <c r="AO193" s="142"/>
      <c r="AP193" s="144"/>
    </row>
    <row r="194" spans="1:42" s="145" customFormat="1" ht="24">
      <c r="A194" s="281" t="s">
        <v>1407</v>
      </c>
      <c r="B194" s="281" t="s">
        <v>3357</v>
      </c>
      <c r="C194" s="281" t="s">
        <v>6035</v>
      </c>
      <c r="D194" s="300" t="s">
        <v>6042</v>
      </c>
      <c r="E194" s="281" t="s">
        <v>5726</v>
      </c>
      <c r="F194" s="281" t="s">
        <v>39</v>
      </c>
      <c r="G194" s="281" t="s">
        <v>106</v>
      </c>
      <c r="H194" s="281" t="s">
        <v>3343</v>
      </c>
      <c r="I194" s="281" t="s">
        <v>760</v>
      </c>
      <c r="J194" s="281" t="s">
        <v>104</v>
      </c>
      <c r="K194" s="281" t="s">
        <v>17</v>
      </c>
      <c r="L194" s="281" t="s">
        <v>5915</v>
      </c>
      <c r="M194" s="281" t="s">
        <v>6044</v>
      </c>
      <c r="N194" s="281" t="s">
        <v>1096</v>
      </c>
      <c r="O194" s="281" t="s">
        <v>1080</v>
      </c>
      <c r="P194" s="281">
        <v>325</v>
      </c>
      <c r="Q194" s="281">
        <v>14.59</v>
      </c>
      <c r="R194" s="283"/>
      <c r="S194" s="288" t="s">
        <v>8100</v>
      </c>
      <c r="T194" s="284"/>
      <c r="U194" s="277">
        <v>44364</v>
      </c>
      <c r="V194" s="277">
        <v>44364</v>
      </c>
      <c r="W194" s="284">
        <v>4159000342</v>
      </c>
      <c r="X194" s="212">
        <v>44377</v>
      </c>
      <c r="Y194" s="157"/>
      <c r="Z194" s="157"/>
      <c r="AA194" s="157"/>
      <c r="AB194" s="157"/>
      <c r="AC194" s="157"/>
      <c r="AD194" s="157"/>
      <c r="AE194" s="158"/>
      <c r="AF194" s="157"/>
      <c r="AG194" s="157"/>
      <c r="AH194" s="157"/>
      <c r="AI194" s="157"/>
      <c r="AJ194" s="157"/>
      <c r="AK194" s="285" t="s">
        <v>5732</v>
      </c>
      <c r="AL194" s="285" t="s">
        <v>5733</v>
      </c>
      <c r="AM194" s="285" t="s">
        <v>5734</v>
      </c>
      <c r="AN194" s="286"/>
      <c r="AO194" s="142"/>
      <c r="AP194" s="144"/>
    </row>
    <row r="195" spans="1:42" s="145" customFormat="1" ht="24">
      <c r="A195" s="281" t="s">
        <v>1407</v>
      </c>
      <c r="B195" s="281" t="s">
        <v>3357</v>
      </c>
      <c r="C195" s="281" t="s">
        <v>6035</v>
      </c>
      <c r="D195" s="300" t="s">
        <v>6045</v>
      </c>
      <c r="E195" s="281" t="s">
        <v>5726</v>
      </c>
      <c r="F195" s="281" t="s">
        <v>39</v>
      </c>
      <c r="G195" s="281" t="s">
        <v>106</v>
      </c>
      <c r="H195" s="281" t="s">
        <v>3344</v>
      </c>
      <c r="I195" s="281" t="s">
        <v>760</v>
      </c>
      <c r="J195" s="281" t="s">
        <v>104</v>
      </c>
      <c r="K195" s="281" t="s">
        <v>17</v>
      </c>
      <c r="L195" s="281" t="s">
        <v>5915</v>
      </c>
      <c r="M195" s="281" t="s">
        <v>6046</v>
      </c>
      <c r="N195" s="281" t="s">
        <v>1103</v>
      </c>
      <c r="O195" s="281" t="s">
        <v>1704</v>
      </c>
      <c r="P195" s="281">
        <v>240</v>
      </c>
      <c r="Q195" s="281">
        <v>12.53</v>
      </c>
      <c r="R195" s="283"/>
      <c r="S195" s="288" t="s">
        <v>8100</v>
      </c>
      <c r="T195" s="284"/>
      <c r="U195" s="277">
        <v>44364</v>
      </c>
      <c r="V195" s="277">
        <v>44364</v>
      </c>
      <c r="W195" s="284">
        <v>4159000343</v>
      </c>
      <c r="X195" s="212">
        <v>44377</v>
      </c>
      <c r="Y195" s="157"/>
      <c r="Z195" s="157"/>
      <c r="AA195" s="157"/>
      <c r="AB195" s="157"/>
      <c r="AC195" s="157"/>
      <c r="AD195" s="157"/>
      <c r="AE195" s="158"/>
      <c r="AF195" s="157"/>
      <c r="AG195" s="157"/>
      <c r="AH195" s="157"/>
      <c r="AI195" s="157"/>
      <c r="AJ195" s="157"/>
      <c r="AK195" s="285" t="s">
        <v>5732</v>
      </c>
      <c r="AL195" s="285" t="s">
        <v>5733</v>
      </c>
      <c r="AM195" s="285" t="s">
        <v>5734</v>
      </c>
      <c r="AN195" s="286"/>
      <c r="AO195" s="142"/>
      <c r="AP195" s="144"/>
    </row>
    <row r="196" spans="1:42" s="145" customFormat="1" ht="24">
      <c r="A196" s="281" t="s">
        <v>1407</v>
      </c>
      <c r="B196" s="281" t="s">
        <v>3357</v>
      </c>
      <c r="C196" s="281" t="s">
        <v>6035</v>
      </c>
      <c r="D196" s="300" t="s">
        <v>6045</v>
      </c>
      <c r="E196" s="281" t="s">
        <v>5726</v>
      </c>
      <c r="F196" s="281" t="s">
        <v>39</v>
      </c>
      <c r="G196" s="281" t="s">
        <v>106</v>
      </c>
      <c r="H196" s="281" t="s">
        <v>3345</v>
      </c>
      <c r="I196" s="281" t="s">
        <v>760</v>
      </c>
      <c r="J196" s="281" t="s">
        <v>104</v>
      </c>
      <c r="K196" s="281" t="s">
        <v>17</v>
      </c>
      <c r="L196" s="281" t="s">
        <v>5915</v>
      </c>
      <c r="M196" s="281" t="s">
        <v>6046</v>
      </c>
      <c r="N196" s="281" t="s">
        <v>1096</v>
      </c>
      <c r="O196" s="281" t="s">
        <v>1080</v>
      </c>
      <c r="P196" s="281">
        <v>240</v>
      </c>
      <c r="Q196" s="281">
        <v>12.53</v>
      </c>
      <c r="R196" s="283"/>
      <c r="S196" s="288" t="s">
        <v>8100</v>
      </c>
      <c r="T196" s="284"/>
      <c r="U196" s="277">
        <v>44364</v>
      </c>
      <c r="V196" s="277">
        <v>44364</v>
      </c>
      <c r="W196" s="284">
        <v>4159000344</v>
      </c>
      <c r="X196" s="212">
        <v>44377</v>
      </c>
      <c r="Y196" s="157"/>
      <c r="Z196" s="157"/>
      <c r="AA196" s="157"/>
      <c r="AB196" s="157"/>
      <c r="AC196" s="157"/>
      <c r="AD196" s="157"/>
      <c r="AE196" s="158"/>
      <c r="AF196" s="157"/>
      <c r="AG196" s="157"/>
      <c r="AH196" s="157"/>
      <c r="AI196" s="157"/>
      <c r="AJ196" s="157"/>
      <c r="AK196" s="285" t="s">
        <v>5732</v>
      </c>
      <c r="AL196" s="285" t="s">
        <v>5733</v>
      </c>
      <c r="AM196" s="285" t="s">
        <v>5734</v>
      </c>
      <c r="AN196" s="286"/>
      <c r="AO196" s="142"/>
      <c r="AP196" s="144"/>
    </row>
    <row r="197" spans="1:42" s="145" customFormat="1" ht="24">
      <c r="A197" s="281" t="s">
        <v>1407</v>
      </c>
      <c r="B197" s="281" t="s">
        <v>3357</v>
      </c>
      <c r="C197" s="281" t="s">
        <v>6035</v>
      </c>
      <c r="D197" s="300" t="s">
        <v>6047</v>
      </c>
      <c r="E197" s="281" t="s">
        <v>5726</v>
      </c>
      <c r="F197" s="281" t="s">
        <v>39</v>
      </c>
      <c r="G197" s="281" t="s">
        <v>106</v>
      </c>
      <c r="H197" s="281" t="s">
        <v>3346</v>
      </c>
      <c r="I197" s="281" t="s">
        <v>760</v>
      </c>
      <c r="J197" s="281" t="s">
        <v>104</v>
      </c>
      <c r="K197" s="281" t="s">
        <v>17</v>
      </c>
      <c r="L197" s="281" t="s">
        <v>5915</v>
      </c>
      <c r="M197" s="281" t="s">
        <v>6048</v>
      </c>
      <c r="N197" s="281" t="s">
        <v>1103</v>
      </c>
      <c r="O197" s="281" t="s">
        <v>1704</v>
      </c>
      <c r="P197" s="281">
        <v>90</v>
      </c>
      <c r="Q197" s="281">
        <v>8.5</v>
      </c>
      <c r="R197" s="283"/>
      <c r="S197" s="288" t="s">
        <v>8100</v>
      </c>
      <c r="T197" s="284"/>
      <c r="U197" s="277">
        <v>44364</v>
      </c>
      <c r="V197" s="277">
        <v>44364</v>
      </c>
      <c r="W197" s="284">
        <v>4159000345</v>
      </c>
      <c r="X197" s="212">
        <v>44377</v>
      </c>
      <c r="Y197" s="157"/>
      <c r="Z197" s="157"/>
      <c r="AA197" s="157"/>
      <c r="AB197" s="157"/>
      <c r="AC197" s="157"/>
      <c r="AD197" s="157"/>
      <c r="AE197" s="158"/>
      <c r="AF197" s="157"/>
      <c r="AG197" s="157"/>
      <c r="AH197" s="157"/>
      <c r="AI197" s="157"/>
      <c r="AJ197" s="157"/>
      <c r="AK197" s="285" t="s">
        <v>5732</v>
      </c>
      <c r="AL197" s="285" t="s">
        <v>5733</v>
      </c>
      <c r="AM197" s="285" t="s">
        <v>5734</v>
      </c>
      <c r="AN197" s="286"/>
      <c r="AO197" s="142"/>
      <c r="AP197" s="144"/>
    </row>
    <row r="198" spans="1:42" s="145" customFormat="1" ht="24">
      <c r="A198" s="281" t="s">
        <v>1407</v>
      </c>
      <c r="B198" s="281" t="s">
        <v>3357</v>
      </c>
      <c r="C198" s="281" t="s">
        <v>6035</v>
      </c>
      <c r="D198" s="300" t="s">
        <v>6047</v>
      </c>
      <c r="E198" s="281" t="s">
        <v>5726</v>
      </c>
      <c r="F198" s="281" t="s">
        <v>39</v>
      </c>
      <c r="G198" s="281" t="s">
        <v>106</v>
      </c>
      <c r="H198" s="281" t="s">
        <v>3347</v>
      </c>
      <c r="I198" s="281" t="s">
        <v>760</v>
      </c>
      <c r="J198" s="281" t="s">
        <v>104</v>
      </c>
      <c r="K198" s="281" t="s">
        <v>17</v>
      </c>
      <c r="L198" s="281" t="s">
        <v>5915</v>
      </c>
      <c r="M198" s="281" t="s">
        <v>6048</v>
      </c>
      <c r="N198" s="281" t="s">
        <v>1096</v>
      </c>
      <c r="O198" s="281" t="s">
        <v>1080</v>
      </c>
      <c r="P198" s="281">
        <v>90</v>
      </c>
      <c r="Q198" s="281">
        <v>8.5</v>
      </c>
      <c r="R198" s="283"/>
      <c r="S198" s="288" t="s">
        <v>8100</v>
      </c>
      <c r="T198" s="284"/>
      <c r="U198" s="277">
        <v>44364</v>
      </c>
      <c r="V198" s="277">
        <v>44364</v>
      </c>
      <c r="W198" s="284">
        <v>4159000346</v>
      </c>
      <c r="X198" s="212">
        <v>44377</v>
      </c>
      <c r="Y198" s="157"/>
      <c r="Z198" s="157"/>
      <c r="AA198" s="157"/>
      <c r="AB198" s="157"/>
      <c r="AC198" s="157"/>
      <c r="AD198" s="157"/>
      <c r="AE198" s="158"/>
      <c r="AF198" s="157"/>
      <c r="AG198" s="157"/>
      <c r="AH198" s="157"/>
      <c r="AI198" s="157"/>
      <c r="AJ198" s="157"/>
      <c r="AK198" s="285" t="s">
        <v>5732</v>
      </c>
      <c r="AL198" s="285" t="s">
        <v>5733</v>
      </c>
      <c r="AM198" s="285" t="s">
        <v>5734</v>
      </c>
      <c r="AN198" s="286"/>
      <c r="AO198" s="142"/>
      <c r="AP198" s="144"/>
    </row>
    <row r="199" spans="1:42" s="145" customFormat="1" ht="24">
      <c r="A199" s="281" t="s">
        <v>1407</v>
      </c>
      <c r="B199" s="281" t="s">
        <v>3357</v>
      </c>
      <c r="C199" s="281" t="s">
        <v>6035</v>
      </c>
      <c r="D199" s="300" t="s">
        <v>6049</v>
      </c>
      <c r="E199" s="281" t="s">
        <v>5726</v>
      </c>
      <c r="F199" s="281" t="s">
        <v>39</v>
      </c>
      <c r="G199" s="281" t="s">
        <v>106</v>
      </c>
      <c r="H199" s="281" t="s">
        <v>3348</v>
      </c>
      <c r="I199" s="281" t="s">
        <v>760</v>
      </c>
      <c r="J199" s="281" t="s">
        <v>104</v>
      </c>
      <c r="K199" s="281" t="s">
        <v>17</v>
      </c>
      <c r="L199" s="281" t="s">
        <v>5915</v>
      </c>
      <c r="M199" s="281" t="s">
        <v>6050</v>
      </c>
      <c r="N199" s="281" t="s">
        <v>1103</v>
      </c>
      <c r="O199" s="281" t="s">
        <v>1704</v>
      </c>
      <c r="P199" s="281">
        <v>510</v>
      </c>
      <c r="Q199" s="281">
        <v>11.91</v>
      </c>
      <c r="R199" s="283"/>
      <c r="S199" s="288" t="s">
        <v>8100</v>
      </c>
      <c r="T199" s="284"/>
      <c r="U199" s="277">
        <v>44364</v>
      </c>
      <c r="V199" s="277">
        <v>44364</v>
      </c>
      <c r="W199" s="284">
        <v>4159000347</v>
      </c>
      <c r="X199" s="212">
        <v>44377</v>
      </c>
      <c r="Y199" s="157"/>
      <c r="Z199" s="157"/>
      <c r="AA199" s="157"/>
      <c r="AB199" s="157"/>
      <c r="AC199" s="157"/>
      <c r="AD199" s="157"/>
      <c r="AE199" s="158"/>
      <c r="AF199" s="157"/>
      <c r="AG199" s="157"/>
      <c r="AH199" s="157"/>
      <c r="AI199" s="157"/>
      <c r="AJ199" s="157"/>
      <c r="AK199" s="285" t="s">
        <v>5732</v>
      </c>
      <c r="AL199" s="285" t="s">
        <v>5733</v>
      </c>
      <c r="AM199" s="285" t="s">
        <v>5734</v>
      </c>
      <c r="AN199" s="286"/>
      <c r="AO199" s="142"/>
      <c r="AP199" s="144"/>
    </row>
    <row r="200" spans="1:42" s="145" customFormat="1" ht="24">
      <c r="A200" s="281" t="s">
        <v>1407</v>
      </c>
      <c r="B200" s="281" t="s">
        <v>3357</v>
      </c>
      <c r="C200" s="281" t="s">
        <v>6035</v>
      </c>
      <c r="D200" s="300" t="s">
        <v>6049</v>
      </c>
      <c r="E200" s="281" t="s">
        <v>5726</v>
      </c>
      <c r="F200" s="281" t="s">
        <v>39</v>
      </c>
      <c r="G200" s="281" t="s">
        <v>106</v>
      </c>
      <c r="H200" s="281" t="s">
        <v>3349</v>
      </c>
      <c r="I200" s="281" t="s">
        <v>760</v>
      </c>
      <c r="J200" s="281" t="s">
        <v>104</v>
      </c>
      <c r="K200" s="281" t="s">
        <v>17</v>
      </c>
      <c r="L200" s="281" t="s">
        <v>5915</v>
      </c>
      <c r="M200" s="281" t="s">
        <v>6050</v>
      </c>
      <c r="N200" s="281" t="s">
        <v>1096</v>
      </c>
      <c r="O200" s="281" t="s">
        <v>1080</v>
      </c>
      <c r="P200" s="281">
        <v>510</v>
      </c>
      <c r="Q200" s="281">
        <v>11.91</v>
      </c>
      <c r="R200" s="283"/>
      <c r="S200" s="288" t="s">
        <v>8101</v>
      </c>
      <c r="T200" s="284"/>
      <c r="U200" s="277">
        <v>44364</v>
      </c>
      <c r="V200" s="277">
        <v>44364</v>
      </c>
      <c r="W200" s="284">
        <v>4159000348</v>
      </c>
      <c r="X200" s="212">
        <v>44377</v>
      </c>
      <c r="Y200" s="157"/>
      <c r="Z200" s="157"/>
      <c r="AA200" s="157"/>
      <c r="AB200" s="157"/>
      <c r="AC200" s="157"/>
      <c r="AD200" s="157"/>
      <c r="AE200" s="158"/>
      <c r="AF200" s="157"/>
      <c r="AG200" s="157"/>
      <c r="AH200" s="157"/>
      <c r="AI200" s="157"/>
      <c r="AJ200" s="157"/>
      <c r="AK200" s="285" t="s">
        <v>5732</v>
      </c>
      <c r="AL200" s="285" t="s">
        <v>5733</v>
      </c>
      <c r="AM200" s="285" t="s">
        <v>5734</v>
      </c>
      <c r="AN200" s="286"/>
      <c r="AO200" s="142"/>
      <c r="AP200" s="144"/>
    </row>
    <row r="201" spans="1:42" s="145" customFormat="1" ht="24">
      <c r="A201" s="281" t="s">
        <v>1407</v>
      </c>
      <c r="B201" s="281" t="s">
        <v>3357</v>
      </c>
      <c r="C201" s="281" t="s">
        <v>3336</v>
      </c>
      <c r="D201" s="300" t="s">
        <v>3350</v>
      </c>
      <c r="E201" s="281" t="s">
        <v>5726</v>
      </c>
      <c r="F201" s="281" t="s">
        <v>39</v>
      </c>
      <c r="G201" s="281" t="s">
        <v>106</v>
      </c>
      <c r="H201" s="281" t="s">
        <v>3351</v>
      </c>
      <c r="I201" s="281" t="s">
        <v>760</v>
      </c>
      <c r="J201" s="281" t="s">
        <v>104</v>
      </c>
      <c r="K201" s="281" t="s">
        <v>17</v>
      </c>
      <c r="L201" s="281" t="s">
        <v>5915</v>
      </c>
      <c r="M201" s="281" t="s">
        <v>6051</v>
      </c>
      <c r="N201" s="281" t="s">
        <v>1103</v>
      </c>
      <c r="O201" s="281" t="s">
        <v>1704</v>
      </c>
      <c r="P201" s="281">
        <v>280</v>
      </c>
      <c r="Q201" s="281">
        <v>13.84</v>
      </c>
      <c r="R201" s="283"/>
      <c r="S201" s="288" t="s">
        <v>8101</v>
      </c>
      <c r="T201" s="288"/>
      <c r="U201" s="277">
        <v>44364</v>
      </c>
      <c r="V201" s="277">
        <v>44364</v>
      </c>
      <c r="W201" s="284">
        <v>4159000349</v>
      </c>
      <c r="X201" s="212">
        <v>44377</v>
      </c>
      <c r="Y201" s="157"/>
      <c r="Z201" s="157"/>
      <c r="AA201" s="157"/>
      <c r="AB201" s="157"/>
      <c r="AC201" s="157"/>
      <c r="AD201" s="157"/>
      <c r="AE201" s="158"/>
      <c r="AF201" s="157"/>
      <c r="AG201" s="157"/>
      <c r="AH201" s="157"/>
      <c r="AI201" s="157"/>
      <c r="AJ201" s="157"/>
      <c r="AK201" s="285" t="s">
        <v>5732</v>
      </c>
      <c r="AL201" s="285" t="s">
        <v>5733</v>
      </c>
      <c r="AM201" s="285" t="s">
        <v>5734</v>
      </c>
      <c r="AN201" s="286"/>
      <c r="AO201" s="142"/>
      <c r="AP201" s="144"/>
    </row>
    <row r="202" spans="1:42" s="145" customFormat="1" ht="24">
      <c r="A202" s="281" t="s">
        <v>1407</v>
      </c>
      <c r="B202" s="281" t="s">
        <v>3357</v>
      </c>
      <c r="C202" s="281" t="s">
        <v>3336</v>
      </c>
      <c r="D202" s="300" t="s">
        <v>3350</v>
      </c>
      <c r="E202" s="281" t="s">
        <v>5726</v>
      </c>
      <c r="F202" s="281" t="s">
        <v>39</v>
      </c>
      <c r="G202" s="281" t="s">
        <v>106</v>
      </c>
      <c r="H202" s="281" t="s">
        <v>3352</v>
      </c>
      <c r="I202" s="281" t="s">
        <v>760</v>
      </c>
      <c r="J202" s="281" t="s">
        <v>104</v>
      </c>
      <c r="K202" s="281" t="s">
        <v>17</v>
      </c>
      <c r="L202" s="281" t="s">
        <v>5915</v>
      </c>
      <c r="M202" s="281" t="s">
        <v>6051</v>
      </c>
      <c r="N202" s="281" t="s">
        <v>1096</v>
      </c>
      <c r="O202" s="281" t="s">
        <v>1080</v>
      </c>
      <c r="P202" s="281">
        <v>280</v>
      </c>
      <c r="Q202" s="281">
        <v>13.84</v>
      </c>
      <c r="R202" s="283"/>
      <c r="S202" s="288" t="s">
        <v>8101</v>
      </c>
      <c r="T202" s="288"/>
      <c r="U202" s="277">
        <v>44364</v>
      </c>
      <c r="V202" s="277">
        <v>44364</v>
      </c>
      <c r="W202" s="284">
        <v>4159000350</v>
      </c>
      <c r="X202" s="212">
        <v>44377</v>
      </c>
      <c r="Y202" s="157"/>
      <c r="Z202" s="157"/>
      <c r="AA202" s="157"/>
      <c r="AB202" s="157"/>
      <c r="AC202" s="157"/>
      <c r="AD202" s="157"/>
      <c r="AE202" s="158"/>
      <c r="AF202" s="157"/>
      <c r="AG202" s="157"/>
      <c r="AH202" s="157"/>
      <c r="AI202" s="157"/>
      <c r="AJ202" s="157"/>
      <c r="AK202" s="285" t="s">
        <v>5732</v>
      </c>
      <c r="AL202" s="285" t="s">
        <v>5733</v>
      </c>
      <c r="AM202" s="285" t="s">
        <v>5734</v>
      </c>
      <c r="AN202" s="286"/>
      <c r="AO202" s="142"/>
      <c r="AP202" s="144"/>
    </row>
    <row r="203" spans="1:42" s="145" customFormat="1" ht="24">
      <c r="A203" s="281" t="s">
        <v>1407</v>
      </c>
      <c r="B203" s="281" t="s">
        <v>3357</v>
      </c>
      <c r="C203" s="281" t="s">
        <v>6052</v>
      </c>
      <c r="D203" s="300" t="s">
        <v>6053</v>
      </c>
      <c r="E203" s="281" t="s">
        <v>5726</v>
      </c>
      <c r="F203" s="281" t="s">
        <v>39</v>
      </c>
      <c r="G203" s="281" t="s">
        <v>106</v>
      </c>
      <c r="H203" s="281" t="s">
        <v>3353</v>
      </c>
      <c r="I203" s="281" t="s">
        <v>760</v>
      </c>
      <c r="J203" s="281" t="s">
        <v>104</v>
      </c>
      <c r="K203" s="281" t="s">
        <v>17</v>
      </c>
      <c r="L203" s="281" t="s">
        <v>5915</v>
      </c>
      <c r="M203" s="281" t="s">
        <v>6054</v>
      </c>
      <c r="N203" s="281" t="s">
        <v>1103</v>
      </c>
      <c r="O203" s="281" t="s">
        <v>1704</v>
      </c>
      <c r="P203" s="281">
        <v>55</v>
      </c>
      <c r="Q203" s="281">
        <v>5.09</v>
      </c>
      <c r="R203" s="283"/>
      <c r="S203" s="288" t="s">
        <v>8101</v>
      </c>
      <c r="T203" s="288"/>
      <c r="U203" s="277">
        <v>44364</v>
      </c>
      <c r="V203" s="277">
        <v>44364</v>
      </c>
      <c r="W203" s="284">
        <v>4159000351</v>
      </c>
      <c r="X203" s="212">
        <v>44377</v>
      </c>
      <c r="Y203" s="157"/>
      <c r="Z203" s="157"/>
      <c r="AA203" s="157"/>
      <c r="AB203" s="157"/>
      <c r="AC203" s="157"/>
      <c r="AD203" s="157"/>
      <c r="AE203" s="158"/>
      <c r="AF203" s="157"/>
      <c r="AG203" s="157"/>
      <c r="AH203" s="157"/>
      <c r="AI203" s="157"/>
      <c r="AJ203" s="157"/>
      <c r="AK203" s="285" t="s">
        <v>5732</v>
      </c>
      <c r="AL203" s="285" t="s">
        <v>5733</v>
      </c>
      <c r="AM203" s="285" t="s">
        <v>5734</v>
      </c>
      <c r="AN203" s="286"/>
      <c r="AO203" s="142"/>
      <c r="AP203" s="144"/>
    </row>
    <row r="204" spans="1:42" s="145" customFormat="1" ht="24">
      <c r="A204" s="281" t="s">
        <v>1407</v>
      </c>
      <c r="B204" s="281" t="s">
        <v>3357</v>
      </c>
      <c r="C204" s="281" t="s">
        <v>6052</v>
      </c>
      <c r="D204" s="300" t="s">
        <v>6053</v>
      </c>
      <c r="E204" s="281" t="s">
        <v>5726</v>
      </c>
      <c r="F204" s="281" t="s">
        <v>39</v>
      </c>
      <c r="G204" s="281" t="s">
        <v>106</v>
      </c>
      <c r="H204" s="281" t="s">
        <v>3354</v>
      </c>
      <c r="I204" s="281" t="s">
        <v>760</v>
      </c>
      <c r="J204" s="281" t="s">
        <v>104</v>
      </c>
      <c r="K204" s="281" t="s">
        <v>17</v>
      </c>
      <c r="L204" s="281" t="s">
        <v>5915</v>
      </c>
      <c r="M204" s="281" t="s">
        <v>6054</v>
      </c>
      <c r="N204" s="281" t="s">
        <v>1096</v>
      </c>
      <c r="O204" s="281" t="s">
        <v>1080</v>
      </c>
      <c r="P204" s="281">
        <v>55</v>
      </c>
      <c r="Q204" s="281">
        <v>5.09</v>
      </c>
      <c r="R204" s="283"/>
      <c r="S204" s="288" t="s">
        <v>8101</v>
      </c>
      <c r="T204" s="288"/>
      <c r="U204" s="277">
        <v>44364</v>
      </c>
      <c r="V204" s="277">
        <v>44364</v>
      </c>
      <c r="W204" s="284">
        <v>4159000352</v>
      </c>
      <c r="X204" s="212">
        <v>44377</v>
      </c>
      <c r="Y204" s="157"/>
      <c r="Z204" s="157"/>
      <c r="AA204" s="157"/>
      <c r="AB204" s="157"/>
      <c r="AC204" s="157"/>
      <c r="AD204" s="157"/>
      <c r="AE204" s="158"/>
      <c r="AF204" s="157"/>
      <c r="AG204" s="157"/>
      <c r="AH204" s="157"/>
      <c r="AI204" s="157"/>
      <c r="AJ204" s="157"/>
      <c r="AK204" s="285" t="s">
        <v>5732</v>
      </c>
      <c r="AL204" s="285" t="s">
        <v>5733</v>
      </c>
      <c r="AM204" s="285" t="s">
        <v>5734</v>
      </c>
      <c r="AN204" s="286"/>
      <c r="AO204" s="142"/>
      <c r="AP204" s="144"/>
    </row>
    <row r="205" spans="1:42" s="145" customFormat="1" ht="24">
      <c r="A205" s="281" t="s">
        <v>1407</v>
      </c>
      <c r="B205" s="281" t="s">
        <v>3357</v>
      </c>
      <c r="C205" s="281" t="s">
        <v>6052</v>
      </c>
      <c r="D205" s="300" t="s">
        <v>6055</v>
      </c>
      <c r="E205" s="281" t="s">
        <v>5726</v>
      </c>
      <c r="F205" s="281" t="s">
        <v>39</v>
      </c>
      <c r="G205" s="281" t="s">
        <v>106</v>
      </c>
      <c r="H205" s="281" t="s">
        <v>3355</v>
      </c>
      <c r="I205" s="281" t="s">
        <v>760</v>
      </c>
      <c r="J205" s="281" t="s">
        <v>104</v>
      </c>
      <c r="K205" s="281" t="s">
        <v>17</v>
      </c>
      <c r="L205" s="281" t="s">
        <v>5915</v>
      </c>
      <c r="M205" s="281" t="s">
        <v>6056</v>
      </c>
      <c r="N205" s="281" t="s">
        <v>1103</v>
      </c>
      <c r="O205" s="281" t="s">
        <v>1704</v>
      </c>
      <c r="P205" s="281">
        <v>680</v>
      </c>
      <c r="Q205" s="281">
        <v>14.23</v>
      </c>
      <c r="R205" s="283"/>
      <c r="S205" s="288" t="s">
        <v>8101</v>
      </c>
      <c r="T205" s="288"/>
      <c r="U205" s="277">
        <v>44364</v>
      </c>
      <c r="V205" s="277">
        <v>44364</v>
      </c>
      <c r="W205" s="284">
        <v>4159000353</v>
      </c>
      <c r="X205" s="212">
        <v>44377</v>
      </c>
      <c r="Y205" s="157"/>
      <c r="Z205" s="157"/>
      <c r="AA205" s="157"/>
      <c r="AB205" s="157"/>
      <c r="AC205" s="157"/>
      <c r="AD205" s="157"/>
      <c r="AE205" s="158"/>
      <c r="AF205" s="157"/>
      <c r="AG205" s="157"/>
      <c r="AH205" s="157"/>
      <c r="AI205" s="157"/>
      <c r="AJ205" s="157"/>
      <c r="AK205" s="285" t="s">
        <v>5732</v>
      </c>
      <c r="AL205" s="285" t="s">
        <v>5733</v>
      </c>
      <c r="AM205" s="285" t="s">
        <v>5734</v>
      </c>
      <c r="AN205" s="286"/>
      <c r="AO205" s="142"/>
      <c r="AP205" s="144"/>
    </row>
    <row r="206" spans="1:42" s="145" customFormat="1" ht="24">
      <c r="A206" s="281" t="s">
        <v>1407</v>
      </c>
      <c r="B206" s="281" t="s">
        <v>3357</v>
      </c>
      <c r="C206" s="281" t="s">
        <v>6052</v>
      </c>
      <c r="D206" s="300" t="s">
        <v>6055</v>
      </c>
      <c r="E206" s="281" t="s">
        <v>5726</v>
      </c>
      <c r="F206" s="281" t="s">
        <v>759</v>
      </c>
      <c r="G206" s="281" t="s">
        <v>106</v>
      </c>
      <c r="H206" s="281" t="s">
        <v>3356</v>
      </c>
      <c r="I206" s="281" t="s">
        <v>760</v>
      </c>
      <c r="J206" s="281" t="s">
        <v>104</v>
      </c>
      <c r="K206" s="281" t="s">
        <v>17</v>
      </c>
      <c r="L206" s="281" t="s">
        <v>5915</v>
      </c>
      <c r="M206" s="281" t="s">
        <v>6056</v>
      </c>
      <c r="N206" s="281" t="s">
        <v>1096</v>
      </c>
      <c r="O206" s="281" t="s">
        <v>1080</v>
      </c>
      <c r="P206" s="281">
        <v>680</v>
      </c>
      <c r="Q206" s="281">
        <v>14.23</v>
      </c>
      <c r="R206" s="283"/>
      <c r="S206" s="288" t="s">
        <v>8101</v>
      </c>
      <c r="T206" s="288"/>
      <c r="U206" s="277">
        <v>44364</v>
      </c>
      <c r="V206" s="277">
        <v>44364</v>
      </c>
      <c r="W206" s="284">
        <v>4159000354</v>
      </c>
      <c r="X206" s="212">
        <v>44377</v>
      </c>
      <c r="Y206" s="157"/>
      <c r="Z206" s="157"/>
      <c r="AA206" s="157"/>
      <c r="AB206" s="157"/>
      <c r="AC206" s="157"/>
      <c r="AD206" s="157"/>
      <c r="AE206" s="158"/>
      <c r="AF206" s="157"/>
      <c r="AG206" s="157"/>
      <c r="AH206" s="157"/>
      <c r="AI206" s="157"/>
      <c r="AJ206" s="157"/>
      <c r="AK206" s="285" t="s">
        <v>5732</v>
      </c>
      <c r="AL206" s="285" t="s">
        <v>5733</v>
      </c>
      <c r="AM206" s="285" t="s">
        <v>5734</v>
      </c>
      <c r="AN206" s="286"/>
      <c r="AO206" s="142"/>
      <c r="AP206" s="144"/>
    </row>
    <row r="207" spans="1:42" s="145" customFormat="1" ht="24">
      <c r="A207" s="281" t="s">
        <v>1407</v>
      </c>
      <c r="B207" s="281" t="s">
        <v>3359</v>
      </c>
      <c r="C207" s="281" t="s">
        <v>6057</v>
      </c>
      <c r="D207" s="300" t="s">
        <v>6058</v>
      </c>
      <c r="E207" s="281" t="s">
        <v>5726</v>
      </c>
      <c r="F207" s="281" t="s">
        <v>759</v>
      </c>
      <c r="G207" s="281" t="s">
        <v>106</v>
      </c>
      <c r="H207" s="281" t="s">
        <v>3242</v>
      </c>
      <c r="I207" s="281" t="s">
        <v>760</v>
      </c>
      <c r="J207" s="281" t="s">
        <v>104</v>
      </c>
      <c r="K207" s="281" t="s">
        <v>17</v>
      </c>
      <c r="L207" s="281" t="s">
        <v>5915</v>
      </c>
      <c r="M207" s="281" t="s">
        <v>6059</v>
      </c>
      <c r="N207" s="281" t="s">
        <v>1103</v>
      </c>
      <c r="O207" s="281" t="s">
        <v>1704</v>
      </c>
      <c r="P207" s="281">
        <v>140</v>
      </c>
      <c r="Q207" s="281">
        <v>5.62</v>
      </c>
      <c r="R207" s="283"/>
      <c r="S207" s="288" t="s">
        <v>8101</v>
      </c>
      <c r="T207" s="288"/>
      <c r="U207" s="277">
        <v>44364</v>
      </c>
      <c r="V207" s="277">
        <v>44364</v>
      </c>
      <c r="W207" s="284">
        <v>4122000038</v>
      </c>
      <c r="X207" s="212">
        <v>44377</v>
      </c>
      <c r="Y207" s="157"/>
      <c r="Z207" s="157"/>
      <c r="AA207" s="157"/>
      <c r="AB207" s="157"/>
      <c r="AC207" s="157"/>
      <c r="AD207" s="157"/>
      <c r="AE207" s="158"/>
      <c r="AF207" s="157"/>
      <c r="AG207" s="157"/>
      <c r="AH207" s="157"/>
      <c r="AI207" s="157"/>
      <c r="AJ207" s="157"/>
      <c r="AK207" s="285" t="s">
        <v>5732</v>
      </c>
      <c r="AL207" s="285" t="s">
        <v>5733</v>
      </c>
      <c r="AM207" s="285" t="s">
        <v>5734</v>
      </c>
      <c r="AN207" s="286"/>
      <c r="AO207" s="142"/>
      <c r="AP207" s="144"/>
    </row>
    <row r="208" spans="1:42" s="145" customFormat="1" ht="24">
      <c r="A208" s="281" t="s">
        <v>1407</v>
      </c>
      <c r="B208" s="281" t="s">
        <v>3359</v>
      </c>
      <c r="C208" s="281" t="s">
        <v>6057</v>
      </c>
      <c r="D208" s="300" t="s">
        <v>2791</v>
      </c>
      <c r="E208" s="281" t="s">
        <v>5726</v>
      </c>
      <c r="F208" s="281" t="s">
        <v>759</v>
      </c>
      <c r="G208" s="281" t="s">
        <v>106</v>
      </c>
      <c r="H208" s="281" t="s">
        <v>3243</v>
      </c>
      <c r="I208" s="281" t="s">
        <v>760</v>
      </c>
      <c r="J208" s="281" t="s">
        <v>104</v>
      </c>
      <c r="K208" s="281" t="s">
        <v>17</v>
      </c>
      <c r="L208" s="281" t="s">
        <v>5915</v>
      </c>
      <c r="M208" s="281" t="s">
        <v>6060</v>
      </c>
      <c r="N208" s="281" t="s">
        <v>1103</v>
      </c>
      <c r="O208" s="281" t="s">
        <v>1704</v>
      </c>
      <c r="P208" s="281">
        <v>115</v>
      </c>
      <c r="Q208" s="281">
        <v>7.83</v>
      </c>
      <c r="R208" s="281"/>
      <c r="S208" s="288" t="s">
        <v>8101</v>
      </c>
      <c r="T208" s="288"/>
      <c r="U208" s="277">
        <v>44364</v>
      </c>
      <c r="V208" s="277">
        <v>44364</v>
      </c>
      <c r="W208" s="284">
        <v>4122000040</v>
      </c>
      <c r="X208" s="212">
        <v>44377</v>
      </c>
      <c r="Y208" s="157"/>
      <c r="Z208" s="157"/>
      <c r="AA208" s="157"/>
      <c r="AB208" s="157"/>
      <c r="AC208" s="157"/>
      <c r="AD208" s="157"/>
      <c r="AE208" s="158"/>
      <c r="AF208" s="157"/>
      <c r="AG208" s="157"/>
      <c r="AH208" s="157"/>
      <c r="AI208" s="157"/>
      <c r="AJ208" s="157"/>
      <c r="AK208" s="285" t="s">
        <v>5732</v>
      </c>
      <c r="AL208" s="285" t="s">
        <v>5733</v>
      </c>
      <c r="AM208" s="285" t="s">
        <v>5734</v>
      </c>
      <c r="AN208" s="286"/>
      <c r="AO208" s="142"/>
      <c r="AP208" s="144"/>
    </row>
    <row r="209" spans="1:42" s="145" customFormat="1" ht="24">
      <c r="A209" s="281" t="s">
        <v>1407</v>
      </c>
      <c r="B209" s="281" t="s">
        <v>3359</v>
      </c>
      <c r="C209" s="281" t="s">
        <v>6057</v>
      </c>
      <c r="D209" s="300" t="s">
        <v>2791</v>
      </c>
      <c r="E209" s="281" t="s">
        <v>5726</v>
      </c>
      <c r="F209" s="281" t="s">
        <v>759</v>
      </c>
      <c r="G209" s="281" t="s">
        <v>106</v>
      </c>
      <c r="H209" s="281" t="s">
        <v>3244</v>
      </c>
      <c r="I209" s="281" t="s">
        <v>760</v>
      </c>
      <c r="J209" s="281" t="s">
        <v>104</v>
      </c>
      <c r="K209" s="281" t="s">
        <v>17</v>
      </c>
      <c r="L209" s="281" t="s">
        <v>5915</v>
      </c>
      <c r="M209" s="281" t="s">
        <v>6060</v>
      </c>
      <c r="N209" s="281" t="s">
        <v>1096</v>
      </c>
      <c r="O209" s="281" t="s">
        <v>1080</v>
      </c>
      <c r="P209" s="281">
        <v>115</v>
      </c>
      <c r="Q209" s="281">
        <v>7.83</v>
      </c>
      <c r="R209" s="281"/>
      <c r="S209" s="288" t="s">
        <v>8101</v>
      </c>
      <c r="T209" s="288"/>
      <c r="U209" s="277">
        <v>44364</v>
      </c>
      <c r="V209" s="277">
        <v>44364</v>
      </c>
      <c r="W209" s="284">
        <v>4122000042</v>
      </c>
      <c r="X209" s="212">
        <v>44377</v>
      </c>
      <c r="Y209" s="157"/>
      <c r="Z209" s="157"/>
      <c r="AA209" s="157"/>
      <c r="AB209" s="157"/>
      <c r="AC209" s="157"/>
      <c r="AD209" s="157"/>
      <c r="AE209" s="158"/>
      <c r="AF209" s="157"/>
      <c r="AG209" s="157"/>
      <c r="AH209" s="157"/>
      <c r="AI209" s="157"/>
      <c r="AJ209" s="157"/>
      <c r="AK209" s="285" t="s">
        <v>5732</v>
      </c>
      <c r="AL209" s="285" t="s">
        <v>5733</v>
      </c>
      <c r="AM209" s="285" t="s">
        <v>5734</v>
      </c>
      <c r="AN209" s="286"/>
      <c r="AO209" s="142"/>
      <c r="AP209" s="144"/>
    </row>
    <row r="210" spans="1:42" s="145" customFormat="1" ht="24">
      <c r="A210" s="281" t="s">
        <v>1407</v>
      </c>
      <c r="B210" s="281" t="s">
        <v>3359</v>
      </c>
      <c r="C210" s="281" t="s">
        <v>6061</v>
      </c>
      <c r="D210" s="300" t="s">
        <v>6062</v>
      </c>
      <c r="E210" s="281" t="s">
        <v>5726</v>
      </c>
      <c r="F210" s="281" t="s">
        <v>759</v>
      </c>
      <c r="G210" s="281" t="s">
        <v>106</v>
      </c>
      <c r="H210" s="281" t="s">
        <v>3245</v>
      </c>
      <c r="I210" s="281" t="s">
        <v>760</v>
      </c>
      <c r="J210" s="281" t="s">
        <v>104</v>
      </c>
      <c r="K210" s="281" t="s">
        <v>17</v>
      </c>
      <c r="L210" s="281" t="s">
        <v>5915</v>
      </c>
      <c r="M210" s="281" t="s">
        <v>6063</v>
      </c>
      <c r="N210" s="281" t="s">
        <v>1103</v>
      </c>
      <c r="O210" s="281" t="s">
        <v>1704</v>
      </c>
      <c r="P210" s="281">
        <v>370</v>
      </c>
      <c r="Q210" s="281">
        <v>11.45</v>
      </c>
      <c r="R210" s="281"/>
      <c r="S210" s="288" t="s">
        <v>8101</v>
      </c>
      <c r="T210" s="288"/>
      <c r="U210" s="277">
        <v>44364</v>
      </c>
      <c r="V210" s="277">
        <v>44364</v>
      </c>
      <c r="W210" s="284">
        <v>4122000041</v>
      </c>
      <c r="X210" s="212">
        <v>44377</v>
      </c>
      <c r="Y210" s="157"/>
      <c r="Z210" s="157"/>
      <c r="AA210" s="157"/>
      <c r="AB210" s="157"/>
      <c r="AC210" s="157"/>
      <c r="AD210" s="157"/>
      <c r="AE210" s="158"/>
      <c r="AF210" s="157"/>
      <c r="AG210" s="157"/>
      <c r="AH210" s="157"/>
      <c r="AI210" s="157"/>
      <c r="AJ210" s="157"/>
      <c r="AK210" s="285" t="s">
        <v>5732</v>
      </c>
      <c r="AL210" s="285" t="s">
        <v>5733</v>
      </c>
      <c r="AM210" s="285" t="s">
        <v>5734</v>
      </c>
      <c r="AN210" s="286"/>
      <c r="AO210" s="734"/>
      <c r="AP210" s="286"/>
    </row>
    <row r="211" spans="1:42" s="145" customFormat="1" ht="24">
      <c r="A211" s="281" t="s">
        <v>1407</v>
      </c>
      <c r="B211" s="281" t="s">
        <v>3359</v>
      </c>
      <c r="C211" s="281" t="s">
        <v>6061</v>
      </c>
      <c r="D211" s="300" t="s">
        <v>6062</v>
      </c>
      <c r="E211" s="281" t="s">
        <v>5726</v>
      </c>
      <c r="F211" s="281" t="s">
        <v>759</v>
      </c>
      <c r="G211" s="281" t="s">
        <v>106</v>
      </c>
      <c r="H211" s="281" t="s">
        <v>3246</v>
      </c>
      <c r="I211" s="281" t="s">
        <v>760</v>
      </c>
      <c r="J211" s="281" t="s">
        <v>104</v>
      </c>
      <c r="K211" s="281" t="s">
        <v>17</v>
      </c>
      <c r="L211" s="281" t="s">
        <v>5915</v>
      </c>
      <c r="M211" s="281" t="s">
        <v>6063</v>
      </c>
      <c r="N211" s="281" t="s">
        <v>1096</v>
      </c>
      <c r="O211" s="281" t="s">
        <v>1080</v>
      </c>
      <c r="P211" s="281">
        <v>370</v>
      </c>
      <c r="Q211" s="281">
        <v>11.45</v>
      </c>
      <c r="R211" s="281"/>
      <c r="S211" s="288" t="s">
        <v>8101</v>
      </c>
      <c r="T211" s="288"/>
      <c r="U211" s="277">
        <v>44364</v>
      </c>
      <c r="V211" s="277">
        <v>44364</v>
      </c>
      <c r="W211" s="284">
        <v>4122000043</v>
      </c>
      <c r="X211" s="212">
        <v>44377</v>
      </c>
      <c r="Y211" s="157"/>
      <c r="Z211" s="157"/>
      <c r="AA211" s="157"/>
      <c r="AB211" s="157"/>
      <c r="AC211" s="157"/>
      <c r="AD211" s="157"/>
      <c r="AE211" s="158"/>
      <c r="AF211" s="157"/>
      <c r="AG211" s="157"/>
      <c r="AH211" s="157"/>
      <c r="AI211" s="157"/>
      <c r="AJ211" s="157"/>
      <c r="AK211" s="285" t="s">
        <v>5732</v>
      </c>
      <c r="AL211" s="285" t="s">
        <v>5733</v>
      </c>
      <c r="AM211" s="285" t="s">
        <v>5734</v>
      </c>
      <c r="AN211" s="286"/>
      <c r="AO211" s="734"/>
      <c r="AP211" s="286"/>
    </row>
    <row r="212" spans="1:42" s="145" customFormat="1" ht="24">
      <c r="A212" s="281" t="s">
        <v>1407</v>
      </c>
      <c r="B212" s="281" t="s">
        <v>3359</v>
      </c>
      <c r="C212" s="281" t="s">
        <v>6064</v>
      </c>
      <c r="D212" s="300" t="s">
        <v>6065</v>
      </c>
      <c r="E212" s="281" t="s">
        <v>5726</v>
      </c>
      <c r="F212" s="281" t="s">
        <v>759</v>
      </c>
      <c r="G212" s="281" t="s">
        <v>106</v>
      </c>
      <c r="H212" s="281" t="s">
        <v>3247</v>
      </c>
      <c r="I212" s="281" t="s">
        <v>760</v>
      </c>
      <c r="J212" s="281" t="s">
        <v>104</v>
      </c>
      <c r="K212" s="281" t="s">
        <v>17</v>
      </c>
      <c r="L212" s="281" t="s">
        <v>5915</v>
      </c>
      <c r="M212" s="281" t="s">
        <v>6066</v>
      </c>
      <c r="N212" s="281" t="s">
        <v>1103</v>
      </c>
      <c r="O212" s="281" t="s">
        <v>1704</v>
      </c>
      <c r="P212" s="281">
        <v>380</v>
      </c>
      <c r="Q212" s="281">
        <v>8.93</v>
      </c>
      <c r="R212" s="281"/>
      <c r="S212" s="288" t="s">
        <v>8101</v>
      </c>
      <c r="T212" s="288"/>
      <c r="U212" s="277">
        <v>44364</v>
      </c>
      <c r="V212" s="277">
        <v>44364</v>
      </c>
      <c r="W212" s="284">
        <v>4122000044</v>
      </c>
      <c r="X212" s="212">
        <v>44377</v>
      </c>
      <c r="Y212" s="157"/>
      <c r="Z212" s="157"/>
      <c r="AA212" s="157"/>
      <c r="AB212" s="157"/>
      <c r="AC212" s="157"/>
      <c r="AD212" s="157"/>
      <c r="AE212" s="158"/>
      <c r="AF212" s="157"/>
      <c r="AG212" s="157"/>
      <c r="AH212" s="157"/>
      <c r="AI212" s="157"/>
      <c r="AJ212" s="157"/>
      <c r="AK212" s="285" t="s">
        <v>5732</v>
      </c>
      <c r="AL212" s="285" t="s">
        <v>5733</v>
      </c>
      <c r="AM212" s="285" t="s">
        <v>5734</v>
      </c>
      <c r="AN212" s="286"/>
      <c r="AO212" s="734"/>
      <c r="AP212" s="286"/>
    </row>
    <row r="213" spans="1:42" s="145" customFormat="1" ht="24">
      <c r="A213" s="281" t="s">
        <v>1407</v>
      </c>
      <c r="B213" s="281" t="s">
        <v>3359</v>
      </c>
      <c r="C213" s="281" t="s">
        <v>6064</v>
      </c>
      <c r="D213" s="300" t="s">
        <v>6065</v>
      </c>
      <c r="E213" s="281" t="s">
        <v>5726</v>
      </c>
      <c r="F213" s="281" t="s">
        <v>759</v>
      </c>
      <c r="G213" s="281" t="s">
        <v>106</v>
      </c>
      <c r="H213" s="281" t="s">
        <v>3248</v>
      </c>
      <c r="I213" s="281" t="s">
        <v>760</v>
      </c>
      <c r="J213" s="281" t="s">
        <v>104</v>
      </c>
      <c r="K213" s="281" t="s">
        <v>17</v>
      </c>
      <c r="L213" s="281" t="s">
        <v>5915</v>
      </c>
      <c r="M213" s="281" t="s">
        <v>6066</v>
      </c>
      <c r="N213" s="281" t="s">
        <v>1096</v>
      </c>
      <c r="O213" s="281" t="s">
        <v>1080</v>
      </c>
      <c r="P213" s="281">
        <v>380</v>
      </c>
      <c r="Q213" s="281">
        <v>8.93</v>
      </c>
      <c r="R213" s="281"/>
      <c r="S213" s="288" t="s">
        <v>8101</v>
      </c>
      <c r="T213" s="288"/>
      <c r="U213" s="277">
        <v>44364</v>
      </c>
      <c r="V213" s="277">
        <v>44364</v>
      </c>
      <c r="W213" s="284">
        <v>4122000045</v>
      </c>
      <c r="X213" s="212">
        <v>44377</v>
      </c>
      <c r="Y213" s="157"/>
      <c r="Z213" s="157"/>
      <c r="AA213" s="157"/>
      <c r="AB213" s="157"/>
      <c r="AC213" s="157"/>
      <c r="AD213" s="157"/>
      <c r="AE213" s="158"/>
      <c r="AF213" s="157"/>
      <c r="AG213" s="157"/>
      <c r="AH213" s="157"/>
      <c r="AI213" s="157"/>
      <c r="AJ213" s="157"/>
      <c r="AK213" s="285" t="s">
        <v>5732</v>
      </c>
      <c r="AL213" s="285" t="s">
        <v>5733</v>
      </c>
      <c r="AM213" s="285" t="s">
        <v>5734</v>
      </c>
      <c r="AN213" s="286"/>
      <c r="AO213" s="734"/>
      <c r="AP213" s="286"/>
    </row>
    <row r="214" spans="1:42" s="145" customFormat="1" ht="24">
      <c r="A214" s="281" t="s">
        <v>1407</v>
      </c>
      <c r="B214" s="281" t="s">
        <v>3359</v>
      </c>
      <c r="C214" s="281" t="s">
        <v>6064</v>
      </c>
      <c r="D214" s="300" t="s">
        <v>6067</v>
      </c>
      <c r="E214" s="281" t="s">
        <v>5726</v>
      </c>
      <c r="F214" s="281" t="s">
        <v>759</v>
      </c>
      <c r="G214" s="281" t="s">
        <v>106</v>
      </c>
      <c r="H214" s="281" t="s">
        <v>3249</v>
      </c>
      <c r="I214" s="281" t="s">
        <v>760</v>
      </c>
      <c r="J214" s="281" t="s">
        <v>104</v>
      </c>
      <c r="K214" s="281" t="s">
        <v>17</v>
      </c>
      <c r="L214" s="281" t="s">
        <v>5915</v>
      </c>
      <c r="M214" s="281" t="s">
        <v>6068</v>
      </c>
      <c r="N214" s="281" t="s">
        <v>1103</v>
      </c>
      <c r="O214" s="281" t="s">
        <v>1704</v>
      </c>
      <c r="P214" s="281">
        <v>220</v>
      </c>
      <c r="Q214" s="281">
        <v>7.88</v>
      </c>
      <c r="R214" s="281"/>
      <c r="S214" s="288" t="s">
        <v>8101</v>
      </c>
      <c r="T214" s="288"/>
      <c r="U214" s="277">
        <v>44364</v>
      </c>
      <c r="V214" s="277">
        <v>44364</v>
      </c>
      <c r="W214" s="284">
        <v>4122000046</v>
      </c>
      <c r="X214" s="212">
        <v>44377</v>
      </c>
      <c r="Y214" s="157"/>
      <c r="Z214" s="157"/>
      <c r="AA214" s="157"/>
      <c r="AB214" s="157"/>
      <c r="AC214" s="157"/>
      <c r="AD214" s="157"/>
      <c r="AE214" s="158"/>
      <c r="AF214" s="157"/>
      <c r="AG214" s="157"/>
      <c r="AH214" s="157"/>
      <c r="AI214" s="157"/>
      <c r="AJ214" s="157"/>
      <c r="AK214" s="285" t="s">
        <v>5732</v>
      </c>
      <c r="AL214" s="285" t="s">
        <v>5733</v>
      </c>
      <c r="AM214" s="285" t="s">
        <v>5734</v>
      </c>
      <c r="AN214" s="286"/>
      <c r="AO214" s="734"/>
      <c r="AP214" s="286"/>
    </row>
    <row r="215" spans="1:42" s="145" customFormat="1" ht="24">
      <c r="A215" s="281" t="s">
        <v>1407</v>
      </c>
      <c r="B215" s="281" t="s">
        <v>3359</v>
      </c>
      <c r="C215" s="281" t="s">
        <v>6064</v>
      </c>
      <c r="D215" s="300" t="s">
        <v>6067</v>
      </c>
      <c r="E215" s="281" t="s">
        <v>5726</v>
      </c>
      <c r="F215" s="281" t="s">
        <v>759</v>
      </c>
      <c r="G215" s="281" t="s">
        <v>106</v>
      </c>
      <c r="H215" s="281" t="s">
        <v>3250</v>
      </c>
      <c r="I215" s="281" t="s">
        <v>760</v>
      </c>
      <c r="J215" s="281" t="s">
        <v>104</v>
      </c>
      <c r="K215" s="281" t="s">
        <v>17</v>
      </c>
      <c r="L215" s="281" t="s">
        <v>5915</v>
      </c>
      <c r="M215" s="281" t="s">
        <v>6068</v>
      </c>
      <c r="N215" s="281" t="s">
        <v>1096</v>
      </c>
      <c r="O215" s="281" t="s">
        <v>1080</v>
      </c>
      <c r="P215" s="281">
        <v>220</v>
      </c>
      <c r="Q215" s="281">
        <v>7.88</v>
      </c>
      <c r="R215" s="281"/>
      <c r="S215" s="288" t="s">
        <v>8101</v>
      </c>
      <c r="T215" s="288"/>
      <c r="U215" s="277">
        <v>44364</v>
      </c>
      <c r="V215" s="277">
        <v>44364</v>
      </c>
      <c r="W215" s="284">
        <v>4122000047</v>
      </c>
      <c r="X215" s="212">
        <v>44377</v>
      </c>
      <c r="Y215" s="157"/>
      <c r="Z215" s="157"/>
      <c r="AA215" s="157"/>
      <c r="AB215" s="157"/>
      <c r="AC215" s="157"/>
      <c r="AD215" s="157"/>
      <c r="AE215" s="158"/>
      <c r="AF215" s="157"/>
      <c r="AG215" s="157"/>
      <c r="AH215" s="157"/>
      <c r="AI215" s="157"/>
      <c r="AJ215" s="157"/>
      <c r="AK215" s="285" t="s">
        <v>5732</v>
      </c>
      <c r="AL215" s="285" t="s">
        <v>5733</v>
      </c>
      <c r="AM215" s="285" t="s">
        <v>5734</v>
      </c>
      <c r="AN215" s="286"/>
      <c r="AO215" s="734"/>
      <c r="AP215" s="286"/>
    </row>
    <row r="216" spans="1:42" ht="24">
      <c r="A216" s="304" t="s">
        <v>3899</v>
      </c>
      <c r="B216" s="304" t="s">
        <v>3900</v>
      </c>
      <c r="C216" s="304" t="s">
        <v>8102</v>
      </c>
      <c r="D216" s="305" t="s">
        <v>8103</v>
      </c>
      <c r="E216" s="281" t="s">
        <v>5726</v>
      </c>
      <c r="F216" s="281" t="s">
        <v>39</v>
      </c>
      <c r="G216" s="281" t="s">
        <v>19</v>
      </c>
      <c r="H216" s="281" t="s">
        <v>8104</v>
      </c>
      <c r="I216" s="281" t="s">
        <v>760</v>
      </c>
      <c r="J216" s="281" t="s">
        <v>104</v>
      </c>
      <c r="K216" s="281" t="s">
        <v>17</v>
      </c>
      <c r="L216" s="281" t="s">
        <v>5915</v>
      </c>
      <c r="M216" s="306" t="s">
        <v>8105</v>
      </c>
      <c r="N216" s="281" t="s">
        <v>1079</v>
      </c>
      <c r="O216" s="281" t="s">
        <v>1704</v>
      </c>
      <c r="P216" s="307">
        <v>270</v>
      </c>
      <c r="Q216" s="307">
        <v>20</v>
      </c>
      <c r="R216" s="178"/>
      <c r="S216" s="288" t="s">
        <v>8101</v>
      </c>
      <c r="T216" s="183"/>
      <c r="U216" s="277">
        <v>44364</v>
      </c>
      <c r="V216" s="277">
        <v>44364</v>
      </c>
      <c r="W216" s="308">
        <v>4420000093</v>
      </c>
      <c r="X216" s="212">
        <v>44377</v>
      </c>
      <c r="Y216" s="178"/>
      <c r="Z216" s="178"/>
      <c r="AA216" s="178"/>
      <c r="AB216" s="178"/>
      <c r="AC216" s="178"/>
      <c r="AD216" s="178"/>
      <c r="AE216" s="309"/>
      <c r="AF216" s="178"/>
      <c r="AG216" s="178"/>
      <c r="AH216" s="178"/>
      <c r="AI216" s="178"/>
      <c r="AJ216" s="178"/>
      <c r="AK216" s="285" t="s">
        <v>5732</v>
      </c>
      <c r="AL216" s="285" t="s">
        <v>5733</v>
      </c>
      <c r="AM216" s="285" t="s">
        <v>5734</v>
      </c>
      <c r="AN216" s="178"/>
      <c r="AO216" s="178"/>
      <c r="AP216" s="178"/>
    </row>
    <row r="217" spans="1:42" ht="24">
      <c r="A217" s="304" t="s">
        <v>3899</v>
      </c>
      <c r="B217" s="304" t="s">
        <v>3900</v>
      </c>
      <c r="C217" s="304" t="s">
        <v>8102</v>
      </c>
      <c r="D217" s="310" t="s">
        <v>8103</v>
      </c>
      <c r="E217" s="281" t="s">
        <v>5726</v>
      </c>
      <c r="F217" s="281" t="s">
        <v>39</v>
      </c>
      <c r="G217" s="281" t="s">
        <v>19</v>
      </c>
      <c r="H217" s="281" t="s">
        <v>8106</v>
      </c>
      <c r="I217" s="281" t="s">
        <v>760</v>
      </c>
      <c r="J217" s="281" t="s">
        <v>104</v>
      </c>
      <c r="K217" s="281" t="s">
        <v>17</v>
      </c>
      <c r="L217" s="281" t="s">
        <v>5915</v>
      </c>
      <c r="M217" s="306" t="s">
        <v>8105</v>
      </c>
      <c r="N217" s="281" t="s">
        <v>1091</v>
      </c>
      <c r="O217" s="281" t="s">
        <v>1080</v>
      </c>
      <c r="P217" s="307">
        <v>270</v>
      </c>
      <c r="Q217" s="307">
        <v>10</v>
      </c>
      <c r="R217" s="178"/>
      <c r="S217" s="288" t="s">
        <v>8101</v>
      </c>
      <c r="T217" s="183"/>
      <c r="U217" s="277">
        <v>44364</v>
      </c>
      <c r="V217" s="277">
        <v>44364</v>
      </c>
      <c r="W217" s="308">
        <v>4420000095</v>
      </c>
      <c r="X217" s="212">
        <v>44377</v>
      </c>
      <c r="Y217" s="178"/>
      <c r="Z217" s="178"/>
      <c r="AA217" s="178"/>
      <c r="AB217" s="178"/>
      <c r="AC217" s="178"/>
      <c r="AD217" s="178"/>
      <c r="AE217" s="309"/>
      <c r="AF217" s="178"/>
      <c r="AG217" s="178"/>
      <c r="AH217" s="178"/>
      <c r="AI217" s="178"/>
      <c r="AJ217" s="178"/>
      <c r="AK217" s="285" t="s">
        <v>5732</v>
      </c>
      <c r="AL217" s="285" t="s">
        <v>5733</v>
      </c>
      <c r="AM217" s="285" t="s">
        <v>5734</v>
      </c>
      <c r="AN217" s="178"/>
      <c r="AO217" s="178"/>
      <c r="AP217" s="178"/>
    </row>
    <row r="218" spans="1:42" ht="24">
      <c r="A218" s="304" t="s">
        <v>3899</v>
      </c>
      <c r="B218" s="304" t="s">
        <v>3900</v>
      </c>
      <c r="C218" s="304" t="s">
        <v>8102</v>
      </c>
      <c r="D218" s="310" t="s">
        <v>8107</v>
      </c>
      <c r="E218" s="281" t="s">
        <v>5726</v>
      </c>
      <c r="F218" s="281" t="s">
        <v>39</v>
      </c>
      <c r="G218" s="281" t="s">
        <v>19</v>
      </c>
      <c r="H218" s="281" t="s">
        <v>8108</v>
      </c>
      <c r="I218" s="281" t="s">
        <v>760</v>
      </c>
      <c r="J218" s="281" t="s">
        <v>104</v>
      </c>
      <c r="K218" s="281" t="s">
        <v>17</v>
      </c>
      <c r="L218" s="281" t="s">
        <v>5915</v>
      </c>
      <c r="M218" s="306" t="s">
        <v>8109</v>
      </c>
      <c r="N218" s="281" t="s">
        <v>1079</v>
      </c>
      <c r="O218" s="281" t="s">
        <v>1704</v>
      </c>
      <c r="P218" s="307">
        <v>310</v>
      </c>
      <c r="Q218" s="307">
        <v>20</v>
      </c>
      <c r="R218" s="178"/>
      <c r="S218" s="288" t="s">
        <v>8101</v>
      </c>
      <c r="T218" s="183"/>
      <c r="U218" s="277">
        <v>44364</v>
      </c>
      <c r="V218" s="277">
        <v>44364</v>
      </c>
      <c r="W218" s="308">
        <v>4420000096</v>
      </c>
      <c r="X218" s="212">
        <v>44377</v>
      </c>
      <c r="Y218" s="178"/>
      <c r="Z218" s="178"/>
      <c r="AA218" s="178"/>
      <c r="AB218" s="178"/>
      <c r="AC218" s="178"/>
      <c r="AD218" s="178"/>
      <c r="AE218" s="309"/>
      <c r="AF218" s="178"/>
      <c r="AG218" s="178"/>
      <c r="AH218" s="178"/>
      <c r="AI218" s="178"/>
      <c r="AJ218" s="178"/>
      <c r="AK218" s="285" t="s">
        <v>5732</v>
      </c>
      <c r="AL218" s="285" t="s">
        <v>5733</v>
      </c>
      <c r="AM218" s="285" t="s">
        <v>5734</v>
      </c>
      <c r="AN218" s="178"/>
      <c r="AO218" s="178"/>
      <c r="AP218" s="178"/>
    </row>
    <row r="219" spans="1:42" ht="24">
      <c r="A219" s="304" t="s">
        <v>3899</v>
      </c>
      <c r="B219" s="304" t="s">
        <v>3900</v>
      </c>
      <c r="C219" s="304" t="s">
        <v>8102</v>
      </c>
      <c r="D219" s="310" t="s">
        <v>8107</v>
      </c>
      <c r="E219" s="281" t="s">
        <v>5726</v>
      </c>
      <c r="F219" s="281" t="s">
        <v>39</v>
      </c>
      <c r="G219" s="281" t="s">
        <v>19</v>
      </c>
      <c r="H219" s="281" t="s">
        <v>8110</v>
      </c>
      <c r="I219" s="281" t="s">
        <v>760</v>
      </c>
      <c r="J219" s="281" t="s">
        <v>104</v>
      </c>
      <c r="K219" s="281" t="s">
        <v>17</v>
      </c>
      <c r="L219" s="281" t="s">
        <v>5915</v>
      </c>
      <c r="M219" s="306" t="s">
        <v>8109</v>
      </c>
      <c r="N219" s="281" t="s">
        <v>1091</v>
      </c>
      <c r="O219" s="281" t="s">
        <v>1080</v>
      </c>
      <c r="P219" s="307">
        <v>310</v>
      </c>
      <c r="Q219" s="307">
        <v>10</v>
      </c>
      <c r="R219" s="178"/>
      <c r="S219" s="288" t="s">
        <v>8101</v>
      </c>
      <c r="T219" s="183"/>
      <c r="U219" s="277">
        <v>44364</v>
      </c>
      <c r="V219" s="277">
        <v>44364</v>
      </c>
      <c r="W219" s="308">
        <v>4420000097</v>
      </c>
      <c r="X219" s="212">
        <v>44377</v>
      </c>
      <c r="Y219" s="178"/>
      <c r="Z219" s="178"/>
      <c r="AA219" s="178"/>
      <c r="AB219" s="178"/>
      <c r="AC219" s="178"/>
      <c r="AD219" s="178"/>
      <c r="AE219" s="309"/>
      <c r="AF219" s="178"/>
      <c r="AG219" s="178"/>
      <c r="AH219" s="178"/>
      <c r="AI219" s="178"/>
      <c r="AJ219" s="178"/>
      <c r="AK219" s="285" t="s">
        <v>5732</v>
      </c>
      <c r="AL219" s="285" t="s">
        <v>5733</v>
      </c>
      <c r="AM219" s="285" t="s">
        <v>5734</v>
      </c>
      <c r="AN219" s="178"/>
      <c r="AO219" s="178"/>
      <c r="AP219" s="178"/>
    </row>
    <row r="220" spans="1:42" ht="24">
      <c r="A220" s="304" t="s">
        <v>3899</v>
      </c>
      <c r="B220" s="304" t="s">
        <v>3900</v>
      </c>
      <c r="C220" s="304" t="s">
        <v>8102</v>
      </c>
      <c r="D220" s="310" t="s">
        <v>8111</v>
      </c>
      <c r="E220" s="281" t="s">
        <v>5726</v>
      </c>
      <c r="F220" s="281" t="s">
        <v>759</v>
      </c>
      <c r="G220" s="281" t="s">
        <v>19</v>
      </c>
      <c r="H220" s="281" t="s">
        <v>8112</v>
      </c>
      <c r="I220" s="281" t="s">
        <v>760</v>
      </c>
      <c r="J220" s="281" t="s">
        <v>104</v>
      </c>
      <c r="K220" s="281" t="s">
        <v>17</v>
      </c>
      <c r="L220" s="281" t="s">
        <v>5915</v>
      </c>
      <c r="M220" s="306" t="s">
        <v>8113</v>
      </c>
      <c r="N220" s="281" t="s">
        <v>1079</v>
      </c>
      <c r="O220" s="281" t="s">
        <v>1704</v>
      </c>
      <c r="P220" s="307">
        <v>100</v>
      </c>
      <c r="Q220" s="307">
        <v>15</v>
      </c>
      <c r="R220" s="178"/>
      <c r="S220" s="288" t="s">
        <v>8101</v>
      </c>
      <c r="T220" s="183"/>
      <c r="U220" s="277">
        <v>44364</v>
      </c>
      <c r="V220" s="277">
        <v>44364</v>
      </c>
      <c r="W220" s="308">
        <v>4420000098</v>
      </c>
      <c r="X220" s="212">
        <v>44377</v>
      </c>
      <c r="Y220" s="178"/>
      <c r="Z220" s="178"/>
      <c r="AA220" s="178"/>
      <c r="AB220" s="178"/>
      <c r="AC220" s="178"/>
      <c r="AD220" s="178"/>
      <c r="AE220" s="309"/>
      <c r="AF220" s="178"/>
      <c r="AG220" s="178"/>
      <c r="AH220" s="178"/>
      <c r="AI220" s="178"/>
      <c r="AJ220" s="178"/>
      <c r="AK220" s="285" t="s">
        <v>5732</v>
      </c>
      <c r="AL220" s="285" t="s">
        <v>5733</v>
      </c>
      <c r="AM220" s="285" t="s">
        <v>5734</v>
      </c>
      <c r="AN220" s="178"/>
      <c r="AO220" s="178"/>
      <c r="AP220" s="178"/>
    </row>
    <row r="221" spans="1:42" ht="24">
      <c r="A221" s="304" t="s">
        <v>3899</v>
      </c>
      <c r="B221" s="304" t="s">
        <v>3900</v>
      </c>
      <c r="C221" s="304" t="s">
        <v>8102</v>
      </c>
      <c r="D221" s="310" t="s">
        <v>8111</v>
      </c>
      <c r="E221" s="281" t="s">
        <v>5726</v>
      </c>
      <c r="F221" s="281" t="s">
        <v>759</v>
      </c>
      <c r="G221" s="281" t="s">
        <v>19</v>
      </c>
      <c r="H221" s="281" t="s">
        <v>8114</v>
      </c>
      <c r="I221" s="281" t="s">
        <v>760</v>
      </c>
      <c r="J221" s="281" t="s">
        <v>104</v>
      </c>
      <c r="K221" s="281" t="s">
        <v>17</v>
      </c>
      <c r="L221" s="281" t="s">
        <v>5915</v>
      </c>
      <c r="M221" s="306" t="s">
        <v>8115</v>
      </c>
      <c r="N221" s="281" t="s">
        <v>1091</v>
      </c>
      <c r="O221" s="281" t="s">
        <v>1080</v>
      </c>
      <c r="P221" s="307">
        <v>200</v>
      </c>
      <c r="Q221" s="307">
        <v>10</v>
      </c>
      <c r="R221" s="178"/>
      <c r="S221" s="288" t="s">
        <v>8101</v>
      </c>
      <c r="T221" s="183"/>
      <c r="U221" s="277">
        <v>44364</v>
      </c>
      <c r="V221" s="277">
        <v>44364</v>
      </c>
      <c r="W221" s="308">
        <v>4420000099</v>
      </c>
      <c r="X221" s="212">
        <v>44377</v>
      </c>
      <c r="Y221" s="178"/>
      <c r="Z221" s="178"/>
      <c r="AA221" s="178"/>
      <c r="AB221" s="178"/>
      <c r="AC221" s="178"/>
      <c r="AD221" s="178"/>
      <c r="AE221" s="309"/>
      <c r="AF221" s="178"/>
      <c r="AG221" s="178"/>
      <c r="AH221" s="178"/>
      <c r="AI221" s="178"/>
      <c r="AJ221" s="178"/>
      <c r="AK221" s="285" t="s">
        <v>5732</v>
      </c>
      <c r="AL221" s="285" t="s">
        <v>5733</v>
      </c>
      <c r="AM221" s="285" t="s">
        <v>5734</v>
      </c>
      <c r="AN221" s="178"/>
      <c r="AO221" s="178"/>
      <c r="AP221" s="178"/>
    </row>
    <row r="222" spans="1:42" ht="24">
      <c r="A222" s="304" t="s">
        <v>3899</v>
      </c>
      <c r="B222" s="304" t="s">
        <v>3900</v>
      </c>
      <c r="C222" s="304" t="s">
        <v>8102</v>
      </c>
      <c r="D222" s="310" t="s">
        <v>8116</v>
      </c>
      <c r="E222" s="281" t="s">
        <v>5726</v>
      </c>
      <c r="F222" s="281" t="s">
        <v>39</v>
      </c>
      <c r="G222" s="281" t="s">
        <v>19</v>
      </c>
      <c r="H222" s="281" t="s">
        <v>8117</v>
      </c>
      <c r="I222" s="281" t="s">
        <v>760</v>
      </c>
      <c r="J222" s="281" t="s">
        <v>104</v>
      </c>
      <c r="K222" s="281" t="s">
        <v>17</v>
      </c>
      <c r="L222" s="281" t="s">
        <v>5915</v>
      </c>
      <c r="M222" s="306" t="s">
        <v>8118</v>
      </c>
      <c r="N222" s="281" t="s">
        <v>1079</v>
      </c>
      <c r="O222" s="281" t="s">
        <v>1704</v>
      </c>
      <c r="P222" s="307">
        <v>100</v>
      </c>
      <c r="Q222" s="307">
        <v>8</v>
      </c>
      <c r="R222" s="178"/>
      <c r="S222" s="288" t="s">
        <v>8101</v>
      </c>
      <c r="T222" s="183"/>
      <c r="U222" s="277">
        <v>44364</v>
      </c>
      <c r="V222" s="277">
        <v>44364</v>
      </c>
      <c r="W222" s="308">
        <v>4420000100</v>
      </c>
      <c r="X222" s="212">
        <v>44377</v>
      </c>
      <c r="Y222" s="178"/>
      <c r="Z222" s="178"/>
      <c r="AA222" s="178"/>
      <c r="AB222" s="178"/>
      <c r="AC222" s="178"/>
      <c r="AD222" s="178"/>
      <c r="AE222" s="309"/>
      <c r="AF222" s="178"/>
      <c r="AG222" s="178"/>
      <c r="AH222" s="178"/>
      <c r="AI222" s="178"/>
      <c r="AJ222" s="178"/>
      <c r="AK222" s="285" t="s">
        <v>5732</v>
      </c>
      <c r="AL222" s="285" t="s">
        <v>5733</v>
      </c>
      <c r="AM222" s="285" t="s">
        <v>5734</v>
      </c>
      <c r="AN222" s="178"/>
      <c r="AO222" s="178"/>
      <c r="AP222" s="178"/>
    </row>
    <row r="223" spans="1:42" ht="24">
      <c r="A223" s="304" t="s">
        <v>3899</v>
      </c>
      <c r="B223" s="304" t="s">
        <v>3900</v>
      </c>
      <c r="C223" s="304" t="s">
        <v>8102</v>
      </c>
      <c r="D223" s="310" t="s">
        <v>8116</v>
      </c>
      <c r="E223" s="281" t="s">
        <v>5726</v>
      </c>
      <c r="F223" s="281" t="s">
        <v>39</v>
      </c>
      <c r="G223" s="281" t="s">
        <v>19</v>
      </c>
      <c r="H223" s="281" t="s">
        <v>8119</v>
      </c>
      <c r="I223" s="281" t="s">
        <v>760</v>
      </c>
      <c r="J223" s="281" t="s">
        <v>104</v>
      </c>
      <c r="K223" s="281" t="s">
        <v>17</v>
      </c>
      <c r="L223" s="281" t="s">
        <v>5915</v>
      </c>
      <c r="M223" s="306" t="s">
        <v>8118</v>
      </c>
      <c r="N223" s="281" t="s">
        <v>1091</v>
      </c>
      <c r="O223" s="281" t="s">
        <v>1080</v>
      </c>
      <c r="P223" s="307">
        <v>100</v>
      </c>
      <c r="Q223" s="307">
        <v>8</v>
      </c>
      <c r="R223" s="178"/>
      <c r="S223" s="288" t="s">
        <v>8101</v>
      </c>
      <c r="T223" s="183"/>
      <c r="U223" s="277">
        <v>44364</v>
      </c>
      <c r="V223" s="277">
        <v>44364</v>
      </c>
      <c r="W223" s="308">
        <v>4420000101</v>
      </c>
      <c r="X223" s="212">
        <v>44377</v>
      </c>
      <c r="Y223" s="178"/>
      <c r="Z223" s="178"/>
      <c r="AA223" s="178"/>
      <c r="AB223" s="178"/>
      <c r="AC223" s="178"/>
      <c r="AD223" s="178"/>
      <c r="AE223" s="309"/>
      <c r="AF223" s="178"/>
      <c r="AG223" s="178"/>
      <c r="AH223" s="178"/>
      <c r="AI223" s="178"/>
      <c r="AJ223" s="178"/>
      <c r="AK223" s="285" t="s">
        <v>5732</v>
      </c>
      <c r="AL223" s="285" t="s">
        <v>5733</v>
      </c>
      <c r="AM223" s="285" t="s">
        <v>5734</v>
      </c>
      <c r="AN223" s="178"/>
      <c r="AO223" s="178"/>
      <c r="AP223" s="178"/>
    </row>
    <row r="224" spans="1:42" ht="24">
      <c r="A224" s="304" t="s">
        <v>3899</v>
      </c>
      <c r="B224" s="304" t="s">
        <v>3900</v>
      </c>
      <c r="C224" s="304" t="s">
        <v>8102</v>
      </c>
      <c r="D224" s="310" t="s">
        <v>8120</v>
      </c>
      <c r="E224" s="281" t="s">
        <v>5726</v>
      </c>
      <c r="F224" s="281" t="s">
        <v>39</v>
      </c>
      <c r="G224" s="281" t="s">
        <v>19</v>
      </c>
      <c r="H224" s="281" t="s">
        <v>8121</v>
      </c>
      <c r="I224" s="281" t="s">
        <v>760</v>
      </c>
      <c r="J224" s="281" t="s">
        <v>104</v>
      </c>
      <c r="K224" s="281" t="s">
        <v>17</v>
      </c>
      <c r="L224" s="281" t="s">
        <v>5915</v>
      </c>
      <c r="M224" s="306" t="s">
        <v>8122</v>
      </c>
      <c r="N224" s="281" t="s">
        <v>1091</v>
      </c>
      <c r="O224" s="281" t="s">
        <v>1080</v>
      </c>
      <c r="P224" s="307">
        <v>60</v>
      </c>
      <c r="Q224" s="307">
        <v>10</v>
      </c>
      <c r="R224" s="178"/>
      <c r="S224" s="288" t="s">
        <v>8101</v>
      </c>
      <c r="T224" s="183"/>
      <c r="U224" s="277">
        <v>44364</v>
      </c>
      <c r="V224" s="277">
        <v>44364</v>
      </c>
      <c r="W224" s="308">
        <v>4420000104</v>
      </c>
      <c r="X224" s="212">
        <v>44377</v>
      </c>
      <c r="Y224" s="178"/>
      <c r="Z224" s="178"/>
      <c r="AA224" s="178"/>
      <c r="AB224" s="178"/>
      <c r="AC224" s="178"/>
      <c r="AD224" s="178"/>
      <c r="AE224" s="309"/>
      <c r="AF224" s="178"/>
      <c r="AG224" s="178"/>
      <c r="AH224" s="178"/>
      <c r="AI224" s="178"/>
      <c r="AJ224" s="178"/>
      <c r="AK224" s="285" t="s">
        <v>5732</v>
      </c>
      <c r="AL224" s="285" t="s">
        <v>5733</v>
      </c>
      <c r="AM224" s="285" t="s">
        <v>5734</v>
      </c>
      <c r="AN224" s="178"/>
      <c r="AO224" s="178"/>
      <c r="AP224" s="178"/>
    </row>
    <row r="225" spans="1:42" ht="24">
      <c r="A225" s="304" t="s">
        <v>3899</v>
      </c>
      <c r="B225" s="304" t="s">
        <v>3900</v>
      </c>
      <c r="C225" s="304" t="s">
        <v>8102</v>
      </c>
      <c r="D225" s="310" t="s">
        <v>8123</v>
      </c>
      <c r="E225" s="281" t="s">
        <v>5726</v>
      </c>
      <c r="F225" s="281" t="s">
        <v>39</v>
      </c>
      <c r="G225" s="281" t="s">
        <v>19</v>
      </c>
      <c r="H225" s="281" t="s">
        <v>8124</v>
      </c>
      <c r="I225" s="281" t="s">
        <v>760</v>
      </c>
      <c r="J225" s="281" t="s">
        <v>104</v>
      </c>
      <c r="K225" s="281" t="s">
        <v>17</v>
      </c>
      <c r="L225" s="281" t="s">
        <v>5915</v>
      </c>
      <c r="M225" s="306" t="s">
        <v>8125</v>
      </c>
      <c r="N225" s="281" t="s">
        <v>1079</v>
      </c>
      <c r="O225" s="281" t="s">
        <v>1704</v>
      </c>
      <c r="P225" s="307">
        <v>820</v>
      </c>
      <c r="Q225" s="307">
        <v>10</v>
      </c>
      <c r="R225" s="178"/>
      <c r="S225" s="288" t="s">
        <v>8101</v>
      </c>
      <c r="T225" s="183"/>
      <c r="U225" s="277">
        <v>44364</v>
      </c>
      <c r="V225" s="277">
        <v>44364</v>
      </c>
      <c r="W225" s="308">
        <v>4420000102</v>
      </c>
      <c r="X225" s="212">
        <v>44377</v>
      </c>
      <c r="Y225" s="178"/>
      <c r="Z225" s="178"/>
      <c r="AA225" s="178"/>
      <c r="AB225" s="178"/>
      <c r="AC225" s="178"/>
      <c r="AD225" s="178"/>
      <c r="AE225" s="309"/>
      <c r="AF225" s="178"/>
      <c r="AG225" s="178"/>
      <c r="AH225" s="178"/>
      <c r="AI225" s="178"/>
      <c r="AJ225" s="178"/>
      <c r="AK225" s="285" t="s">
        <v>5732</v>
      </c>
      <c r="AL225" s="285" t="s">
        <v>5733</v>
      </c>
      <c r="AM225" s="285" t="s">
        <v>5734</v>
      </c>
      <c r="AN225" s="178"/>
      <c r="AO225" s="178"/>
      <c r="AP225" s="178"/>
    </row>
    <row r="226" spans="1:42" ht="24">
      <c r="A226" s="304" t="s">
        <v>3899</v>
      </c>
      <c r="B226" s="304" t="s">
        <v>3900</v>
      </c>
      <c r="C226" s="304" t="s">
        <v>8102</v>
      </c>
      <c r="D226" s="310" t="s">
        <v>8123</v>
      </c>
      <c r="E226" s="281" t="s">
        <v>5726</v>
      </c>
      <c r="F226" s="281" t="s">
        <v>39</v>
      </c>
      <c r="G226" s="281" t="s">
        <v>19</v>
      </c>
      <c r="H226" s="281" t="s">
        <v>8126</v>
      </c>
      <c r="I226" s="281" t="s">
        <v>760</v>
      </c>
      <c r="J226" s="281" t="s">
        <v>104</v>
      </c>
      <c r="K226" s="281" t="s">
        <v>17</v>
      </c>
      <c r="L226" s="281" t="s">
        <v>5915</v>
      </c>
      <c r="M226" s="306" t="s">
        <v>8125</v>
      </c>
      <c r="N226" s="281" t="s">
        <v>1091</v>
      </c>
      <c r="O226" s="281" t="s">
        <v>1080</v>
      </c>
      <c r="P226" s="307">
        <v>820</v>
      </c>
      <c r="Q226" s="307">
        <v>9</v>
      </c>
      <c r="R226" s="178"/>
      <c r="S226" s="288" t="s">
        <v>8101</v>
      </c>
      <c r="T226" s="183"/>
      <c r="U226" s="277">
        <v>44364</v>
      </c>
      <c r="V226" s="277">
        <v>44364</v>
      </c>
      <c r="W226" s="308">
        <v>4420000103</v>
      </c>
      <c r="X226" s="212">
        <v>44377</v>
      </c>
      <c r="Y226" s="178"/>
      <c r="Z226" s="178"/>
      <c r="AA226" s="178"/>
      <c r="AB226" s="178"/>
      <c r="AC226" s="178"/>
      <c r="AD226" s="178"/>
      <c r="AE226" s="309"/>
      <c r="AF226" s="178"/>
      <c r="AG226" s="178"/>
      <c r="AH226" s="178"/>
      <c r="AI226" s="178"/>
      <c r="AJ226" s="178"/>
      <c r="AK226" s="285" t="s">
        <v>5732</v>
      </c>
      <c r="AL226" s="285" t="s">
        <v>5733</v>
      </c>
      <c r="AM226" s="285" t="s">
        <v>5734</v>
      </c>
      <c r="AN226" s="178"/>
      <c r="AO226" s="178"/>
      <c r="AP226" s="178"/>
    </row>
    <row r="227" spans="1:42" ht="24">
      <c r="A227" s="304" t="s">
        <v>3899</v>
      </c>
      <c r="B227" s="304" t="s">
        <v>3900</v>
      </c>
      <c r="C227" s="304" t="s">
        <v>8102</v>
      </c>
      <c r="D227" s="310" t="s">
        <v>8127</v>
      </c>
      <c r="E227" s="281" t="s">
        <v>5726</v>
      </c>
      <c r="F227" s="281" t="s">
        <v>39</v>
      </c>
      <c r="G227" s="281" t="s">
        <v>19</v>
      </c>
      <c r="H227" s="281" t="s">
        <v>8128</v>
      </c>
      <c r="I227" s="281" t="s">
        <v>760</v>
      </c>
      <c r="J227" s="281" t="s">
        <v>104</v>
      </c>
      <c r="K227" s="281" t="s">
        <v>17</v>
      </c>
      <c r="L227" s="281" t="s">
        <v>5915</v>
      </c>
      <c r="M227" s="306" t="s">
        <v>8129</v>
      </c>
      <c r="N227" s="281" t="s">
        <v>1079</v>
      </c>
      <c r="O227" s="281" t="s">
        <v>1704</v>
      </c>
      <c r="P227" s="307">
        <v>100</v>
      </c>
      <c r="Q227" s="307">
        <v>7</v>
      </c>
      <c r="R227" s="178"/>
      <c r="S227" s="288" t="s">
        <v>8101</v>
      </c>
      <c r="T227" s="183"/>
      <c r="U227" s="277">
        <v>44364</v>
      </c>
      <c r="V227" s="277">
        <v>44364</v>
      </c>
      <c r="W227" s="308">
        <v>4420000094</v>
      </c>
      <c r="X227" s="212">
        <v>44377</v>
      </c>
      <c r="Y227" s="178"/>
      <c r="Z227" s="178"/>
      <c r="AA227" s="178"/>
      <c r="AB227" s="178"/>
      <c r="AC227" s="178"/>
      <c r="AD227" s="178"/>
      <c r="AE227" s="309"/>
      <c r="AF227" s="178"/>
      <c r="AG227" s="178"/>
      <c r="AH227" s="178"/>
      <c r="AI227" s="178"/>
      <c r="AJ227" s="178"/>
      <c r="AK227" s="285" t="s">
        <v>5732</v>
      </c>
      <c r="AL227" s="285" t="s">
        <v>5733</v>
      </c>
      <c r="AM227" s="285" t="s">
        <v>5734</v>
      </c>
      <c r="AN227" s="178"/>
      <c r="AO227" s="178"/>
      <c r="AP227" s="178"/>
    </row>
    <row r="228" spans="1:42" ht="24">
      <c r="A228" s="304" t="s">
        <v>3899</v>
      </c>
      <c r="B228" s="304" t="s">
        <v>3900</v>
      </c>
      <c r="C228" s="304" t="s">
        <v>8102</v>
      </c>
      <c r="D228" s="310" t="s">
        <v>8127</v>
      </c>
      <c r="E228" s="281" t="s">
        <v>5726</v>
      </c>
      <c r="F228" s="281" t="s">
        <v>39</v>
      </c>
      <c r="G228" s="281" t="s">
        <v>19</v>
      </c>
      <c r="H228" s="281" t="s">
        <v>8130</v>
      </c>
      <c r="I228" s="281" t="s">
        <v>760</v>
      </c>
      <c r="J228" s="281" t="s">
        <v>104</v>
      </c>
      <c r="K228" s="281" t="s">
        <v>17</v>
      </c>
      <c r="L228" s="281" t="s">
        <v>5915</v>
      </c>
      <c r="M228" s="306" t="s">
        <v>8129</v>
      </c>
      <c r="N228" s="281" t="s">
        <v>1091</v>
      </c>
      <c r="O228" s="281" t="s">
        <v>1080</v>
      </c>
      <c r="P228" s="307">
        <v>100</v>
      </c>
      <c r="Q228" s="307">
        <v>11</v>
      </c>
      <c r="R228" s="178"/>
      <c r="S228" s="288" t="s">
        <v>8101</v>
      </c>
      <c r="T228" s="183"/>
      <c r="U228" s="277">
        <v>44364</v>
      </c>
      <c r="V228" s="277">
        <v>44364</v>
      </c>
      <c r="W228" s="308">
        <v>4420000105</v>
      </c>
      <c r="X228" s="212">
        <v>44377</v>
      </c>
      <c r="Y228" s="178"/>
      <c r="Z228" s="178"/>
      <c r="AA228" s="178"/>
      <c r="AB228" s="178"/>
      <c r="AC228" s="178"/>
      <c r="AD228" s="178"/>
      <c r="AE228" s="309"/>
      <c r="AF228" s="178"/>
      <c r="AG228" s="178"/>
      <c r="AH228" s="178"/>
      <c r="AI228" s="178"/>
      <c r="AJ228" s="178"/>
      <c r="AK228" s="285" t="s">
        <v>5732</v>
      </c>
      <c r="AL228" s="285" t="s">
        <v>5733</v>
      </c>
      <c r="AM228" s="285" t="s">
        <v>5734</v>
      </c>
      <c r="AN228" s="178"/>
      <c r="AO228" s="178"/>
      <c r="AP228" s="178"/>
    </row>
    <row r="229" spans="1:42" ht="24">
      <c r="A229" s="304" t="s">
        <v>3899</v>
      </c>
      <c r="B229" s="304" t="s">
        <v>3900</v>
      </c>
      <c r="C229" s="304" t="s">
        <v>8102</v>
      </c>
      <c r="D229" s="310" t="s">
        <v>8131</v>
      </c>
      <c r="E229" s="281" t="s">
        <v>5726</v>
      </c>
      <c r="F229" s="281" t="s">
        <v>759</v>
      </c>
      <c r="G229" s="281" t="s">
        <v>19</v>
      </c>
      <c r="H229" s="281" t="s">
        <v>8132</v>
      </c>
      <c r="I229" s="281" t="s">
        <v>760</v>
      </c>
      <c r="J229" s="281" t="s">
        <v>104</v>
      </c>
      <c r="K229" s="281" t="s">
        <v>17</v>
      </c>
      <c r="L229" s="281" t="s">
        <v>5915</v>
      </c>
      <c r="M229" s="306" t="s">
        <v>8133</v>
      </c>
      <c r="N229" s="281" t="s">
        <v>1079</v>
      </c>
      <c r="O229" s="281" t="s">
        <v>1704</v>
      </c>
      <c r="P229" s="307">
        <v>270</v>
      </c>
      <c r="Q229" s="307">
        <v>20</v>
      </c>
      <c r="R229" s="178"/>
      <c r="S229" s="288" t="s">
        <v>8101</v>
      </c>
      <c r="T229" s="183"/>
      <c r="U229" s="277">
        <v>44364</v>
      </c>
      <c r="V229" s="277">
        <v>44364</v>
      </c>
      <c r="W229" s="308">
        <v>4420000114</v>
      </c>
      <c r="X229" s="212">
        <v>44377</v>
      </c>
      <c r="Y229" s="178"/>
      <c r="Z229" s="178"/>
      <c r="AA229" s="178"/>
      <c r="AB229" s="178"/>
      <c r="AC229" s="178"/>
      <c r="AD229" s="178"/>
      <c r="AE229" s="309"/>
      <c r="AF229" s="178"/>
      <c r="AG229" s="178"/>
      <c r="AH229" s="178"/>
      <c r="AI229" s="178"/>
      <c r="AJ229" s="178"/>
      <c r="AK229" s="285" t="s">
        <v>5732</v>
      </c>
      <c r="AL229" s="285" t="s">
        <v>5733</v>
      </c>
      <c r="AM229" s="285" t="s">
        <v>5734</v>
      </c>
      <c r="AN229" s="178"/>
      <c r="AO229" s="178"/>
      <c r="AP229" s="178"/>
    </row>
    <row r="230" spans="1:42" ht="24">
      <c r="A230" s="304" t="s">
        <v>3899</v>
      </c>
      <c r="B230" s="304" t="s">
        <v>3900</v>
      </c>
      <c r="C230" s="304" t="s">
        <v>8102</v>
      </c>
      <c r="D230" s="310" t="s">
        <v>8131</v>
      </c>
      <c r="E230" s="281" t="s">
        <v>5726</v>
      </c>
      <c r="F230" s="281" t="s">
        <v>759</v>
      </c>
      <c r="G230" s="281" t="s">
        <v>19</v>
      </c>
      <c r="H230" s="281" t="s">
        <v>8134</v>
      </c>
      <c r="I230" s="281" t="s">
        <v>760</v>
      </c>
      <c r="J230" s="281" t="s">
        <v>104</v>
      </c>
      <c r="K230" s="281" t="s">
        <v>17</v>
      </c>
      <c r="L230" s="281" t="s">
        <v>5915</v>
      </c>
      <c r="M230" s="306" t="s">
        <v>8133</v>
      </c>
      <c r="N230" s="281" t="s">
        <v>1091</v>
      </c>
      <c r="O230" s="281" t="s">
        <v>1080</v>
      </c>
      <c r="P230" s="307">
        <v>270</v>
      </c>
      <c r="Q230" s="307">
        <v>20</v>
      </c>
      <c r="R230" s="178"/>
      <c r="S230" s="288" t="s">
        <v>8101</v>
      </c>
      <c r="T230" s="183"/>
      <c r="U230" s="277">
        <v>44364</v>
      </c>
      <c r="V230" s="277">
        <v>44364</v>
      </c>
      <c r="W230" s="308">
        <v>4420000115</v>
      </c>
      <c r="X230" s="212">
        <v>44377</v>
      </c>
      <c r="Y230" s="178"/>
      <c r="Z230" s="178"/>
      <c r="AA230" s="178"/>
      <c r="AB230" s="178"/>
      <c r="AC230" s="178"/>
      <c r="AD230" s="178"/>
      <c r="AE230" s="309"/>
      <c r="AF230" s="178"/>
      <c r="AG230" s="178"/>
      <c r="AH230" s="178"/>
      <c r="AI230" s="178"/>
      <c r="AJ230" s="178"/>
      <c r="AK230" s="285" t="s">
        <v>5732</v>
      </c>
      <c r="AL230" s="285" t="s">
        <v>5733</v>
      </c>
      <c r="AM230" s="285" t="s">
        <v>5734</v>
      </c>
      <c r="AN230" s="178"/>
      <c r="AO230" s="178"/>
      <c r="AP230" s="178"/>
    </row>
    <row r="231" spans="1:42" ht="24">
      <c r="A231" s="304" t="s">
        <v>3899</v>
      </c>
      <c r="B231" s="304" t="s">
        <v>3900</v>
      </c>
      <c r="C231" s="310" t="s">
        <v>8135</v>
      </c>
      <c r="D231" s="310" t="s">
        <v>8136</v>
      </c>
      <c r="E231" s="281" t="s">
        <v>5726</v>
      </c>
      <c r="F231" s="281" t="s">
        <v>39</v>
      </c>
      <c r="G231" s="281" t="s">
        <v>19</v>
      </c>
      <c r="H231" s="281" t="s">
        <v>8137</v>
      </c>
      <c r="I231" s="281" t="s">
        <v>760</v>
      </c>
      <c r="J231" s="281" t="s">
        <v>104</v>
      </c>
      <c r="K231" s="281" t="s">
        <v>17</v>
      </c>
      <c r="L231" s="281" t="s">
        <v>5915</v>
      </c>
      <c r="M231" s="306" t="s">
        <v>8138</v>
      </c>
      <c r="N231" s="281" t="s">
        <v>1079</v>
      </c>
      <c r="O231" s="281" t="s">
        <v>1704</v>
      </c>
      <c r="P231" s="307">
        <v>83</v>
      </c>
      <c r="Q231" s="307">
        <v>13</v>
      </c>
      <c r="R231" s="178"/>
      <c r="S231" s="288" t="s">
        <v>8101</v>
      </c>
      <c r="T231" s="183"/>
      <c r="U231" s="277">
        <v>44364</v>
      </c>
      <c r="V231" s="277">
        <v>44364</v>
      </c>
      <c r="W231" s="308">
        <v>4420000122</v>
      </c>
      <c r="X231" s="212">
        <v>44377</v>
      </c>
      <c r="Y231" s="178"/>
      <c r="Z231" s="178"/>
      <c r="AA231" s="178"/>
      <c r="AB231" s="178"/>
      <c r="AC231" s="178"/>
      <c r="AD231" s="178"/>
      <c r="AE231" s="309"/>
      <c r="AF231" s="178"/>
      <c r="AG231" s="178"/>
      <c r="AH231" s="178"/>
      <c r="AI231" s="178"/>
      <c r="AJ231" s="178"/>
      <c r="AK231" s="285" t="s">
        <v>5732</v>
      </c>
      <c r="AL231" s="285" t="s">
        <v>5733</v>
      </c>
      <c r="AM231" s="285" t="s">
        <v>5734</v>
      </c>
      <c r="AN231" s="178"/>
      <c r="AO231" s="178"/>
      <c r="AP231" s="178"/>
    </row>
    <row r="232" spans="1:42" ht="24">
      <c r="A232" s="304" t="s">
        <v>3899</v>
      </c>
      <c r="B232" s="304" t="s">
        <v>3900</v>
      </c>
      <c r="C232" s="310" t="s">
        <v>8135</v>
      </c>
      <c r="D232" s="310" t="s">
        <v>8136</v>
      </c>
      <c r="E232" s="281" t="s">
        <v>5726</v>
      </c>
      <c r="F232" s="281" t="s">
        <v>39</v>
      </c>
      <c r="G232" s="281" t="s">
        <v>19</v>
      </c>
      <c r="H232" s="281" t="s">
        <v>8139</v>
      </c>
      <c r="I232" s="281" t="s">
        <v>760</v>
      </c>
      <c r="J232" s="281" t="s">
        <v>104</v>
      </c>
      <c r="K232" s="281" t="s">
        <v>17</v>
      </c>
      <c r="L232" s="281" t="s">
        <v>5915</v>
      </c>
      <c r="M232" s="306" t="s">
        <v>8138</v>
      </c>
      <c r="N232" s="281" t="s">
        <v>1091</v>
      </c>
      <c r="O232" s="281" t="s">
        <v>1080</v>
      </c>
      <c r="P232" s="307">
        <v>83</v>
      </c>
      <c r="Q232" s="307">
        <v>13</v>
      </c>
      <c r="R232" s="178"/>
      <c r="S232" s="288" t="s">
        <v>8101</v>
      </c>
      <c r="T232" s="183"/>
      <c r="U232" s="277">
        <v>44364</v>
      </c>
      <c r="V232" s="277">
        <v>44364</v>
      </c>
      <c r="W232" s="308">
        <v>4420000123</v>
      </c>
      <c r="X232" s="212">
        <v>44377</v>
      </c>
      <c r="Y232" s="178"/>
      <c r="Z232" s="178"/>
      <c r="AA232" s="178"/>
      <c r="AB232" s="178"/>
      <c r="AC232" s="178"/>
      <c r="AD232" s="178"/>
      <c r="AE232" s="309"/>
      <c r="AF232" s="178"/>
      <c r="AG232" s="178"/>
      <c r="AH232" s="178"/>
      <c r="AI232" s="178"/>
      <c r="AJ232" s="178"/>
      <c r="AK232" s="285" t="s">
        <v>5732</v>
      </c>
      <c r="AL232" s="285" t="s">
        <v>5733</v>
      </c>
      <c r="AM232" s="285" t="s">
        <v>5734</v>
      </c>
      <c r="AN232" s="178"/>
      <c r="AO232" s="178"/>
      <c r="AP232" s="178"/>
    </row>
    <row r="233" spans="1:42" ht="24">
      <c r="A233" s="304" t="s">
        <v>3899</v>
      </c>
      <c r="B233" s="304" t="s">
        <v>3900</v>
      </c>
      <c r="C233" s="310" t="s">
        <v>8135</v>
      </c>
      <c r="D233" s="310" t="s">
        <v>8140</v>
      </c>
      <c r="E233" s="281" t="s">
        <v>5726</v>
      </c>
      <c r="F233" s="281" t="s">
        <v>759</v>
      </c>
      <c r="G233" s="281" t="s">
        <v>19</v>
      </c>
      <c r="H233" s="281" t="s">
        <v>8141</v>
      </c>
      <c r="I233" s="281" t="s">
        <v>760</v>
      </c>
      <c r="J233" s="281" t="s">
        <v>104</v>
      </c>
      <c r="K233" s="281" t="s">
        <v>17</v>
      </c>
      <c r="L233" s="281" t="s">
        <v>5915</v>
      </c>
      <c r="M233" s="306" t="s">
        <v>8142</v>
      </c>
      <c r="N233" s="281" t="s">
        <v>1079</v>
      </c>
      <c r="O233" s="281" t="s">
        <v>1704</v>
      </c>
      <c r="P233" s="307">
        <v>50</v>
      </c>
      <c r="Q233" s="307">
        <v>8</v>
      </c>
      <c r="R233" s="178"/>
      <c r="S233" s="288" t="s">
        <v>8101</v>
      </c>
      <c r="T233" s="183"/>
      <c r="U233" s="277">
        <v>44364</v>
      </c>
      <c r="V233" s="277">
        <v>44364</v>
      </c>
      <c r="W233" s="308">
        <v>4420000124</v>
      </c>
      <c r="X233" s="212">
        <v>44377</v>
      </c>
      <c r="Y233" s="178"/>
      <c r="Z233" s="178"/>
      <c r="AA233" s="178"/>
      <c r="AB233" s="178"/>
      <c r="AC233" s="178"/>
      <c r="AD233" s="178"/>
      <c r="AE233" s="309"/>
      <c r="AF233" s="178"/>
      <c r="AG233" s="178"/>
      <c r="AH233" s="178"/>
      <c r="AI233" s="178"/>
      <c r="AJ233" s="178"/>
      <c r="AK233" s="285" t="s">
        <v>5732</v>
      </c>
      <c r="AL233" s="285" t="s">
        <v>5733</v>
      </c>
      <c r="AM233" s="285" t="s">
        <v>5734</v>
      </c>
      <c r="AN233" s="178"/>
      <c r="AO233" s="178"/>
      <c r="AP233" s="178"/>
    </row>
    <row r="234" spans="1:42" ht="24">
      <c r="A234" s="304" t="s">
        <v>3899</v>
      </c>
      <c r="B234" s="304" t="s">
        <v>3900</v>
      </c>
      <c r="C234" s="310" t="s">
        <v>8135</v>
      </c>
      <c r="D234" s="310" t="s">
        <v>8140</v>
      </c>
      <c r="E234" s="281" t="s">
        <v>5726</v>
      </c>
      <c r="F234" s="281" t="s">
        <v>39</v>
      </c>
      <c r="G234" s="281" t="s">
        <v>19</v>
      </c>
      <c r="H234" s="281" t="s">
        <v>8143</v>
      </c>
      <c r="I234" s="281" t="s">
        <v>760</v>
      </c>
      <c r="J234" s="281" t="s">
        <v>104</v>
      </c>
      <c r="K234" s="281" t="s">
        <v>17</v>
      </c>
      <c r="L234" s="281" t="s">
        <v>5915</v>
      </c>
      <c r="M234" s="306" t="s">
        <v>8142</v>
      </c>
      <c r="N234" s="281" t="s">
        <v>1091</v>
      </c>
      <c r="O234" s="281" t="s">
        <v>1080</v>
      </c>
      <c r="P234" s="307">
        <v>50</v>
      </c>
      <c r="Q234" s="307">
        <v>19</v>
      </c>
      <c r="R234" s="178"/>
      <c r="S234" s="288" t="s">
        <v>8101</v>
      </c>
      <c r="T234" s="183"/>
      <c r="U234" s="277">
        <v>44364</v>
      </c>
      <c r="V234" s="277">
        <v>44364</v>
      </c>
      <c r="W234" s="308">
        <v>4420000125</v>
      </c>
      <c r="X234" s="212">
        <v>44377</v>
      </c>
      <c r="Y234" s="178"/>
      <c r="Z234" s="178"/>
      <c r="AA234" s="178"/>
      <c r="AB234" s="178"/>
      <c r="AC234" s="178"/>
      <c r="AD234" s="178"/>
      <c r="AE234" s="309"/>
      <c r="AF234" s="178"/>
      <c r="AG234" s="178"/>
      <c r="AH234" s="178"/>
      <c r="AI234" s="178"/>
      <c r="AJ234" s="178"/>
      <c r="AK234" s="285" t="s">
        <v>5732</v>
      </c>
      <c r="AL234" s="285" t="s">
        <v>5733</v>
      </c>
      <c r="AM234" s="285" t="s">
        <v>5734</v>
      </c>
      <c r="AN234" s="178"/>
      <c r="AO234" s="178"/>
      <c r="AP234" s="178"/>
    </row>
    <row r="235" spans="1:42" ht="24">
      <c r="A235" s="304" t="s">
        <v>3899</v>
      </c>
      <c r="B235" s="304" t="s">
        <v>3900</v>
      </c>
      <c r="C235" s="310" t="s">
        <v>8135</v>
      </c>
      <c r="D235" s="310" t="s">
        <v>8144</v>
      </c>
      <c r="E235" s="281" t="s">
        <v>5726</v>
      </c>
      <c r="F235" s="281" t="s">
        <v>759</v>
      </c>
      <c r="G235" s="281" t="s">
        <v>19</v>
      </c>
      <c r="H235" s="281" t="s">
        <v>8145</v>
      </c>
      <c r="I235" s="281" t="s">
        <v>760</v>
      </c>
      <c r="J235" s="281" t="s">
        <v>104</v>
      </c>
      <c r="K235" s="281" t="s">
        <v>17</v>
      </c>
      <c r="L235" s="281" t="s">
        <v>5915</v>
      </c>
      <c r="M235" s="306" t="s">
        <v>8146</v>
      </c>
      <c r="N235" s="281" t="s">
        <v>1079</v>
      </c>
      <c r="O235" s="281" t="s">
        <v>1704</v>
      </c>
      <c r="P235" s="307">
        <v>200</v>
      </c>
      <c r="Q235" s="307">
        <v>20</v>
      </c>
      <c r="R235" s="178"/>
      <c r="S235" s="288" t="s">
        <v>8101</v>
      </c>
      <c r="T235" s="183"/>
      <c r="U235" s="277">
        <v>44364</v>
      </c>
      <c r="V235" s="277">
        <v>44364</v>
      </c>
      <c r="W235" s="308">
        <v>4420000120</v>
      </c>
      <c r="X235" s="212">
        <v>44377</v>
      </c>
      <c r="Y235" s="178"/>
      <c r="Z235" s="178"/>
      <c r="AA235" s="178"/>
      <c r="AB235" s="178"/>
      <c r="AC235" s="178"/>
      <c r="AD235" s="178"/>
      <c r="AE235" s="309"/>
      <c r="AF235" s="178"/>
      <c r="AG235" s="178"/>
      <c r="AH235" s="178"/>
      <c r="AI235" s="178"/>
      <c r="AJ235" s="178"/>
      <c r="AK235" s="285" t="s">
        <v>5732</v>
      </c>
      <c r="AL235" s="285" t="s">
        <v>5733</v>
      </c>
      <c r="AM235" s="285" t="s">
        <v>5734</v>
      </c>
      <c r="AN235" s="178"/>
      <c r="AO235" s="178"/>
      <c r="AP235" s="178"/>
    </row>
    <row r="236" spans="1:42" ht="24">
      <c r="A236" s="304" t="s">
        <v>3899</v>
      </c>
      <c r="B236" s="304" t="s">
        <v>3900</v>
      </c>
      <c r="C236" s="310" t="s">
        <v>8135</v>
      </c>
      <c r="D236" s="310" t="s">
        <v>8144</v>
      </c>
      <c r="E236" s="281" t="s">
        <v>5726</v>
      </c>
      <c r="F236" s="281" t="s">
        <v>759</v>
      </c>
      <c r="G236" s="281" t="s">
        <v>19</v>
      </c>
      <c r="H236" s="281" t="s">
        <v>8147</v>
      </c>
      <c r="I236" s="281" t="s">
        <v>760</v>
      </c>
      <c r="J236" s="281" t="s">
        <v>104</v>
      </c>
      <c r="K236" s="281" t="s">
        <v>17</v>
      </c>
      <c r="L236" s="281" t="s">
        <v>5915</v>
      </c>
      <c r="M236" s="306" t="s">
        <v>8146</v>
      </c>
      <c r="N236" s="281" t="s">
        <v>1091</v>
      </c>
      <c r="O236" s="281" t="s">
        <v>1080</v>
      </c>
      <c r="P236" s="307">
        <v>200</v>
      </c>
      <c r="Q236" s="307">
        <v>20</v>
      </c>
      <c r="R236" s="178"/>
      <c r="S236" s="288" t="s">
        <v>8101</v>
      </c>
      <c r="T236" s="183"/>
      <c r="U236" s="277">
        <v>44364</v>
      </c>
      <c r="V236" s="277">
        <v>44364</v>
      </c>
      <c r="W236" s="308">
        <v>4420000121</v>
      </c>
      <c r="X236" s="212">
        <v>44377</v>
      </c>
      <c r="Y236" s="178"/>
      <c r="Z236" s="178"/>
      <c r="AA236" s="178"/>
      <c r="AB236" s="178"/>
      <c r="AC236" s="178"/>
      <c r="AD236" s="178"/>
      <c r="AE236" s="309"/>
      <c r="AF236" s="178"/>
      <c r="AG236" s="178"/>
      <c r="AH236" s="178"/>
      <c r="AI236" s="178"/>
      <c r="AJ236" s="178"/>
      <c r="AK236" s="285" t="s">
        <v>5732</v>
      </c>
      <c r="AL236" s="285" t="s">
        <v>5733</v>
      </c>
      <c r="AM236" s="285" t="s">
        <v>5734</v>
      </c>
      <c r="AN236" s="178"/>
      <c r="AO236" s="178"/>
      <c r="AP236" s="178"/>
    </row>
    <row r="237" spans="1:42">
      <c r="A237" s="311" t="s">
        <v>8148</v>
      </c>
      <c r="B237" s="311" t="s">
        <v>8149</v>
      </c>
      <c r="C237" s="311" t="s">
        <v>8150</v>
      </c>
      <c r="D237" s="311" t="s">
        <v>8151</v>
      </c>
      <c r="E237" s="311" t="s">
        <v>2722</v>
      </c>
      <c r="F237" s="311" t="s">
        <v>110</v>
      </c>
      <c r="G237" s="311" t="s">
        <v>675</v>
      </c>
      <c r="H237" s="311" t="s">
        <v>8152</v>
      </c>
      <c r="I237" s="281" t="s">
        <v>760</v>
      </c>
      <c r="J237" s="281" t="s">
        <v>104</v>
      </c>
      <c r="K237" s="311" t="s">
        <v>765</v>
      </c>
      <c r="L237" s="311" t="s">
        <v>8153</v>
      </c>
      <c r="M237" s="308" t="s">
        <v>8154</v>
      </c>
      <c r="N237" s="308" t="s">
        <v>1091</v>
      </c>
      <c r="O237" s="308" t="s">
        <v>1080</v>
      </c>
      <c r="P237" s="307">
        <v>750</v>
      </c>
      <c r="Q237" s="307">
        <v>7</v>
      </c>
      <c r="R237" s="279"/>
      <c r="S237" s="288" t="s">
        <v>8155</v>
      </c>
      <c r="T237" s="308" t="s">
        <v>8156</v>
      </c>
      <c r="U237" s="312">
        <v>44371</v>
      </c>
      <c r="V237" s="312">
        <v>44371</v>
      </c>
      <c r="W237" s="308">
        <v>2820000031</v>
      </c>
      <c r="X237" s="212">
        <v>44393</v>
      </c>
      <c r="Y237" s="279"/>
      <c r="Z237" s="279"/>
      <c r="AA237" s="279"/>
      <c r="AB237" s="279"/>
      <c r="AC237" s="279"/>
      <c r="AD237" s="279"/>
      <c r="AE237" s="313"/>
      <c r="AF237" s="279"/>
      <c r="AG237" s="279"/>
      <c r="AH237" s="279"/>
      <c r="AI237" s="279"/>
      <c r="AJ237" s="279"/>
      <c r="AK237" s="285" t="s">
        <v>5732</v>
      </c>
      <c r="AL237" s="285" t="s">
        <v>5733</v>
      </c>
      <c r="AM237" s="285" t="s">
        <v>5734</v>
      </c>
      <c r="AN237" s="279"/>
      <c r="AO237" s="178"/>
      <c r="AP237" s="178"/>
    </row>
    <row r="238" spans="1:42">
      <c r="A238" s="311" t="s">
        <v>8148</v>
      </c>
      <c r="B238" s="311" t="s">
        <v>8149</v>
      </c>
      <c r="C238" s="311" t="s">
        <v>8150</v>
      </c>
      <c r="D238" s="311" t="s">
        <v>8157</v>
      </c>
      <c r="E238" s="311" t="s">
        <v>2722</v>
      </c>
      <c r="F238" s="311" t="s">
        <v>110</v>
      </c>
      <c r="G238" s="311" t="s">
        <v>675</v>
      </c>
      <c r="H238" s="311" t="s">
        <v>8158</v>
      </c>
      <c r="I238" s="281" t="s">
        <v>760</v>
      </c>
      <c r="J238" s="281" t="s">
        <v>104</v>
      </c>
      <c r="K238" s="311" t="s">
        <v>765</v>
      </c>
      <c r="L238" s="311" t="s">
        <v>8159</v>
      </c>
      <c r="M238" s="308" t="s">
        <v>8160</v>
      </c>
      <c r="N238" s="308" t="s">
        <v>1091</v>
      </c>
      <c r="O238" s="308" t="s">
        <v>1080</v>
      </c>
      <c r="P238" s="308">
        <v>600</v>
      </c>
      <c r="Q238" s="308">
        <v>7</v>
      </c>
      <c r="R238" s="279"/>
      <c r="S238" s="279" t="s">
        <v>8155</v>
      </c>
      <c r="T238" s="308" t="s">
        <v>8156</v>
      </c>
      <c r="U238" s="312">
        <v>44371</v>
      </c>
      <c r="V238" s="312">
        <v>44371</v>
      </c>
      <c r="W238" s="308">
        <v>2820000032</v>
      </c>
      <c r="X238" s="212">
        <v>44393</v>
      </c>
      <c r="Y238" s="279"/>
      <c r="Z238" s="279"/>
      <c r="AA238" s="279"/>
      <c r="AB238" s="279"/>
      <c r="AC238" s="279"/>
      <c r="AD238" s="279"/>
      <c r="AE238" s="313"/>
      <c r="AF238" s="279"/>
      <c r="AG238" s="279"/>
      <c r="AH238" s="279"/>
      <c r="AI238" s="279"/>
      <c r="AJ238" s="279"/>
      <c r="AK238" s="285" t="s">
        <v>5732</v>
      </c>
      <c r="AL238" s="285" t="s">
        <v>5733</v>
      </c>
      <c r="AM238" s="285" t="s">
        <v>5734</v>
      </c>
      <c r="AN238" s="279"/>
      <c r="AO238" s="178"/>
      <c r="AP238" s="178"/>
    </row>
  </sheetData>
  <autoFilter ref="A5:AP215"/>
  <mergeCells count="11">
    <mergeCell ref="AP4:AP5"/>
    <mergeCell ref="A1:AP2"/>
    <mergeCell ref="A4:Q4"/>
    <mergeCell ref="R4:V4"/>
    <mergeCell ref="W4:Y4"/>
    <mergeCell ref="Z4:AB4"/>
    <mergeCell ref="AC4:AE4"/>
    <mergeCell ref="AF4:AJ4"/>
    <mergeCell ref="AK4:AM4"/>
    <mergeCell ref="AN4:AN5"/>
    <mergeCell ref="AO4:AO5"/>
  </mergeCells>
  <phoneticPr fontId="39" type="noConversion"/>
  <dataValidations count="2">
    <dataValidation type="list" allowBlank="1" showInputMessage="1" showErrorMessage="1" sqref="G48:G54">
      <formula1>$G$1046471:$G$1046476</formula1>
    </dataValidation>
    <dataValidation type="list" allowBlank="1" showInputMessage="1" showErrorMessage="1" sqref="G55:G71 G6:G47 E6:F71 E72:G215">
      <formula1>#REF!</formula1>
    </dataValidation>
  </dataValidations>
  <pageMargins left="0.7" right="0.7" top="0.75" bottom="0.75" header="0.3" footer="0.3"/>
  <pageSetup paperSize="8" scale="1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13</vt:i4>
      </vt:variant>
      <vt:variant>
        <vt:lpstr>이름이 지정된 범위</vt:lpstr>
      </vt:variant>
      <vt:variant>
        <vt:i4>12</vt:i4>
      </vt:variant>
    </vt:vector>
  </HeadingPairs>
  <TitlesOfParts>
    <vt:vector size="25" baseType="lpstr">
      <vt:lpstr>Sheet2</vt:lpstr>
      <vt:lpstr>관리기관별</vt:lpstr>
      <vt:lpstr>급경사지 등급별</vt:lpstr>
      <vt:lpstr>급경사지 용도별</vt:lpstr>
      <vt:lpstr>급경사지 구조별 현황</vt:lpstr>
      <vt:lpstr>급경사지 유형별 현황</vt:lpstr>
      <vt:lpstr>붕괴위험지역 정비사업 현황</vt:lpstr>
      <vt:lpstr>붕괴위험지역 정비사업 대상</vt:lpstr>
      <vt:lpstr>수도권본부</vt:lpstr>
      <vt:lpstr>영남본부</vt:lpstr>
      <vt:lpstr>호남본부</vt:lpstr>
      <vt:lpstr>충청본부</vt:lpstr>
      <vt:lpstr>강원본부</vt:lpstr>
      <vt:lpstr>강원본부!Print_Area</vt:lpstr>
      <vt:lpstr>관리기관별!Print_Area</vt:lpstr>
      <vt:lpstr>'급경사지 구조별 현황'!Print_Area</vt:lpstr>
      <vt:lpstr>'급경사지 등급별'!Print_Area</vt:lpstr>
      <vt:lpstr>'급경사지 용도별'!Print_Area</vt:lpstr>
      <vt:lpstr>'급경사지 유형별 현황'!Print_Area</vt:lpstr>
      <vt:lpstr>'붕괴위험지역 정비사업 대상'!Print_Area</vt:lpstr>
      <vt:lpstr>'붕괴위험지역 정비사업 현황'!Print_Area</vt:lpstr>
      <vt:lpstr>수도권본부!Print_Area</vt:lpstr>
      <vt:lpstr>영남본부!Print_Area</vt:lpstr>
      <vt:lpstr>충청본부!Print_Area</vt:lpstr>
      <vt:lpstr>호남본부!Print_Area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KR-Win10-2012</cp:lastModifiedBy>
  <cp:lastPrinted>2021-04-15T06:21:46Z</cp:lastPrinted>
  <dcterms:created xsi:type="dcterms:W3CDTF">2016-10-24T07:01:51Z</dcterms:created>
  <dcterms:modified xsi:type="dcterms:W3CDTF">2021-07-21T23:55:10Z</dcterms:modified>
</cp:coreProperties>
</file>